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10.25.53.203\disk1\☆作業用フォルダ\03_決算第一係\00   執行関係\12　交付決定・確定等\令和８年度\☆都道府県事務連絡\01 事業計画書提出依頼\01_R8当初、R7補正（施設・設備・ハード）\03_様式\施設\"/>
    </mc:Choice>
  </mc:AlternateContent>
  <xr:revisionPtr revIDLastSave="0" documentId="13_ncr:1_{8A3A7B62-F748-49A5-A0C9-75A1901F1D86}" xr6:coauthVersionLast="47" xr6:coauthVersionMax="47" xr10:uidLastSave="{00000000-0000-0000-0000-000000000000}"/>
  <bookViews>
    <workbookView xWindow="-120" yWindow="-16320" windowWidth="29040" windowHeight="15720" tabRatio="832" xr2:uid="{00000000-000D-0000-FFFF-FFFF00000000}"/>
  </bookViews>
  <sheets>
    <sheet name="(様式1) 総括表" sheetId="3" r:id="rId1"/>
    <sheet name="(様式2) 事業費内訳書" sheetId="47" r:id="rId2"/>
    <sheet name="1 へき地診療所" sheetId="29" r:id="rId3"/>
    <sheet name="2 過疎" sheetId="30" r:id="rId4"/>
    <sheet name="3 へき地保健指導所" sheetId="31" r:id="rId5"/>
    <sheet name="4 研修医施設" sheetId="32" r:id="rId6"/>
    <sheet name="5 臨床研修病院" sheetId="33" r:id="rId7"/>
    <sheet name="6 へき地医療拠点病院" sheetId="34" r:id="rId8"/>
    <sheet name="7 研修医環境" sheetId="36" r:id="rId9"/>
    <sheet name="8 離島等患者宿泊" sheetId="37" r:id="rId10"/>
    <sheet name="９ 分娩取扱" sheetId="39" r:id="rId11"/>
    <sheet name="1０ 解剖・死亡時画像診断" sheetId="40" r:id="rId12"/>
    <sheet name="1１ 南海トラフ（へき地医療拠点病院）" sheetId="43" r:id="rId13"/>
    <sheet name="1１ 南海トラフ（へき地診療所）" sheetId="42" r:id="rId14"/>
    <sheet name="1２ 院内感染" sheetId="41" r:id="rId15"/>
    <sheet name="管理用（このシートは削除しないでください）" sheetId="9" r:id="rId16"/>
  </sheets>
  <definedNames>
    <definedName name="_xlnm._FilterDatabase" localSheetId="0" hidden="1">'(様式1) 総括表'!$B$6:$U$27</definedName>
    <definedName name="_xlnm.Print_Area" localSheetId="0">'(様式1) 総括表'!$A$1:$Z$44</definedName>
    <definedName name="_xlnm.Print_Area" localSheetId="1">'(様式2) 事業費内訳書'!$A$1:$U$55</definedName>
    <definedName name="_xlnm.Print_Area" localSheetId="2">'1 へき地診療所'!$A$1:$K$61</definedName>
    <definedName name="_xlnm.Print_Area" localSheetId="11">'1０ 解剖・死亡時画像診断'!$A$1:$K$49</definedName>
    <definedName name="_xlnm.Print_Area" localSheetId="12">'1１ 南海トラフ（へき地医療拠点病院）'!$A$1:$K$56</definedName>
    <definedName name="_xlnm.Print_Area" localSheetId="13">'1１ 南海トラフ（へき地診療所）'!$A$1:$K$62</definedName>
    <definedName name="_xlnm.Print_Area" localSheetId="14">'1２ 院内感染'!$A$1:$K$60</definedName>
    <definedName name="_xlnm.Print_Area" localSheetId="3">'2 過疎'!$A$1:$K$56</definedName>
    <definedName name="_xlnm.Print_Area" localSheetId="4">'3 へき地保健指導所'!$A$1:$K$63</definedName>
    <definedName name="_xlnm.Print_Area" localSheetId="5">'4 研修医施設'!$A$1:$K$67</definedName>
    <definedName name="_xlnm.Print_Area" localSheetId="6">'5 臨床研修病院'!$A$1:$K$59</definedName>
    <definedName name="_xlnm.Print_Area" localSheetId="7">'6 へき地医療拠点病院'!$A$1:$K$53</definedName>
    <definedName name="_xlnm.Print_Area" localSheetId="8">'7 研修医環境'!$A$1:$K$69</definedName>
    <definedName name="_xlnm.Print_Area" localSheetId="9">'8 離島等患者宿泊'!$A$1:$K$61</definedName>
    <definedName name="_xlnm.Print_Area" localSheetId="10">'９ 分娩取扱'!$A$1:$K$59</definedName>
    <definedName name="_xlnm.Print_Area" localSheetId="15">'管理用（このシートは削除しないでください）'!$A$1:$V$62</definedName>
    <definedName name="_xlnm.Print_Titles" localSheetId="0">'(様式1) 総括表'!$1:$6</definedName>
    <definedName name="_xlnm.Print_Titles" localSheetId="1">'(様式2) 事業費内訳書'!$A:$C</definedName>
    <definedName name="へき地医療拠点病院施設整備事業">'管理用（このシートは削除しないでください）'!$M$4:$M$7</definedName>
    <definedName name="へき地診療所施設整備事業">'管理用（このシートは削除しないでください）'!$H$4:$H$8</definedName>
    <definedName name="へき地保健指導所施設整備事業">'管理用（このシートは削除しないでください）'!$J$4:$J$6</definedName>
    <definedName name="医師臨床研修病院研修医環境整備事業">'管理用（このシートは削除しないでください）'!$N$4</definedName>
    <definedName name="院内感染対策施設整備事業">'管理用（このシートは削除しないでください）'!$S$4</definedName>
    <definedName name="過疎地域等特定診療所施設整備事業">'管理用（このシートは削除しないでください）'!$I$4:$I$7</definedName>
    <definedName name="解剖・死亡時画像診断等施設整備事業">'管理用（このシートは削除しないでください）'!$Q$4</definedName>
    <definedName name="研修医のための研修施設整備事業">'管理用（このシートは削除しないでください）'!$K$4</definedName>
    <definedName name="産科医療機関施設整備事業">'管理用（このシートは削除しないでください）'!#REF!</definedName>
    <definedName name="南海トラフ地震及び日本海溝・千島海溝周辺海溝型地震に係る津波避難対策緊急事業">'管理用（このシートは削除しないでください）'!$R$4:$R$5</definedName>
    <definedName name="分娩取扱施設施設整備事業">'管理用（このシートは削除しないでください）'!$P$4:$P$5</definedName>
    <definedName name="補助事業名">'管理用（このシートは削除しないでください）'!$H$3:$S$3</definedName>
    <definedName name="有床診療所等スプリンクラー等施設整備事業">'管理用（このシートは削除しないでください）'!#REF!</definedName>
    <definedName name="離島等患者宿泊施設施設整備事業">'管理用（このシートは削除しないでください）'!$O$4</definedName>
    <definedName name="臨床研修病院施設整備事業">'管理用（このシートは削除しないでください）'!$L$4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8" i="3" l="1"/>
  <c r="AI8" i="3"/>
  <c r="AH9" i="3"/>
  <c r="AI9" i="3"/>
  <c r="AH10" i="3"/>
  <c r="AI10" i="3"/>
  <c r="AH11" i="3"/>
  <c r="AI11" i="3"/>
  <c r="AH12" i="3"/>
  <c r="AI12" i="3"/>
  <c r="AH13" i="3"/>
  <c r="AI13" i="3"/>
  <c r="AH14" i="3"/>
  <c r="AI14" i="3"/>
  <c r="AH15" i="3"/>
  <c r="AI15" i="3"/>
  <c r="AH16" i="3"/>
  <c r="AI16" i="3"/>
  <c r="AH17" i="3"/>
  <c r="AI17" i="3"/>
  <c r="AH18" i="3"/>
  <c r="AI18" i="3"/>
  <c r="AH19" i="3"/>
  <c r="AI19" i="3"/>
  <c r="AH20" i="3"/>
  <c r="AI20" i="3"/>
  <c r="AH21" i="3"/>
  <c r="AI21" i="3"/>
  <c r="AH22" i="3"/>
  <c r="AI22" i="3"/>
  <c r="AH23" i="3"/>
  <c r="AI23" i="3"/>
  <c r="AH24" i="3"/>
  <c r="AI24" i="3"/>
  <c r="AH25" i="3"/>
  <c r="AI25" i="3"/>
  <c r="AH26" i="3"/>
  <c r="AI26" i="3"/>
  <c r="AI7" i="3"/>
  <c r="AH7" i="3"/>
  <c r="Q7" i="3"/>
  <c r="R7" i="3" s="1"/>
  <c r="Q16" i="3"/>
  <c r="E13" i="47"/>
  <c r="T7" i="3"/>
  <c r="U7" i="3"/>
  <c r="T8" i="3"/>
  <c r="T9" i="3"/>
  <c r="T10" i="3"/>
  <c r="T11" i="3"/>
  <c r="T12" i="3"/>
  <c r="T13" i="3"/>
  <c r="T14" i="3"/>
  <c r="T15" i="3"/>
  <c r="T16" i="3"/>
  <c r="T17" i="3"/>
  <c r="T18" i="3"/>
  <c r="T19" i="3"/>
  <c r="T20" i="3"/>
  <c r="T21" i="3"/>
  <c r="T22" i="3"/>
  <c r="T23" i="3"/>
  <c r="T24" i="3"/>
  <c r="T25" i="3"/>
  <c r="T26" i="3"/>
  <c r="U9" i="3"/>
  <c r="Q9" i="3"/>
  <c r="R9" i="3" s="1"/>
  <c r="Q8" i="3"/>
  <c r="R8" i="3" s="1"/>
  <c r="Q10" i="3"/>
  <c r="Q11" i="3"/>
  <c r="Q12" i="3"/>
  <c r="Q13" i="3"/>
  <c r="Q14" i="3"/>
  <c r="Q15" i="3"/>
  <c r="Q17" i="3"/>
  <c r="Q18" i="3"/>
  <c r="Q19" i="3"/>
  <c r="Q20" i="3"/>
  <c r="Q21" i="3"/>
  <c r="Q22" i="3"/>
  <c r="Q23" i="3"/>
  <c r="Q24" i="3"/>
  <c r="Q25" i="3"/>
  <c r="Q26" i="3"/>
  <c r="M7" i="3"/>
  <c r="K7" i="3"/>
  <c r="Q27" i="3" l="1"/>
  <c r="R55" i="47"/>
  <c r="Q47" i="47"/>
  <c r="R46" i="47"/>
  <c r="Q46" i="47"/>
  <c r="Q45" i="47"/>
  <c r="Q44" i="47"/>
  <c r="Q43" i="47"/>
  <c r="Q42" i="47"/>
  <c r="Q41" i="47"/>
  <c r="Q40" i="47"/>
  <c r="Q39" i="47"/>
  <c r="Q38" i="47"/>
  <c r="Q37" i="47"/>
  <c r="Q36" i="47"/>
  <c r="Q35" i="47"/>
  <c r="R34" i="47"/>
  <c r="Q34" i="47"/>
  <c r="Q33" i="47"/>
  <c r="Q32" i="47"/>
  <c r="Q31" i="47"/>
  <c r="Q30" i="47"/>
  <c r="Q29" i="47"/>
  <c r="R28" i="47"/>
  <c r="R35" i="47" s="1"/>
  <c r="R47" i="47" s="1"/>
  <c r="Q28" i="47"/>
  <c r="Q27" i="47"/>
  <c r="Q26" i="47"/>
  <c r="Q25" i="47"/>
  <c r="Q24" i="47"/>
  <c r="Q23" i="47"/>
  <c r="Q22" i="47"/>
  <c r="Q21" i="47"/>
  <c r="Q20" i="47"/>
  <c r="Q19" i="47"/>
  <c r="Q18" i="47"/>
  <c r="Q17" i="47"/>
  <c r="Q16" i="47"/>
  <c r="Q15" i="47"/>
  <c r="Q14" i="47"/>
  <c r="Q13" i="47"/>
  <c r="Q12" i="47"/>
  <c r="Q11" i="47"/>
  <c r="T17" i="47"/>
  <c r="T11" i="47"/>
  <c r="T12" i="47"/>
  <c r="T13" i="47"/>
  <c r="T14" i="47"/>
  <c r="T15" i="47"/>
  <c r="T16" i="47"/>
  <c r="T18" i="47"/>
  <c r="T19" i="47"/>
  <c r="T20" i="47"/>
  <c r="T21" i="47"/>
  <c r="T22" i="47"/>
  <c r="T23" i="47"/>
  <c r="T24" i="47"/>
  <c r="T25" i="47"/>
  <c r="T26" i="47"/>
  <c r="T27" i="47"/>
  <c r="T28" i="47"/>
  <c r="U28" i="47"/>
  <c r="U35" i="47" s="1"/>
  <c r="U47" i="47" s="1"/>
  <c r="T29" i="47"/>
  <c r="T30" i="47"/>
  <c r="T31" i="47"/>
  <c r="T32" i="47"/>
  <c r="T33" i="47"/>
  <c r="T34" i="47"/>
  <c r="U34" i="47"/>
  <c r="T35" i="47"/>
  <c r="T36" i="47"/>
  <c r="T37" i="47"/>
  <c r="T38" i="47"/>
  <c r="T39" i="47"/>
  <c r="T40" i="47"/>
  <c r="T41" i="47"/>
  <c r="T42" i="47"/>
  <c r="T43" i="47"/>
  <c r="T44" i="47"/>
  <c r="T45" i="47"/>
  <c r="T46" i="47"/>
  <c r="U46" i="47"/>
  <c r="T47" i="47"/>
  <c r="U55" i="47"/>
  <c r="O55" i="47"/>
  <c r="N47" i="47"/>
  <c r="O46" i="47"/>
  <c r="N46" i="47"/>
  <c r="N45" i="47"/>
  <c r="N44" i="47"/>
  <c r="N43" i="47"/>
  <c r="N42" i="47"/>
  <c r="N41" i="47"/>
  <c r="N40" i="47"/>
  <c r="N39" i="47"/>
  <c r="N38" i="47"/>
  <c r="N37" i="47"/>
  <c r="N36" i="47"/>
  <c r="N35" i="47"/>
  <c r="O34" i="47"/>
  <c r="N34" i="47"/>
  <c r="N33" i="47"/>
  <c r="N32" i="47"/>
  <c r="N31" i="47"/>
  <c r="N30" i="47"/>
  <c r="N29" i="47"/>
  <c r="O28" i="47"/>
  <c r="O35" i="47" s="1"/>
  <c r="O47" i="47" s="1"/>
  <c r="N28" i="47"/>
  <c r="N27" i="47"/>
  <c r="N26" i="47"/>
  <c r="N25" i="47"/>
  <c r="N24" i="47"/>
  <c r="N23" i="47"/>
  <c r="N22" i="47"/>
  <c r="N21" i="47"/>
  <c r="N20" i="47"/>
  <c r="N19" i="47"/>
  <c r="N18" i="47"/>
  <c r="N17" i="47"/>
  <c r="N16" i="47"/>
  <c r="N15" i="47"/>
  <c r="N14" i="47"/>
  <c r="N13" i="47"/>
  <c r="N12" i="47"/>
  <c r="N11" i="47"/>
  <c r="L55" i="47"/>
  <c r="I55" i="47"/>
  <c r="F55" i="47"/>
  <c r="K47" i="47"/>
  <c r="H47" i="47"/>
  <c r="E47" i="47"/>
  <c r="L46" i="47"/>
  <c r="K46" i="47"/>
  <c r="I46" i="47"/>
  <c r="H46" i="47"/>
  <c r="E46" i="47"/>
  <c r="K45" i="47"/>
  <c r="H45" i="47"/>
  <c r="E45" i="47"/>
  <c r="K44" i="47"/>
  <c r="H44" i="47"/>
  <c r="E44" i="47"/>
  <c r="K43" i="47"/>
  <c r="H43" i="47"/>
  <c r="E43" i="47"/>
  <c r="K42" i="47"/>
  <c r="H42" i="47"/>
  <c r="E42" i="47"/>
  <c r="K41" i="47"/>
  <c r="H41" i="47"/>
  <c r="E41" i="47"/>
  <c r="K40" i="47"/>
  <c r="H40" i="47"/>
  <c r="E40" i="47"/>
  <c r="K39" i="47"/>
  <c r="H39" i="47"/>
  <c r="E39" i="47"/>
  <c r="K38" i="47"/>
  <c r="H38" i="47"/>
  <c r="E38" i="47"/>
  <c r="K37" i="47"/>
  <c r="H37" i="47"/>
  <c r="E37" i="47"/>
  <c r="K36" i="47"/>
  <c r="H36" i="47"/>
  <c r="E36" i="47"/>
  <c r="B36" i="47"/>
  <c r="K35" i="47"/>
  <c r="H35" i="47"/>
  <c r="E35" i="47"/>
  <c r="L34" i="47"/>
  <c r="K34" i="47"/>
  <c r="I34" i="47"/>
  <c r="H34" i="47"/>
  <c r="E34" i="47"/>
  <c r="K33" i="47"/>
  <c r="H33" i="47"/>
  <c r="E33" i="47"/>
  <c r="K32" i="47"/>
  <c r="H32" i="47"/>
  <c r="E32" i="47"/>
  <c r="K31" i="47"/>
  <c r="H31" i="47"/>
  <c r="E31" i="47"/>
  <c r="K30" i="47"/>
  <c r="H30" i="47"/>
  <c r="E30" i="47"/>
  <c r="K29" i="47"/>
  <c r="H29" i="47"/>
  <c r="F34" i="47"/>
  <c r="E29" i="47"/>
  <c r="L28" i="47"/>
  <c r="K28" i="47"/>
  <c r="I28" i="47"/>
  <c r="H28" i="47"/>
  <c r="E28" i="47"/>
  <c r="K27" i="47"/>
  <c r="H27" i="47"/>
  <c r="E27" i="47"/>
  <c r="K26" i="47"/>
  <c r="H26" i="47"/>
  <c r="E26" i="47"/>
  <c r="K25" i="47"/>
  <c r="H25" i="47"/>
  <c r="E25" i="47"/>
  <c r="K24" i="47"/>
  <c r="H24" i="47"/>
  <c r="E24" i="47"/>
  <c r="K23" i="47"/>
  <c r="H23" i="47"/>
  <c r="E23" i="47"/>
  <c r="K22" i="47"/>
  <c r="H22" i="47"/>
  <c r="E22" i="47"/>
  <c r="K21" i="47"/>
  <c r="H21" i="47"/>
  <c r="E21" i="47"/>
  <c r="K20" i="47"/>
  <c r="H20" i="47"/>
  <c r="E20" i="47"/>
  <c r="C20" i="47"/>
  <c r="B37" i="47" s="1"/>
  <c r="K19" i="47"/>
  <c r="H19" i="47"/>
  <c r="E19" i="47"/>
  <c r="C19" i="47"/>
  <c r="K18" i="47"/>
  <c r="H18" i="47"/>
  <c r="E18" i="47"/>
  <c r="H17" i="47"/>
  <c r="E17" i="47"/>
  <c r="K16" i="47"/>
  <c r="H16" i="47"/>
  <c r="E16" i="47"/>
  <c r="K15" i="47"/>
  <c r="H15" i="47"/>
  <c r="E15" i="47"/>
  <c r="K14" i="47"/>
  <c r="H14" i="47"/>
  <c r="E14" i="47"/>
  <c r="K13" i="47"/>
  <c r="H13" i="47"/>
  <c r="K12" i="47"/>
  <c r="H12" i="47"/>
  <c r="E12" i="47"/>
  <c r="K11" i="47"/>
  <c r="H11" i="47"/>
  <c r="E11" i="47"/>
  <c r="L35" i="47" l="1"/>
  <c r="L47" i="47" s="1"/>
  <c r="I35" i="47"/>
  <c r="I47" i="47" s="1"/>
  <c r="R8" i="47"/>
  <c r="O8" i="47"/>
  <c r="U8" i="47" s="1"/>
  <c r="F28" i="47"/>
  <c r="F35" i="47" s="1"/>
  <c r="F46" i="47"/>
  <c r="B42" i="47"/>
  <c r="F47" i="47" l="1"/>
  <c r="F56" i="47" s="1"/>
  <c r="I8" i="47"/>
  <c r="L8" i="47" s="1"/>
  <c r="S27" i="3"/>
  <c r="N27" i="3"/>
  <c r="J27" i="3"/>
  <c r="I27" i="3"/>
  <c r="U26" i="3" l="1"/>
  <c r="U25" i="3"/>
  <c r="U24" i="3"/>
  <c r="U23" i="3"/>
  <c r="U22" i="3"/>
  <c r="U21" i="3"/>
  <c r="U20" i="3"/>
  <c r="U19" i="3"/>
  <c r="U18" i="3"/>
  <c r="U17" i="3"/>
  <c r="U16" i="3"/>
  <c r="U15" i="3"/>
  <c r="U14" i="3"/>
  <c r="U13" i="3"/>
  <c r="U12" i="3"/>
  <c r="U11" i="3"/>
  <c r="U10" i="3"/>
  <c r="T27" i="3"/>
  <c r="U8" i="3"/>
  <c r="AF26" i="3"/>
  <c r="AE26" i="3"/>
  <c r="AD26" i="3"/>
  <c r="AC26" i="3"/>
  <c r="AB26" i="3"/>
  <c r="R26" i="3"/>
  <c r="M26" i="3"/>
  <c r="K26" i="3"/>
  <c r="AF25" i="3"/>
  <c r="AE25" i="3"/>
  <c r="AD25" i="3"/>
  <c r="AC25" i="3"/>
  <c r="AB25" i="3"/>
  <c r="R25" i="3"/>
  <c r="M25" i="3"/>
  <c r="K25" i="3"/>
  <c r="AF24" i="3"/>
  <c r="AE24" i="3"/>
  <c r="AD24" i="3"/>
  <c r="AC24" i="3"/>
  <c r="AB24" i="3"/>
  <c r="R24" i="3"/>
  <c r="M24" i="3"/>
  <c r="K24" i="3"/>
  <c r="AF23" i="3"/>
  <c r="AE23" i="3"/>
  <c r="AD23" i="3"/>
  <c r="AC23" i="3"/>
  <c r="AB23" i="3"/>
  <c r="R23" i="3"/>
  <c r="M23" i="3"/>
  <c r="K23" i="3"/>
  <c r="AF22" i="3"/>
  <c r="AE22" i="3"/>
  <c r="AD22" i="3"/>
  <c r="AC22" i="3"/>
  <c r="AB22" i="3"/>
  <c r="R22" i="3"/>
  <c r="M22" i="3"/>
  <c r="K22" i="3"/>
  <c r="AF21" i="3"/>
  <c r="AE21" i="3"/>
  <c r="AD21" i="3"/>
  <c r="AC21" i="3"/>
  <c r="AB21" i="3"/>
  <c r="R21" i="3"/>
  <c r="M21" i="3"/>
  <c r="K21" i="3"/>
  <c r="AF20" i="3"/>
  <c r="AE20" i="3"/>
  <c r="AD20" i="3"/>
  <c r="AC20" i="3"/>
  <c r="AB20" i="3"/>
  <c r="R20" i="3"/>
  <c r="M20" i="3"/>
  <c r="K20" i="3"/>
  <c r="AF19" i="3"/>
  <c r="AE19" i="3"/>
  <c r="AD19" i="3"/>
  <c r="AC19" i="3"/>
  <c r="AB19" i="3"/>
  <c r="R19" i="3"/>
  <c r="M19" i="3"/>
  <c r="K19" i="3"/>
  <c r="AF18" i="3"/>
  <c r="AE18" i="3"/>
  <c r="AD18" i="3"/>
  <c r="AC18" i="3"/>
  <c r="AB18" i="3"/>
  <c r="R18" i="3"/>
  <c r="M18" i="3"/>
  <c r="K18" i="3"/>
  <c r="AF17" i="3"/>
  <c r="AE17" i="3"/>
  <c r="AD17" i="3"/>
  <c r="AC17" i="3"/>
  <c r="AB17" i="3"/>
  <c r="R17" i="3"/>
  <c r="M17" i="3"/>
  <c r="K17" i="3"/>
  <c r="AF16" i="3"/>
  <c r="AE16" i="3"/>
  <c r="AD16" i="3"/>
  <c r="AC16" i="3"/>
  <c r="AB16" i="3"/>
  <c r="R16" i="3"/>
  <c r="M16" i="3"/>
  <c r="K16" i="3"/>
  <c r="AF15" i="3"/>
  <c r="AE15" i="3"/>
  <c r="AD15" i="3"/>
  <c r="AC15" i="3"/>
  <c r="AB15" i="3"/>
  <c r="R15" i="3"/>
  <c r="M15" i="3"/>
  <c r="K15" i="3"/>
  <c r="AF14" i="3"/>
  <c r="AE14" i="3"/>
  <c r="AD14" i="3"/>
  <c r="AC14" i="3"/>
  <c r="AB14" i="3"/>
  <c r="AF13" i="3"/>
  <c r="AE13" i="3"/>
  <c r="AD13" i="3"/>
  <c r="AC13" i="3"/>
  <c r="AB13" i="3"/>
  <c r="AF12" i="3"/>
  <c r="AE12" i="3"/>
  <c r="AD12" i="3"/>
  <c r="AC12" i="3"/>
  <c r="AB12" i="3"/>
  <c r="AF11" i="3"/>
  <c r="AE11" i="3"/>
  <c r="AD11" i="3"/>
  <c r="AC11" i="3"/>
  <c r="AB11" i="3"/>
  <c r="AF10" i="3"/>
  <c r="AE10" i="3"/>
  <c r="AD10" i="3"/>
  <c r="AC10" i="3"/>
  <c r="AB10" i="3"/>
  <c r="AF9" i="3"/>
  <c r="AE9" i="3"/>
  <c r="AD9" i="3"/>
  <c r="AC9" i="3"/>
  <c r="AB9" i="3"/>
  <c r="AF8" i="3"/>
  <c r="AE8" i="3"/>
  <c r="AD8" i="3"/>
  <c r="AC8" i="3"/>
  <c r="AB8" i="3"/>
  <c r="AE7" i="3"/>
  <c r="AD7" i="3"/>
  <c r="AC7" i="3"/>
  <c r="AF7" i="3"/>
  <c r="AB7" i="3"/>
  <c r="U27" i="3" l="1"/>
  <c r="R14" i="3"/>
  <c r="R13" i="3"/>
  <c r="R12" i="3"/>
  <c r="R11" i="3"/>
  <c r="R10" i="3"/>
  <c r="M14" i="3"/>
  <c r="M13" i="3"/>
  <c r="M12" i="3"/>
  <c r="M11" i="3"/>
  <c r="M10" i="3"/>
  <c r="M9" i="3"/>
  <c r="M8" i="3"/>
  <c r="K14" i="3"/>
  <c r="K13" i="3"/>
  <c r="K12" i="3"/>
  <c r="K11" i="3"/>
  <c r="K10" i="3"/>
  <c r="K9" i="3"/>
  <c r="K8" i="3"/>
  <c r="K27" i="3" l="1"/>
  <c r="R27" i="3"/>
  <c r="G17" i="39"/>
  <c r="K17" i="41"/>
  <c r="K19" i="43"/>
  <c r="K17" i="36"/>
  <c r="K17" i="34"/>
  <c r="K17" i="33"/>
  <c r="K17" i="32"/>
  <c r="K34" i="43" l="1"/>
  <c r="K33" i="43"/>
  <c r="K32" i="43"/>
  <c r="K33" i="42"/>
  <c r="K32" i="42"/>
  <c r="K31" i="42"/>
  <c r="H35" i="36" l="1"/>
  <c r="H34" i="36"/>
  <c r="H33" i="36"/>
  <c r="K33" i="39" l="1"/>
  <c r="K32" i="39"/>
  <c r="K31" i="39"/>
  <c r="H37" i="37"/>
  <c r="H36" i="37"/>
  <c r="H35" i="37"/>
  <c r="K32" i="41"/>
  <c r="K31" i="41"/>
  <c r="K30" i="41"/>
  <c r="K33" i="41"/>
  <c r="F33" i="40" l="1"/>
  <c r="F32" i="40"/>
  <c r="F31" i="40"/>
  <c r="G60" i="36" l="1"/>
  <c r="E60" i="36"/>
  <c r="M59" i="36"/>
  <c r="H59" i="36" s="1"/>
  <c r="L59" i="36"/>
  <c r="F59" i="36" s="1"/>
  <c r="I59" i="36"/>
  <c r="M58" i="36"/>
  <c r="H58" i="36" s="1"/>
  <c r="L58" i="36"/>
  <c r="F58" i="36" s="1"/>
  <c r="I58" i="36"/>
  <c r="M57" i="36"/>
  <c r="H57" i="36" s="1"/>
  <c r="L57" i="36"/>
  <c r="F57" i="36" s="1"/>
  <c r="I57" i="36"/>
  <c r="M56" i="36"/>
  <c r="H56" i="36" s="1"/>
  <c r="L56" i="36"/>
  <c r="F56" i="36" s="1"/>
  <c r="I56" i="36"/>
  <c r="M55" i="36"/>
  <c r="H55" i="36" s="1"/>
  <c r="H60" i="36" s="1"/>
  <c r="L55" i="36"/>
  <c r="F55" i="36" s="1"/>
  <c r="F60" i="36" s="1"/>
  <c r="I55" i="36"/>
  <c r="I60" i="36" s="1"/>
  <c r="I61" i="36" s="1"/>
  <c r="K32" i="34"/>
  <c r="K31" i="34"/>
  <c r="K30" i="34"/>
  <c r="H37" i="33"/>
  <c r="H36" i="33"/>
  <c r="H35" i="33"/>
  <c r="I56" i="32" l="1"/>
  <c r="I55" i="32"/>
  <c r="I54" i="32"/>
  <c r="I53" i="32"/>
  <c r="I52" i="32"/>
  <c r="G57" i="32"/>
  <c r="M56" i="32"/>
  <c r="H56" i="32" s="1"/>
  <c r="L56" i="32"/>
  <c r="M55" i="32"/>
  <c r="H55" i="32" s="1"/>
  <c r="L55" i="32"/>
  <c r="M54" i="32"/>
  <c r="H54" i="32" s="1"/>
  <c r="L54" i="32"/>
  <c r="M53" i="32"/>
  <c r="H53" i="32" s="1"/>
  <c r="L53" i="32"/>
  <c r="M52" i="32"/>
  <c r="H52" i="32" s="1"/>
  <c r="L52" i="32"/>
  <c r="M51" i="32"/>
  <c r="H51" i="32" s="1"/>
  <c r="L51" i="32"/>
  <c r="M50" i="32"/>
  <c r="H50" i="32" s="1"/>
  <c r="L50" i="32"/>
  <c r="M49" i="32"/>
  <c r="H49" i="32" s="1"/>
  <c r="L49" i="32"/>
  <c r="M48" i="32"/>
  <c r="H48" i="32" s="1"/>
  <c r="L48" i="32"/>
  <c r="M47" i="32"/>
  <c r="H47" i="32" s="1"/>
  <c r="L47" i="32"/>
  <c r="M46" i="32"/>
  <c r="H46" i="32" s="1"/>
  <c r="L46" i="32"/>
  <c r="M45" i="32"/>
  <c r="H45" i="32" s="1"/>
  <c r="H57" i="32" l="1"/>
  <c r="L45" i="32"/>
  <c r="F45" i="32" s="1"/>
  <c r="I45" i="32" s="1"/>
  <c r="F56" i="32"/>
  <c r="F55" i="32"/>
  <c r="F54" i="32"/>
  <c r="F53" i="32"/>
  <c r="F52" i="32"/>
  <c r="F51" i="32"/>
  <c r="I51" i="32" s="1"/>
  <c r="F50" i="32"/>
  <c r="I50" i="32" s="1"/>
  <c r="F49" i="32"/>
  <c r="I49" i="32" s="1"/>
  <c r="F48" i="32"/>
  <c r="I48" i="32" s="1"/>
  <c r="F47" i="32"/>
  <c r="I47" i="32" s="1"/>
  <c r="F46" i="32"/>
  <c r="I46" i="32" s="1"/>
  <c r="E57" i="32"/>
  <c r="I57" i="32" l="1"/>
  <c r="I58" i="32" s="1"/>
  <c r="F57" i="32"/>
  <c r="E37" i="32"/>
  <c r="E36" i="32"/>
  <c r="E35" i="32"/>
  <c r="K26" i="31"/>
  <c r="K25" i="31"/>
  <c r="J32" i="30" l="1"/>
  <c r="J34" i="30"/>
  <c r="J33" i="30"/>
  <c r="K33" i="29" l="1"/>
  <c r="K32" i="29"/>
  <c r="K31"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齊木 大悟(saiki-daigo.oe8)</author>
    <author>胡 高博(ebisu-takahiro.jh6)</author>
  </authors>
  <commentList>
    <comment ref="I4" authorId="0" shapeId="0" xr:uid="{D85EA66E-17BD-4C84-9886-3C4898C201EF}">
      <text>
        <r>
          <rPr>
            <sz val="11"/>
            <color indexed="81"/>
            <rFont val="ＭＳ Ｐゴシック"/>
            <family val="3"/>
            <charset val="128"/>
          </rPr>
          <t xml:space="preserve">消費税込みの額を記載すること
</t>
        </r>
      </text>
    </comment>
    <comment ref="J4" authorId="1" shapeId="0" xr:uid="{B5B55189-00C8-4B9C-A3BE-31E089B1DAAB}">
      <text>
        <r>
          <rPr>
            <b/>
            <sz val="9"/>
            <color indexed="81"/>
            <rFont val="MS P ゴシック"/>
            <family val="3"/>
            <charset val="128"/>
          </rPr>
          <t>借入金は含めない</t>
        </r>
      </text>
    </comment>
    <comment ref="S4" authorId="0" shapeId="0" xr:uid="{5FA68CD3-117A-4E7A-966A-AF0C66346B2F}">
      <text>
        <r>
          <rPr>
            <sz val="11"/>
            <color indexed="81"/>
            <rFont val="ＭＳ Ｐゴシック"/>
            <family val="3"/>
            <charset val="128"/>
          </rPr>
          <t>・必ず記載すること
・国からの直接補助及び都道府県自らが実施主体の場合は「-」（半角ハイフン）を入力</t>
        </r>
      </text>
    </comment>
    <comment ref="L5" authorId="2" shapeId="0" xr:uid="{F6F5943F-0C4A-427C-BAEE-6061767ECB9A}">
      <text>
        <r>
          <rPr>
            <sz val="11"/>
            <color indexed="81"/>
            <rFont val="MS P ゴシック"/>
            <family val="3"/>
            <charset val="128"/>
          </rPr>
          <t>「面積」または「か所数」または「室数」または「施設数」</t>
        </r>
      </text>
    </comment>
    <comment ref="O5" authorId="2" shapeId="0" xr:uid="{0E1B57B1-420F-4DFE-885C-42077B2438AC}">
      <text>
        <r>
          <rPr>
            <sz val="11"/>
            <color indexed="81"/>
            <rFont val="MS P ゴシック"/>
            <family val="3"/>
            <charset val="128"/>
          </rPr>
          <t>「面積」または「か所数」または「室数」または「施設数」</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D9" authorId="0" shapeId="0" xr:uid="{00000000-0006-0000-0900-000001000000}">
      <text>
        <r>
          <rPr>
            <sz val="9"/>
            <color indexed="81"/>
            <rFont val="ＭＳ Ｐゴシック"/>
            <family val="3"/>
            <charset val="128"/>
          </rPr>
          <t>プルダウンから選択</t>
        </r>
      </text>
    </comment>
    <comment ref="B17" authorId="0" shapeId="0" xr:uid="{00000000-0006-0000-0900-000002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K26" authorId="0" shapeId="0" xr:uid="{00000000-0006-0000-09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6" authorId="0" shapeId="0" xr:uid="{00000000-0006-0000-0900-000004000000}">
      <text>
        <r>
          <rPr>
            <sz val="9"/>
            <color indexed="81"/>
            <rFont val="ＭＳ Ｐゴシック"/>
            <family val="3"/>
            <charset val="128"/>
          </rPr>
          <t>上段：補助対象部分を再掲で記載</t>
        </r>
      </text>
    </comment>
    <comment ref="B37" authorId="0" shapeId="0" xr:uid="{00000000-0006-0000-0900-000005000000}">
      <text>
        <r>
          <rPr>
            <sz val="9"/>
            <color indexed="81"/>
            <rFont val="ＭＳ Ｐゴシック"/>
            <family val="3"/>
            <charset val="128"/>
          </rPr>
          <t>下段：補助対象部分も含めた面積を記載</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B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B00-000002000000}">
      <text>
        <r>
          <rPr>
            <sz val="9"/>
            <color indexed="81"/>
            <rFont val="ＭＳ Ｐゴシック"/>
            <family val="3"/>
            <charset val="128"/>
          </rPr>
          <t>数値を入力</t>
        </r>
      </text>
    </comment>
    <comment ref="K22" authorId="0" shapeId="0" xr:uid="{00000000-0006-0000-0B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B00-000004000000}">
      <text>
        <r>
          <rPr>
            <sz val="9"/>
            <color indexed="81"/>
            <rFont val="ＭＳ Ｐゴシック"/>
            <family val="3"/>
            <charset val="128"/>
          </rPr>
          <t>上段：補助対象部分を再掲で記載</t>
        </r>
      </text>
    </comment>
    <comment ref="B33" authorId="0" shapeId="0" xr:uid="{00000000-0006-0000-0B00-000005000000}">
      <text>
        <r>
          <rPr>
            <sz val="9"/>
            <color indexed="81"/>
            <rFont val="ＭＳ Ｐゴシック"/>
            <family val="3"/>
            <charset val="128"/>
          </rPr>
          <t>下段：補助対象部分も含めた面積を記載</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C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7" authorId="0" shapeId="0" xr:uid="{00000000-0006-0000-0C00-000002000000}">
      <text>
        <r>
          <rPr>
            <sz val="9"/>
            <color indexed="81"/>
            <rFont val="ＭＳ Ｐゴシック"/>
            <family val="3"/>
            <charset val="128"/>
          </rPr>
          <t>用途をプルダウンから選択</t>
        </r>
      </text>
    </comment>
    <comment ref="K24" authorId="0" shapeId="0" xr:uid="{00000000-0006-0000-0C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C00-000004000000}">
      <text>
        <r>
          <rPr>
            <sz val="9"/>
            <color indexed="81"/>
            <rFont val="ＭＳ Ｐゴシック"/>
            <family val="3"/>
            <charset val="128"/>
          </rPr>
          <t>上段：補助対象部分を再掲で記載</t>
        </r>
      </text>
    </comment>
    <comment ref="B33" authorId="0" shapeId="0" xr:uid="{00000000-0006-0000-0C00-000005000000}">
      <text>
        <r>
          <rPr>
            <sz val="9"/>
            <color indexed="81"/>
            <rFont val="ＭＳ Ｐゴシック"/>
            <family val="3"/>
            <charset val="128"/>
          </rPr>
          <t>下段：補助対象部分も含めた面積を記載</t>
        </r>
      </text>
    </comment>
    <comment ref="K46" authorId="0" shapeId="0" xr:uid="{00000000-0006-0000-0C00-000006000000}">
      <text>
        <r>
          <rPr>
            <sz val="9"/>
            <color indexed="81"/>
            <rFont val="ＭＳ Ｐゴシック"/>
            <family val="3"/>
            <charset val="128"/>
          </rPr>
          <t>プルダウンから選択</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7" authorId="0" shapeId="0" xr:uid="{00000000-0006-0000-0F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9" authorId="0" shapeId="0" xr:uid="{00000000-0006-0000-0F00-000002000000}">
      <text>
        <r>
          <rPr>
            <sz val="9"/>
            <color indexed="81"/>
            <rFont val="ＭＳ Ｐゴシック"/>
            <family val="3"/>
            <charset val="128"/>
          </rPr>
          <t>数値を入力</t>
        </r>
      </text>
    </comment>
    <comment ref="K24" authorId="0" shapeId="0" xr:uid="{00000000-0006-0000-0F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30" authorId="0" shapeId="0" xr:uid="{00000000-0006-0000-0F00-000004000000}">
      <text>
        <r>
          <rPr>
            <sz val="9"/>
            <color indexed="81"/>
            <rFont val="ＭＳ Ｐゴシック"/>
            <family val="3"/>
            <charset val="128"/>
          </rPr>
          <t>今回整備戸数を（）内へ記載</t>
        </r>
      </text>
    </comment>
    <comment ref="B33" authorId="0" shapeId="0" xr:uid="{00000000-0006-0000-0F00-000005000000}">
      <text>
        <r>
          <rPr>
            <sz val="9"/>
            <color indexed="81"/>
            <rFont val="ＭＳ Ｐゴシック"/>
            <family val="3"/>
            <charset val="128"/>
          </rPr>
          <t>上段：補助対象部分を再掲で記載</t>
        </r>
      </text>
    </comment>
    <comment ref="B34" authorId="0" shapeId="0" xr:uid="{00000000-0006-0000-0F00-000006000000}">
      <text>
        <r>
          <rPr>
            <sz val="9"/>
            <color indexed="81"/>
            <rFont val="ＭＳ Ｐゴシック"/>
            <family val="3"/>
            <charset val="128"/>
          </rPr>
          <t>下段：補助対象部分も含めた面積を記載</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10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xr:uid="{00000000-0006-0000-1000-000002000000}">
      <text>
        <r>
          <rPr>
            <sz val="9"/>
            <color indexed="81"/>
            <rFont val="ＭＳ Ｐゴシック"/>
            <family val="3"/>
            <charset val="128"/>
          </rPr>
          <t>「有床」又は「無床」を選択</t>
        </r>
      </text>
    </comment>
    <comment ref="G18" authorId="0" shapeId="0" xr:uid="{00000000-0006-0000-1000-000003000000}">
      <text>
        <r>
          <rPr>
            <sz val="9"/>
            <color indexed="81"/>
            <rFont val="ＭＳ Ｐゴシック"/>
            <family val="3"/>
            <charset val="128"/>
          </rPr>
          <t>「有床」又は「無床」を選択</t>
        </r>
      </text>
    </comment>
    <comment ref="K23" authorId="0" shapeId="0" xr:uid="{00000000-0006-0000-1000-000004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1000-000005000000}">
      <text>
        <r>
          <rPr>
            <sz val="9"/>
            <color indexed="81"/>
            <rFont val="ＭＳ Ｐゴシック"/>
            <family val="3"/>
            <charset val="128"/>
          </rPr>
          <t>上段：補助対象部分を再掲で記載</t>
        </r>
      </text>
    </comment>
    <comment ref="B33" authorId="0" shapeId="0" xr:uid="{00000000-0006-0000-1000-000006000000}">
      <text>
        <r>
          <rPr>
            <sz val="9"/>
            <color indexed="81"/>
            <rFont val="ＭＳ Ｐゴシック"/>
            <family val="3"/>
            <charset val="128"/>
          </rPr>
          <t>下段：補助対象部分も含めた面積を記載</t>
        </r>
      </text>
    </comment>
    <comment ref="C47" authorId="0" shapeId="0" xr:uid="{00000000-0006-0000-1000-000007000000}">
      <text>
        <r>
          <rPr>
            <sz val="9"/>
            <color indexed="81"/>
            <rFont val="ＭＳ Ｐゴシック"/>
            <family val="3"/>
            <charset val="128"/>
          </rPr>
          <t>　「無医地区」
　「無医地区に準じる地区」
　「無歯科医地区」
　「無歯科医地区に準じる地区」
から選択</t>
        </r>
      </text>
    </comment>
    <comment ref="C48" authorId="0" shapeId="0" xr:uid="{00000000-0006-0000-1000-000008000000}">
      <text>
        <r>
          <rPr>
            <sz val="9"/>
            <color indexed="81"/>
            <rFont val="ＭＳ Ｐゴシック"/>
            <family val="3"/>
            <charset val="128"/>
          </rPr>
          <t>　(1) 離島振興法 第10条第1項第1号の指定地域
　(2) 奄美群島振興開発特別措置法第1条の地域
　(3) 小笠原諸島振興開発特別措置法 第4条第1項の地域
  (4) 沖縄振興特別措置法 第3条第3号の指定地域
　(5) 過疎地域の持続的発展の支援に関する特別措置法 第20条第1項第1号の地域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11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1100-000002000000}">
      <text>
        <r>
          <rPr>
            <sz val="9"/>
            <color indexed="81"/>
            <rFont val="ＭＳ Ｐゴシック"/>
            <family val="3"/>
            <charset val="128"/>
          </rPr>
          <t>数値を入力</t>
        </r>
      </text>
    </comment>
    <comment ref="K22" authorId="0" shapeId="0" xr:uid="{00000000-0006-0000-11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31" authorId="0" shapeId="0" xr:uid="{00000000-0006-0000-1100-000004000000}">
      <text>
        <r>
          <rPr>
            <sz val="9"/>
            <color indexed="81"/>
            <rFont val="ＭＳ Ｐゴシック"/>
            <family val="3"/>
            <charset val="128"/>
          </rPr>
          <t>上段：補助対象部分を再掲で記載</t>
        </r>
      </text>
    </comment>
    <comment ref="C32" authorId="0" shapeId="0" xr:uid="{00000000-0006-0000-1100-000005000000}">
      <text>
        <r>
          <rPr>
            <sz val="9"/>
            <color indexed="81"/>
            <rFont val="ＭＳ Ｐゴシック"/>
            <family val="3"/>
            <charset val="128"/>
          </rPr>
          <t>下段：補助対象部分も含めた面積を記載</t>
        </r>
      </text>
    </comment>
    <comment ref="C33" authorId="0" shapeId="0" xr:uid="{00000000-0006-0000-1100-000006000000}">
      <text>
        <r>
          <rPr>
            <sz val="9"/>
            <color indexed="81"/>
            <rFont val="ＭＳ Ｐゴシック"/>
            <family val="3"/>
            <charset val="128"/>
          </rPr>
          <t>整備の有無を選択</t>
        </r>
      </text>
    </comment>
    <comment ref="G46" authorId="0" shapeId="0" xr:uid="{00000000-0006-0000-1100-000007000000}">
      <text>
        <r>
          <rPr>
            <sz val="9"/>
            <color indexed="81"/>
            <rFont val="ＭＳ Ｐゴシック"/>
            <family val="3"/>
            <charset val="128"/>
          </rPr>
          <t>プルダウンから選択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7" authorId="0" shapeId="0" xr:uid="{00000000-0006-0000-0100-000001000000}">
      <text>
        <r>
          <rPr>
            <sz val="9"/>
            <color indexed="81"/>
            <rFont val="ＭＳ Ｐゴシック"/>
            <family val="3"/>
            <charset val="128"/>
          </rPr>
          <t>年度欄が不足する場合は適宜追加すること</t>
        </r>
      </text>
    </comment>
    <comment ref="C12" authorId="0" shapeId="0" xr:uid="{00000000-0006-0000-0100-000002000000}">
      <text>
        <r>
          <rPr>
            <sz val="9"/>
            <color indexed="81"/>
            <rFont val="ＭＳ Ｐゴシック"/>
            <family val="3"/>
            <charset val="128"/>
          </rPr>
          <t>改修工事の場合は
&lt;改修工事&gt;を選択</t>
        </r>
      </text>
    </comment>
    <comment ref="C13" authorId="0" shapeId="0" xr:uid="{00000000-0006-0000-0100-000003000000}">
      <text>
        <r>
          <rPr>
            <sz val="9"/>
            <color indexed="81"/>
            <rFont val="ＭＳ Ｐゴシック"/>
            <family val="3"/>
            <charset val="128"/>
          </rPr>
          <t>&lt;建築工事&gt;の場合は、
さらに工事種別を選択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2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xr:uid="{00000000-0006-0000-0200-000002000000}">
      <text>
        <r>
          <rPr>
            <sz val="9"/>
            <color indexed="81"/>
            <rFont val="ＭＳ Ｐゴシック"/>
            <family val="3"/>
            <charset val="128"/>
          </rPr>
          <t>「有床」又は「無床」を選択</t>
        </r>
      </text>
    </comment>
    <comment ref="G18" authorId="0" shapeId="0" xr:uid="{00000000-0006-0000-0200-000003000000}">
      <text>
        <r>
          <rPr>
            <sz val="9"/>
            <color indexed="81"/>
            <rFont val="ＭＳ Ｐゴシック"/>
            <family val="3"/>
            <charset val="128"/>
          </rPr>
          <t xml:space="preserve">「有床」又は「無床」を選択
</t>
        </r>
      </text>
    </comment>
    <comment ref="K23" authorId="0" shapeId="0" xr:uid="{00000000-0006-0000-0200-000004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200-000005000000}">
      <text>
        <r>
          <rPr>
            <sz val="9"/>
            <color indexed="81"/>
            <rFont val="ＭＳ Ｐゴシック"/>
            <family val="3"/>
            <charset val="128"/>
          </rPr>
          <t>上段：補助対象部分を再掲で記載</t>
        </r>
      </text>
    </comment>
    <comment ref="B33" authorId="0" shapeId="0" xr:uid="{00000000-0006-0000-0200-000006000000}">
      <text>
        <r>
          <rPr>
            <sz val="9"/>
            <color indexed="81"/>
            <rFont val="ＭＳ Ｐゴシック"/>
            <family val="3"/>
            <charset val="128"/>
          </rPr>
          <t>下段：補助対象部分も含めた面積を記載</t>
        </r>
      </text>
    </comment>
    <comment ref="C46" authorId="0" shapeId="0" xr:uid="{00000000-0006-0000-0200-000007000000}">
      <text>
        <r>
          <rPr>
            <sz val="9"/>
            <color indexed="81"/>
            <rFont val="ＭＳ Ｐゴシック"/>
            <family val="3"/>
            <charset val="128"/>
          </rPr>
          <t>　「無医地区」
　「無医地区に準じる地区」
　「無歯科医地区」
　「無歯科医地区に準じる地区」
から選択</t>
        </r>
      </text>
    </comment>
    <comment ref="C47" authorId="0" shapeId="0" xr:uid="{00000000-0006-0000-0200-00000800000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6" authorId="0" shapeId="0" xr:uid="{00000000-0006-0000-0300-000001000000}">
      <text>
        <r>
          <rPr>
            <sz val="9"/>
            <color indexed="81"/>
            <rFont val="ＭＳ Ｐゴシック"/>
            <family val="3"/>
            <charset val="128"/>
          </rPr>
          <t>整備目的の診療科を選択</t>
        </r>
      </text>
    </comment>
    <comment ref="B16" authorId="0" shapeId="0" xr:uid="{00000000-0006-0000-0300-000002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9" authorId="0" shapeId="0" xr:uid="{00000000-0006-0000-0300-000003000000}">
      <text>
        <r>
          <rPr>
            <sz val="9"/>
            <color indexed="81"/>
            <rFont val="ＭＳ Ｐゴシック"/>
            <family val="3"/>
            <charset val="128"/>
          </rPr>
          <t>「有床」又は「無床」を選択</t>
        </r>
      </text>
    </comment>
    <comment ref="G19" authorId="0" shapeId="0" xr:uid="{00000000-0006-0000-0300-000004000000}">
      <text>
        <r>
          <rPr>
            <sz val="9"/>
            <color indexed="81"/>
            <rFont val="ＭＳ Ｐゴシック"/>
            <family val="3"/>
            <charset val="128"/>
          </rPr>
          <t>「有床」又は「無床」を選択</t>
        </r>
      </text>
    </comment>
    <comment ref="K24" authorId="0" shapeId="0" xr:uid="{00000000-0006-0000-0300-000005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3" authorId="0" shapeId="0" xr:uid="{00000000-0006-0000-0300-000006000000}">
      <text>
        <r>
          <rPr>
            <sz val="9"/>
            <color indexed="81"/>
            <rFont val="ＭＳ Ｐゴシック"/>
            <family val="3"/>
            <charset val="128"/>
          </rPr>
          <t>上段：補助対象部分を再掲で記載</t>
        </r>
      </text>
    </comment>
    <comment ref="B34" authorId="0" shapeId="0" xr:uid="{00000000-0006-0000-0300-000007000000}">
      <text>
        <r>
          <rPr>
            <sz val="9"/>
            <color indexed="81"/>
            <rFont val="ＭＳ Ｐゴシック"/>
            <family val="3"/>
            <charset val="128"/>
          </rPr>
          <t>下段：補助対象部分も含めた面積を記載</t>
        </r>
      </text>
    </comment>
    <comment ref="C47" authorId="0" shapeId="0" xr:uid="{00000000-0006-0000-0300-00000800000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 ref="A49" authorId="0" shapeId="0" xr:uid="{00000000-0006-0000-0300-000009000000}">
      <text>
        <r>
          <rPr>
            <sz val="9"/>
            <color indexed="81"/>
            <rFont val="ＭＳ Ｐゴシック"/>
            <family val="3"/>
            <charset val="128"/>
          </rPr>
          <t xml:space="preserve">当該医療施設を設置する市町村の、財政力指数（地方交付税（昭和25年法律第211号）第14条の規定により算定した市町村の基準財政収入額を、同法第11条の規定により算定した当該市町村の基準財政需要額で除して得た数値をいう。）により判断を行う。
【要件】
　平成8年度から10年度までを合算したものの3分の1の数値が0.42以下
　または
　平成18年度から20年度までを合算したものの3分の1の数値が0.56以下 </t>
        </r>
      </text>
    </comment>
    <comment ref="C49" authorId="0" shapeId="0" xr:uid="{00000000-0006-0000-0300-00000A000000}">
      <text>
        <r>
          <rPr>
            <sz val="9"/>
            <color indexed="81"/>
            <rFont val="ＭＳ Ｐゴシック"/>
            <family val="3"/>
            <charset val="128"/>
          </rPr>
          <t>使用する年度を選択</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4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25" authorId="0" shapeId="0" xr:uid="{00000000-0006-0000-0400-000002000000}">
      <text>
        <r>
          <rPr>
            <sz val="9"/>
            <color indexed="81"/>
            <rFont val="ＭＳ Ｐゴシック"/>
            <family val="3"/>
            <charset val="128"/>
          </rPr>
          <t>上段：補助対象部分を再掲で記載</t>
        </r>
      </text>
    </comment>
    <comment ref="B26" authorId="0" shapeId="0" xr:uid="{00000000-0006-0000-0400-000003000000}">
      <text>
        <r>
          <rPr>
            <sz val="9"/>
            <color indexed="81"/>
            <rFont val="ＭＳ Ｐゴシック"/>
            <family val="3"/>
            <charset val="128"/>
          </rPr>
          <t>下段：補助対象部分も含めた面積を記載</t>
        </r>
      </text>
    </comment>
    <comment ref="C38" authorId="0" shapeId="0" xr:uid="{00000000-0006-0000-0400-000004000000}">
      <text>
        <r>
          <rPr>
            <sz val="9"/>
            <color indexed="81"/>
            <rFont val="ＭＳ Ｐゴシック"/>
            <family val="3"/>
            <charset val="128"/>
          </rPr>
          <t>　「無医地区」
　「無医地区に準じる地区」
　「無歯科医地区」
　「無歯科医地区に準じる地区」
から選択</t>
        </r>
      </text>
    </comment>
    <comment ref="C39" authorId="0" shapeId="0" xr:uid="{00000000-0006-0000-0400-000005000000}">
      <text>
        <r>
          <rPr>
            <sz val="9"/>
            <color indexed="81"/>
            <rFont val="ＭＳ Ｐゴシック"/>
            <family val="3"/>
            <charset val="128"/>
          </rPr>
          <t>　(1) 離島振興法 第10条第1項第1号の指定地域
　(2) 奄美群島振興開発特別措置法第1条の地域
　(3) 小笠原諸島振興開発特別措置法 第4条第1項の地域
  (4) 沖縄振興特別措置法 第3条第3号の指定地域
　(5) 過疎地域の持続的発展の支援に関する特別措置法 第20条第1項第1号の地域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5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500-000002000000}">
      <text>
        <r>
          <rPr>
            <sz val="9"/>
            <color indexed="81"/>
            <rFont val="ＭＳ Ｐゴシック"/>
            <family val="3"/>
            <charset val="128"/>
          </rPr>
          <t>数値を入力</t>
        </r>
      </text>
    </comment>
    <comment ref="K22" authorId="0" shapeId="0" xr:uid="{00000000-0006-0000-05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xr:uid="{00000000-0006-0000-0500-000004000000}">
      <text>
        <r>
          <rPr>
            <sz val="9"/>
            <color indexed="81"/>
            <rFont val="ＭＳ Ｐゴシック"/>
            <family val="3"/>
            <charset val="128"/>
          </rPr>
          <t>上段：補助対象部分を再掲で記載</t>
        </r>
      </text>
    </comment>
    <comment ref="B32" authorId="0" shapeId="0" xr:uid="{00000000-0006-0000-0500-000005000000}">
      <text>
        <r>
          <rPr>
            <sz val="9"/>
            <color indexed="81"/>
            <rFont val="ＭＳ Ｐゴシック"/>
            <family val="3"/>
            <charset val="128"/>
          </rPr>
          <t>下段：補助対象部分も含めた面積を記載</t>
        </r>
      </text>
    </comment>
    <comment ref="B36" authorId="0" shapeId="0" xr:uid="{00000000-0006-0000-0500-000006000000}">
      <text>
        <r>
          <rPr>
            <sz val="9"/>
            <color indexed="81"/>
            <rFont val="ＭＳ Ｐゴシック"/>
            <family val="3"/>
            <charset val="128"/>
          </rPr>
          <t>上段：補助対象部分を再掲で記載</t>
        </r>
      </text>
    </comment>
    <comment ref="B37" authorId="0" shapeId="0" xr:uid="{00000000-0006-0000-0500-000007000000}">
      <text>
        <r>
          <rPr>
            <sz val="9"/>
            <color indexed="81"/>
            <rFont val="ＭＳ Ｐゴシック"/>
            <family val="3"/>
            <charset val="128"/>
          </rPr>
          <t>下段：補助対象部分も含めた面積を記載</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6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600-000002000000}">
      <text>
        <r>
          <rPr>
            <sz val="9"/>
            <color indexed="81"/>
            <rFont val="ＭＳ Ｐゴシック"/>
            <family val="3"/>
            <charset val="128"/>
          </rPr>
          <t>数値を入力</t>
        </r>
      </text>
    </comment>
    <comment ref="K22" authorId="0" shapeId="0" xr:uid="{00000000-0006-0000-06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xr:uid="{00000000-0006-0000-0600-000004000000}">
      <text>
        <r>
          <rPr>
            <sz val="9"/>
            <color indexed="81"/>
            <rFont val="ＭＳ Ｐゴシック"/>
            <family val="3"/>
            <charset val="128"/>
          </rPr>
          <t>上段：補助対象部分を再掲で記載</t>
        </r>
      </text>
    </comment>
    <comment ref="B32" authorId="0" shapeId="0" xr:uid="{00000000-0006-0000-0600-000005000000}">
      <text>
        <r>
          <rPr>
            <sz val="9"/>
            <color indexed="81"/>
            <rFont val="ＭＳ Ｐゴシック"/>
            <family val="3"/>
            <charset val="128"/>
          </rPr>
          <t>下段：補助対象部分も含めた面積を記載</t>
        </r>
      </text>
    </comment>
    <comment ref="B36" authorId="0" shapeId="0" xr:uid="{00000000-0006-0000-0600-000006000000}">
      <text>
        <r>
          <rPr>
            <sz val="9"/>
            <color indexed="81"/>
            <rFont val="ＭＳ Ｐゴシック"/>
            <family val="3"/>
            <charset val="128"/>
          </rPr>
          <t>上段：補助対象部分を再掲で記載</t>
        </r>
      </text>
    </comment>
    <comment ref="B37" authorId="0" shapeId="0" xr:uid="{00000000-0006-0000-0600-000007000000}">
      <text>
        <r>
          <rPr>
            <sz val="9"/>
            <color indexed="81"/>
            <rFont val="ＭＳ Ｐゴシック"/>
            <family val="3"/>
            <charset val="128"/>
          </rPr>
          <t>下段：補助対象部分も含めた面積を記載</t>
        </r>
      </text>
    </comment>
    <comment ref="A42" authorId="0" shapeId="0" xr:uid="{00000000-0006-0000-0600-000008000000}">
      <text>
        <r>
          <rPr>
            <sz val="9"/>
            <color indexed="81"/>
            <rFont val="ＭＳ Ｐゴシック"/>
            <family val="3"/>
            <charset val="128"/>
          </rPr>
          <t>臨床研修を実施している診療部門、診療科へ「○」を記載</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7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700-000002000000}">
      <text>
        <r>
          <rPr>
            <sz val="9"/>
            <color indexed="81"/>
            <rFont val="ＭＳ Ｐゴシック"/>
            <family val="3"/>
            <charset val="128"/>
          </rPr>
          <t>数値を入力</t>
        </r>
      </text>
    </comment>
    <comment ref="K22" authorId="0" shapeId="0" xr:uid="{00000000-0006-0000-07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28" authorId="0" shapeId="0" xr:uid="{00000000-0006-0000-0700-000004000000}">
      <text>
        <r>
          <rPr>
            <sz val="9"/>
            <color indexed="81"/>
            <rFont val="ＭＳ Ｐゴシック"/>
            <family val="3"/>
            <charset val="128"/>
          </rPr>
          <t>今回整備戸数を（）内へ記載</t>
        </r>
      </text>
    </comment>
    <comment ref="B31" authorId="0" shapeId="0" xr:uid="{00000000-0006-0000-0700-000005000000}">
      <text>
        <r>
          <rPr>
            <sz val="9"/>
            <color indexed="81"/>
            <rFont val="ＭＳ Ｐゴシック"/>
            <family val="3"/>
            <charset val="128"/>
          </rPr>
          <t>上段：補助対象部分を再掲で記載</t>
        </r>
      </text>
    </comment>
    <comment ref="B32" authorId="0" shapeId="0" xr:uid="{00000000-0006-0000-0700-000006000000}">
      <text>
        <r>
          <rPr>
            <sz val="9"/>
            <color indexed="81"/>
            <rFont val="ＭＳ Ｐゴシック"/>
            <family val="3"/>
            <charset val="128"/>
          </rPr>
          <t>下段：補助対象部分も含めた面積を記載</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8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800-000002000000}">
      <text>
        <r>
          <rPr>
            <sz val="9"/>
            <color indexed="81"/>
            <rFont val="ＭＳ Ｐゴシック"/>
            <family val="3"/>
            <charset val="128"/>
          </rPr>
          <t>数値を入力</t>
        </r>
      </text>
    </comment>
    <comment ref="K24" authorId="0" shapeId="0" xr:uid="{00000000-0006-0000-08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4" authorId="0" shapeId="0" xr:uid="{00000000-0006-0000-0800-000004000000}">
      <text>
        <r>
          <rPr>
            <sz val="9"/>
            <color indexed="81"/>
            <rFont val="ＭＳ Ｐゴシック"/>
            <family val="3"/>
            <charset val="128"/>
          </rPr>
          <t>上段：補助対象部分を再掲で記載</t>
        </r>
      </text>
    </comment>
    <comment ref="B35" authorId="0" shapeId="0" xr:uid="{00000000-0006-0000-0800-000005000000}">
      <text>
        <r>
          <rPr>
            <sz val="9"/>
            <color indexed="81"/>
            <rFont val="ＭＳ Ｐゴシック"/>
            <family val="3"/>
            <charset val="128"/>
          </rPr>
          <t>下段：補助対象部分も含めた面積を記載</t>
        </r>
      </text>
    </comment>
    <comment ref="C40" authorId="0" shapeId="0" xr:uid="{00000000-0006-0000-0800-000006000000}">
      <text>
        <r>
          <rPr>
            <sz val="9"/>
            <color indexed="81"/>
            <rFont val="ＭＳ Ｐゴシック"/>
            <family val="3"/>
            <charset val="128"/>
          </rPr>
          <t>研修医専用宿舎については右欄へ計上
本欄の計上には含めない</t>
        </r>
        <r>
          <rPr>
            <b/>
            <sz val="9"/>
            <color indexed="81"/>
            <rFont val="ＭＳ Ｐゴシック"/>
            <family val="3"/>
            <charset val="128"/>
          </rPr>
          <t xml:space="preserve">
</t>
        </r>
      </text>
    </comment>
  </commentList>
</comments>
</file>

<file path=xl/sharedStrings.xml><?xml version="1.0" encoding="utf-8"?>
<sst xmlns="http://schemas.openxmlformats.org/spreadsheetml/2006/main" count="1395" uniqueCount="570">
  <si>
    <t>Ａ</t>
  </si>
  <si>
    <t>Ｂ</t>
  </si>
  <si>
    <t>Ａ－Ｂ＝Ｃ</t>
  </si>
  <si>
    <t>Ｄ</t>
  </si>
  <si>
    <t>Ｅ</t>
  </si>
  <si>
    <t>Ｆ</t>
  </si>
  <si>
    <t>Ｇ</t>
  </si>
  <si>
    <t>Ｈ</t>
  </si>
  <si>
    <t>Ｉ</t>
  </si>
  <si>
    <t>都道府県</t>
  </si>
  <si>
    <t>補助事業者名</t>
  </si>
  <si>
    <t>施　設　名</t>
  </si>
  <si>
    <t>総事業費</t>
  </si>
  <si>
    <t>差引事業費</t>
  </si>
  <si>
    <t>対象経費の支出予定額</t>
  </si>
  <si>
    <t>基　　　準　　　額</t>
  </si>
  <si>
    <t>所　在　地</t>
  </si>
  <si>
    <t>単価</t>
  </si>
  <si>
    <t>金額</t>
  </si>
  <si>
    <t>市町村名</t>
  </si>
  <si>
    <t>円</t>
  </si>
  <si>
    <t>補助対象部分</t>
    <rPh sb="0" eb="2">
      <t>ホジョ</t>
    </rPh>
    <rPh sb="2" eb="4">
      <t>タイショウ</t>
    </rPh>
    <rPh sb="4" eb="6">
      <t>ブブン</t>
    </rPh>
    <phoneticPr fontId="5"/>
  </si>
  <si>
    <t>開　設　者</t>
    <phoneticPr fontId="5"/>
  </si>
  <si>
    <t>選　定　額</t>
    <phoneticPr fontId="5"/>
  </si>
  <si>
    <t xml:space="preserve">                                                                                                            </t>
  </si>
  <si>
    <t>施設名</t>
  </si>
  <si>
    <t>年      度      別      内      訳</t>
  </si>
  <si>
    <t xml:space="preserve">     ㎡</t>
  </si>
  <si>
    <t xml:space="preserve">      </t>
  </si>
  <si>
    <t xml:space="preserve">     円</t>
  </si>
  <si>
    <t xml:space="preserve">       </t>
  </si>
  <si>
    <t xml:space="preserve">    円</t>
  </si>
  <si>
    <t xml:space="preserve">    ㎡</t>
  </si>
  <si>
    <t xml:space="preserve">      円</t>
  </si>
  <si>
    <t>事業財源内訳</t>
  </si>
  <si>
    <t>国庫補助金</t>
  </si>
  <si>
    <t>市町村補助金</t>
  </si>
  <si>
    <t>地方債</t>
  </si>
  <si>
    <t>借入金</t>
  </si>
  <si>
    <t>自己財源</t>
  </si>
  <si>
    <t xml:space="preserve"> </t>
  </si>
  <si>
    <t xml:space="preserve">     </t>
  </si>
  <si>
    <t>（記入上の注意）</t>
  </si>
  <si>
    <t>様式２</t>
    <phoneticPr fontId="5"/>
  </si>
  <si>
    <t>区分</t>
    <rPh sb="0" eb="2">
      <t>クブン</t>
    </rPh>
    <phoneticPr fontId="5"/>
  </si>
  <si>
    <t>費目</t>
    <phoneticPr fontId="5"/>
  </si>
  <si>
    <t>員数</t>
    <phoneticPr fontId="5"/>
  </si>
  <si>
    <t>単価</t>
    <phoneticPr fontId="5"/>
  </si>
  <si>
    <t>金額</t>
    <phoneticPr fontId="5"/>
  </si>
  <si>
    <t>補助対象事業分</t>
    <rPh sb="0" eb="2">
      <t>ホジョ</t>
    </rPh>
    <rPh sb="2" eb="4">
      <t>タイショウ</t>
    </rPh>
    <rPh sb="4" eb="7">
      <t>ジギョウブン</t>
    </rPh>
    <phoneticPr fontId="5"/>
  </si>
  <si>
    <t>補助対象事業外分</t>
    <rPh sb="0" eb="2">
      <t>ホジョ</t>
    </rPh>
    <rPh sb="2" eb="4">
      <t>タイショウ</t>
    </rPh>
    <rPh sb="4" eb="6">
      <t>ジギョウ</t>
    </rPh>
    <rPh sb="6" eb="7">
      <t>ガイ</t>
    </rPh>
    <phoneticPr fontId="5"/>
  </si>
  <si>
    <t>補助対象経費</t>
    <rPh sb="0" eb="2">
      <t>ホジョ</t>
    </rPh>
    <rPh sb="2" eb="4">
      <t>タイショウ</t>
    </rPh>
    <rPh sb="4" eb="6">
      <t>ケイヒ</t>
    </rPh>
    <phoneticPr fontId="5"/>
  </si>
  <si>
    <t>補助対象外経費</t>
    <rPh sb="0" eb="2">
      <t>ホジョ</t>
    </rPh>
    <rPh sb="2" eb="5">
      <t>タイショウガイ</t>
    </rPh>
    <rPh sb="5" eb="7">
      <t>ケイヒ</t>
    </rPh>
    <phoneticPr fontId="5"/>
  </si>
  <si>
    <t>事業区分</t>
    <phoneticPr fontId="5"/>
  </si>
  <si>
    <t>・</t>
  </si>
  <si>
    <t>・</t>
    <phoneticPr fontId="5"/>
  </si>
  <si>
    <t>【診療棟】</t>
    <rPh sb="1" eb="3">
      <t>シンリョウ</t>
    </rPh>
    <rPh sb="3" eb="4">
      <t>トウ</t>
    </rPh>
    <phoneticPr fontId="5"/>
  </si>
  <si>
    <t>【病棟】</t>
    <rPh sb="1" eb="3">
      <t>ビョウトウ</t>
    </rPh>
    <phoneticPr fontId="5"/>
  </si>
  <si>
    <t xml:space="preserve"> &lt;附帯工事&gt;</t>
    <phoneticPr fontId="5"/>
  </si>
  <si>
    <t xml:space="preserve"> &lt;附帯工事&gt;         </t>
    <phoneticPr fontId="5"/>
  </si>
  <si>
    <t>合計（総事業費）</t>
    <rPh sb="0" eb="2">
      <t>ゴウケイ</t>
    </rPh>
    <rPh sb="3" eb="4">
      <t>ソウ</t>
    </rPh>
    <rPh sb="4" eb="7">
      <t>ジギョウヒ</t>
    </rPh>
    <phoneticPr fontId="5"/>
  </si>
  <si>
    <t xml:space="preserve">計         </t>
    <phoneticPr fontId="5"/>
  </si>
  <si>
    <t>小　計</t>
    <phoneticPr fontId="5"/>
  </si>
  <si>
    <t>合　計</t>
    <rPh sb="0" eb="1">
      <t>ゴウ</t>
    </rPh>
    <rPh sb="2" eb="3">
      <t>ケイ</t>
    </rPh>
    <phoneticPr fontId="5"/>
  </si>
  <si>
    <t>総　合　計</t>
    <rPh sb="0" eb="1">
      <t>フサ</t>
    </rPh>
    <rPh sb="2" eb="3">
      <t>ゴウ</t>
    </rPh>
    <rPh sb="4" eb="5">
      <t>ケイ</t>
    </rPh>
    <phoneticPr fontId="5"/>
  </si>
  <si>
    <t>事業区分</t>
    <rPh sb="0" eb="2">
      <t>ジギョウ</t>
    </rPh>
    <rPh sb="2" eb="4">
      <t>クブン</t>
    </rPh>
    <phoneticPr fontId="5"/>
  </si>
  <si>
    <t>施工内容</t>
    <rPh sb="0" eb="2">
      <t>セコウ</t>
    </rPh>
    <rPh sb="2" eb="4">
      <t>ナイヨウ</t>
    </rPh>
    <phoneticPr fontId="5"/>
  </si>
  <si>
    <t>構造</t>
    <rPh sb="0" eb="2">
      <t>コウゾウ</t>
    </rPh>
    <phoneticPr fontId="5"/>
  </si>
  <si>
    <t>(1) へき地診療所施設整備事業</t>
    <phoneticPr fontId="5"/>
  </si>
  <si>
    <t>鉄骨鉄筋コンクリート造</t>
    <rPh sb="0" eb="2">
      <t>テッコツ</t>
    </rPh>
    <rPh sb="2" eb="4">
      <t>テッキン</t>
    </rPh>
    <phoneticPr fontId="5"/>
  </si>
  <si>
    <t>(2) 過疎地域等特定診療所施設整備事業</t>
    <phoneticPr fontId="5"/>
  </si>
  <si>
    <t>鉄筋コンクリート造</t>
    <rPh sb="0" eb="2">
      <t>テッキン</t>
    </rPh>
    <phoneticPr fontId="5"/>
  </si>
  <si>
    <t>(3) へき地保健指導所施設整備事業</t>
    <phoneticPr fontId="5"/>
  </si>
  <si>
    <t>鉄骨造（鉄筋コンクリート造と同等の強度）</t>
    <rPh sb="0" eb="2">
      <t>テッコツ</t>
    </rPh>
    <rPh sb="4" eb="6">
      <t>テッキン</t>
    </rPh>
    <rPh sb="12" eb="13">
      <t>ヅク</t>
    </rPh>
    <rPh sb="14" eb="16">
      <t>ドウトウ</t>
    </rPh>
    <rPh sb="17" eb="19">
      <t>キョウド</t>
    </rPh>
    <phoneticPr fontId="5"/>
  </si>
  <si>
    <t>(4) 研修医のための研修施設整備事業</t>
    <phoneticPr fontId="5"/>
  </si>
  <si>
    <t>鉄骨造（ブロック造と同等の強度）</t>
    <rPh sb="0" eb="2">
      <t>テッコツ</t>
    </rPh>
    <rPh sb="8" eb="9">
      <t>ツク</t>
    </rPh>
    <rPh sb="10" eb="12">
      <t>ドウトウ</t>
    </rPh>
    <rPh sb="13" eb="15">
      <t>キョウド</t>
    </rPh>
    <phoneticPr fontId="5"/>
  </si>
  <si>
    <t>(5) 臨床研修病院施設整備事業</t>
    <phoneticPr fontId="5"/>
  </si>
  <si>
    <t>ブロック造</t>
    <rPh sb="4" eb="5">
      <t>ヅク</t>
    </rPh>
    <phoneticPr fontId="5"/>
  </si>
  <si>
    <t>(6) へき地医療拠点病院施設整備事業</t>
    <phoneticPr fontId="5"/>
  </si>
  <si>
    <t>木造</t>
    <rPh sb="0" eb="2">
      <t>モクゾウ</t>
    </rPh>
    <phoneticPr fontId="5"/>
  </si>
  <si>
    <t>(7) 医師臨床研修病院研修医環境整備事業</t>
    <phoneticPr fontId="5"/>
  </si>
  <si>
    <t>プレハブ造</t>
    <rPh sb="4" eb="5">
      <t>ツク</t>
    </rPh>
    <phoneticPr fontId="5"/>
  </si>
  <si>
    <t>(8) 離島等患者宿泊施設施設整備事業</t>
    <phoneticPr fontId="5"/>
  </si>
  <si>
    <t>←「事業区分」はプルダウンから選択</t>
    <rPh sb="2" eb="4">
      <t>ジギョウ</t>
    </rPh>
    <rPh sb="4" eb="6">
      <t>クブン</t>
    </rPh>
    <rPh sb="15" eb="17">
      <t>センタク</t>
    </rPh>
    <phoneticPr fontId="5"/>
  </si>
  <si>
    <t>外分」とは当該事業の補助金の交付の対象としない部分（財産処分の制限がかからない部分）を指す。</t>
    <phoneticPr fontId="5"/>
  </si>
  <si>
    <t xml:space="preserve">      　</t>
    <phoneticPr fontId="5"/>
  </si>
  <si>
    <t>なお、単年度事業の場合には、「総事業」欄のみに記入すること。</t>
    <phoneticPr fontId="5"/>
  </si>
  <si>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5"/>
  </si>
  <si>
    <t>（４）はさらに、事業の種別により新築、改築、増築、改修等に区分すること。</t>
    <phoneticPr fontId="5"/>
  </si>
  <si>
    <t xml:space="preserve">    </t>
    <phoneticPr fontId="5"/>
  </si>
  <si>
    <t xml:space="preserve"> なお、事業の種別は次による。</t>
    <phoneticPr fontId="5"/>
  </si>
  <si>
    <t xml:space="preserve">     </t>
    <phoneticPr fontId="5"/>
  </si>
  <si>
    <t xml:space="preserve">   </t>
    <phoneticPr fontId="5"/>
  </si>
  <si>
    <t>補助対象事業分の備考欄の「整備病床数」は、補助対象事業分に含まれる病床数を記入すること。</t>
    <phoneticPr fontId="5"/>
  </si>
  <si>
    <t>全体の事業が３か年以上にわたる計画の場合には、「年度別内訳」欄を適宜増やして作成すること。</t>
    <phoneticPr fontId="5"/>
  </si>
  <si>
    <t>（１）</t>
    <phoneticPr fontId="5"/>
  </si>
  <si>
    <t>（２）</t>
    <phoneticPr fontId="5"/>
  </si>
  <si>
    <t>（３）</t>
    <phoneticPr fontId="5"/>
  </si>
  <si>
    <t>（４）</t>
    <phoneticPr fontId="5"/>
  </si>
  <si>
    <t>（５）</t>
    <phoneticPr fontId="5"/>
  </si>
  <si>
    <t>（６）</t>
    <phoneticPr fontId="5"/>
  </si>
  <si>
    <t>（７）</t>
    <phoneticPr fontId="5"/>
  </si>
  <si>
    <t>「事業区分」には、医療施設等施設整備費補助金交付要綱の５（交付額の算定方法）の表の「１区分」欄に定める事業区分を、</t>
    <phoneticPr fontId="5"/>
  </si>
  <si>
    <t>「補助対象事業分」とは当該事業の補助金の交付の対象とする部分（財産処分の制限がかかる部分）を指し、「補助対象事業</t>
    <phoneticPr fontId="5"/>
  </si>
  <si>
    <t>「補助対象外経費」とは補助対象事業分のうち、医療施設等施設整備費補助金交付要綱に定める（交付の対象外費用）に該</t>
    <phoneticPr fontId="5"/>
  </si>
  <si>
    <t>　　新　　築：新たに建物を建築する場合</t>
    <phoneticPr fontId="5"/>
  </si>
  <si>
    <t>　　改　　築：従前の建物を取りこわして、これと位置・構造・規模がほぼ同程度のものを建築する場合</t>
    <phoneticPr fontId="5"/>
  </si>
  <si>
    <t>　　増　　築：敷地内の既存の建物を建て増しする場合で、敷地内に別に建物を新築する場合を含む</t>
    <phoneticPr fontId="5"/>
  </si>
  <si>
    <t>有</t>
  </si>
  <si>
    <t>様式３－１</t>
    <rPh sb="0" eb="2">
      <t>ヨウシキ</t>
    </rPh>
    <phoneticPr fontId="5"/>
  </si>
  <si>
    <t>（１）へき地診療所施設整備事業</t>
    <rPh sb="5" eb="6">
      <t>チ</t>
    </rPh>
    <rPh sb="6" eb="9">
      <t>シンリョウジョ</t>
    </rPh>
    <rPh sb="9" eb="11">
      <t>シセツ</t>
    </rPh>
    <rPh sb="11" eb="13">
      <t>セイビ</t>
    </rPh>
    <rPh sb="13" eb="15">
      <t>ジギョウ</t>
    </rPh>
    <phoneticPr fontId="5"/>
  </si>
  <si>
    <t>団体名（開設者）</t>
    <rPh sb="0" eb="3">
      <t>ダンタイメイ</t>
    </rPh>
    <rPh sb="4" eb="7">
      <t>カイセツシャ</t>
    </rPh>
    <phoneticPr fontId="5"/>
  </si>
  <si>
    <t>所在地</t>
    <rPh sb="0" eb="3">
      <t>ショザイチ</t>
    </rPh>
    <phoneticPr fontId="5"/>
  </si>
  <si>
    <t>整備事業期間</t>
    <rPh sb="0" eb="2">
      <t>セイビ</t>
    </rPh>
    <rPh sb="2" eb="4">
      <t>ジギョウ</t>
    </rPh>
    <rPh sb="4" eb="6">
      <t>キカン</t>
    </rPh>
    <phoneticPr fontId="5"/>
  </si>
  <si>
    <t>診察室</t>
    <rPh sb="0" eb="3">
      <t>シンサツシツ</t>
    </rPh>
    <phoneticPr fontId="5"/>
  </si>
  <si>
    <t>処置室</t>
    <rPh sb="0" eb="2">
      <t>ショチ</t>
    </rPh>
    <rPh sb="2" eb="3">
      <t>シツ</t>
    </rPh>
    <phoneticPr fontId="5"/>
  </si>
  <si>
    <t>待合室</t>
    <rPh sb="0" eb="3">
      <t>マチアイシツ</t>
    </rPh>
    <phoneticPr fontId="5"/>
  </si>
  <si>
    <t>薬剤室</t>
    <rPh sb="0" eb="2">
      <t>ヤクザイ</t>
    </rPh>
    <rPh sb="2" eb="3">
      <t>シツ</t>
    </rPh>
    <phoneticPr fontId="5"/>
  </si>
  <si>
    <t>エックス線室</t>
    <rPh sb="4" eb="5">
      <t>セン</t>
    </rPh>
    <rPh sb="5" eb="6">
      <t>シツ</t>
    </rPh>
    <phoneticPr fontId="5"/>
  </si>
  <si>
    <t>その他</t>
    <rPh sb="2" eb="3">
      <t>タ</t>
    </rPh>
    <phoneticPr fontId="5"/>
  </si>
  <si>
    <t>看護師住宅</t>
    <rPh sb="0" eb="3">
      <t>カンゴシ</t>
    </rPh>
    <rPh sb="3" eb="5">
      <t>ジュウタク</t>
    </rPh>
    <phoneticPr fontId="5"/>
  </si>
  <si>
    <t>ヘリポート</t>
    <phoneticPr fontId="5"/>
  </si>
  <si>
    <t>合計</t>
    <rPh sb="0" eb="2">
      <t>ゴウケイ</t>
    </rPh>
    <phoneticPr fontId="5"/>
  </si>
  <si>
    <t>現在</t>
    <rPh sb="0" eb="2">
      <t>ゲンザイ</t>
    </rPh>
    <phoneticPr fontId="5"/>
  </si>
  <si>
    <t>整備後</t>
    <rPh sb="0" eb="2">
      <t>セイビ</t>
    </rPh>
    <rPh sb="2" eb="3">
      <t>ゴ</t>
    </rPh>
    <phoneticPr fontId="5"/>
  </si>
  <si>
    <t>施設整備事業計画書</t>
    <rPh sb="0" eb="2">
      <t>シセツ</t>
    </rPh>
    <rPh sb="2" eb="4">
      <t>セイビ</t>
    </rPh>
    <rPh sb="4" eb="6">
      <t>ジギョウ</t>
    </rPh>
    <rPh sb="6" eb="9">
      <t>ケイカクショ</t>
    </rPh>
    <phoneticPr fontId="5"/>
  </si>
  <si>
    <t>全体事業</t>
    <rPh sb="0" eb="2">
      <t>ゼンタイ</t>
    </rPh>
    <rPh sb="2" eb="4">
      <t>ジギョウ</t>
    </rPh>
    <phoneticPr fontId="5"/>
  </si>
  <si>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5"/>
  </si>
  <si>
    <t>病床数</t>
    <rPh sb="0" eb="3">
      <t>ビョウショウスウ</t>
    </rPh>
    <phoneticPr fontId="5"/>
  </si>
  <si>
    <t>医師・歯科
医師住宅</t>
    <rPh sb="0" eb="2">
      <t>イシ</t>
    </rPh>
    <rPh sb="3" eb="5">
      <t>シカ</t>
    </rPh>
    <rPh sb="6" eb="8">
      <t>イシ</t>
    </rPh>
    <rPh sb="8" eb="10">
      <t>ジュウタク</t>
    </rPh>
    <phoneticPr fontId="5"/>
  </si>
  <si>
    <t>既設分</t>
    <rPh sb="0" eb="2">
      <t>キセツ</t>
    </rPh>
    <rPh sb="2" eb="3">
      <t>ブン</t>
    </rPh>
    <phoneticPr fontId="5"/>
  </si>
  <si>
    <t>補助対象部門</t>
    <rPh sb="0" eb="2">
      <t>ホジョ</t>
    </rPh>
    <rPh sb="2" eb="4">
      <t>タイショウ</t>
    </rPh>
    <rPh sb="4" eb="6">
      <t>ブモン</t>
    </rPh>
    <phoneticPr fontId="5"/>
  </si>
  <si>
    <t>構造の種類
（主たる構造）</t>
    <rPh sb="0" eb="2">
      <t>コウゾウ</t>
    </rPh>
    <rPh sb="3" eb="5">
      <t>シュルイ</t>
    </rPh>
    <phoneticPr fontId="5"/>
  </si>
  <si>
    <t>過去の当該事業への国庫補助の有無</t>
    <rPh sb="0" eb="2">
      <t>カコ</t>
    </rPh>
    <rPh sb="3" eb="5">
      <t>トウガイ</t>
    </rPh>
    <rPh sb="5" eb="7">
      <t>ジギョウ</t>
    </rPh>
    <rPh sb="9" eb="11">
      <t>コッコ</t>
    </rPh>
    <rPh sb="11" eb="13">
      <t>ホジョ</t>
    </rPh>
    <rPh sb="14" eb="16">
      <t>ウム</t>
    </rPh>
    <phoneticPr fontId="5"/>
  </si>
  <si>
    <t>有無</t>
    <rPh sb="0" eb="2">
      <t>ウム</t>
    </rPh>
    <phoneticPr fontId="5"/>
  </si>
  <si>
    <t>有りの場合</t>
    <rPh sb="0" eb="1">
      <t>ア</t>
    </rPh>
    <rPh sb="3" eb="5">
      <t>バアイ</t>
    </rPh>
    <phoneticPr fontId="5"/>
  </si>
  <si>
    <t>補助年度</t>
    <rPh sb="0" eb="2">
      <t>ホジョ</t>
    </rPh>
    <rPh sb="2" eb="4">
      <t>ネンド</t>
    </rPh>
    <phoneticPr fontId="5"/>
  </si>
  <si>
    <t>補助面積</t>
    <rPh sb="0" eb="2">
      <t>ホジョ</t>
    </rPh>
    <rPh sb="2" eb="4">
      <t>メンセキ</t>
    </rPh>
    <phoneticPr fontId="5"/>
  </si>
  <si>
    <t>補助金額</t>
    <rPh sb="0" eb="2">
      <t>ホジョ</t>
    </rPh>
    <rPh sb="2" eb="4">
      <t>キンガク</t>
    </rPh>
    <phoneticPr fontId="5"/>
  </si>
  <si>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5"/>
  </si>
  <si>
    <t>有無：</t>
    <rPh sb="0" eb="2">
      <t>ウム</t>
    </rPh>
    <phoneticPr fontId="5"/>
  </si>
  <si>
    <t>内容：</t>
    <rPh sb="0" eb="2">
      <t>ナイヨウ</t>
    </rPh>
    <phoneticPr fontId="5"/>
  </si>
  <si>
    <t>事業の種別</t>
    <rPh sb="0" eb="2">
      <t>ジギョウ</t>
    </rPh>
    <rPh sb="3" eb="5">
      <t>シュベツ</t>
    </rPh>
    <phoneticPr fontId="5"/>
  </si>
  <si>
    <t>特定地域振興法の指定状況</t>
    <rPh sb="0" eb="2">
      <t>トクテイ</t>
    </rPh>
    <rPh sb="2" eb="4">
      <t>チイキ</t>
    </rPh>
    <rPh sb="4" eb="7">
      <t>シンコウホウ</t>
    </rPh>
    <rPh sb="8" eb="10">
      <t>シテイ</t>
    </rPh>
    <rPh sb="10" eb="12">
      <t>ジョウキョウ</t>
    </rPh>
    <phoneticPr fontId="5"/>
  </si>
  <si>
    <t>「過疎」</t>
    <rPh sb="1" eb="3">
      <t>カソ</t>
    </rPh>
    <phoneticPr fontId="5"/>
  </si>
  <si>
    <t>「離島」</t>
    <rPh sb="1" eb="3">
      <t>リトウ</t>
    </rPh>
    <phoneticPr fontId="5"/>
  </si>
  <si>
    <t>「豪雪」</t>
    <rPh sb="1" eb="3">
      <t>ゴウセツ</t>
    </rPh>
    <phoneticPr fontId="5"/>
  </si>
  <si>
    <t>「特豪」</t>
    <rPh sb="1" eb="2">
      <t>トク</t>
    </rPh>
    <rPh sb="2" eb="3">
      <t>ゴウ</t>
    </rPh>
    <phoneticPr fontId="5"/>
  </si>
  <si>
    <t>「山村」</t>
    <rPh sb="1" eb="3">
      <t>サンソン</t>
    </rPh>
    <phoneticPr fontId="5"/>
  </si>
  <si>
    <t>「奄美」</t>
    <rPh sb="1" eb="3">
      <t>アマミ</t>
    </rPh>
    <phoneticPr fontId="5"/>
  </si>
  <si>
    <t>「小笠原」</t>
    <rPh sb="1" eb="4">
      <t>オガサワラ</t>
    </rPh>
    <phoneticPr fontId="5"/>
  </si>
  <si>
    <t>「半島」</t>
    <rPh sb="1" eb="3">
      <t>ハントウ</t>
    </rPh>
    <phoneticPr fontId="5"/>
  </si>
  <si>
    <t>施設名</t>
    <rPh sb="0" eb="2">
      <t>シセツ</t>
    </rPh>
    <rPh sb="2" eb="3">
      <t>メイ</t>
    </rPh>
    <phoneticPr fontId="5"/>
  </si>
  <si>
    <t>設置地区の状況</t>
    <rPh sb="0" eb="2">
      <t>セッチ</t>
    </rPh>
    <rPh sb="2" eb="4">
      <t>チク</t>
    </rPh>
    <rPh sb="5" eb="7">
      <t>ジョウキョウ</t>
    </rPh>
    <phoneticPr fontId="5"/>
  </si>
  <si>
    <t>有床の場合、病床数</t>
    <rPh sb="0" eb="2">
      <t>ユウショウ</t>
    </rPh>
    <rPh sb="3" eb="5">
      <t>バアイ</t>
    </rPh>
    <rPh sb="6" eb="9">
      <t>ビョウショウスウ</t>
    </rPh>
    <phoneticPr fontId="5"/>
  </si>
  <si>
    <t>１．整備事業計画等の概要</t>
    <rPh sb="2" eb="4">
      <t>セイビ</t>
    </rPh>
    <rPh sb="4" eb="6">
      <t>ジギョウ</t>
    </rPh>
    <rPh sb="6" eb="8">
      <t>ケイカク</t>
    </rPh>
    <rPh sb="8" eb="9">
      <t>トウ</t>
    </rPh>
    <rPh sb="10" eb="12">
      <t>ガイヨウ</t>
    </rPh>
    <phoneticPr fontId="5"/>
  </si>
  <si>
    <t>２．整備事業の概要</t>
    <rPh sb="2" eb="4">
      <t>セイビ</t>
    </rPh>
    <rPh sb="4" eb="6">
      <t>ジギョウ</t>
    </rPh>
    <rPh sb="7" eb="9">
      <t>ガイヨウ</t>
    </rPh>
    <phoneticPr fontId="5"/>
  </si>
  <si>
    <t>３．整備事業の必要性（具体的に記載）</t>
    <rPh sb="2" eb="4">
      <t>セイビ</t>
    </rPh>
    <rPh sb="4" eb="6">
      <t>ジギョウ</t>
    </rPh>
    <rPh sb="7" eb="10">
      <t>ヒツヨウセイ</t>
    </rPh>
    <rPh sb="11" eb="14">
      <t>グタイテキ</t>
    </rPh>
    <rPh sb="15" eb="17">
      <t>キサイ</t>
    </rPh>
    <phoneticPr fontId="5"/>
  </si>
  <si>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5"/>
  </si>
  <si>
    <t>「沖縄離島」</t>
    <rPh sb="1" eb="3">
      <t>オキナワ</t>
    </rPh>
    <rPh sb="3" eb="5">
      <t>リトウ</t>
    </rPh>
    <phoneticPr fontId="5"/>
  </si>
  <si>
    <t>(6) 豪雪地帯対策特別措置法 第2条第1項の指定地域</t>
    <rPh sb="4" eb="6">
      <t>ゴウセツ</t>
    </rPh>
    <rPh sb="6" eb="8">
      <t>チタイ</t>
    </rPh>
    <rPh sb="8" eb="10">
      <t>タイサク</t>
    </rPh>
    <rPh sb="10" eb="12">
      <t>トクベツ</t>
    </rPh>
    <rPh sb="12" eb="15">
      <t>ソチホウ</t>
    </rPh>
    <phoneticPr fontId="5"/>
  </si>
  <si>
    <t>(7) 豪雪地帯対策特別措置法 第2条第2項の指定地域</t>
    <rPh sb="4" eb="6">
      <t>ゴウセツ</t>
    </rPh>
    <rPh sb="6" eb="8">
      <t>チタイ</t>
    </rPh>
    <rPh sb="8" eb="10">
      <t>タイサク</t>
    </rPh>
    <rPh sb="10" eb="12">
      <t>トクベツ</t>
    </rPh>
    <rPh sb="12" eb="15">
      <t>ソチホウ</t>
    </rPh>
    <phoneticPr fontId="5"/>
  </si>
  <si>
    <t>(8) 山村振興法 第7条第1項の指定地域</t>
    <rPh sb="4" eb="6">
      <t>サンソン</t>
    </rPh>
    <rPh sb="6" eb="9">
      <t>シンコウホウ</t>
    </rPh>
    <phoneticPr fontId="5"/>
  </si>
  <si>
    <t>(9) 半島振興法 第2条第1項の指定地域</t>
    <rPh sb="4" eb="6">
      <t>ハントウ</t>
    </rPh>
    <rPh sb="6" eb="9">
      <t>シンコウホウ</t>
    </rPh>
    <phoneticPr fontId="5"/>
  </si>
  <si>
    <t>(10) 該当なし</t>
    <rPh sb="5" eb="7">
      <t>ガイトウ</t>
    </rPh>
    <phoneticPr fontId="5"/>
  </si>
  <si>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5"/>
  </si>
  <si>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5"/>
  </si>
  <si>
    <t>４．設置地区の状況（実施要綱への適合状況等）</t>
    <rPh sb="2" eb="4">
      <t>セッチ</t>
    </rPh>
    <rPh sb="4" eb="6">
      <t>チク</t>
    </rPh>
    <rPh sb="7" eb="9">
      <t>ジョウキョウ</t>
    </rPh>
    <rPh sb="10" eb="12">
      <t>ジッシ</t>
    </rPh>
    <rPh sb="12" eb="14">
      <t>ヨウコウ</t>
    </rPh>
    <rPh sb="16" eb="18">
      <t>テキゴウ</t>
    </rPh>
    <rPh sb="18" eb="20">
      <t>ジョウキョウ</t>
    </rPh>
    <rPh sb="20" eb="21">
      <t>トウ</t>
    </rPh>
    <phoneticPr fontId="5"/>
  </si>
  <si>
    <t>(1)～(4)に該当する場合</t>
    <rPh sb="8" eb="10">
      <t>ガイトウ</t>
    </rPh>
    <rPh sb="12" eb="14">
      <t>バアイ</t>
    </rPh>
    <phoneticPr fontId="5"/>
  </si>
  <si>
    <t>(1)～(4)に該当しない場合</t>
    <rPh sb="8" eb="10">
      <t>ガイトウ</t>
    </rPh>
    <rPh sb="13" eb="15">
      <t>バアイ</t>
    </rPh>
    <phoneticPr fontId="5"/>
  </si>
  <si>
    <t>最最寄り医療機関の状況</t>
    <rPh sb="0" eb="1">
      <t>サイ</t>
    </rPh>
    <rPh sb="1" eb="3">
      <t>モヨ</t>
    </rPh>
    <rPh sb="4" eb="6">
      <t>イリョウ</t>
    </rPh>
    <rPh sb="6" eb="8">
      <t>キカン</t>
    </rPh>
    <rPh sb="9" eb="11">
      <t>ジョウキョウ</t>
    </rPh>
    <phoneticPr fontId="5"/>
  </si>
  <si>
    <t>診療所からの時間（分）</t>
    <rPh sb="0" eb="3">
      <t>シンリョウジョ</t>
    </rPh>
    <rPh sb="6" eb="8">
      <t>ジカン</t>
    </rPh>
    <rPh sb="9" eb="10">
      <t>フン</t>
    </rPh>
    <phoneticPr fontId="5"/>
  </si>
  <si>
    <t>【自動車】</t>
    <phoneticPr fontId="5"/>
  </si>
  <si>
    <t>【公共交通機関及び徒歩】</t>
    <phoneticPr fontId="5"/>
  </si>
  <si>
    <t>診療所からの距離（ｋｍ）</t>
    <rPh sb="0" eb="3">
      <t>シンリョウジョ</t>
    </rPh>
    <rPh sb="6" eb="8">
      <t>キョリ</t>
    </rPh>
    <phoneticPr fontId="5"/>
  </si>
  <si>
    <t>所在市町村</t>
    <rPh sb="0" eb="2">
      <t>ショザイ</t>
    </rPh>
    <rPh sb="2" eb="5">
      <t>シチョウソン</t>
    </rPh>
    <phoneticPr fontId="5"/>
  </si>
  <si>
    <t>病床数</t>
    <rPh sb="0" eb="3">
      <t>ビョウショウスウ</t>
    </rPh>
    <phoneticPr fontId="5"/>
  </si>
  <si>
    <t>施設名</t>
    <rPh sb="0" eb="3">
      <t>シセツメイ</t>
    </rPh>
    <phoneticPr fontId="5"/>
  </si>
  <si>
    <t>診療日数</t>
    <rPh sb="0" eb="2">
      <t>シンリョウ</t>
    </rPh>
    <rPh sb="2" eb="4">
      <t>ニッスウ</t>
    </rPh>
    <phoneticPr fontId="5"/>
  </si>
  <si>
    <t>日／週</t>
    <rPh sb="0" eb="1">
      <t>ニチ</t>
    </rPh>
    <rPh sb="2" eb="3">
      <t>シュウ</t>
    </rPh>
    <phoneticPr fontId="5"/>
  </si>
  <si>
    <t>床</t>
    <rPh sb="0" eb="1">
      <t>ユカ</t>
    </rPh>
    <phoneticPr fontId="5"/>
  </si>
  <si>
    <t>他の医療機関がない離島か</t>
    <rPh sb="0" eb="1">
      <t>タ</t>
    </rPh>
    <rPh sb="2" eb="4">
      <t>イリョウ</t>
    </rPh>
    <rPh sb="4" eb="6">
      <t>キカン</t>
    </rPh>
    <rPh sb="9" eb="11">
      <t>リトウ</t>
    </rPh>
    <phoneticPr fontId="5"/>
  </si>
  <si>
    <t>主な診療科</t>
    <rPh sb="0" eb="1">
      <t>オモ</t>
    </rPh>
    <rPh sb="2" eb="5">
      <t>シンリョウカ</t>
    </rPh>
    <phoneticPr fontId="5"/>
  </si>
  <si>
    <t>特定地域振興法の指定状況等</t>
    <rPh sb="12" eb="13">
      <t>トウ</t>
    </rPh>
    <phoneticPr fontId="5"/>
  </si>
  <si>
    <t>半径４ｋｍ区域内の人口（人）</t>
    <rPh sb="0" eb="2">
      <t>ハンケイ</t>
    </rPh>
    <rPh sb="5" eb="8">
      <t>クイキナイ</t>
    </rPh>
    <rPh sb="9" eb="11">
      <t>ジンコウ</t>
    </rPh>
    <rPh sb="12" eb="13">
      <t>ニン</t>
    </rPh>
    <phoneticPr fontId="5"/>
  </si>
  <si>
    <t>島の人口（人）</t>
    <rPh sb="0" eb="1">
      <t>シマ</t>
    </rPh>
    <rPh sb="2" eb="4">
      <t>ジンコウ</t>
    </rPh>
    <rPh sb="5" eb="6">
      <t>ニン</t>
    </rPh>
    <phoneticPr fontId="5"/>
  </si>
  <si>
    <t>新築</t>
    <rPh sb="0" eb="2">
      <t>シンチク</t>
    </rPh>
    <phoneticPr fontId="5"/>
  </si>
  <si>
    <t>移転新築</t>
    <rPh sb="0" eb="2">
      <t>イテン</t>
    </rPh>
    <rPh sb="2" eb="4">
      <t>シンチク</t>
    </rPh>
    <phoneticPr fontId="5"/>
  </si>
  <si>
    <t>改築</t>
    <rPh sb="0" eb="2">
      <t>カイチク</t>
    </rPh>
    <phoneticPr fontId="5"/>
  </si>
  <si>
    <t>増築</t>
    <rPh sb="0" eb="2">
      <t>ゾウチク</t>
    </rPh>
    <phoneticPr fontId="5"/>
  </si>
  <si>
    <t>改修</t>
    <rPh sb="0" eb="2">
      <t>カイシュウ</t>
    </rPh>
    <phoneticPr fontId="5"/>
  </si>
  <si>
    <t>（２）過疎地域等特定診療所</t>
    <rPh sb="3" eb="5">
      <t>カソ</t>
    </rPh>
    <rPh sb="5" eb="7">
      <t>チイキ</t>
    </rPh>
    <rPh sb="7" eb="8">
      <t>トウ</t>
    </rPh>
    <rPh sb="8" eb="10">
      <t>トクテイ</t>
    </rPh>
    <rPh sb="10" eb="13">
      <t>シンリョウジョ</t>
    </rPh>
    <phoneticPr fontId="5"/>
  </si>
  <si>
    <t>４．その他の状況（実施要綱への適合状況等）</t>
    <rPh sb="4" eb="5">
      <t>タ</t>
    </rPh>
    <rPh sb="6" eb="8">
      <t>ジョウキョウ</t>
    </rPh>
    <rPh sb="9" eb="11">
      <t>ジッシ</t>
    </rPh>
    <rPh sb="11" eb="13">
      <t>ヨウコウ</t>
    </rPh>
    <rPh sb="15" eb="17">
      <t>テキゴウ</t>
    </rPh>
    <rPh sb="17" eb="19">
      <t>ジョウキョウ</t>
    </rPh>
    <rPh sb="19" eb="20">
      <t>トウ</t>
    </rPh>
    <phoneticPr fontId="5"/>
  </si>
  <si>
    <t>特定地域振興法の指定状況</t>
    <phoneticPr fontId="5"/>
  </si>
  <si>
    <t>当該市町村の財政力指数</t>
    <rPh sb="0" eb="2">
      <t>トウガイ</t>
    </rPh>
    <rPh sb="2" eb="5">
      <t>シチョウソン</t>
    </rPh>
    <rPh sb="6" eb="9">
      <t>ザイセイリョク</t>
    </rPh>
    <rPh sb="9" eb="11">
      <t>シスウ</t>
    </rPh>
    <phoneticPr fontId="5"/>
  </si>
  <si>
    <t>今回申請の診療機能に係る医師又は歯科医師の確保状況</t>
    <rPh sb="0" eb="2">
      <t>コンカイ</t>
    </rPh>
    <rPh sb="2" eb="4">
      <t>シンセイ</t>
    </rPh>
    <rPh sb="5" eb="7">
      <t>シンリョウ</t>
    </rPh>
    <rPh sb="7" eb="9">
      <t>キノウ</t>
    </rPh>
    <rPh sb="10" eb="11">
      <t>カカ</t>
    </rPh>
    <rPh sb="12" eb="14">
      <t>イシ</t>
    </rPh>
    <rPh sb="14" eb="15">
      <t>マタ</t>
    </rPh>
    <rPh sb="16" eb="20">
      <t>シカイシ</t>
    </rPh>
    <rPh sb="21" eb="23">
      <t>カクホ</t>
    </rPh>
    <rPh sb="23" eb="25">
      <t>ジョウキョウ</t>
    </rPh>
    <phoneticPr fontId="5"/>
  </si>
  <si>
    <t>様式３－２</t>
    <rPh sb="0" eb="2">
      <t>ヨウシキ</t>
    </rPh>
    <phoneticPr fontId="5"/>
  </si>
  <si>
    <t>事業の種類</t>
    <rPh sb="0" eb="2">
      <t>ジギョウ</t>
    </rPh>
    <rPh sb="3" eb="5">
      <t>シュルイ</t>
    </rPh>
    <phoneticPr fontId="5"/>
  </si>
  <si>
    <t>当該市町村内における、今回申請の診療機能を有する他の医療機関の有無</t>
    <rPh sb="0" eb="2">
      <t>トウガイ</t>
    </rPh>
    <rPh sb="2" eb="5">
      <t>シチョウソン</t>
    </rPh>
    <rPh sb="5" eb="6">
      <t>ナイ</t>
    </rPh>
    <rPh sb="11" eb="13">
      <t>コンカイ</t>
    </rPh>
    <rPh sb="13" eb="15">
      <t>シンセイ</t>
    </rPh>
    <rPh sb="16" eb="18">
      <t>シンリョウ</t>
    </rPh>
    <rPh sb="18" eb="20">
      <t>キノウ</t>
    </rPh>
    <rPh sb="21" eb="22">
      <t>ユウ</t>
    </rPh>
    <rPh sb="24" eb="25">
      <t>タ</t>
    </rPh>
    <rPh sb="26" eb="28">
      <t>イリョウ</t>
    </rPh>
    <rPh sb="28" eb="30">
      <t>キカン</t>
    </rPh>
    <rPh sb="31" eb="33">
      <t>ウム</t>
    </rPh>
    <phoneticPr fontId="5"/>
  </si>
  <si>
    <t>診療所部門の面積</t>
    <rPh sb="0" eb="3">
      <t>シンリョウジョ</t>
    </rPh>
    <rPh sb="3" eb="5">
      <t>ブモン</t>
    </rPh>
    <rPh sb="6" eb="8">
      <t>メンセキ</t>
    </rPh>
    <phoneticPr fontId="5"/>
  </si>
  <si>
    <t>住宅部門の面積</t>
    <rPh sb="0" eb="2">
      <t>ジュウタク</t>
    </rPh>
    <rPh sb="2" eb="4">
      <t>ブモン</t>
    </rPh>
    <rPh sb="5" eb="7">
      <t>メンセキ</t>
    </rPh>
    <phoneticPr fontId="5"/>
  </si>
  <si>
    <t>（３）へき地保健指導所</t>
    <rPh sb="5" eb="6">
      <t>チ</t>
    </rPh>
    <rPh sb="6" eb="8">
      <t>ホケン</t>
    </rPh>
    <rPh sb="8" eb="11">
      <t>シドウショ</t>
    </rPh>
    <phoneticPr fontId="5"/>
  </si>
  <si>
    <t>管轄保健所名</t>
    <rPh sb="0" eb="2">
      <t>カンカツ</t>
    </rPh>
    <rPh sb="2" eb="5">
      <t>ホケンジョ</t>
    </rPh>
    <rPh sb="5" eb="6">
      <t>メイ</t>
    </rPh>
    <phoneticPr fontId="5"/>
  </si>
  <si>
    <t>指導所名</t>
    <rPh sb="0" eb="3">
      <t>シドウショ</t>
    </rPh>
    <rPh sb="3" eb="4">
      <t>メイ</t>
    </rPh>
    <phoneticPr fontId="5"/>
  </si>
  <si>
    <t>指導部門の面積</t>
    <rPh sb="0" eb="2">
      <t>シドウ</t>
    </rPh>
    <rPh sb="2" eb="4">
      <t>ブモン</t>
    </rPh>
    <rPh sb="5" eb="7">
      <t>メンセキ</t>
    </rPh>
    <phoneticPr fontId="5"/>
  </si>
  <si>
    <t>保健師住宅</t>
    <rPh sb="0" eb="3">
      <t>ホケンシ</t>
    </rPh>
    <rPh sb="3" eb="5">
      <t>ジュウタク</t>
    </rPh>
    <phoneticPr fontId="5"/>
  </si>
  <si>
    <t>問診室</t>
    <rPh sb="0" eb="2">
      <t>モンシン</t>
    </rPh>
    <rPh sb="2" eb="3">
      <t>シツ</t>
    </rPh>
    <phoneticPr fontId="5"/>
  </si>
  <si>
    <t>事務室</t>
    <rPh sb="0" eb="3">
      <t>ジムシツ</t>
    </rPh>
    <phoneticPr fontId="5"/>
  </si>
  <si>
    <t>面談指導室</t>
    <rPh sb="0" eb="2">
      <t>メンダン</t>
    </rPh>
    <rPh sb="2" eb="5">
      <t>シドウシツ</t>
    </rPh>
    <phoneticPr fontId="5"/>
  </si>
  <si>
    <t>図書室</t>
    <rPh sb="0" eb="3">
      <t>トショシツ</t>
    </rPh>
    <phoneticPr fontId="5"/>
  </si>
  <si>
    <t>集団指導室</t>
    <rPh sb="0" eb="2">
      <t>シュウダン</t>
    </rPh>
    <rPh sb="2" eb="5">
      <t>シドウシツ</t>
    </rPh>
    <phoneticPr fontId="5"/>
  </si>
  <si>
    <t>計測室・検査室</t>
    <rPh sb="0" eb="2">
      <t>ケイソク</t>
    </rPh>
    <rPh sb="2" eb="3">
      <t>シツ</t>
    </rPh>
    <rPh sb="4" eb="7">
      <t>ケンサシツ</t>
    </rPh>
    <phoneticPr fontId="5"/>
  </si>
  <si>
    <t>指導所からの距離（ｋｍ）</t>
    <rPh sb="0" eb="2">
      <t>シドウ</t>
    </rPh>
    <rPh sb="2" eb="3">
      <t>トコロ</t>
    </rPh>
    <rPh sb="6" eb="8">
      <t>キョリ</t>
    </rPh>
    <phoneticPr fontId="5"/>
  </si>
  <si>
    <t>指導所からの時間（分）</t>
    <rPh sb="0" eb="3">
      <t>シドウショ</t>
    </rPh>
    <rPh sb="6" eb="8">
      <t>ジカン</t>
    </rPh>
    <rPh sb="9" eb="10">
      <t>フン</t>
    </rPh>
    <phoneticPr fontId="5"/>
  </si>
  <si>
    <t>※上記(1)～(4)で他に島内に医療機関がある場合も記載要</t>
    <rPh sb="1" eb="3">
      <t>ジョウキ</t>
    </rPh>
    <rPh sb="11" eb="12">
      <t>タ</t>
    </rPh>
    <rPh sb="13" eb="15">
      <t>トウナイ</t>
    </rPh>
    <rPh sb="16" eb="18">
      <t>イリョウ</t>
    </rPh>
    <rPh sb="18" eb="20">
      <t>キカン</t>
    </rPh>
    <rPh sb="23" eb="25">
      <t>バアイ</t>
    </rPh>
    <rPh sb="26" eb="28">
      <t>キサイ</t>
    </rPh>
    <rPh sb="28" eb="29">
      <t>ヨウ</t>
    </rPh>
    <phoneticPr fontId="5"/>
  </si>
  <si>
    <t>保健師の確保状況（原則として指導所に駐在するかについても記載）</t>
    <rPh sb="0" eb="3">
      <t>ホケンシ</t>
    </rPh>
    <rPh sb="4" eb="6">
      <t>カクホ</t>
    </rPh>
    <rPh sb="6" eb="8">
      <t>ジョウキョウ</t>
    </rPh>
    <rPh sb="9" eb="11">
      <t>ゲンソク</t>
    </rPh>
    <rPh sb="14" eb="17">
      <t>シドウショ</t>
    </rPh>
    <rPh sb="18" eb="20">
      <t>チュウザイ</t>
    </rPh>
    <rPh sb="28" eb="30">
      <t>キサイ</t>
    </rPh>
    <phoneticPr fontId="5"/>
  </si>
  <si>
    <t>保健師の活動計画（保健所及び最寄りの医療機関との連携等）</t>
    <rPh sb="0" eb="3">
      <t>ホケンシ</t>
    </rPh>
    <rPh sb="4" eb="6">
      <t>カツドウ</t>
    </rPh>
    <rPh sb="6" eb="8">
      <t>ケイカク</t>
    </rPh>
    <rPh sb="9" eb="12">
      <t>ホケンジョ</t>
    </rPh>
    <rPh sb="12" eb="13">
      <t>オヨ</t>
    </rPh>
    <rPh sb="14" eb="16">
      <t>モヨ</t>
    </rPh>
    <rPh sb="18" eb="20">
      <t>イリョウ</t>
    </rPh>
    <rPh sb="20" eb="22">
      <t>キカン</t>
    </rPh>
    <rPh sb="24" eb="26">
      <t>レンケイ</t>
    </rPh>
    <rPh sb="26" eb="27">
      <t>トウ</t>
    </rPh>
    <phoneticPr fontId="5"/>
  </si>
  <si>
    <t>様式３－３</t>
    <rPh sb="0" eb="2">
      <t>ヨウシキ</t>
    </rPh>
    <phoneticPr fontId="5"/>
  </si>
  <si>
    <t>様式３－４</t>
    <rPh sb="0" eb="2">
      <t>ヨウシキ</t>
    </rPh>
    <phoneticPr fontId="5"/>
  </si>
  <si>
    <t>（４）研修医のための研修施設整備事業</t>
    <rPh sb="3" eb="6">
      <t>ケンシュウイ</t>
    </rPh>
    <rPh sb="10" eb="12">
      <t>ケンシュウ</t>
    </rPh>
    <rPh sb="12" eb="14">
      <t>シセツ</t>
    </rPh>
    <rPh sb="14" eb="16">
      <t>セイビ</t>
    </rPh>
    <rPh sb="16" eb="18">
      <t>ジギョウ</t>
    </rPh>
    <phoneticPr fontId="5"/>
  </si>
  <si>
    <t>許可病床数</t>
    <rPh sb="0" eb="2">
      <t>キョカ</t>
    </rPh>
    <rPh sb="2" eb="5">
      <t>ビョウショウスウ</t>
    </rPh>
    <phoneticPr fontId="5"/>
  </si>
  <si>
    <t>既設研修棟</t>
    <rPh sb="0" eb="2">
      <t>キセツ</t>
    </rPh>
    <rPh sb="2" eb="4">
      <t>ケンシュウ</t>
    </rPh>
    <rPh sb="4" eb="5">
      <t>トウ</t>
    </rPh>
    <phoneticPr fontId="5"/>
  </si>
  <si>
    <t>今回補助対象研修棟</t>
    <rPh sb="0" eb="2">
      <t>コンカイ</t>
    </rPh>
    <rPh sb="2" eb="4">
      <t>ホジョ</t>
    </rPh>
    <rPh sb="4" eb="6">
      <t>タイショウ</t>
    </rPh>
    <rPh sb="6" eb="8">
      <t>ケンシュウ</t>
    </rPh>
    <rPh sb="8" eb="9">
      <t>トウ</t>
    </rPh>
    <phoneticPr fontId="5"/>
  </si>
  <si>
    <t>講義室</t>
    <rPh sb="0" eb="3">
      <t>コウギシツ</t>
    </rPh>
    <phoneticPr fontId="5"/>
  </si>
  <si>
    <t>討議室</t>
    <rPh sb="0" eb="2">
      <t>トウギ</t>
    </rPh>
    <rPh sb="2" eb="3">
      <t>シツ</t>
    </rPh>
    <phoneticPr fontId="5"/>
  </si>
  <si>
    <t>コピーサービス室</t>
    <rPh sb="7" eb="8">
      <t>シツ</t>
    </rPh>
    <phoneticPr fontId="5"/>
  </si>
  <si>
    <t>仮眠室</t>
    <rPh sb="0" eb="3">
      <t>カミンシツ</t>
    </rPh>
    <phoneticPr fontId="5"/>
  </si>
  <si>
    <t>管理部門</t>
    <rPh sb="0" eb="2">
      <t>カンリ</t>
    </rPh>
    <rPh sb="2" eb="4">
      <t>ブモン</t>
    </rPh>
    <phoneticPr fontId="5"/>
  </si>
  <si>
    <t>視聴覚室</t>
    <rPh sb="0" eb="3">
      <t>シチョウカク</t>
    </rPh>
    <rPh sb="3" eb="4">
      <t>シツ</t>
    </rPh>
    <phoneticPr fontId="5"/>
  </si>
  <si>
    <t>管理室</t>
    <rPh sb="0" eb="3">
      <t>カンリシツ</t>
    </rPh>
    <phoneticPr fontId="5"/>
  </si>
  <si>
    <t>更衣室</t>
    <rPh sb="0" eb="3">
      <t>コウイシツ</t>
    </rPh>
    <phoneticPr fontId="5"/>
  </si>
  <si>
    <t>廊下</t>
    <rPh sb="0" eb="2">
      <t>ロウカ</t>
    </rPh>
    <phoneticPr fontId="5"/>
  </si>
  <si>
    <t>便所</t>
    <rPh sb="0" eb="2">
      <t>ベンジョ</t>
    </rPh>
    <phoneticPr fontId="5"/>
  </si>
  <si>
    <t>倉庫</t>
    <rPh sb="0" eb="2">
      <t>ソウコ</t>
    </rPh>
    <phoneticPr fontId="5"/>
  </si>
  <si>
    <t>「その他」に計上した部門を記載</t>
    <rPh sb="3" eb="4">
      <t>タ</t>
    </rPh>
    <rPh sb="6" eb="8">
      <t>ケイジョウ</t>
    </rPh>
    <rPh sb="10" eb="12">
      <t>ブモン</t>
    </rPh>
    <rPh sb="13" eb="15">
      <t>キサイ</t>
    </rPh>
    <phoneticPr fontId="5"/>
  </si>
  <si>
    <t>３．臨床研修医数</t>
    <rPh sb="2" eb="4">
      <t>リンショウ</t>
    </rPh>
    <rPh sb="4" eb="7">
      <t>ケンシュウイ</t>
    </rPh>
    <rPh sb="7" eb="8">
      <t>カズ</t>
    </rPh>
    <phoneticPr fontId="5"/>
  </si>
  <si>
    <t>研修プログラム名</t>
    <rPh sb="0" eb="2">
      <t>ケンシュウ</t>
    </rPh>
    <rPh sb="7" eb="8">
      <t>メイ</t>
    </rPh>
    <phoneticPr fontId="5"/>
  </si>
  <si>
    <t>1年生</t>
    <rPh sb="1" eb="3">
      <t>ネンセイ</t>
    </rPh>
    <phoneticPr fontId="5"/>
  </si>
  <si>
    <t>2年生</t>
    <rPh sb="1" eb="3">
      <t>ネンセイ</t>
    </rPh>
    <phoneticPr fontId="5"/>
  </si>
  <si>
    <t>４．整備事業の必要性（具体的に記載）</t>
    <rPh sb="2" eb="4">
      <t>セイビ</t>
    </rPh>
    <rPh sb="4" eb="6">
      <t>ジギョウ</t>
    </rPh>
    <rPh sb="7" eb="10">
      <t>ヒツヨウセイ</t>
    </rPh>
    <rPh sb="11" eb="14">
      <t>グタイテキ</t>
    </rPh>
    <rPh sb="15" eb="17">
      <t>キサイ</t>
    </rPh>
    <phoneticPr fontId="5"/>
  </si>
  <si>
    <t>年度のべ人数（人）</t>
    <rPh sb="0" eb="2">
      <t>ネンド</t>
    </rPh>
    <rPh sb="4" eb="5">
      <t>ニン</t>
    </rPh>
    <rPh sb="5" eb="6">
      <t>スウ</t>
    </rPh>
    <rPh sb="7" eb="8">
      <t>ニン</t>
    </rPh>
    <phoneticPr fontId="5"/>
  </si>
  <si>
    <t>１月あたり
平均</t>
    <phoneticPr fontId="5"/>
  </si>
  <si>
    <t>基準面積算出に用いる研修医数・・・</t>
    <phoneticPr fontId="5"/>
  </si>
  <si>
    <t>様式３－５</t>
    <rPh sb="0" eb="2">
      <t>ヨウシキ</t>
    </rPh>
    <phoneticPr fontId="5"/>
  </si>
  <si>
    <t>（５）臨床研修病院施設整備事業</t>
    <rPh sb="3" eb="5">
      <t>リンショウ</t>
    </rPh>
    <rPh sb="5" eb="7">
      <t>ケンシュウ</t>
    </rPh>
    <rPh sb="7" eb="9">
      <t>ビョウイン</t>
    </rPh>
    <rPh sb="9" eb="11">
      <t>シセツ</t>
    </rPh>
    <rPh sb="11" eb="13">
      <t>セイビ</t>
    </rPh>
    <rPh sb="13" eb="15">
      <t>ジギョウ</t>
    </rPh>
    <phoneticPr fontId="5"/>
  </si>
  <si>
    <t>外来診療棟</t>
    <rPh sb="0" eb="2">
      <t>ガイライ</t>
    </rPh>
    <rPh sb="2" eb="5">
      <t>シンリョウトウ</t>
    </rPh>
    <phoneticPr fontId="5"/>
  </si>
  <si>
    <t>今回補助対象 外来診療棟</t>
    <rPh sb="0" eb="2">
      <t>コンカイ</t>
    </rPh>
    <rPh sb="2" eb="4">
      <t>ホジョ</t>
    </rPh>
    <rPh sb="4" eb="6">
      <t>タイショウ</t>
    </rPh>
    <rPh sb="7" eb="9">
      <t>ガイライ</t>
    </rPh>
    <rPh sb="9" eb="12">
      <t>シンリョウトウ</t>
    </rPh>
    <phoneticPr fontId="5"/>
  </si>
  <si>
    <t>内科</t>
    <rPh sb="0" eb="2">
      <t>ナイカ</t>
    </rPh>
    <phoneticPr fontId="5"/>
  </si>
  <si>
    <t>精神科</t>
    <rPh sb="0" eb="3">
      <t>セイシンカ</t>
    </rPh>
    <phoneticPr fontId="5"/>
  </si>
  <si>
    <t>小児科</t>
    <rPh sb="0" eb="3">
      <t>ショウニカ</t>
    </rPh>
    <phoneticPr fontId="5"/>
  </si>
  <si>
    <t>外科</t>
    <rPh sb="0" eb="2">
      <t>ゲカ</t>
    </rPh>
    <phoneticPr fontId="5"/>
  </si>
  <si>
    <t>整形外科</t>
    <rPh sb="0" eb="2">
      <t>セイケイ</t>
    </rPh>
    <rPh sb="2" eb="4">
      <t>ゲカ</t>
    </rPh>
    <phoneticPr fontId="5"/>
  </si>
  <si>
    <t>皮膚科</t>
    <rPh sb="0" eb="3">
      <t>ヒフカ</t>
    </rPh>
    <phoneticPr fontId="5"/>
  </si>
  <si>
    <t>泌尿器科</t>
    <rPh sb="0" eb="4">
      <t>ヒニョウキカ</t>
    </rPh>
    <phoneticPr fontId="5"/>
  </si>
  <si>
    <t>産婦人科</t>
    <rPh sb="0" eb="4">
      <t>サンフジンカ</t>
    </rPh>
    <phoneticPr fontId="5"/>
  </si>
  <si>
    <t>眼科</t>
    <rPh sb="0" eb="2">
      <t>ガンカ</t>
    </rPh>
    <phoneticPr fontId="5"/>
  </si>
  <si>
    <t>耳鼻咽喉科</t>
    <rPh sb="0" eb="2">
      <t>ジビ</t>
    </rPh>
    <rPh sb="2" eb="5">
      <t>インコウカ</t>
    </rPh>
    <phoneticPr fontId="5"/>
  </si>
  <si>
    <t>放射線科</t>
    <rPh sb="0" eb="3">
      <t>ホウシャセン</t>
    </rPh>
    <rPh sb="3" eb="4">
      <t>カ</t>
    </rPh>
    <phoneticPr fontId="5"/>
  </si>
  <si>
    <t>救急診療部門</t>
    <rPh sb="0" eb="2">
      <t>キュウキュウ</t>
    </rPh>
    <rPh sb="2" eb="4">
      <t>シンリョウ</t>
    </rPh>
    <rPh sb="4" eb="6">
      <t>ブモン</t>
    </rPh>
    <phoneticPr fontId="5"/>
  </si>
  <si>
    <t>総合診療部門</t>
    <rPh sb="0" eb="2">
      <t>ソウゴウ</t>
    </rPh>
    <rPh sb="2" eb="4">
      <t>シンリョウ</t>
    </rPh>
    <rPh sb="4" eb="6">
      <t>ブモン</t>
    </rPh>
    <phoneticPr fontId="5"/>
  </si>
  <si>
    <t>在宅医療部門</t>
    <rPh sb="0" eb="2">
      <t>ザイタク</t>
    </rPh>
    <rPh sb="2" eb="4">
      <t>イリョウ</t>
    </rPh>
    <rPh sb="4" eb="6">
      <t>ブモン</t>
    </rPh>
    <phoneticPr fontId="5"/>
  </si>
  <si>
    <t>病歴管理室</t>
    <rPh sb="0" eb="2">
      <t>ビョウレキ</t>
    </rPh>
    <rPh sb="2" eb="5">
      <t>カンリシツ</t>
    </rPh>
    <phoneticPr fontId="5"/>
  </si>
  <si>
    <t>診察室・
処置室</t>
    <rPh sb="0" eb="3">
      <t>シンサツシツ</t>
    </rPh>
    <rPh sb="5" eb="7">
      <t>ショチ</t>
    </rPh>
    <rPh sb="7" eb="8">
      <t>シツ</t>
    </rPh>
    <phoneticPr fontId="5"/>
  </si>
  <si>
    <t>総合外来
診察室</t>
    <rPh sb="0" eb="2">
      <t>ソウゴウ</t>
    </rPh>
    <rPh sb="2" eb="4">
      <t>ガイライ</t>
    </rPh>
    <rPh sb="5" eb="8">
      <t>シンサツシツ</t>
    </rPh>
    <phoneticPr fontId="5"/>
  </si>
  <si>
    <t>在宅医療
指導管理室</t>
    <rPh sb="0" eb="2">
      <t>ザイタク</t>
    </rPh>
    <rPh sb="2" eb="4">
      <t>イリョウ</t>
    </rPh>
    <rPh sb="5" eb="7">
      <t>シドウ</t>
    </rPh>
    <rPh sb="7" eb="10">
      <t>カンリシツ</t>
    </rPh>
    <phoneticPr fontId="5"/>
  </si>
  <si>
    <t>３．臨床研修の実施状況</t>
    <rPh sb="2" eb="4">
      <t>リンショウ</t>
    </rPh>
    <rPh sb="4" eb="6">
      <t>ケンシュウ</t>
    </rPh>
    <rPh sb="7" eb="9">
      <t>ジッシ</t>
    </rPh>
    <rPh sb="9" eb="11">
      <t>ジョウキョウ</t>
    </rPh>
    <phoneticPr fontId="5"/>
  </si>
  <si>
    <t>診療部門／診療科</t>
    <rPh sb="0" eb="2">
      <t>シンリョウ</t>
    </rPh>
    <rPh sb="2" eb="4">
      <t>ブモン</t>
    </rPh>
    <rPh sb="5" eb="8">
      <t>シンリョウカ</t>
    </rPh>
    <phoneticPr fontId="5"/>
  </si>
  <si>
    <t>　内科</t>
    <rPh sb="1" eb="3">
      <t>ナイカ</t>
    </rPh>
    <phoneticPr fontId="5"/>
  </si>
  <si>
    <t>　診療部門</t>
    <rPh sb="1" eb="3">
      <t>シンリョウ</t>
    </rPh>
    <rPh sb="3" eb="5">
      <t>ブモン</t>
    </rPh>
    <phoneticPr fontId="5"/>
  </si>
  <si>
    <t>　救急診療部門</t>
    <rPh sb="1" eb="3">
      <t>キュウキュウ</t>
    </rPh>
    <rPh sb="3" eb="5">
      <t>シンリョウ</t>
    </rPh>
    <rPh sb="5" eb="7">
      <t>ブモン</t>
    </rPh>
    <phoneticPr fontId="5"/>
  </si>
  <si>
    <t>　総合診療部門</t>
    <rPh sb="1" eb="3">
      <t>ソウゴウ</t>
    </rPh>
    <rPh sb="3" eb="5">
      <t>シンリョウ</t>
    </rPh>
    <rPh sb="5" eb="7">
      <t>ブモン</t>
    </rPh>
    <phoneticPr fontId="5"/>
  </si>
  <si>
    <t>　在宅医療部門</t>
    <rPh sb="1" eb="3">
      <t>ザイタク</t>
    </rPh>
    <rPh sb="3" eb="5">
      <t>イリョウ</t>
    </rPh>
    <rPh sb="5" eb="7">
      <t>ブモン</t>
    </rPh>
    <phoneticPr fontId="5"/>
  </si>
  <si>
    <t>様式３－６</t>
    <rPh sb="0" eb="2">
      <t>ヨウシキ</t>
    </rPh>
    <phoneticPr fontId="5"/>
  </si>
  <si>
    <t>（６）へき地医療拠点病院施設整備事業</t>
    <rPh sb="5" eb="6">
      <t>チ</t>
    </rPh>
    <rPh sb="6" eb="8">
      <t>イリョウ</t>
    </rPh>
    <rPh sb="8" eb="10">
      <t>キョテン</t>
    </rPh>
    <rPh sb="10" eb="12">
      <t>ビョウイン</t>
    </rPh>
    <rPh sb="12" eb="14">
      <t>シセツ</t>
    </rPh>
    <rPh sb="14" eb="16">
      <t>セイビ</t>
    </rPh>
    <rPh sb="16" eb="18">
      <t>ジギョウ</t>
    </rPh>
    <phoneticPr fontId="5"/>
  </si>
  <si>
    <t>検査部門</t>
    <rPh sb="0" eb="2">
      <t>ケンサ</t>
    </rPh>
    <rPh sb="2" eb="4">
      <t>ブモン</t>
    </rPh>
    <phoneticPr fontId="5"/>
  </si>
  <si>
    <t>放射線部門</t>
    <rPh sb="0" eb="3">
      <t>ホウシャセン</t>
    </rPh>
    <rPh sb="3" eb="5">
      <t>ブモン</t>
    </rPh>
    <phoneticPr fontId="5"/>
  </si>
  <si>
    <t>手術部門</t>
    <rPh sb="0" eb="2">
      <t>シュジュツ</t>
    </rPh>
    <rPh sb="2" eb="4">
      <t>ブモン</t>
    </rPh>
    <phoneticPr fontId="5"/>
  </si>
  <si>
    <t>病室</t>
    <rPh sb="0" eb="2">
      <t>ビョウシツ</t>
    </rPh>
    <phoneticPr fontId="5"/>
  </si>
  <si>
    <t>記録室</t>
    <rPh sb="0" eb="3">
      <t>キロクシツ</t>
    </rPh>
    <phoneticPr fontId="5"/>
  </si>
  <si>
    <t>患者食堂</t>
    <rPh sb="0" eb="2">
      <t>カンジャ</t>
    </rPh>
    <rPh sb="2" eb="4">
      <t>ショクドウ</t>
    </rPh>
    <phoneticPr fontId="5"/>
  </si>
  <si>
    <t>４．実施要綱への適合状況等</t>
    <rPh sb="2" eb="4">
      <t>ジッシ</t>
    </rPh>
    <rPh sb="4" eb="6">
      <t>ヨウコウ</t>
    </rPh>
    <rPh sb="8" eb="10">
      <t>テキゴウ</t>
    </rPh>
    <rPh sb="10" eb="12">
      <t>ジョウキョウ</t>
    </rPh>
    <rPh sb="12" eb="13">
      <t>トウ</t>
    </rPh>
    <phoneticPr fontId="5"/>
  </si>
  <si>
    <t>へき地医療拠点病院としての医療活動</t>
    <rPh sb="2" eb="3">
      <t>チ</t>
    </rPh>
    <rPh sb="3" eb="5">
      <t>イリョウ</t>
    </rPh>
    <rPh sb="5" eb="7">
      <t>キョテン</t>
    </rPh>
    <rPh sb="7" eb="9">
      <t>ビョウイン</t>
    </rPh>
    <rPh sb="13" eb="15">
      <t>イリョウ</t>
    </rPh>
    <rPh sb="15" eb="17">
      <t>カツドウ</t>
    </rPh>
    <phoneticPr fontId="5"/>
  </si>
  <si>
    <t>（１）へき地医療拠点病院指定年度</t>
    <rPh sb="5" eb="6">
      <t>チ</t>
    </rPh>
    <rPh sb="6" eb="8">
      <t>イリョウ</t>
    </rPh>
    <rPh sb="8" eb="10">
      <t>キョテン</t>
    </rPh>
    <rPh sb="10" eb="12">
      <t>ビョウイン</t>
    </rPh>
    <rPh sb="12" eb="14">
      <t>シテイ</t>
    </rPh>
    <rPh sb="14" eb="16">
      <t>ネンド</t>
    </rPh>
    <phoneticPr fontId="5"/>
  </si>
  <si>
    <t>（２）へき地医療活動開始予定時期</t>
    <rPh sb="5" eb="6">
      <t>チ</t>
    </rPh>
    <rPh sb="6" eb="8">
      <t>イリョウ</t>
    </rPh>
    <rPh sb="8" eb="10">
      <t>カツドウ</t>
    </rPh>
    <rPh sb="10" eb="12">
      <t>カイシ</t>
    </rPh>
    <rPh sb="12" eb="14">
      <t>ヨテイ</t>
    </rPh>
    <rPh sb="14" eb="16">
      <t>ジキ</t>
    </rPh>
    <phoneticPr fontId="5"/>
  </si>
  <si>
    <t>（３）へき地医療活動内容</t>
    <rPh sb="5" eb="6">
      <t>チ</t>
    </rPh>
    <rPh sb="6" eb="8">
      <t>イリョウ</t>
    </rPh>
    <rPh sb="8" eb="10">
      <t>カツドウ</t>
    </rPh>
    <rPh sb="10" eb="12">
      <t>ナイヨウ</t>
    </rPh>
    <phoneticPr fontId="5"/>
  </si>
  <si>
    <t>遠隔医療の実施</t>
    <rPh sb="0" eb="2">
      <t>エンカク</t>
    </rPh>
    <rPh sb="2" eb="4">
      <t>イリョウ</t>
    </rPh>
    <rPh sb="5" eb="7">
      <t>ジッシ</t>
    </rPh>
    <phoneticPr fontId="5"/>
  </si>
  <si>
    <t>無医地区等</t>
    <rPh sb="0" eb="4">
      <t>ムイチク</t>
    </rPh>
    <rPh sb="4" eb="5">
      <t>トウ</t>
    </rPh>
    <phoneticPr fontId="5"/>
  </si>
  <si>
    <t>か所</t>
    <rPh sb="1" eb="2">
      <t>ショ</t>
    </rPh>
    <phoneticPr fontId="5"/>
  </si>
  <si>
    <t>巡回診療（年度）</t>
    <rPh sb="0" eb="2">
      <t>ジュンカイ</t>
    </rPh>
    <rPh sb="2" eb="4">
      <t>シンリョウ</t>
    </rPh>
    <rPh sb="5" eb="7">
      <t>ネンド</t>
    </rPh>
    <phoneticPr fontId="5"/>
  </si>
  <si>
    <t>医師派遣（年度）</t>
    <rPh sb="0" eb="2">
      <t>イシ</t>
    </rPh>
    <rPh sb="2" eb="4">
      <t>ハケン</t>
    </rPh>
    <rPh sb="5" eb="7">
      <t>ネンド</t>
    </rPh>
    <phoneticPr fontId="5"/>
  </si>
  <si>
    <t>日（　年度実績）</t>
    <rPh sb="0" eb="1">
      <t>ニチ</t>
    </rPh>
    <rPh sb="3" eb="4">
      <t>ネン</t>
    </rPh>
    <rPh sb="4" eb="5">
      <t>ド</t>
    </rPh>
    <rPh sb="5" eb="7">
      <t>ジッセキ</t>
    </rPh>
    <phoneticPr fontId="5"/>
  </si>
  <si>
    <t>診療所</t>
    <rPh sb="0" eb="3">
      <t>シンリョウジョ</t>
    </rPh>
    <phoneticPr fontId="5"/>
  </si>
  <si>
    <t>年度</t>
    <rPh sb="0" eb="2">
      <t>ネンド</t>
    </rPh>
    <phoneticPr fontId="5"/>
  </si>
  <si>
    <t>　年　　月</t>
    <rPh sb="1" eb="2">
      <t>ネン</t>
    </rPh>
    <rPh sb="4" eb="5">
      <t>ツキ</t>
    </rPh>
    <phoneticPr fontId="5"/>
  </si>
  <si>
    <t>様式３－７</t>
    <rPh sb="0" eb="2">
      <t>ヨウシキ</t>
    </rPh>
    <phoneticPr fontId="5"/>
  </si>
  <si>
    <t>（７）医師臨床研修病院研修医環境整備事業</t>
    <rPh sb="3" eb="5">
      <t>イシ</t>
    </rPh>
    <rPh sb="5" eb="7">
      <t>リンショウ</t>
    </rPh>
    <rPh sb="7" eb="9">
      <t>ケンシュウ</t>
    </rPh>
    <rPh sb="9" eb="11">
      <t>ビョウイン</t>
    </rPh>
    <rPh sb="11" eb="14">
      <t>ケンシュウイ</t>
    </rPh>
    <rPh sb="14" eb="16">
      <t>カンキョウ</t>
    </rPh>
    <rPh sb="16" eb="18">
      <t>セイビ</t>
    </rPh>
    <rPh sb="18" eb="20">
      <t>ジギョウ</t>
    </rPh>
    <phoneticPr fontId="5"/>
  </si>
  <si>
    <t>３．宿舎利用状況</t>
    <rPh sb="2" eb="4">
      <t>シュクシャ</t>
    </rPh>
    <rPh sb="4" eb="6">
      <t>リヨウ</t>
    </rPh>
    <rPh sb="6" eb="8">
      <t>ジョウキョウ</t>
    </rPh>
    <phoneticPr fontId="5"/>
  </si>
  <si>
    <t>（８）離島等患者宿泊施設施設整備事業</t>
    <rPh sb="3" eb="5">
      <t>リトウ</t>
    </rPh>
    <rPh sb="5" eb="6">
      <t>トウ</t>
    </rPh>
    <rPh sb="6" eb="8">
      <t>カンジャ</t>
    </rPh>
    <rPh sb="8" eb="10">
      <t>シュクハク</t>
    </rPh>
    <rPh sb="10" eb="12">
      <t>シセツ</t>
    </rPh>
    <rPh sb="12" eb="14">
      <t>シセツ</t>
    </rPh>
    <rPh sb="14" eb="16">
      <t>セイビ</t>
    </rPh>
    <rPh sb="16" eb="18">
      <t>ジギョウ</t>
    </rPh>
    <phoneticPr fontId="5"/>
  </si>
  <si>
    <t>様式３－８</t>
    <rPh sb="0" eb="2">
      <t>ヨウシキ</t>
    </rPh>
    <phoneticPr fontId="5"/>
  </si>
  <si>
    <t>宿泊施設名</t>
    <rPh sb="0" eb="2">
      <t>シュクハク</t>
    </rPh>
    <rPh sb="2" eb="4">
      <t>シセツ</t>
    </rPh>
    <rPh sb="4" eb="5">
      <t>メイ</t>
    </rPh>
    <phoneticPr fontId="5"/>
  </si>
  <si>
    <t>設置主体</t>
    <rPh sb="0" eb="2">
      <t>セッチ</t>
    </rPh>
    <rPh sb="2" eb="4">
      <t>シュタイ</t>
    </rPh>
    <phoneticPr fontId="5"/>
  </si>
  <si>
    <t>宿泊を要する医療機関名</t>
    <rPh sb="0" eb="2">
      <t>シュクハク</t>
    </rPh>
    <rPh sb="3" eb="4">
      <t>ヨウ</t>
    </rPh>
    <rPh sb="6" eb="8">
      <t>イリョウ</t>
    </rPh>
    <rPh sb="8" eb="10">
      <t>キカン</t>
    </rPh>
    <rPh sb="10" eb="11">
      <t>メイ</t>
    </rPh>
    <phoneticPr fontId="5"/>
  </si>
  <si>
    <t>開設者</t>
    <rPh sb="0" eb="3">
      <t>カイセツシャ</t>
    </rPh>
    <phoneticPr fontId="5"/>
  </si>
  <si>
    <t>設置主体</t>
    <rPh sb="0" eb="2">
      <t>セッチ</t>
    </rPh>
    <rPh sb="2" eb="4">
      <t>シュタイ</t>
    </rPh>
    <phoneticPr fontId="5"/>
  </si>
  <si>
    <t>01 独立行政法人</t>
    <rPh sb="3" eb="5">
      <t>ドクリツ</t>
    </rPh>
    <rPh sb="5" eb="7">
      <t>ギョウセイ</t>
    </rPh>
    <rPh sb="7" eb="9">
      <t>ホウジン</t>
    </rPh>
    <phoneticPr fontId="5"/>
  </si>
  <si>
    <t>02 国立大学法人</t>
    <rPh sb="3" eb="5">
      <t>コクリツ</t>
    </rPh>
    <rPh sb="5" eb="7">
      <t>ダイガク</t>
    </rPh>
    <rPh sb="7" eb="9">
      <t>ホウジン</t>
    </rPh>
    <phoneticPr fontId="5"/>
  </si>
  <si>
    <t>03 国立研究開発法人</t>
    <rPh sb="3" eb="5">
      <t>コクリツ</t>
    </rPh>
    <rPh sb="5" eb="7">
      <t>ケンキュウ</t>
    </rPh>
    <rPh sb="7" eb="9">
      <t>カイハツ</t>
    </rPh>
    <rPh sb="9" eb="11">
      <t>ホウジン</t>
    </rPh>
    <phoneticPr fontId="5"/>
  </si>
  <si>
    <t>04 都道府県</t>
    <rPh sb="3" eb="7">
      <t>トドウフケン</t>
    </rPh>
    <phoneticPr fontId="5"/>
  </si>
  <si>
    <t>05 市町村</t>
    <rPh sb="3" eb="6">
      <t>シチョウソン</t>
    </rPh>
    <phoneticPr fontId="5"/>
  </si>
  <si>
    <t>06 地方独立行政法人</t>
    <rPh sb="3" eb="5">
      <t>チホウ</t>
    </rPh>
    <rPh sb="5" eb="7">
      <t>ドクリツ</t>
    </rPh>
    <rPh sb="7" eb="9">
      <t>ギョウセイ</t>
    </rPh>
    <rPh sb="9" eb="11">
      <t>ホウジン</t>
    </rPh>
    <phoneticPr fontId="5"/>
  </si>
  <si>
    <t>07 日本赤十字社</t>
    <rPh sb="3" eb="5">
      <t>ニホン</t>
    </rPh>
    <rPh sb="5" eb="9">
      <t>セキジュウジシャ</t>
    </rPh>
    <phoneticPr fontId="5"/>
  </si>
  <si>
    <t>08 済生会</t>
    <rPh sb="3" eb="6">
      <t>サイセイカイ</t>
    </rPh>
    <phoneticPr fontId="5"/>
  </si>
  <si>
    <t>09 北海道社会事業協会</t>
    <rPh sb="3" eb="6">
      <t>ホッカイドウ</t>
    </rPh>
    <rPh sb="6" eb="8">
      <t>シャカイ</t>
    </rPh>
    <rPh sb="8" eb="10">
      <t>ジギョウ</t>
    </rPh>
    <rPh sb="10" eb="12">
      <t>キョウカイ</t>
    </rPh>
    <phoneticPr fontId="5"/>
  </si>
  <si>
    <t>10 厚生連</t>
    <rPh sb="3" eb="6">
      <t>コウセイレン</t>
    </rPh>
    <phoneticPr fontId="5"/>
  </si>
  <si>
    <t>11 国民健康保険団体連合会</t>
    <rPh sb="3" eb="5">
      <t>コクミン</t>
    </rPh>
    <rPh sb="5" eb="7">
      <t>ケンコウ</t>
    </rPh>
    <rPh sb="7" eb="9">
      <t>ホケン</t>
    </rPh>
    <rPh sb="9" eb="11">
      <t>ダンタイ</t>
    </rPh>
    <rPh sb="11" eb="14">
      <t>レンゴウカイ</t>
    </rPh>
    <phoneticPr fontId="5"/>
  </si>
  <si>
    <t>12 健康保険組合及びその連合会</t>
    <rPh sb="3" eb="5">
      <t>ケンコウ</t>
    </rPh>
    <rPh sb="5" eb="7">
      <t>ホケン</t>
    </rPh>
    <rPh sb="7" eb="9">
      <t>クミアイ</t>
    </rPh>
    <rPh sb="9" eb="10">
      <t>オヨ</t>
    </rPh>
    <rPh sb="13" eb="16">
      <t>レンゴウカイ</t>
    </rPh>
    <phoneticPr fontId="5"/>
  </si>
  <si>
    <t>13 共済組合及びその連合会</t>
    <rPh sb="3" eb="5">
      <t>キョウサイ</t>
    </rPh>
    <rPh sb="5" eb="7">
      <t>クミアイ</t>
    </rPh>
    <rPh sb="7" eb="8">
      <t>オヨ</t>
    </rPh>
    <rPh sb="11" eb="14">
      <t>レンゴウカイ</t>
    </rPh>
    <phoneticPr fontId="5"/>
  </si>
  <si>
    <t>14 国民健康保険組合</t>
    <rPh sb="3" eb="5">
      <t>コクミン</t>
    </rPh>
    <rPh sb="5" eb="7">
      <t>ケンコウ</t>
    </rPh>
    <rPh sb="7" eb="9">
      <t>ホケン</t>
    </rPh>
    <rPh sb="9" eb="11">
      <t>クミアイ</t>
    </rPh>
    <phoneticPr fontId="5"/>
  </si>
  <si>
    <t>15 公益法人</t>
    <rPh sb="3" eb="5">
      <t>コウエキ</t>
    </rPh>
    <rPh sb="5" eb="7">
      <t>ホウジン</t>
    </rPh>
    <phoneticPr fontId="5"/>
  </si>
  <si>
    <t>16 医療法人</t>
    <rPh sb="3" eb="5">
      <t>イリョウ</t>
    </rPh>
    <rPh sb="5" eb="7">
      <t>ホウジン</t>
    </rPh>
    <phoneticPr fontId="5"/>
  </si>
  <si>
    <t>17 私立学校法人</t>
    <rPh sb="3" eb="5">
      <t>シリツ</t>
    </rPh>
    <rPh sb="5" eb="7">
      <t>ガッコウ</t>
    </rPh>
    <rPh sb="7" eb="9">
      <t>ホウジン</t>
    </rPh>
    <phoneticPr fontId="5"/>
  </si>
  <si>
    <t>18 社会福祉法人</t>
    <rPh sb="3" eb="5">
      <t>シャカイ</t>
    </rPh>
    <rPh sb="5" eb="7">
      <t>フクシ</t>
    </rPh>
    <rPh sb="7" eb="9">
      <t>ホウジン</t>
    </rPh>
    <phoneticPr fontId="5"/>
  </si>
  <si>
    <t>19 医療生協</t>
    <rPh sb="3" eb="5">
      <t>イリョウ</t>
    </rPh>
    <rPh sb="5" eb="7">
      <t>セイキョウ</t>
    </rPh>
    <phoneticPr fontId="5"/>
  </si>
  <si>
    <t>20 会社</t>
    <rPh sb="3" eb="5">
      <t>カイシャ</t>
    </rPh>
    <phoneticPr fontId="5"/>
  </si>
  <si>
    <t>21 その他の法人</t>
    <rPh sb="5" eb="6">
      <t>タ</t>
    </rPh>
    <rPh sb="7" eb="9">
      <t>ホウジン</t>
    </rPh>
    <phoneticPr fontId="5"/>
  </si>
  <si>
    <t>22 個人</t>
    <rPh sb="3" eb="5">
      <t>コジン</t>
    </rPh>
    <phoneticPr fontId="5"/>
  </si>
  <si>
    <t>「それ以外の場所」を選択した場合</t>
    <rPh sb="3" eb="5">
      <t>イガイ</t>
    </rPh>
    <rPh sb="6" eb="8">
      <t>バショ</t>
    </rPh>
    <rPh sb="10" eb="12">
      <t>センタク</t>
    </rPh>
    <rPh sb="14" eb="16">
      <t>バアイ</t>
    </rPh>
    <phoneticPr fontId="5"/>
  </si>
  <si>
    <t>病院からの距離（ｍ）</t>
    <rPh sb="5" eb="7">
      <t>キョリ</t>
    </rPh>
    <phoneticPr fontId="5"/>
  </si>
  <si>
    <t>設置理由</t>
    <rPh sb="0" eb="2">
      <t>セッチ</t>
    </rPh>
    <rPh sb="2" eb="4">
      <t>リユウ</t>
    </rPh>
    <phoneticPr fontId="5"/>
  </si>
  <si>
    <t>　　　○台風や降雪等、気象条件等により比較的容易に交通網が寸断されてしまうおそれがある場合（状況等を具体的に記載）</t>
    <rPh sb="4" eb="6">
      <t>タイフウ</t>
    </rPh>
    <rPh sb="7" eb="9">
      <t>コウセツ</t>
    </rPh>
    <rPh sb="9" eb="10">
      <t>トウ</t>
    </rPh>
    <rPh sb="11" eb="13">
      <t>キショウ</t>
    </rPh>
    <rPh sb="13" eb="15">
      <t>ジョウケン</t>
    </rPh>
    <rPh sb="15" eb="16">
      <t>トウ</t>
    </rPh>
    <rPh sb="19" eb="22">
      <t>ヒカクテキ</t>
    </rPh>
    <rPh sb="22" eb="24">
      <t>ヨウイ</t>
    </rPh>
    <rPh sb="25" eb="28">
      <t>コウツウモウ</t>
    </rPh>
    <rPh sb="29" eb="31">
      <t>スンダン</t>
    </rPh>
    <rPh sb="43" eb="45">
      <t>バアイ</t>
    </rPh>
    <rPh sb="46" eb="48">
      <t>ジョウキョウ</t>
    </rPh>
    <rPh sb="48" eb="49">
      <t>トウ</t>
    </rPh>
    <rPh sb="50" eb="53">
      <t>グタイテキ</t>
    </rPh>
    <rPh sb="54" eb="56">
      <t>キサイ</t>
    </rPh>
    <phoneticPr fontId="5"/>
  </si>
  <si>
    <t>　　　○特定の診療科が存在せず、一定水準の医療を受けるために必要な医療機関まで相当の時間を要し、容易に当該医療機関を利用できない
　　　　 地域として都道府県知事が判断した場合（その診療科にふれつつ具体的に記載）</t>
    <rPh sb="4" eb="6">
      <t>トクテイ</t>
    </rPh>
    <rPh sb="7" eb="10">
      <t>シンリョウカ</t>
    </rPh>
    <rPh sb="11" eb="13">
      <t>ソンザイ</t>
    </rPh>
    <rPh sb="16" eb="18">
      <t>イッテイ</t>
    </rPh>
    <rPh sb="18" eb="20">
      <t>スイジュン</t>
    </rPh>
    <rPh sb="21" eb="23">
      <t>イリョウ</t>
    </rPh>
    <rPh sb="24" eb="25">
      <t>ウ</t>
    </rPh>
    <rPh sb="30" eb="32">
      <t>ヒツヨウ</t>
    </rPh>
    <rPh sb="33" eb="35">
      <t>イリョウ</t>
    </rPh>
    <rPh sb="35" eb="37">
      <t>キカン</t>
    </rPh>
    <rPh sb="39" eb="41">
      <t>ソウトウ</t>
    </rPh>
    <rPh sb="42" eb="44">
      <t>ジカン</t>
    </rPh>
    <rPh sb="45" eb="46">
      <t>ヨウ</t>
    </rPh>
    <rPh sb="48" eb="50">
      <t>ヨウイ</t>
    </rPh>
    <rPh sb="51" eb="53">
      <t>トウガイ</t>
    </rPh>
    <rPh sb="53" eb="55">
      <t>イリョウ</t>
    </rPh>
    <rPh sb="55" eb="57">
      <t>キカン</t>
    </rPh>
    <rPh sb="58" eb="60">
      <t>リヨウ</t>
    </rPh>
    <rPh sb="70" eb="72">
      <t>チイキ</t>
    </rPh>
    <rPh sb="75" eb="79">
      <t>トドウフケン</t>
    </rPh>
    <rPh sb="79" eb="81">
      <t>チジ</t>
    </rPh>
    <rPh sb="82" eb="84">
      <t>ハンダン</t>
    </rPh>
    <rPh sb="86" eb="88">
      <t>バアイ</t>
    </rPh>
    <rPh sb="91" eb="94">
      <t>シンリョウカ</t>
    </rPh>
    <rPh sb="99" eb="102">
      <t>グタイテキ</t>
    </rPh>
    <rPh sb="103" eb="105">
      <t>キサイ</t>
    </rPh>
    <phoneticPr fontId="5"/>
  </si>
  <si>
    <t>予定宿泊料（１泊あたり（円））</t>
    <rPh sb="0" eb="2">
      <t>ヨテイ</t>
    </rPh>
    <rPh sb="2" eb="5">
      <t>シュクハクリョウ</t>
    </rPh>
    <phoneticPr fontId="5"/>
  </si>
  <si>
    <t>個室
（今回整備
○部屋）</t>
    <rPh sb="0" eb="2">
      <t>コシツ</t>
    </rPh>
    <rPh sb="10" eb="12">
      <t>ヘヤ</t>
    </rPh>
    <phoneticPr fontId="5"/>
  </si>
  <si>
    <t>うち浴室</t>
    <rPh sb="2" eb="4">
      <t>ヨクシツ</t>
    </rPh>
    <phoneticPr fontId="5"/>
  </si>
  <si>
    <t>共同浴室</t>
    <rPh sb="0" eb="2">
      <t>キョウドウ</t>
    </rPh>
    <rPh sb="2" eb="4">
      <t>ヨクシツ</t>
    </rPh>
    <phoneticPr fontId="5"/>
  </si>
  <si>
    <t>宿泊しての通院又は入院が必要な理由（いずれか必須）</t>
    <rPh sb="0" eb="2">
      <t>シュクハク</t>
    </rPh>
    <rPh sb="5" eb="7">
      <t>ツウイン</t>
    </rPh>
    <rPh sb="7" eb="8">
      <t>マタ</t>
    </rPh>
    <rPh sb="9" eb="11">
      <t>ニュウイン</t>
    </rPh>
    <rPh sb="12" eb="14">
      <t>ヒツヨウ</t>
    </rPh>
    <rPh sb="15" eb="17">
      <t>リユウ</t>
    </rPh>
    <rPh sb="22" eb="24">
      <t>ヒッス</t>
    </rPh>
    <phoneticPr fontId="5"/>
  </si>
  <si>
    <t>様式３－９</t>
    <rPh sb="0" eb="2">
      <t>ヨウシキ</t>
    </rPh>
    <phoneticPr fontId="5"/>
  </si>
  <si>
    <t>居室部門の面積</t>
    <rPh sb="0" eb="2">
      <t>キョシツ</t>
    </rPh>
    <rPh sb="2" eb="4">
      <t>ブモン</t>
    </rPh>
    <rPh sb="5" eb="7">
      <t>メンセキ</t>
    </rPh>
    <phoneticPr fontId="5"/>
  </si>
  <si>
    <t>共同部門の面積</t>
    <rPh sb="0" eb="2">
      <t>キョウドウ</t>
    </rPh>
    <rPh sb="2" eb="4">
      <t>ブモン</t>
    </rPh>
    <rPh sb="5" eb="7">
      <t>メンセキ</t>
    </rPh>
    <phoneticPr fontId="5"/>
  </si>
  <si>
    <t>研修部門の面積</t>
    <rPh sb="0" eb="2">
      <t>ケンシュウ</t>
    </rPh>
    <rPh sb="2" eb="4">
      <t>ブモン</t>
    </rPh>
    <rPh sb="5" eb="7">
      <t>メンセキ</t>
    </rPh>
    <phoneticPr fontId="5"/>
  </si>
  <si>
    <t>図書・視聴覚部門の面積</t>
    <rPh sb="0" eb="2">
      <t>トショ</t>
    </rPh>
    <rPh sb="3" eb="6">
      <t>シチョウカク</t>
    </rPh>
    <rPh sb="6" eb="8">
      <t>ブモン</t>
    </rPh>
    <rPh sb="9" eb="11">
      <t>メンセキ</t>
    </rPh>
    <phoneticPr fontId="5"/>
  </si>
  <si>
    <t>管理部門の面積</t>
    <rPh sb="0" eb="2">
      <t>カンリ</t>
    </rPh>
    <rPh sb="2" eb="4">
      <t>ブモン</t>
    </rPh>
    <rPh sb="5" eb="7">
      <t>メンセキ</t>
    </rPh>
    <phoneticPr fontId="5"/>
  </si>
  <si>
    <t>外来診療部門の面積</t>
    <rPh sb="0" eb="2">
      <t>ガイライ</t>
    </rPh>
    <rPh sb="2" eb="4">
      <t>シンリョウ</t>
    </rPh>
    <rPh sb="4" eb="6">
      <t>ブモン</t>
    </rPh>
    <rPh sb="7" eb="9">
      <t>メンセキ</t>
    </rPh>
    <phoneticPr fontId="5"/>
  </si>
  <si>
    <t>診療部門の面積</t>
    <rPh sb="0" eb="2">
      <t>シンリョウ</t>
    </rPh>
    <rPh sb="2" eb="4">
      <t>ブモン</t>
    </rPh>
    <rPh sb="5" eb="7">
      <t>メンセキ</t>
    </rPh>
    <phoneticPr fontId="5"/>
  </si>
  <si>
    <t>病棟部門の面積</t>
    <rPh sb="0" eb="2">
      <t>ビョウトウ</t>
    </rPh>
    <rPh sb="2" eb="4">
      <t>ブモン</t>
    </rPh>
    <rPh sb="5" eb="7">
      <t>メンセキ</t>
    </rPh>
    <phoneticPr fontId="5"/>
  </si>
  <si>
    <t>分娩室</t>
    <rPh sb="0" eb="3">
      <t>ブンベンシツ</t>
    </rPh>
    <phoneticPr fontId="5"/>
  </si>
  <si>
    <t>宿泊部門の面積</t>
    <rPh sb="0" eb="2">
      <t>シュクハク</t>
    </rPh>
    <rPh sb="2" eb="4">
      <t>ブモン</t>
    </rPh>
    <rPh sb="5" eb="7">
      <t>メンセキ</t>
    </rPh>
    <phoneticPr fontId="5"/>
  </si>
  <si>
    <t>居室</t>
    <rPh sb="0" eb="2">
      <t>キョシツ</t>
    </rPh>
    <phoneticPr fontId="5"/>
  </si>
  <si>
    <t>（整備前）</t>
    <rPh sb="1" eb="3">
      <t>セイビ</t>
    </rPh>
    <rPh sb="3" eb="4">
      <t>マエ</t>
    </rPh>
    <phoneticPr fontId="5"/>
  </si>
  <si>
    <t>（整備後）</t>
    <rPh sb="1" eb="3">
      <t>セイビ</t>
    </rPh>
    <rPh sb="3" eb="4">
      <t>ゴ</t>
    </rPh>
    <phoneticPr fontId="5"/>
  </si>
  <si>
    <t>（今回整備）</t>
    <rPh sb="1" eb="3">
      <t>コンカイ</t>
    </rPh>
    <rPh sb="3" eb="5">
      <t>セイビ</t>
    </rPh>
    <phoneticPr fontId="5"/>
  </si>
  <si>
    <t>居室数（室）</t>
    <rPh sb="0" eb="2">
      <t>キョシツ</t>
    </rPh>
    <rPh sb="2" eb="3">
      <t>スウ</t>
    </rPh>
    <rPh sb="4" eb="5">
      <t>シツ</t>
    </rPh>
    <phoneticPr fontId="5"/>
  </si>
  <si>
    <t>分娩取扱期間（計画年度）</t>
    <rPh sb="0" eb="2">
      <t>ブンベン</t>
    </rPh>
    <rPh sb="2" eb="4">
      <t>トリアツカイ</t>
    </rPh>
    <rPh sb="4" eb="6">
      <t>キカン</t>
    </rPh>
    <rPh sb="7" eb="9">
      <t>ケイカク</t>
    </rPh>
    <rPh sb="9" eb="11">
      <t>ネンド</t>
    </rPh>
    <phoneticPr fontId="5"/>
  </si>
  <si>
    <t>所在する地域</t>
    <rPh sb="0" eb="2">
      <t>ショザイ</t>
    </rPh>
    <rPh sb="4" eb="6">
      <t>チイキ</t>
    </rPh>
    <phoneticPr fontId="5"/>
  </si>
  <si>
    <t>（ア）離島振興法 第2条第1項の指定地域</t>
    <rPh sb="3" eb="5">
      <t>リトウ</t>
    </rPh>
    <rPh sb="5" eb="8">
      <t>シンコウホウ</t>
    </rPh>
    <phoneticPr fontId="5"/>
  </si>
  <si>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5"/>
  </si>
  <si>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5"/>
  </si>
  <si>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5"/>
  </si>
  <si>
    <t>最最寄り産科医療機関の状況</t>
    <rPh sb="0" eb="1">
      <t>サイ</t>
    </rPh>
    <rPh sb="1" eb="3">
      <t>モヨ</t>
    </rPh>
    <rPh sb="4" eb="6">
      <t>サンカ</t>
    </rPh>
    <rPh sb="6" eb="8">
      <t>イリョウ</t>
    </rPh>
    <rPh sb="8" eb="10">
      <t>キカン</t>
    </rPh>
    <rPh sb="11" eb="13">
      <t>ジョウキョウ</t>
    </rPh>
    <phoneticPr fontId="5"/>
  </si>
  <si>
    <t>当該最最寄り産科医療機関までの距離（ｋｍ）</t>
    <rPh sb="0" eb="2">
      <t>トウガイ</t>
    </rPh>
    <rPh sb="2" eb="3">
      <t>サイ</t>
    </rPh>
    <rPh sb="15" eb="17">
      <t>キョリ</t>
    </rPh>
    <phoneticPr fontId="5"/>
  </si>
  <si>
    <t>妊産婦の健康診査の有無</t>
    <rPh sb="0" eb="3">
      <t>ニンサンプ</t>
    </rPh>
    <rPh sb="4" eb="6">
      <t>ケンコウ</t>
    </rPh>
    <rPh sb="6" eb="8">
      <t>シンサ</t>
    </rPh>
    <rPh sb="9" eb="11">
      <t>ウム</t>
    </rPh>
    <phoneticPr fontId="5"/>
  </si>
  <si>
    <t>分娩件数（前年度）（件）</t>
    <rPh sb="0" eb="2">
      <t>ブンベン</t>
    </rPh>
    <rPh sb="2" eb="4">
      <t>ケンスウ</t>
    </rPh>
    <rPh sb="5" eb="8">
      <t>ゼンネンド</t>
    </rPh>
    <rPh sb="10" eb="11">
      <t>ケン</t>
    </rPh>
    <phoneticPr fontId="5"/>
  </si>
  <si>
    <t>分娩費の金額（円）</t>
    <rPh sb="0" eb="2">
      <t>ブンベン</t>
    </rPh>
    <rPh sb="2" eb="3">
      <t>ヒ</t>
    </rPh>
    <rPh sb="4" eb="6">
      <t>キンガク</t>
    </rPh>
    <rPh sb="7" eb="8">
      <t>エン</t>
    </rPh>
    <phoneticPr fontId="5"/>
  </si>
  <si>
    <t>※各都道府県において、集約化・重点化計画との関係を添付すること</t>
    <rPh sb="1" eb="2">
      <t>カク</t>
    </rPh>
    <rPh sb="2" eb="6">
      <t>トドウフケン</t>
    </rPh>
    <rPh sb="11" eb="14">
      <t>シュウヤクカ</t>
    </rPh>
    <rPh sb="15" eb="18">
      <t>ジュウテンカ</t>
    </rPh>
    <rPh sb="18" eb="20">
      <t>ケイカク</t>
    </rPh>
    <rPh sb="22" eb="24">
      <t>カンケイ</t>
    </rPh>
    <rPh sb="25" eb="27">
      <t>テンプ</t>
    </rPh>
    <phoneticPr fontId="5"/>
  </si>
  <si>
    <t>様式３－１０</t>
    <rPh sb="0" eb="2">
      <t>ヨウシキ</t>
    </rPh>
    <phoneticPr fontId="5"/>
  </si>
  <si>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5"/>
  </si>
  <si>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5"/>
  </si>
  <si>
    <t>二次医療圏名</t>
    <rPh sb="0" eb="2">
      <t>ニジ</t>
    </rPh>
    <rPh sb="2" eb="5">
      <t>イリョウケン</t>
    </rPh>
    <rPh sb="5" eb="6">
      <t>メイ</t>
    </rPh>
    <phoneticPr fontId="5"/>
  </si>
  <si>
    <t>二次医療圏内</t>
    <rPh sb="0" eb="2">
      <t>ニジ</t>
    </rPh>
    <rPh sb="2" eb="5">
      <t>イリョウケン</t>
    </rPh>
    <rPh sb="5" eb="6">
      <t>ナイ</t>
    </rPh>
    <phoneticPr fontId="5"/>
  </si>
  <si>
    <t>同一市町村内（再掲）</t>
    <rPh sb="0" eb="2">
      <t>ドウイツ</t>
    </rPh>
    <rPh sb="2" eb="5">
      <t>シチョウソン</t>
    </rPh>
    <rPh sb="5" eb="6">
      <t>ナイ</t>
    </rPh>
    <rPh sb="7" eb="9">
      <t>サイケイ</t>
    </rPh>
    <phoneticPr fontId="5"/>
  </si>
  <si>
    <t>病院：</t>
    <rPh sb="0" eb="2">
      <t>ビョウイン</t>
    </rPh>
    <phoneticPr fontId="5"/>
  </si>
  <si>
    <t>診療所：</t>
    <rPh sb="0" eb="3">
      <t>シンリョウジョ</t>
    </rPh>
    <phoneticPr fontId="5"/>
  </si>
  <si>
    <t>助産所：</t>
    <rPh sb="0" eb="3">
      <t>ジョサンジョ</t>
    </rPh>
    <phoneticPr fontId="5"/>
  </si>
  <si>
    <t>地域における他の分娩取扱施設数（施設）</t>
    <rPh sb="0" eb="2">
      <t>チイキ</t>
    </rPh>
    <rPh sb="6" eb="7">
      <t>タ</t>
    </rPh>
    <rPh sb="8" eb="10">
      <t>ブンベン</t>
    </rPh>
    <rPh sb="10" eb="12">
      <t>トリアツカイ</t>
    </rPh>
    <rPh sb="12" eb="14">
      <t>シセツ</t>
    </rPh>
    <rPh sb="14" eb="15">
      <t>カズ</t>
    </rPh>
    <rPh sb="16" eb="18">
      <t>シセツ</t>
    </rPh>
    <phoneticPr fontId="5"/>
  </si>
  <si>
    <t>※当該地域における設置等の必要性を記載した医療計画等を添付すること</t>
    <rPh sb="1" eb="3">
      <t>トウガイ</t>
    </rPh>
    <rPh sb="3" eb="5">
      <t>チイキ</t>
    </rPh>
    <rPh sb="9" eb="11">
      <t>セッチ</t>
    </rPh>
    <rPh sb="11" eb="12">
      <t>トウ</t>
    </rPh>
    <rPh sb="13" eb="16">
      <t>ヒツヨウセイ</t>
    </rPh>
    <rPh sb="17" eb="19">
      <t>キサイ</t>
    </rPh>
    <rPh sb="21" eb="23">
      <t>イリョウ</t>
    </rPh>
    <rPh sb="23" eb="25">
      <t>ケイカク</t>
    </rPh>
    <rPh sb="25" eb="26">
      <t>トウ</t>
    </rPh>
    <rPh sb="27" eb="29">
      <t>テンプ</t>
    </rPh>
    <phoneticPr fontId="5"/>
  </si>
  <si>
    <t>事業の用途</t>
    <rPh sb="0" eb="2">
      <t>ジギョウ</t>
    </rPh>
    <rPh sb="3" eb="5">
      <t>ヨウト</t>
    </rPh>
    <phoneticPr fontId="5"/>
  </si>
  <si>
    <t>整備場所</t>
    <rPh sb="0" eb="2">
      <t>セイビ</t>
    </rPh>
    <rPh sb="2" eb="4">
      <t>バショ</t>
    </rPh>
    <phoneticPr fontId="5"/>
  </si>
  <si>
    <t>病院からの距離（ｋｍ）</t>
    <rPh sb="5" eb="7">
      <t>キョリ</t>
    </rPh>
    <phoneticPr fontId="5"/>
  </si>
  <si>
    <t>解剖室</t>
    <rPh sb="0" eb="2">
      <t>カイボウ</t>
    </rPh>
    <rPh sb="2" eb="3">
      <t>シツ</t>
    </rPh>
    <phoneticPr fontId="5"/>
  </si>
  <si>
    <t>薬物検査室</t>
    <rPh sb="0" eb="2">
      <t>ヤクブツ</t>
    </rPh>
    <rPh sb="2" eb="5">
      <t>ケンサシツ</t>
    </rPh>
    <phoneticPr fontId="5"/>
  </si>
  <si>
    <t>CT室</t>
    <rPh sb="2" eb="3">
      <t>シツ</t>
    </rPh>
    <phoneticPr fontId="5"/>
  </si>
  <si>
    <t>MRI室</t>
    <rPh sb="3" eb="4">
      <t>シツ</t>
    </rPh>
    <phoneticPr fontId="5"/>
  </si>
  <si>
    <t>合計</t>
  </si>
  <si>
    <t>○当該都道府県において、死因究明の中核的な役割を果たしているか</t>
    <rPh sb="1" eb="3">
      <t>トウガイ</t>
    </rPh>
    <rPh sb="3" eb="7">
      <t>トドウフケン</t>
    </rPh>
    <rPh sb="12" eb="14">
      <t>シイン</t>
    </rPh>
    <rPh sb="14" eb="16">
      <t>キュウメイ</t>
    </rPh>
    <rPh sb="17" eb="20">
      <t>チュウカクテキ</t>
    </rPh>
    <rPh sb="21" eb="23">
      <t>ヤクワリ</t>
    </rPh>
    <rPh sb="24" eb="25">
      <t>ハ</t>
    </rPh>
    <phoneticPr fontId="5"/>
  </si>
  <si>
    <t>○都道府県、医療関係団体、大学医学部法医学教室、警察との協力体制が整っているか</t>
    <rPh sb="1" eb="5">
      <t>トドウフケン</t>
    </rPh>
    <rPh sb="6" eb="8">
      <t>イリョウ</t>
    </rPh>
    <rPh sb="8" eb="10">
      <t>カンケイ</t>
    </rPh>
    <rPh sb="10" eb="12">
      <t>ダンタイ</t>
    </rPh>
    <rPh sb="13" eb="15">
      <t>ダイガク</t>
    </rPh>
    <rPh sb="15" eb="18">
      <t>イガクブ</t>
    </rPh>
    <rPh sb="18" eb="21">
      <t>ホウイガク</t>
    </rPh>
    <rPh sb="21" eb="23">
      <t>キョウシツ</t>
    </rPh>
    <rPh sb="24" eb="26">
      <t>ケイサツ</t>
    </rPh>
    <rPh sb="28" eb="30">
      <t>キョウリョク</t>
    </rPh>
    <rPh sb="30" eb="32">
      <t>タイセイ</t>
    </rPh>
    <rPh sb="33" eb="34">
      <t>トトノ</t>
    </rPh>
    <phoneticPr fontId="5"/>
  </si>
  <si>
    <t>４．実施要綱への適合状況</t>
    <rPh sb="2" eb="4">
      <t>ジッシ</t>
    </rPh>
    <rPh sb="4" eb="6">
      <t>ヨウコウ</t>
    </rPh>
    <rPh sb="8" eb="10">
      <t>テキゴウ</t>
    </rPh>
    <rPh sb="10" eb="12">
      <t>ジョウキョウ</t>
    </rPh>
    <phoneticPr fontId="5"/>
  </si>
  <si>
    <t>厚生労働省が行う院内感染対策講習会への参加の有無</t>
    <rPh sb="0" eb="2">
      <t>コウセイ</t>
    </rPh>
    <rPh sb="2" eb="5">
      <t>ロウドウショウ</t>
    </rPh>
    <rPh sb="6" eb="7">
      <t>オコナ</t>
    </rPh>
    <rPh sb="8" eb="10">
      <t>インナイ</t>
    </rPh>
    <rPh sb="10" eb="12">
      <t>カンセン</t>
    </rPh>
    <rPh sb="12" eb="14">
      <t>タイサク</t>
    </rPh>
    <rPh sb="14" eb="17">
      <t>コウシュウカイ</t>
    </rPh>
    <rPh sb="19" eb="21">
      <t>サンカ</t>
    </rPh>
    <rPh sb="22" eb="24">
      <t>ウム</t>
    </rPh>
    <phoneticPr fontId="5"/>
  </si>
  <si>
    <t>本年度</t>
    <rPh sb="0" eb="3">
      <t>ホンネンド</t>
    </rPh>
    <phoneticPr fontId="5"/>
  </si>
  <si>
    <t>実績</t>
    <rPh sb="0" eb="2">
      <t>ジッセキ</t>
    </rPh>
    <phoneticPr fontId="5"/>
  </si>
  <si>
    <t>医師○名、看護師○名</t>
    <rPh sb="0" eb="2">
      <t>イシ</t>
    </rPh>
    <rPh sb="3" eb="4">
      <t>メイ</t>
    </rPh>
    <rPh sb="5" eb="8">
      <t>カンゴシ</t>
    </rPh>
    <rPh sb="9" eb="10">
      <t>メイ</t>
    </rPh>
    <phoneticPr fontId="5"/>
  </si>
  <si>
    <t>（○年度）</t>
    <rPh sb="2" eb="4">
      <t>ネンド</t>
    </rPh>
    <phoneticPr fontId="5"/>
  </si>
  <si>
    <t>院内感染症対策委員会等の設置について（具体的に記載）　※未設置の場合は今後の計画</t>
    <rPh sb="0" eb="2">
      <t>インナイ</t>
    </rPh>
    <rPh sb="2" eb="5">
      <t>カンセンショウ</t>
    </rPh>
    <rPh sb="5" eb="7">
      <t>タイサク</t>
    </rPh>
    <rPh sb="7" eb="10">
      <t>イインカイ</t>
    </rPh>
    <rPh sb="10" eb="11">
      <t>トウ</t>
    </rPh>
    <rPh sb="12" eb="14">
      <t>セッチ</t>
    </rPh>
    <rPh sb="19" eb="22">
      <t>グタイテキ</t>
    </rPh>
    <rPh sb="23" eb="25">
      <t>キサイ</t>
    </rPh>
    <rPh sb="28" eb="31">
      <t>ミセッチ</t>
    </rPh>
    <rPh sb="32" eb="34">
      <t>バアイ</t>
    </rPh>
    <rPh sb="35" eb="37">
      <t>コンゴ</t>
    </rPh>
    <rPh sb="38" eb="40">
      <t>ケイカク</t>
    </rPh>
    <phoneticPr fontId="5"/>
  </si>
  <si>
    <t>その他、院内感染対策で積極的に行っている内容や今後の計画について</t>
    <rPh sb="2" eb="3">
      <t>タ</t>
    </rPh>
    <rPh sb="4" eb="6">
      <t>インナイ</t>
    </rPh>
    <rPh sb="6" eb="8">
      <t>カンセン</t>
    </rPh>
    <rPh sb="8" eb="10">
      <t>タイサク</t>
    </rPh>
    <rPh sb="11" eb="14">
      <t>セッキョクテキ</t>
    </rPh>
    <rPh sb="15" eb="16">
      <t>オコナ</t>
    </rPh>
    <rPh sb="20" eb="22">
      <t>ナイヨウ</t>
    </rPh>
    <rPh sb="23" eb="25">
      <t>コンゴ</t>
    </rPh>
    <rPh sb="26" eb="28">
      <t>ケイカク</t>
    </rPh>
    <phoneticPr fontId="5"/>
  </si>
  <si>
    <t>うち浴室
及びトイレ</t>
    <rPh sb="2" eb="4">
      <t>ヨクシツ</t>
    </rPh>
    <rPh sb="5" eb="6">
      <t>オヨ</t>
    </rPh>
    <phoneticPr fontId="5"/>
  </si>
  <si>
    <t>個室1の面積</t>
    <rPh sb="0" eb="2">
      <t>コシツ</t>
    </rPh>
    <rPh sb="4" eb="6">
      <t>メンセキ</t>
    </rPh>
    <phoneticPr fontId="5"/>
  </si>
  <si>
    <t>個室2の面積</t>
    <rPh sb="0" eb="2">
      <t>コシツ</t>
    </rPh>
    <rPh sb="4" eb="6">
      <t>メンセキ</t>
    </rPh>
    <phoneticPr fontId="5"/>
  </si>
  <si>
    <t>個室3の面積</t>
    <rPh sb="0" eb="2">
      <t>コシツ</t>
    </rPh>
    <rPh sb="4" eb="6">
      <t>メンセキ</t>
    </rPh>
    <phoneticPr fontId="5"/>
  </si>
  <si>
    <t>個室4の面積</t>
    <rPh sb="0" eb="2">
      <t>コシツ</t>
    </rPh>
    <rPh sb="4" eb="6">
      <t>メンセキ</t>
    </rPh>
    <phoneticPr fontId="5"/>
  </si>
  <si>
    <t>クラス1万以上の空調整備の有無</t>
    <rPh sb="4" eb="5">
      <t>マン</t>
    </rPh>
    <rPh sb="5" eb="7">
      <t>イジョウ</t>
    </rPh>
    <rPh sb="8" eb="10">
      <t>クウチョウ</t>
    </rPh>
    <rPh sb="10" eb="12">
      <t>セイビ</t>
    </rPh>
    <rPh sb="13" eb="15">
      <t>ウム</t>
    </rPh>
    <phoneticPr fontId="5"/>
  </si>
  <si>
    <t>　※個室欄が不足する場合は適宜追加すること</t>
    <rPh sb="2" eb="4">
      <t>コシツ</t>
    </rPh>
    <rPh sb="4" eb="5">
      <t>ラン</t>
    </rPh>
    <rPh sb="6" eb="8">
      <t>フソク</t>
    </rPh>
    <rPh sb="10" eb="12">
      <t>バアイ</t>
    </rPh>
    <rPh sb="13" eb="15">
      <t>テキギ</t>
    </rPh>
    <rPh sb="15" eb="17">
      <t>ツイカ</t>
    </rPh>
    <phoneticPr fontId="5"/>
  </si>
  <si>
    <t>うちトイレ</t>
    <phoneticPr fontId="5"/>
  </si>
  <si>
    <t>共同トイレ</t>
    <rPh sb="0" eb="2">
      <t>キョウドウ</t>
    </rPh>
    <phoneticPr fontId="5"/>
  </si>
  <si>
    <t>区分</t>
    <rPh sb="0" eb="2">
      <t>クブン</t>
    </rPh>
    <phoneticPr fontId="5"/>
  </si>
  <si>
    <t>病院所有</t>
    <rPh sb="0" eb="2">
      <t>ビョウイン</t>
    </rPh>
    <rPh sb="2" eb="4">
      <t>ショユウ</t>
    </rPh>
    <phoneticPr fontId="5"/>
  </si>
  <si>
    <t>病院借り上げ</t>
    <rPh sb="0" eb="2">
      <t>ビョウイン</t>
    </rPh>
    <rPh sb="2" eb="3">
      <t>カ</t>
    </rPh>
    <rPh sb="4" eb="5">
      <t>ア</t>
    </rPh>
    <phoneticPr fontId="5"/>
  </si>
  <si>
    <t>世帯用</t>
    <rPh sb="0" eb="2">
      <t>セタイ</t>
    </rPh>
    <rPh sb="2" eb="3">
      <t>ヨウ</t>
    </rPh>
    <phoneticPr fontId="5"/>
  </si>
  <si>
    <t>単身用</t>
    <rPh sb="0" eb="3">
      <t>タンシンヨウ</t>
    </rPh>
    <phoneticPr fontId="5"/>
  </si>
  <si>
    <t>戸数</t>
    <rPh sb="0" eb="2">
      <t>コスウ</t>
    </rPh>
    <phoneticPr fontId="5"/>
  </si>
  <si>
    <t>入居戸数</t>
    <rPh sb="0" eb="2">
      <t>ニュウキョ</t>
    </rPh>
    <rPh sb="2" eb="4">
      <t>コスウ</t>
    </rPh>
    <phoneticPr fontId="5"/>
  </si>
  <si>
    <t>うち複数世帯による共用</t>
    <rPh sb="2" eb="4">
      <t>フクスウ</t>
    </rPh>
    <rPh sb="4" eb="6">
      <t>セタイ</t>
    </rPh>
    <rPh sb="9" eb="11">
      <t>キョウヨウ</t>
    </rPh>
    <phoneticPr fontId="5"/>
  </si>
  <si>
    <t>世帯数</t>
    <rPh sb="0" eb="3">
      <t>セタイスウ</t>
    </rPh>
    <phoneticPr fontId="5"/>
  </si>
  <si>
    <t>２．整備事業の概要（研修医専用宿舎）</t>
    <rPh sb="2" eb="4">
      <t>セイビ</t>
    </rPh>
    <rPh sb="4" eb="6">
      <t>ジギョウ</t>
    </rPh>
    <rPh sb="7" eb="9">
      <t>ガイヨウ</t>
    </rPh>
    <rPh sb="10" eb="13">
      <t>ケンシュウイ</t>
    </rPh>
    <rPh sb="13" eb="15">
      <t>センヨウ</t>
    </rPh>
    <rPh sb="15" eb="17">
      <t>シュクシャ</t>
    </rPh>
    <phoneticPr fontId="5"/>
  </si>
  <si>
    <t>過去の施設整備への国庫補助の有無</t>
    <rPh sb="0" eb="2">
      <t>カコ</t>
    </rPh>
    <rPh sb="3" eb="5">
      <t>シセツ</t>
    </rPh>
    <rPh sb="5" eb="7">
      <t>セイビ</t>
    </rPh>
    <rPh sb="9" eb="11">
      <t>コッコ</t>
    </rPh>
    <rPh sb="11" eb="13">
      <t>ホジョ</t>
    </rPh>
    <rPh sb="14" eb="16">
      <t>ウム</t>
    </rPh>
    <phoneticPr fontId="5"/>
  </si>
  <si>
    <r>
      <t>「南海トラフ地震に係る地震防災対策の推進に関する特別措置法」第12条の規定に基づき、市町村長が作成する</t>
    </r>
    <r>
      <rPr>
        <u/>
        <sz val="10"/>
        <rFont val="ＭＳ Ｐゴシック"/>
        <family val="3"/>
        <charset val="128"/>
      </rPr>
      <t>「津波避難対策緊急事業計画」の抜粋を添付すること（当該申請施設に関しての記載部分）</t>
    </r>
    <rPh sb="1" eb="3">
      <t>ナンカイ</t>
    </rPh>
    <rPh sb="6" eb="8">
      <t>ジシン</t>
    </rPh>
    <rPh sb="9" eb="10">
      <t>カカ</t>
    </rPh>
    <rPh sb="11" eb="13">
      <t>ジシン</t>
    </rPh>
    <rPh sb="13" eb="15">
      <t>ボウサイ</t>
    </rPh>
    <rPh sb="15" eb="17">
      <t>タイサク</t>
    </rPh>
    <rPh sb="18" eb="20">
      <t>スイシン</t>
    </rPh>
    <rPh sb="21" eb="22">
      <t>カン</t>
    </rPh>
    <rPh sb="24" eb="26">
      <t>トクベツ</t>
    </rPh>
    <rPh sb="26" eb="29">
      <t>ソチホウ</t>
    </rPh>
    <rPh sb="30" eb="31">
      <t>ダイ</t>
    </rPh>
    <rPh sb="33" eb="34">
      <t>ジョウ</t>
    </rPh>
    <rPh sb="35" eb="37">
      <t>キテイ</t>
    </rPh>
    <rPh sb="38" eb="39">
      <t>モト</t>
    </rPh>
    <rPh sb="42" eb="46">
      <t>シチョウソンチョウ</t>
    </rPh>
    <rPh sb="47" eb="49">
      <t>サクセイ</t>
    </rPh>
    <rPh sb="52" eb="54">
      <t>ツナミ</t>
    </rPh>
    <rPh sb="54" eb="56">
      <t>ヒナン</t>
    </rPh>
    <rPh sb="56" eb="58">
      <t>タイサク</t>
    </rPh>
    <rPh sb="58" eb="60">
      <t>キンキュウ</t>
    </rPh>
    <rPh sb="60" eb="62">
      <t>ジギョウ</t>
    </rPh>
    <rPh sb="62" eb="64">
      <t>ケイカク</t>
    </rPh>
    <rPh sb="66" eb="68">
      <t>バッスイ</t>
    </rPh>
    <rPh sb="69" eb="71">
      <t>テンプ</t>
    </rPh>
    <rPh sb="76" eb="78">
      <t>トウガイ</t>
    </rPh>
    <rPh sb="78" eb="80">
      <t>シンセイ</t>
    </rPh>
    <rPh sb="80" eb="82">
      <t>シセツ</t>
    </rPh>
    <rPh sb="83" eb="84">
      <t>カン</t>
    </rPh>
    <rPh sb="87" eb="89">
      <t>キサイ</t>
    </rPh>
    <rPh sb="89" eb="91">
      <t>ブブン</t>
    </rPh>
    <phoneticPr fontId="5"/>
  </si>
  <si>
    <t>様式１</t>
    <rPh sb="0" eb="2">
      <t>ヨウシキ</t>
    </rPh>
    <phoneticPr fontId="5"/>
  </si>
  <si>
    <t>その他</t>
    <rPh sb="2" eb="3">
      <t>タ</t>
    </rPh>
    <phoneticPr fontId="5"/>
  </si>
  <si>
    <t>図書閲覧室</t>
    <rPh sb="0" eb="2">
      <t>トショ</t>
    </rPh>
    <rPh sb="2" eb="5">
      <t>エツランシツ</t>
    </rPh>
    <phoneticPr fontId="5"/>
  </si>
  <si>
    <t>その他（左記部門間で共用の場合）</t>
    <rPh sb="2" eb="3">
      <t>タ</t>
    </rPh>
    <rPh sb="4" eb="6">
      <t>サキ</t>
    </rPh>
    <rPh sb="6" eb="9">
      <t>ブモンカン</t>
    </rPh>
    <rPh sb="10" eb="12">
      <t>キョウヨウ</t>
    </rPh>
    <rPh sb="13" eb="15">
      <t>バアイ</t>
    </rPh>
    <phoneticPr fontId="5"/>
  </si>
  <si>
    <t>うちトイレ</t>
    <phoneticPr fontId="5"/>
  </si>
  <si>
    <t>着工</t>
    <rPh sb="0" eb="2">
      <t>チャッコウ</t>
    </rPh>
    <phoneticPr fontId="5"/>
  </si>
  <si>
    <t>　　年　月　日</t>
    <phoneticPr fontId="5"/>
  </si>
  <si>
    <t xml:space="preserve"> ～ </t>
    <phoneticPr fontId="5"/>
  </si>
  <si>
    <t>竣工</t>
    <phoneticPr fontId="5"/>
  </si>
  <si>
    <t>　　年　月　日</t>
    <phoneticPr fontId="5"/>
  </si>
  <si>
    <t>一般：</t>
    <rPh sb="0" eb="2">
      <t>イッパン</t>
    </rPh>
    <phoneticPr fontId="5"/>
  </si>
  <si>
    <t>精神：</t>
    <phoneticPr fontId="5"/>
  </si>
  <si>
    <t>結核：</t>
    <phoneticPr fontId="5"/>
  </si>
  <si>
    <t>感染症：</t>
    <phoneticPr fontId="5"/>
  </si>
  <si>
    <t>合計：</t>
    <phoneticPr fontId="5"/>
  </si>
  <si>
    <t>事業区分</t>
    <rPh sb="0" eb="2">
      <t>ジギョウ</t>
    </rPh>
    <phoneticPr fontId="5"/>
  </si>
  <si>
    <r>
      <t>職員宿舎（</t>
    </r>
    <r>
      <rPr>
        <b/>
        <sz val="10"/>
        <rFont val="ＭＳ Ｐゴシック"/>
        <family val="3"/>
        <charset val="128"/>
      </rPr>
      <t>研修医兼用</t>
    </r>
    <r>
      <rPr>
        <sz val="10"/>
        <rFont val="ＭＳ Ｐゴシック"/>
        <family val="3"/>
        <charset val="128"/>
      </rPr>
      <t>含む）</t>
    </r>
    <rPh sb="0" eb="2">
      <t>ショクイン</t>
    </rPh>
    <rPh sb="2" eb="4">
      <t>シュクシャ</t>
    </rPh>
    <rPh sb="5" eb="8">
      <t>ケンシュウイ</t>
    </rPh>
    <rPh sb="8" eb="10">
      <t>ケンヨウ</t>
    </rPh>
    <rPh sb="10" eb="11">
      <t>フク</t>
    </rPh>
    <phoneticPr fontId="5"/>
  </si>
  <si>
    <r>
      <t xml:space="preserve">【別掲】 </t>
    </r>
    <r>
      <rPr>
        <b/>
        <sz val="10"/>
        <rFont val="ＭＳ Ｐゴシック"/>
        <family val="3"/>
        <charset val="128"/>
      </rPr>
      <t>研修医専用</t>
    </r>
    <r>
      <rPr>
        <sz val="10"/>
        <rFont val="ＭＳ Ｐゴシック"/>
        <family val="3"/>
        <charset val="128"/>
      </rPr>
      <t>宿舎</t>
    </r>
    <rPh sb="1" eb="3">
      <t>ベッケイ</t>
    </rPh>
    <rPh sb="5" eb="8">
      <t>ケンシュウイ</t>
    </rPh>
    <rPh sb="8" eb="10">
      <t>センヨウ</t>
    </rPh>
    <rPh sb="10" eb="12">
      <t>シュクシャ</t>
    </rPh>
    <phoneticPr fontId="5"/>
  </si>
  <si>
    <t>～</t>
  </si>
  <si>
    <t>年　月</t>
    <rPh sb="0" eb="1">
      <t>ネン</t>
    </rPh>
    <rPh sb="2" eb="3">
      <t>ツキ</t>
    </rPh>
    <phoneticPr fontId="5"/>
  </si>
  <si>
    <t>その他：</t>
    <rPh sb="2" eb="3">
      <t>タ</t>
    </rPh>
    <phoneticPr fontId="5"/>
  </si>
  <si>
    <t>合計：</t>
    <rPh sb="0" eb="2">
      <t>ゴウケイ</t>
    </rPh>
    <phoneticPr fontId="5"/>
  </si>
  <si>
    <t>現在（㎡）</t>
    <rPh sb="0" eb="2">
      <t>ゲンザイ</t>
    </rPh>
    <phoneticPr fontId="5"/>
  </si>
  <si>
    <t>整備後（㎡）</t>
    <rPh sb="0" eb="2">
      <t>セイビ</t>
    </rPh>
    <rPh sb="2" eb="3">
      <t>ゴ</t>
    </rPh>
    <phoneticPr fontId="5"/>
  </si>
  <si>
    <t>ヘリポート</t>
    <phoneticPr fontId="5"/>
  </si>
  <si>
    <t>現在（㎡）
（○室）</t>
    <rPh sb="0" eb="2">
      <t>ゲンザイ</t>
    </rPh>
    <rPh sb="8" eb="9">
      <t>シツ</t>
    </rPh>
    <phoneticPr fontId="5"/>
  </si>
  <si>
    <t>整備後（㎡）
（○室）</t>
    <rPh sb="0" eb="2">
      <t>セイビ</t>
    </rPh>
    <rPh sb="2" eb="3">
      <t>ゴ</t>
    </rPh>
    <rPh sb="9" eb="10">
      <t>シツ</t>
    </rPh>
    <phoneticPr fontId="5"/>
  </si>
  <si>
    <t>都道府県補助金</t>
    <rPh sb="0" eb="4">
      <t>トドウフケン</t>
    </rPh>
    <phoneticPr fontId="5"/>
  </si>
  <si>
    <t>年度間の金額の按分は支払額ではなく進捗率により行うこと。</t>
    <phoneticPr fontId="5"/>
  </si>
  <si>
    <t>　　移転新築：現在建物が存在する敷地とは別の敷地に新たに建物を建築し、かつ、現在の建物の機能を移転する場合</t>
    <phoneticPr fontId="5"/>
  </si>
  <si>
    <t>　　改　　修：建物の主要構造部分を取りこわさない模様替及び内部改修</t>
    <phoneticPr fontId="5"/>
  </si>
  <si>
    <r>
      <t>（注）この総括表は、事業単位毎に、それぞれ別葉に作成すること。なお、作成にあたっては</t>
    </r>
    <r>
      <rPr>
        <u/>
        <sz val="14"/>
        <rFont val="ＭＳ Ｐゴシック"/>
        <family val="3"/>
        <charset val="128"/>
      </rPr>
      <t>優先順位の高いもの</t>
    </r>
    <r>
      <rPr>
        <sz val="14"/>
        <rFont val="ＭＳ Ｐゴシック"/>
        <family val="3"/>
        <charset val="128"/>
      </rPr>
      <t>から順に入力すること。</t>
    </r>
    <rPh sb="1" eb="2">
      <t>チュウ</t>
    </rPh>
    <rPh sb="5" eb="7">
      <t>ソウカツ</t>
    </rPh>
    <rPh sb="7" eb="8">
      <t>ヒョウ</t>
    </rPh>
    <rPh sb="10" eb="12">
      <t>ジギョウ</t>
    </rPh>
    <rPh sb="12" eb="14">
      <t>タンイ</t>
    </rPh>
    <rPh sb="14" eb="15">
      <t>マイ</t>
    </rPh>
    <rPh sb="21" eb="22">
      <t>ベツ</t>
    </rPh>
    <rPh sb="22" eb="23">
      <t>ハ</t>
    </rPh>
    <rPh sb="24" eb="26">
      <t>サクセイ</t>
    </rPh>
    <rPh sb="34" eb="36">
      <t>サクセイ</t>
    </rPh>
    <rPh sb="42" eb="44">
      <t>ユウセン</t>
    </rPh>
    <rPh sb="44" eb="46">
      <t>ジュンイ</t>
    </rPh>
    <rPh sb="47" eb="48">
      <t>タカ</t>
    </rPh>
    <rPh sb="53" eb="54">
      <t>ジュン</t>
    </rPh>
    <rPh sb="55" eb="57">
      <t>ニュウリョク</t>
    </rPh>
    <phoneticPr fontId="5"/>
  </si>
  <si>
    <t>Ⅰ．「選定額」欄は、(D)と(E)とを比較して少ない方の額を記入すること。</t>
    <phoneticPr fontId="5"/>
  </si>
  <si>
    <t>Ⅱ．「国庫補助基本額」欄は、次により記入すること。</t>
    <phoneticPr fontId="5"/>
  </si>
  <si>
    <t>Ⅲ．「国庫補助所要額」欄は、次により記入すること。ただし、算出された額に1,000円未満の端数が生じた場合にはこれを切捨てるものとする。</t>
    <phoneticPr fontId="5"/>
  </si>
  <si>
    <t>様式１　補助対象部分</t>
    <rPh sb="0" eb="2">
      <t>ヨウシキ</t>
    </rPh>
    <rPh sb="4" eb="6">
      <t>ホジョ</t>
    </rPh>
    <rPh sb="6" eb="8">
      <t>タイショウ</t>
    </rPh>
    <rPh sb="8" eb="10">
      <t>ブブン</t>
    </rPh>
    <phoneticPr fontId="5"/>
  </si>
  <si>
    <t>診療所</t>
    <rPh sb="0" eb="3">
      <t>シンリョウジョ</t>
    </rPh>
    <phoneticPr fontId="5"/>
  </si>
  <si>
    <t>医師住宅</t>
    <rPh sb="0" eb="2">
      <t>イシ</t>
    </rPh>
    <rPh sb="2" eb="4">
      <t>ジュウタク</t>
    </rPh>
    <phoneticPr fontId="5"/>
  </si>
  <si>
    <t>看護師住宅</t>
    <rPh sb="0" eb="3">
      <t>カンゴシ</t>
    </rPh>
    <rPh sb="3" eb="5">
      <t>ジュウタク</t>
    </rPh>
    <phoneticPr fontId="5"/>
  </si>
  <si>
    <t>歯科医師住宅</t>
    <rPh sb="0" eb="4">
      <t>シカイシ</t>
    </rPh>
    <rPh sb="4" eb="6">
      <t>ジュウタク</t>
    </rPh>
    <phoneticPr fontId="5"/>
  </si>
  <si>
    <t>指導部門及び住宅部門</t>
    <rPh sb="0" eb="2">
      <t>シドウ</t>
    </rPh>
    <rPh sb="2" eb="4">
      <t>ブモン</t>
    </rPh>
    <rPh sb="4" eb="5">
      <t>オヨ</t>
    </rPh>
    <rPh sb="6" eb="8">
      <t>ジュウタク</t>
    </rPh>
    <rPh sb="8" eb="10">
      <t>ブモン</t>
    </rPh>
    <phoneticPr fontId="5"/>
  </si>
  <si>
    <t>指導部門</t>
    <rPh sb="0" eb="2">
      <t>シドウ</t>
    </rPh>
    <rPh sb="2" eb="4">
      <t>ブモン</t>
    </rPh>
    <phoneticPr fontId="5"/>
  </si>
  <si>
    <t>宿泊施設</t>
    <rPh sb="0" eb="2">
      <t>シュクハク</t>
    </rPh>
    <rPh sb="2" eb="4">
      <t>シセツ</t>
    </rPh>
    <phoneticPr fontId="5"/>
  </si>
  <si>
    <t>－</t>
    <phoneticPr fontId="5"/>
  </si>
  <si>
    <t>へき地医療拠点病院</t>
    <rPh sb="2" eb="3">
      <t>チ</t>
    </rPh>
    <rPh sb="3" eb="5">
      <t>イリョウ</t>
    </rPh>
    <rPh sb="5" eb="7">
      <t>キョテン</t>
    </rPh>
    <rPh sb="7" eb="9">
      <t>ビョウイン</t>
    </rPh>
    <phoneticPr fontId="5"/>
  </si>
  <si>
    <t>へき地診療所</t>
    <rPh sb="2" eb="3">
      <t>チ</t>
    </rPh>
    <rPh sb="3" eb="6">
      <t>シンリョウジョ</t>
    </rPh>
    <phoneticPr fontId="5"/>
  </si>
  <si>
    <t>へき地診療所施設整備事業</t>
    <phoneticPr fontId="5"/>
  </si>
  <si>
    <t>過疎地域等特定診療所施設整備事業</t>
    <phoneticPr fontId="5"/>
  </si>
  <si>
    <t>へき地保健指導所施設整備事業</t>
    <phoneticPr fontId="5"/>
  </si>
  <si>
    <t>研修医のための研修施設整備事業</t>
    <phoneticPr fontId="5"/>
  </si>
  <si>
    <t>臨床研修病院施設整備事業</t>
    <phoneticPr fontId="5"/>
  </si>
  <si>
    <t>へき地医療拠点病院施設整備事業</t>
    <phoneticPr fontId="5"/>
  </si>
  <si>
    <t>医師臨床研修病院研修医環境整備事業</t>
    <phoneticPr fontId="5"/>
  </si>
  <si>
    <t>離島等患者宿泊施設施設整備事業</t>
    <phoneticPr fontId="5"/>
  </si>
  <si>
    <t>分娩取扱施設施設整備事業</t>
    <phoneticPr fontId="5"/>
  </si>
  <si>
    <t>院内感染対策施設整備事業</t>
    <phoneticPr fontId="5"/>
  </si>
  <si>
    <t>様式１　計算式</t>
    <rPh sb="0" eb="2">
      <t>ヨウシキ</t>
    </rPh>
    <rPh sb="4" eb="6">
      <t>ケイサン</t>
    </rPh>
    <rPh sb="6" eb="7">
      <t>シキ</t>
    </rPh>
    <phoneticPr fontId="5"/>
  </si>
  <si>
    <t>分類</t>
    <rPh sb="0" eb="2">
      <t>ブンルイ</t>
    </rPh>
    <phoneticPr fontId="5"/>
  </si>
  <si>
    <t>国庫補助
基本額係数</t>
    <rPh sb="0" eb="2">
      <t>コッコ</t>
    </rPh>
    <rPh sb="2" eb="4">
      <t>ホジョ</t>
    </rPh>
    <rPh sb="5" eb="8">
      <t>キホンガク</t>
    </rPh>
    <rPh sb="8" eb="10">
      <t>ケイスウ</t>
    </rPh>
    <phoneticPr fontId="5"/>
  </si>
  <si>
    <t>再分類</t>
    <rPh sb="0" eb="3">
      <t>サイブンルイ</t>
    </rPh>
    <phoneticPr fontId="5"/>
  </si>
  <si>
    <t>国庫補助
所要額係数
（直接、都道府県）</t>
    <rPh sb="0" eb="2">
      <t>コッコ</t>
    </rPh>
    <rPh sb="2" eb="4">
      <t>ホジョ</t>
    </rPh>
    <rPh sb="5" eb="8">
      <t>ショヨウガク</t>
    </rPh>
    <rPh sb="8" eb="10">
      <t>ケイスウ</t>
    </rPh>
    <rPh sb="12" eb="14">
      <t>チョクセツ</t>
    </rPh>
    <rPh sb="15" eb="19">
      <t>トドウフケン</t>
    </rPh>
    <phoneticPr fontId="5"/>
  </si>
  <si>
    <t>国庫補助
所要額係数
（間接）</t>
    <rPh sb="0" eb="2">
      <t>コッコ</t>
    </rPh>
    <rPh sb="2" eb="4">
      <t>ホジョ</t>
    </rPh>
    <rPh sb="5" eb="8">
      <t>ショヨウガク</t>
    </rPh>
    <rPh sb="8" eb="10">
      <t>ケイスウ</t>
    </rPh>
    <rPh sb="12" eb="14">
      <t>カンセツ</t>
    </rPh>
    <phoneticPr fontId="5"/>
  </si>
  <si>
    <t>へき地診療所施設整備事業</t>
  </si>
  <si>
    <t>b</t>
  </si>
  <si>
    <t>A</t>
    <phoneticPr fontId="5"/>
  </si>
  <si>
    <t>過疎地域等特定診療所施設整備事業</t>
  </si>
  <si>
    <t>A</t>
  </si>
  <si>
    <t>へき地保健指導所施設整備事業</t>
  </si>
  <si>
    <t>研修医のための研修施設整備事業</t>
  </si>
  <si>
    <t>c</t>
    <phoneticPr fontId="5"/>
  </si>
  <si>
    <t>-</t>
    <phoneticPr fontId="5"/>
  </si>
  <si>
    <t>臨床研修病院施設整備事業</t>
  </si>
  <si>
    <t>へき地医療拠点病院施設整備事業</t>
  </si>
  <si>
    <t>a</t>
    <phoneticPr fontId="5"/>
  </si>
  <si>
    <t>医師臨床研修病院研修医環境整備事業</t>
  </si>
  <si>
    <t>b</t>
    <phoneticPr fontId="5"/>
  </si>
  <si>
    <t>離島等患者宿泊施設施設整備事業</t>
  </si>
  <si>
    <t>b</t>
    <phoneticPr fontId="5"/>
  </si>
  <si>
    <t>分娩取扱施設施設整備事業</t>
  </si>
  <si>
    <t>院内感染対策施設整備事業</t>
  </si>
  <si>
    <t>鉄道</t>
    <rPh sb="0" eb="2">
      <t>テツドウ</t>
    </rPh>
    <phoneticPr fontId="5"/>
  </si>
  <si>
    <t>船舶</t>
    <rPh sb="0" eb="2">
      <t>センパク</t>
    </rPh>
    <phoneticPr fontId="5"/>
  </si>
  <si>
    <t>バス</t>
    <phoneticPr fontId="5"/>
  </si>
  <si>
    <t>通常</t>
    <rPh sb="0" eb="2">
      <t>ツウジョウ</t>
    </rPh>
    <phoneticPr fontId="5"/>
  </si>
  <si>
    <t>冬季</t>
    <rPh sb="0" eb="2">
      <t>トウキ</t>
    </rPh>
    <phoneticPr fontId="5"/>
  </si>
  <si>
    <t>使用する
交通機関
の１日の
運行回数
（回）</t>
    <rPh sb="0" eb="2">
      <t>シヨウ</t>
    </rPh>
    <rPh sb="5" eb="7">
      <t>コウツウ</t>
    </rPh>
    <rPh sb="7" eb="9">
      <t>キカン</t>
    </rPh>
    <rPh sb="12" eb="13">
      <t>ニチ</t>
    </rPh>
    <rPh sb="15" eb="17">
      <t>ウンコウ</t>
    </rPh>
    <rPh sb="17" eb="19">
      <t>カイスウ</t>
    </rPh>
    <rPh sb="21" eb="22">
      <t>カイ</t>
    </rPh>
    <phoneticPr fontId="5"/>
  </si>
  <si>
    <t>代診医派遣（年度）</t>
    <rPh sb="0" eb="2">
      <t>ダイシン</t>
    </rPh>
    <rPh sb="2" eb="3">
      <t>イ</t>
    </rPh>
    <rPh sb="3" eb="5">
      <t>ハケン</t>
    </rPh>
    <rPh sb="6" eb="8">
      <t>ネンド</t>
    </rPh>
    <phoneticPr fontId="5"/>
  </si>
  <si>
    <t>総事業（100%）</t>
    <phoneticPr fontId="5"/>
  </si>
  <si>
    <t>施設整備事業費内訳書</t>
    <phoneticPr fontId="5"/>
  </si>
  <si>
    <t>記載すること。</t>
    <phoneticPr fontId="5"/>
  </si>
  <si>
    <t>当する経費及び交付要綱に定める（交付額の算定方法）において対象経費とされていない経費を指す。</t>
    <rPh sb="5" eb="6">
      <t>オヨ</t>
    </rPh>
    <phoneticPr fontId="5"/>
  </si>
  <si>
    <t>また、「補助対象経費」とは補助対象事業分のうち、交付要綱に定める（交付額の算定方法）において対象経費とされている経費を指す。</t>
    <phoneticPr fontId="5"/>
  </si>
  <si>
    <t>補助対象事業分の「費目」欄は、医療施設等施設整備費補助金交付要綱５の表の「３対象経費」に定める各部門に区分して記入すること。</t>
    <phoneticPr fontId="5"/>
  </si>
  <si>
    <t>&lt;改修工事&gt;</t>
  </si>
  <si>
    <t>　（改築）</t>
  </si>
  <si>
    <t>改築</t>
  </si>
  <si>
    <t>無</t>
  </si>
  <si>
    <t>令和○年度</t>
    <rPh sb="0" eb="2">
      <t>レイワ</t>
    </rPh>
    <rPh sb="3" eb="5">
      <t>ネンド</t>
    </rPh>
    <phoneticPr fontId="5"/>
  </si>
  <si>
    <t>(5) 過疎地域の持続的発展の支援に関する特別措置法 第20条第1項第1号の地域</t>
    <rPh sb="4" eb="6">
      <t>カソ</t>
    </rPh>
    <rPh sb="6" eb="8">
      <t>チイキ</t>
    </rPh>
    <rPh sb="9" eb="12">
      <t>ジゾクテキ</t>
    </rPh>
    <rPh sb="12" eb="14">
      <t>ハッテン</t>
    </rPh>
    <rPh sb="15" eb="17">
      <t>シエン</t>
    </rPh>
    <rPh sb="18" eb="19">
      <t>カン</t>
    </rPh>
    <rPh sb="21" eb="23">
      <t>トクベツ</t>
    </rPh>
    <rPh sb="23" eb="26">
      <t>ソチホウ</t>
    </rPh>
    <rPh sb="27" eb="28">
      <t>ダイ</t>
    </rPh>
    <rPh sb="30" eb="31">
      <t>ジョウ</t>
    </rPh>
    <rPh sb="31" eb="32">
      <t>ダイ</t>
    </rPh>
    <rPh sb="33" eb="34">
      <t>コウ</t>
    </rPh>
    <rPh sb="34" eb="35">
      <t>ダイ</t>
    </rPh>
    <rPh sb="36" eb="37">
      <t>ゴウ</t>
    </rPh>
    <rPh sb="38" eb="40">
      <t>チイキ</t>
    </rPh>
    <phoneticPr fontId="5"/>
  </si>
  <si>
    <t>(1) 離島振興法 第10条第1項第1号の指定地域</t>
    <rPh sb="4" eb="6">
      <t>リトウ</t>
    </rPh>
    <rPh sb="6" eb="9">
      <t>シンコウホウ</t>
    </rPh>
    <rPh sb="17" eb="18">
      <t>ダイ</t>
    </rPh>
    <rPh sb="19" eb="20">
      <t>ゴウ</t>
    </rPh>
    <phoneticPr fontId="5"/>
  </si>
  <si>
    <t>面積/室数</t>
    <rPh sb="3" eb="5">
      <t>シツスウ</t>
    </rPh>
    <phoneticPr fontId="5"/>
  </si>
  <si>
    <t>㎡/室</t>
    <rPh sb="2" eb="3">
      <t>シツ</t>
    </rPh>
    <phoneticPr fontId="5"/>
  </si>
  <si>
    <t>寄附金</t>
    <rPh sb="0" eb="2">
      <t>キフ</t>
    </rPh>
    <phoneticPr fontId="5"/>
  </si>
  <si>
    <t>県番</t>
    <rPh sb="0" eb="2">
      <t>ケンバン</t>
    </rPh>
    <phoneticPr fontId="5"/>
  </si>
  <si>
    <t>県内番</t>
    <rPh sb="0" eb="3">
      <t>ケンナイバン</t>
    </rPh>
    <phoneticPr fontId="5"/>
  </si>
  <si>
    <t>工事計画
年数</t>
    <rPh sb="0" eb="2">
      <t>コウジ</t>
    </rPh>
    <rPh sb="2" eb="4">
      <t>ケイカク</t>
    </rPh>
    <rPh sb="5" eb="7">
      <t>ネンスウ</t>
    </rPh>
    <phoneticPr fontId="4"/>
  </si>
  <si>
    <t>抵　当　権</t>
    <rPh sb="0" eb="1">
      <t>テイ</t>
    </rPh>
    <rPh sb="2" eb="3">
      <t>トウ</t>
    </rPh>
    <rPh sb="4" eb="5">
      <t>ケン</t>
    </rPh>
    <phoneticPr fontId="4"/>
  </si>
  <si>
    <t>令和○年度</t>
    <rPh sb="0" eb="2">
      <t>レイワ</t>
    </rPh>
    <phoneticPr fontId="5"/>
  </si>
  <si>
    <t>○○年度</t>
    <phoneticPr fontId="5"/>
  </si>
  <si>
    <t>　　年　月　日</t>
  </si>
  <si>
    <t>都道府県
補助額</t>
    <phoneticPr fontId="5"/>
  </si>
  <si>
    <t>国庫補助
基本額</t>
    <phoneticPr fontId="5"/>
  </si>
  <si>
    <t>国庫補助
所要額</t>
    <phoneticPr fontId="5"/>
  </si>
  <si>
    <t>補助対象
部分</t>
    <rPh sb="0" eb="2">
      <t>ホジョ</t>
    </rPh>
    <rPh sb="2" eb="4">
      <t>タイショウ</t>
    </rPh>
    <rPh sb="5" eb="7">
      <t>ブブン</t>
    </rPh>
    <phoneticPr fontId="5"/>
  </si>
  <si>
    <t>寄附金
その他の
収入額</t>
    <rPh sb="0" eb="2">
      <t>キフ</t>
    </rPh>
    <phoneticPr fontId="5"/>
  </si>
  <si>
    <t>－</t>
  </si>
  <si>
    <t xml:space="preserve"> (1)　交付要綱５(交付額の算定方法)（1）に掲げる事業･･･(C)と(F)とを比較して少ない方の額</t>
    <phoneticPr fontId="5"/>
  </si>
  <si>
    <t xml:space="preserve"> (2)　　　　　　　　　　 〃　　　　　　　　　（2）に掲げる事業･･･(C)と(F)と(G)とを比較してもっとも少ない額</t>
    <phoneticPr fontId="5"/>
  </si>
  <si>
    <t xml:space="preserve"> (3)　　　　　　　　　　 〃　　　　　　　　　（3）に掲げる事業･･･(C)と(F)とを比較して少ない方の額に３分の２を乗じて得た額と(G)とを比較して少ない方の額</t>
    <phoneticPr fontId="5"/>
  </si>
  <si>
    <t xml:space="preserve"> (4)　　　　　　　　　　 〃　　　　　　　　　（4）に掲げる事業･･･(C)と(F)とを比較して少ない方の額に補助率を乗じて得た額と(G)とを比較して少ない方の額</t>
    <phoneticPr fontId="5"/>
  </si>
  <si>
    <t xml:space="preserve"> (5)　　　　　　　　　　 〃　　　　　　　　　（5）に掲げる事業･･･(C)と(F)とを比較して少ない方の額に４分の３を乗じて得た額と(G)とを比較して少ない方の額</t>
    <phoneticPr fontId="5"/>
  </si>
  <si>
    <t xml:space="preserve"> (6)　　　　　　　　　　 〃　　　　　　　　　（6）に掲げる事業･･･(C)と(F)とを比較して少ない方の額に２分の１を乗じて得た額と(G)とを比較して少ない方の額</t>
    <phoneticPr fontId="5"/>
  </si>
  <si>
    <t xml:space="preserve"> (1)　交付要綱５（1）に掲げる事業･･･････････(H)欄に記載された額に補助率を乗じて得た額</t>
    <phoneticPr fontId="5"/>
  </si>
  <si>
    <t xml:space="preserve"> (2)　交付要綱５（2）及び（3）に掲げる事業･･･(H)欄に記載された額に２分の１を乗じて得た額</t>
    <phoneticPr fontId="5"/>
  </si>
  <si>
    <t xml:space="preserve"> (3)　交付要綱５（4）に掲げる事業･･･････････(H)欄に記載された額</t>
    <phoneticPr fontId="5"/>
  </si>
  <si>
    <t xml:space="preserve"> (4)　交付要綱５（5）及び（6）に掲げる事業･･･(H)欄に記載された額に３分の２を乗じて得た額</t>
    <rPh sb="13" eb="14">
      <t>オヨ</t>
    </rPh>
    <phoneticPr fontId="5"/>
  </si>
  <si>
    <t>○死亡時画像診断装置（CTまたはMRI）を整備する場合、画像の読影、診断、管理及び教育研修の体制整備が計画されているか</t>
    <rPh sb="1" eb="4">
      <t>シボウジ</t>
    </rPh>
    <rPh sb="4" eb="6">
      <t>ガゾウ</t>
    </rPh>
    <rPh sb="6" eb="8">
      <t>シンダン</t>
    </rPh>
    <rPh sb="8" eb="10">
      <t>ソウチ</t>
    </rPh>
    <rPh sb="21" eb="23">
      <t>セイビ</t>
    </rPh>
    <rPh sb="25" eb="27">
      <t>バアイ</t>
    </rPh>
    <rPh sb="28" eb="30">
      <t>ガゾウ</t>
    </rPh>
    <rPh sb="31" eb="33">
      <t>ドクエイ</t>
    </rPh>
    <rPh sb="34" eb="36">
      <t>シンダン</t>
    </rPh>
    <rPh sb="37" eb="39">
      <t>カンリ</t>
    </rPh>
    <rPh sb="39" eb="40">
      <t>オヨ</t>
    </rPh>
    <rPh sb="41" eb="43">
      <t>キョウイク</t>
    </rPh>
    <rPh sb="43" eb="45">
      <t>ケンシュウ</t>
    </rPh>
    <rPh sb="46" eb="48">
      <t>タイセイ</t>
    </rPh>
    <rPh sb="48" eb="50">
      <t>セイビ</t>
    </rPh>
    <rPh sb="51" eb="53">
      <t>ケイカク</t>
    </rPh>
    <phoneticPr fontId="5"/>
  </si>
  <si>
    <t>解剖・死亡時画像診断等施設整備事業</t>
    <phoneticPr fontId="5"/>
  </si>
  <si>
    <t>診療部門（病棟）</t>
    <rPh sb="0" eb="2">
      <t>シンリョウ</t>
    </rPh>
    <rPh sb="2" eb="4">
      <t>ブモン</t>
    </rPh>
    <rPh sb="5" eb="7">
      <t>ビョウトウ</t>
    </rPh>
    <phoneticPr fontId="5"/>
  </si>
  <si>
    <t>診療部門（診療棟）</t>
    <rPh sb="0" eb="2">
      <t>シンリョウ</t>
    </rPh>
    <rPh sb="2" eb="4">
      <t>ブモン</t>
    </rPh>
    <rPh sb="5" eb="8">
      <t>シンリョウトウ</t>
    </rPh>
    <phoneticPr fontId="5"/>
  </si>
  <si>
    <t>住宅部門</t>
    <phoneticPr fontId="5"/>
  </si>
  <si>
    <t>分娩室、病室、入所室等</t>
    <rPh sb="0" eb="3">
      <t>ブンベンシツ</t>
    </rPh>
    <rPh sb="4" eb="6">
      <t>ビョウシツ</t>
    </rPh>
    <rPh sb="7" eb="9">
      <t>ニュウショ</t>
    </rPh>
    <rPh sb="9" eb="10">
      <t>シツ</t>
    </rPh>
    <rPh sb="10" eb="11">
      <t>トウ</t>
    </rPh>
    <phoneticPr fontId="5"/>
  </si>
  <si>
    <t>ヘリポート</t>
  </si>
  <si>
    <t>南海トラフ地震及び日本海溝・千島海溝周辺海溝型地震に係る津波避難対策緊急事業</t>
    <phoneticPr fontId="5"/>
  </si>
  <si>
    <t>令和８年度医療施設等施設整備費補助金事業計画総括表</t>
    <rPh sb="0" eb="2">
      <t>レイワ</t>
    </rPh>
    <rPh sb="3" eb="5">
      <t>ネンド</t>
    </rPh>
    <rPh sb="18" eb="20">
      <t>ジギョウ</t>
    </rPh>
    <rPh sb="20" eb="22">
      <t>ケイカク</t>
    </rPh>
    <rPh sb="22" eb="24">
      <t>ソウカツ</t>
    </rPh>
    <rPh sb="24" eb="25">
      <t>ヒョウ</t>
    </rPh>
    <phoneticPr fontId="5"/>
  </si>
  <si>
    <t>(９) 分娩取扱施設施設整備事業</t>
    <phoneticPr fontId="5"/>
  </si>
  <si>
    <t>(10) 解剖・死亡時画像診断等施設整備事業</t>
    <phoneticPr fontId="5"/>
  </si>
  <si>
    <t>(11) 南海トラフ地震及び日本海溝・千島海溝周辺海溝型地震に係る津波避難対策緊急事業</t>
    <phoneticPr fontId="5"/>
  </si>
  <si>
    <t>(12) 院内感染対策施設整備事業</t>
    <phoneticPr fontId="5"/>
  </si>
  <si>
    <t>（９）分娩取扱施設施設整備事業</t>
    <rPh sb="3" eb="5">
      <t>ブンベン</t>
    </rPh>
    <rPh sb="5" eb="7">
      <t>トリアツカイ</t>
    </rPh>
    <rPh sb="7" eb="9">
      <t>シセツ</t>
    </rPh>
    <rPh sb="9" eb="11">
      <t>シセツ</t>
    </rPh>
    <rPh sb="11" eb="13">
      <t>セイビ</t>
    </rPh>
    <rPh sb="13" eb="15">
      <t>ジギョウ</t>
    </rPh>
    <phoneticPr fontId="5"/>
  </si>
  <si>
    <t>（10）解剖・死亡時画像診断等施設整備事業</t>
    <rPh sb="4" eb="6">
      <t>カイボウ</t>
    </rPh>
    <rPh sb="7" eb="10">
      <t>シボウジ</t>
    </rPh>
    <rPh sb="10" eb="12">
      <t>ガゾウ</t>
    </rPh>
    <rPh sb="12" eb="14">
      <t>シンダン</t>
    </rPh>
    <rPh sb="14" eb="15">
      <t>トウ</t>
    </rPh>
    <rPh sb="15" eb="17">
      <t>シセツ</t>
    </rPh>
    <rPh sb="17" eb="19">
      <t>セイビ</t>
    </rPh>
    <rPh sb="19" eb="21">
      <t>ジギョウ</t>
    </rPh>
    <phoneticPr fontId="5"/>
  </si>
  <si>
    <t>様式３－１１（へき地拠点）</t>
    <rPh sb="0" eb="2">
      <t>ヨウシキ</t>
    </rPh>
    <rPh sb="9" eb="10">
      <t>チ</t>
    </rPh>
    <rPh sb="10" eb="12">
      <t>キョテン</t>
    </rPh>
    <phoneticPr fontId="5"/>
  </si>
  <si>
    <t>（１１）南海トラフ日本海溝・千島海溝周辺海溝型地震に係る津波避難対策緊急事業（へき地医療拠点病院）</t>
    <rPh sb="4" eb="6">
      <t>ナンカイ</t>
    </rPh>
    <rPh sb="9" eb="11">
      <t>ニホン</t>
    </rPh>
    <rPh sb="11" eb="13">
      <t>カイコウ</t>
    </rPh>
    <rPh sb="14" eb="16">
      <t>チシマ</t>
    </rPh>
    <rPh sb="16" eb="18">
      <t>カイコウ</t>
    </rPh>
    <rPh sb="18" eb="20">
      <t>シュウヘン</t>
    </rPh>
    <rPh sb="20" eb="23">
      <t>カイコウガタ</t>
    </rPh>
    <rPh sb="23" eb="25">
      <t>ジシン</t>
    </rPh>
    <rPh sb="26" eb="27">
      <t>カカ</t>
    </rPh>
    <rPh sb="28" eb="30">
      <t>ツナミ</t>
    </rPh>
    <rPh sb="30" eb="32">
      <t>ヒナン</t>
    </rPh>
    <rPh sb="32" eb="34">
      <t>タイサク</t>
    </rPh>
    <rPh sb="34" eb="36">
      <t>キンキュウ</t>
    </rPh>
    <rPh sb="36" eb="38">
      <t>ジギョウ</t>
    </rPh>
    <rPh sb="41" eb="42">
      <t>チ</t>
    </rPh>
    <rPh sb="42" eb="44">
      <t>イリョウ</t>
    </rPh>
    <rPh sb="44" eb="46">
      <t>キョテン</t>
    </rPh>
    <rPh sb="46" eb="48">
      <t>ビョウイン</t>
    </rPh>
    <phoneticPr fontId="5"/>
  </si>
  <si>
    <t>様式３－１１（へき地診療所）</t>
    <rPh sb="0" eb="2">
      <t>ヨウシキ</t>
    </rPh>
    <rPh sb="9" eb="10">
      <t>チ</t>
    </rPh>
    <rPh sb="10" eb="13">
      <t>シンリョウジョ</t>
    </rPh>
    <phoneticPr fontId="5"/>
  </si>
  <si>
    <t>（１１）南海トラフ日本海溝・千島海溝周辺海溝型地震に係る津波避難対策緊急事業（へき地診療所）</t>
    <rPh sb="42" eb="45">
      <t>シンリョウジョ</t>
    </rPh>
    <phoneticPr fontId="5"/>
  </si>
  <si>
    <t>（１２）院内感染対策施設整備事業</t>
    <rPh sb="4" eb="6">
      <t>インナイ</t>
    </rPh>
    <rPh sb="6" eb="8">
      <t>カンセン</t>
    </rPh>
    <rPh sb="8" eb="10">
      <t>タイサク</t>
    </rPh>
    <rPh sb="10" eb="12">
      <t>シセツ</t>
    </rPh>
    <rPh sb="12" eb="14">
      <t>セイビ</t>
    </rPh>
    <rPh sb="14" eb="16">
      <t>ジギョウ</t>
    </rPh>
    <phoneticPr fontId="5"/>
  </si>
  <si>
    <t>様式３－１２</t>
    <rPh sb="0" eb="2">
      <t>ヨウシキ</t>
    </rPh>
    <phoneticPr fontId="5"/>
  </si>
  <si>
    <t>医師・歯科
医師住宅
（今回整備○戸）</t>
    <rPh sb="0" eb="2">
      <t>イシ</t>
    </rPh>
    <rPh sb="3" eb="5">
      <t>シカ</t>
    </rPh>
    <rPh sb="6" eb="8">
      <t>イシ</t>
    </rPh>
    <rPh sb="8" eb="10">
      <t>ジュウタク</t>
    </rPh>
    <rPh sb="12" eb="14">
      <t>コンカイ</t>
    </rPh>
    <rPh sb="14" eb="16">
      <t>セイビ</t>
    </rPh>
    <rPh sb="17" eb="18">
      <t>コ</t>
    </rPh>
    <phoneticPr fontId="5"/>
  </si>
  <si>
    <t>医師住宅</t>
    <phoneticPr fontId="5"/>
  </si>
  <si>
    <t>歯科医師住宅</t>
    <phoneticPr fontId="5"/>
  </si>
  <si>
    <t>下限額</t>
    <rPh sb="0" eb="3">
      <t>カゲンガク</t>
    </rPh>
    <phoneticPr fontId="5"/>
  </si>
  <si>
    <t>％</t>
    <phoneticPr fontId="5"/>
  </si>
  <si>
    <t>進捗率</t>
    <rPh sb="0" eb="3">
      <t>シンチョクリツ</t>
    </rPh>
    <phoneticPr fontId="5"/>
  </si>
  <si>
    <t>下限額
（ただし書き）</t>
    <rPh sb="0" eb="3">
      <t>カゲンガク</t>
    </rPh>
    <rPh sb="8" eb="9">
      <t>ガ</t>
    </rPh>
    <phoneticPr fontId="5"/>
  </si>
  <si>
    <t>下限額
（但し書き）</t>
    <rPh sb="0" eb="3">
      <t>カゲンガク</t>
    </rPh>
    <rPh sb="5" eb="6">
      <t>タダ</t>
    </rPh>
    <rPh sb="7" eb="8">
      <t>ガ</t>
    </rPh>
    <phoneticPr fontId="5"/>
  </si>
  <si>
    <t>参考</t>
    <rPh sb="0" eb="2">
      <t>サンコウ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</si>
</sst>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41" formatCode="_ * #,##0_ ;_ * \-#,##0_ ;_ * &quot;-&quot;_ ;_ @_ "/>
    <numFmt numFmtId="176" formatCode="\(@\)"/>
    <numFmt numFmtId="177" formatCode="#,##0;&quot;△ &quot;#,##0"/>
    <numFmt numFmtId="178" formatCode="#,##0.00;&quot;△ &quot;#,##0.00"/>
    <numFmt numFmtId="179" formatCode="#,##0_ "/>
    <numFmt numFmtId="180" formatCode="#,##0&quot;人&quot;"/>
    <numFmt numFmtId="181" formatCode="#,##0.00&quot;㎡&quot;"/>
    <numFmt numFmtId="182" formatCode="\(#,##0.00&quot;㎡&quot;\)"/>
    <numFmt numFmtId="183" formatCode="@&quot;年度&quot;"/>
    <numFmt numFmtId="184" formatCode="#,###&quot;千円&quot;"/>
    <numFmt numFmtId="185" formatCode="#&quot;床&quot;"/>
    <numFmt numFmtId="186" formatCode="#&quot;分&quot;"/>
    <numFmt numFmtId="187" formatCode="#&quot;ｋｍ&quot;"/>
    <numFmt numFmtId="188" formatCode="#,###&quot;人&quot;"/>
    <numFmt numFmtId="189" formatCode="#,##0.00_ "/>
    <numFmt numFmtId="190" formatCode="#,##0.00&quot;人&quot;"/>
    <numFmt numFmtId="191" formatCode="#,##0&quot;ｍ&quot;"/>
    <numFmt numFmtId="192" formatCode="#,###&quot;円&quot;"/>
    <numFmt numFmtId="193" formatCode="#&quot;室&quot;"/>
    <numFmt numFmtId="194" formatCode="#&quot;件&quot;"/>
    <numFmt numFmtId="195" formatCode="#&quot;施設&quot;"/>
    <numFmt numFmtId="196" formatCode="#0.#&quot;ｋｍ&quot;"/>
    <numFmt numFmtId="197" formatCode="\(###&quot;%&quot;\)"/>
    <numFmt numFmtId="198" formatCode="#&quot;回&quot;"/>
    <numFmt numFmtId="199" formatCode="#,###"/>
    <numFmt numFmtId="200" formatCode="#,###.00"/>
  </numFmts>
  <fonts count="34">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ゴシック"/>
      <family val="3"/>
      <charset val="128"/>
    </font>
    <font>
      <sz val="16"/>
      <name val="ＭＳ ゴシック"/>
      <family val="3"/>
      <charset val="128"/>
    </font>
    <font>
      <sz val="6"/>
      <name val="ＭＳ Ｐゴシック"/>
      <family val="3"/>
      <charset val="128"/>
    </font>
    <font>
      <b/>
      <sz val="11"/>
      <name val="ＭＳ ゴシック"/>
      <family val="3"/>
      <charset val="128"/>
    </font>
    <font>
      <sz val="9"/>
      <color indexed="81"/>
      <name val="ＭＳ Ｐゴシック"/>
      <family val="3"/>
      <charset val="128"/>
    </font>
    <font>
      <sz val="11"/>
      <color theme="1"/>
      <name val="ＭＳ Ｐゴシック"/>
      <family val="3"/>
      <charset val="128"/>
      <scheme val="minor"/>
    </font>
    <font>
      <sz val="10"/>
      <color rgb="FF000000"/>
      <name val="ＭＳ Ｐゴシック"/>
      <family val="3"/>
      <charset val="128"/>
      <scheme val="minor"/>
    </font>
    <font>
      <sz val="11"/>
      <name val="ＭＳ Ｐゴシック"/>
      <family val="3"/>
      <charset val="128"/>
      <scheme val="minor"/>
    </font>
    <font>
      <sz val="14"/>
      <color rgb="FF000000"/>
      <name val="ＭＳ Ｐゴシック"/>
      <family val="3"/>
      <charset val="128"/>
      <scheme val="minor"/>
    </font>
    <font>
      <sz val="9.5"/>
      <color rgb="FF000000"/>
      <name val="ＭＳ Ｐゴシック"/>
      <family val="3"/>
      <charset val="128"/>
      <scheme val="minor"/>
    </font>
    <font>
      <sz val="10"/>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11"/>
      <name val="ＭＳ Ｐ明朝"/>
      <family val="1"/>
      <charset val="128"/>
    </font>
    <font>
      <sz val="14"/>
      <name val="ＭＳ Ｐゴシック"/>
      <family val="3"/>
      <charset val="128"/>
    </font>
    <font>
      <sz val="9"/>
      <name val="ＭＳ Ｐゴシック"/>
      <family val="3"/>
      <charset val="128"/>
    </font>
    <font>
      <sz val="10"/>
      <name val="ＭＳ Ｐゴシック"/>
      <family val="3"/>
      <charset val="128"/>
    </font>
    <font>
      <sz val="24"/>
      <name val="ＭＳ ゴシック"/>
      <family val="3"/>
      <charset val="128"/>
    </font>
    <font>
      <u/>
      <sz val="10"/>
      <name val="ＭＳ Ｐゴシック"/>
      <family val="3"/>
      <charset val="128"/>
    </font>
    <font>
      <b/>
      <sz val="10"/>
      <name val="ＭＳ Ｐゴシック"/>
      <family val="3"/>
      <charset val="128"/>
    </font>
    <font>
      <b/>
      <sz val="9"/>
      <color indexed="81"/>
      <name val="ＭＳ Ｐゴシック"/>
      <family val="3"/>
      <charset val="128"/>
    </font>
    <font>
      <sz val="10"/>
      <color rgb="FFFF0000"/>
      <name val="ＭＳ Ｐゴシック"/>
      <family val="3"/>
      <charset val="128"/>
      <scheme val="minor"/>
    </font>
    <font>
      <b/>
      <sz val="11"/>
      <color rgb="FFFF0000"/>
      <name val="ＭＳ Ｐゴシック"/>
      <family val="3"/>
      <charset val="128"/>
      <scheme val="minor"/>
    </font>
    <font>
      <u/>
      <sz val="14"/>
      <name val="ＭＳ Ｐゴシック"/>
      <family val="3"/>
      <charset val="128"/>
    </font>
    <font>
      <sz val="8"/>
      <color theme="1"/>
      <name val="ＭＳ Ｐゴシック"/>
      <family val="3"/>
      <charset val="128"/>
      <scheme val="minor"/>
    </font>
    <font>
      <sz val="11"/>
      <color indexed="81"/>
      <name val="ＭＳ Ｐゴシック"/>
      <family val="3"/>
      <charset val="128"/>
    </font>
    <font>
      <sz val="9"/>
      <color indexed="10"/>
      <name val="ＭＳ Ｐゴシック"/>
      <family val="3"/>
      <charset val="128"/>
    </font>
    <font>
      <sz val="10"/>
      <color theme="4"/>
      <name val="ＭＳ Ｐゴシック"/>
      <family val="3"/>
      <charset val="128"/>
    </font>
    <font>
      <sz val="11"/>
      <color indexed="81"/>
      <name val="MS P ゴシック"/>
      <family val="3"/>
      <charset val="128"/>
    </font>
    <font>
      <sz val="22"/>
      <name val="ＭＳ ゴシック"/>
      <family val="3"/>
      <charset val="128"/>
    </font>
    <font>
      <b/>
      <sz val="9"/>
      <color indexed="81"/>
      <name val="MS P ゴシック"/>
      <family val="3"/>
      <charset val="128"/>
    </font>
  </fonts>
  <fills count="8">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8" tint="0.79998168889431442"/>
        <bgColor indexed="64"/>
      </patternFill>
    </fill>
  </fills>
  <borders count="95">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bottom/>
      <diagonal/>
    </border>
    <border>
      <left style="thin">
        <color indexed="64"/>
      </left>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double">
        <color indexed="64"/>
      </bottom>
      <diagonal/>
    </border>
    <border>
      <left style="hair">
        <color indexed="64"/>
      </left>
      <right/>
      <top style="hair">
        <color indexed="64"/>
      </top>
      <bottom style="thin">
        <color indexed="64"/>
      </bottom>
      <diagonal/>
    </border>
    <border>
      <left style="hair">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double">
        <color indexed="64"/>
      </top>
      <bottom style="thin">
        <color indexed="64"/>
      </bottom>
      <diagonal/>
    </border>
    <border>
      <left style="thin">
        <color indexed="64"/>
      </left>
      <right style="hair">
        <color indexed="64"/>
      </right>
      <top/>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s>
  <cellStyleXfs count="7">
    <xf numFmtId="0" fontId="0" fillId="0" borderId="0"/>
    <xf numFmtId="38" fontId="2" fillId="0" borderId="0" applyFont="0" applyFill="0" applyBorder="0" applyAlignment="0" applyProtection="0"/>
    <xf numFmtId="0" fontId="8" fillId="0" borderId="0">
      <alignment vertical="center"/>
    </xf>
    <xf numFmtId="0" fontId="1" fillId="0" borderId="0">
      <alignment vertical="center"/>
    </xf>
    <xf numFmtId="0" fontId="16" fillId="0" borderId="0"/>
    <xf numFmtId="38" fontId="16" fillId="0" borderId="0" applyFont="0" applyFill="0" applyBorder="0" applyAlignment="0" applyProtection="0"/>
    <xf numFmtId="38" fontId="2" fillId="0" borderId="0" applyFont="0" applyFill="0" applyBorder="0" applyAlignment="0" applyProtection="0"/>
  </cellStyleXfs>
  <cellXfs count="596">
    <xf numFmtId="0" fontId="0" fillId="0" borderId="0" xfId="0"/>
    <xf numFmtId="38" fontId="3" fillId="0" borderId="0" xfId="1" applyFont="1"/>
    <xf numFmtId="38" fontId="3" fillId="0" borderId="0" xfId="1" applyFont="1" applyAlignment="1">
      <alignment vertical="center"/>
    </xf>
    <xf numFmtId="57" fontId="3" fillId="0" borderId="6" xfId="1" applyNumberFormat="1" applyFont="1" applyBorder="1" applyAlignment="1">
      <alignment horizontal="center" vertical="center"/>
    </xf>
    <xf numFmtId="38" fontId="3" fillId="0" borderId="6" xfId="1" applyFont="1" applyBorder="1" applyAlignment="1">
      <alignment horizontal="center" vertical="center"/>
    </xf>
    <xf numFmtId="38" fontId="3" fillId="0" borderId="5" xfId="1" applyFont="1" applyFill="1" applyBorder="1" applyAlignment="1">
      <alignment horizontal="center" vertical="center"/>
    </xf>
    <xf numFmtId="38" fontId="3" fillId="0" borderId="5" xfId="1" applyFont="1" applyBorder="1" applyAlignment="1">
      <alignment horizontal="center" vertical="center"/>
    </xf>
    <xf numFmtId="38" fontId="3" fillId="0" borderId="5" xfId="1" applyFont="1" applyBorder="1" applyAlignment="1">
      <alignment horizontal="center" vertical="center" wrapText="1"/>
    </xf>
    <xf numFmtId="38" fontId="3" fillId="0" borderId="0" xfId="1" applyFont="1" applyFill="1" applyAlignment="1">
      <alignment vertical="center"/>
    </xf>
    <xf numFmtId="57" fontId="3" fillId="0" borderId="9" xfId="1" applyNumberFormat="1" applyFont="1" applyFill="1" applyBorder="1" applyAlignment="1">
      <alignment horizontal="center" vertical="center"/>
    </xf>
    <xf numFmtId="38" fontId="3" fillId="0" borderId="8" xfId="1" applyFont="1" applyFill="1" applyBorder="1" applyAlignment="1">
      <alignment vertical="center"/>
    </xf>
    <xf numFmtId="38" fontId="3" fillId="0" borderId="9" xfId="1" applyFont="1" applyFill="1" applyBorder="1" applyAlignment="1">
      <alignment horizontal="center" vertical="center"/>
    </xf>
    <xf numFmtId="38" fontId="3" fillId="0" borderId="9" xfId="1" applyFont="1" applyFill="1" applyBorder="1" applyAlignment="1">
      <alignment vertical="center"/>
    </xf>
    <xf numFmtId="40" fontId="3" fillId="0" borderId="9" xfId="1" applyNumberFormat="1" applyFont="1" applyFill="1" applyBorder="1" applyAlignment="1">
      <alignment horizontal="center" vertical="center"/>
    </xf>
    <xf numFmtId="38" fontId="3" fillId="0" borderId="0" xfId="1" applyFont="1" applyFill="1" applyBorder="1"/>
    <xf numFmtId="38" fontId="3" fillId="0" borderId="0" xfId="1" applyFont="1" applyFill="1" applyBorder="1" applyAlignment="1">
      <alignment horizontal="left" vertical="center" wrapText="1"/>
    </xf>
    <xf numFmtId="38" fontId="3" fillId="0" borderId="6" xfId="1" applyFont="1" applyBorder="1" applyAlignment="1">
      <alignment horizontal="center" vertical="center" wrapText="1"/>
    </xf>
    <xf numFmtId="38" fontId="3" fillId="0" borderId="0" xfId="1" applyFont="1" applyBorder="1" applyAlignment="1"/>
    <xf numFmtId="38" fontId="3" fillId="0" borderId="0" xfId="1" applyFont="1" applyAlignment="1"/>
    <xf numFmtId="40" fontId="3" fillId="0" borderId="12" xfId="1" applyNumberFormat="1" applyFont="1" applyFill="1" applyBorder="1" applyAlignment="1">
      <alignment horizontal="center" vertical="center"/>
    </xf>
    <xf numFmtId="0" fontId="6" fillId="0" borderId="8" xfId="0" applyFont="1" applyBorder="1" applyAlignment="1">
      <alignment horizontal="center" vertical="center"/>
    </xf>
    <xf numFmtId="0" fontId="8" fillId="0" borderId="0" xfId="2">
      <alignment vertical="center"/>
    </xf>
    <xf numFmtId="0" fontId="8" fillId="2" borderId="0" xfId="2" applyFill="1">
      <alignment vertical="center"/>
    </xf>
    <xf numFmtId="0" fontId="9" fillId="0" borderId="0" xfId="0" applyFont="1" applyAlignment="1">
      <alignment vertical="center"/>
    </xf>
    <xf numFmtId="0" fontId="10" fillId="0" borderId="0" xfId="0" applyFont="1"/>
    <xf numFmtId="0" fontId="12" fillId="0" borderId="0" xfId="0" applyFont="1" applyAlignment="1">
      <alignment vertical="center"/>
    </xf>
    <xf numFmtId="0" fontId="9" fillId="0" borderId="14" xfId="0" applyFont="1" applyBorder="1" applyAlignment="1">
      <alignment horizontal="center" vertical="center" wrapText="1"/>
    </xf>
    <xf numFmtId="0" fontId="13" fillId="0" borderId="0" xfId="0" applyFont="1"/>
    <xf numFmtId="0" fontId="9" fillId="0" borderId="31" xfId="0" applyFont="1" applyBorder="1" applyAlignment="1">
      <alignment vertical="center" wrapText="1"/>
    </xf>
    <xf numFmtId="0" fontId="9" fillId="0" borderId="35" xfId="0" applyFont="1" applyBorder="1" applyAlignment="1">
      <alignment horizontal="right" vertical="center" wrapText="1"/>
    </xf>
    <xf numFmtId="0" fontId="9" fillId="0" borderId="17" xfId="0" applyFont="1" applyBorder="1" applyAlignment="1">
      <alignment horizontal="right" vertical="center" wrapText="1"/>
    </xf>
    <xf numFmtId="0" fontId="9" fillId="0" borderId="18" xfId="0" applyFont="1" applyBorder="1" applyAlignment="1">
      <alignment horizontal="right" vertical="center" wrapText="1"/>
    </xf>
    <xf numFmtId="0" fontId="9" fillId="0" borderId="5" xfId="0" applyFont="1" applyBorder="1" applyAlignment="1">
      <alignment horizontal="right" vertical="center" wrapText="1"/>
    </xf>
    <xf numFmtId="0" fontId="9" fillId="0" borderId="0" xfId="0" applyFont="1" applyAlignment="1">
      <alignment horizontal="right" vertical="center" wrapText="1"/>
    </xf>
    <xf numFmtId="0" fontId="9" fillId="0" borderId="9" xfId="0" applyFont="1" applyBorder="1" applyAlignment="1">
      <alignment horizontal="right" vertical="center" wrapText="1"/>
    </xf>
    <xf numFmtId="0" fontId="14" fillId="0" borderId="0" xfId="0" applyFont="1" applyAlignment="1">
      <alignment vertical="center"/>
    </xf>
    <xf numFmtId="49" fontId="14" fillId="0" borderId="0" xfId="0" applyNumberFormat="1" applyFont="1" applyAlignment="1">
      <alignment horizontal="right" vertical="center"/>
    </xf>
    <xf numFmtId="49" fontId="10" fillId="0" borderId="0" xfId="0" applyNumberFormat="1" applyFont="1" applyAlignment="1">
      <alignment horizontal="right"/>
    </xf>
    <xf numFmtId="0" fontId="19" fillId="0" borderId="0" xfId="0" applyFont="1" applyAlignment="1">
      <alignment vertical="center"/>
    </xf>
    <xf numFmtId="0" fontId="19" fillId="0" borderId="1" xfId="0" applyFont="1" applyBorder="1" applyAlignment="1">
      <alignment horizontal="center" vertical="center" shrinkToFit="1"/>
    </xf>
    <xf numFmtId="0" fontId="19" fillId="0" borderId="13" xfId="0" applyFont="1" applyBorder="1" applyAlignment="1">
      <alignment horizontal="center" vertical="center"/>
    </xf>
    <xf numFmtId="0" fontId="19" fillId="0" borderId="2" xfId="0" applyFont="1" applyBorder="1" applyAlignment="1">
      <alignment horizontal="center" vertical="center" shrinkToFit="1"/>
    </xf>
    <xf numFmtId="0" fontId="19" fillId="0" borderId="55" xfId="0" applyFont="1" applyBorder="1" applyAlignment="1">
      <alignment vertical="center"/>
    </xf>
    <xf numFmtId="0" fontId="19" fillId="0" borderId="1" xfId="0" applyFont="1" applyBorder="1" applyAlignment="1">
      <alignment horizontal="center" vertical="center" wrapText="1" shrinkToFit="1"/>
    </xf>
    <xf numFmtId="0" fontId="19" fillId="0" borderId="13" xfId="0" applyFont="1" applyBorder="1" applyAlignment="1">
      <alignment horizontal="right" vertical="center"/>
    </xf>
    <xf numFmtId="0" fontId="19" fillId="0" borderId="0" xfId="0" applyFont="1" applyAlignment="1">
      <alignment vertical="center" shrinkToFit="1"/>
    </xf>
    <xf numFmtId="0" fontId="19" fillId="0" borderId="0" xfId="0" applyFont="1" applyAlignment="1">
      <alignment horizontal="center" vertical="center"/>
    </xf>
    <xf numFmtId="0" fontId="19" fillId="0" borderId="0" xfId="0" applyFont="1" applyAlignment="1">
      <alignment horizontal="left" vertical="center"/>
    </xf>
    <xf numFmtId="181" fontId="19" fillId="0" borderId="13" xfId="0" applyNumberFormat="1" applyFont="1" applyBorder="1" applyAlignment="1">
      <alignment vertical="center"/>
    </xf>
    <xf numFmtId="182" fontId="19" fillId="0" borderId="1" xfId="0" applyNumberFormat="1" applyFont="1" applyBorder="1" applyAlignment="1">
      <alignment vertical="center"/>
    </xf>
    <xf numFmtId="181" fontId="19" fillId="0" borderId="8" xfId="0" applyNumberFormat="1" applyFont="1" applyBorder="1" applyAlignment="1">
      <alignment vertical="center"/>
    </xf>
    <xf numFmtId="183" fontId="19" fillId="0" borderId="13" xfId="0" applyNumberFormat="1" applyFont="1" applyBorder="1" applyAlignment="1">
      <alignment horizontal="center" vertical="center"/>
    </xf>
    <xf numFmtId="184" fontId="19" fillId="0" borderId="13" xfId="0" applyNumberFormat="1" applyFont="1" applyBorder="1" applyAlignment="1">
      <alignment vertical="center"/>
    </xf>
    <xf numFmtId="181" fontId="19" fillId="0" borderId="0" xfId="0" applyNumberFormat="1" applyFont="1" applyAlignment="1">
      <alignment vertical="center"/>
    </xf>
    <xf numFmtId="0" fontId="19" fillId="0" borderId="1" xfId="0" applyFont="1" applyBorder="1" applyAlignment="1">
      <alignment horizontal="center" vertical="center"/>
    </xf>
    <xf numFmtId="0" fontId="19" fillId="0" borderId="13"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13" xfId="0" applyFont="1" applyBorder="1" applyAlignment="1">
      <alignment vertical="center" shrinkToFit="1"/>
    </xf>
    <xf numFmtId="0" fontId="19" fillId="0" borderId="12" xfId="0" applyFont="1" applyBorder="1" applyAlignment="1">
      <alignment horizontal="right" vertical="center"/>
    </xf>
    <xf numFmtId="0" fontId="19" fillId="0" borderId="5" xfId="0" applyFont="1" applyBorder="1" applyAlignment="1">
      <alignment vertical="center"/>
    </xf>
    <xf numFmtId="0" fontId="19" fillId="0" borderId="9" xfId="0" applyFont="1" applyBorder="1" applyAlignment="1">
      <alignment vertical="center" shrinkToFit="1"/>
    </xf>
    <xf numFmtId="0" fontId="19" fillId="0" borderId="7" xfId="0" applyFont="1" applyBorder="1" applyAlignment="1">
      <alignment vertical="center" shrinkToFit="1"/>
    </xf>
    <xf numFmtId="0" fontId="19" fillId="0" borderId="4" xfId="0" applyFont="1" applyBorder="1" applyAlignment="1">
      <alignment vertical="center"/>
    </xf>
    <xf numFmtId="0" fontId="19" fillId="0" borderId="9" xfId="0" applyFont="1" applyBorder="1" applyAlignment="1">
      <alignment vertical="center"/>
    </xf>
    <xf numFmtId="0" fontId="19" fillId="0" borderId="10" xfId="0" applyFont="1" applyBorder="1" applyAlignment="1">
      <alignment vertical="center"/>
    </xf>
    <xf numFmtId="0" fontId="19" fillId="0" borderId="6" xfId="0" applyFont="1" applyBorder="1" applyAlignment="1">
      <alignment vertical="center"/>
    </xf>
    <xf numFmtId="0" fontId="19" fillId="0" borderId="11" xfId="0" applyFont="1" applyBorder="1" applyAlignment="1">
      <alignment vertical="center" shrinkToFit="1"/>
    </xf>
    <xf numFmtId="0" fontId="19" fillId="0" borderId="11" xfId="0" applyFont="1" applyBorder="1" applyAlignment="1">
      <alignment vertical="center"/>
    </xf>
    <xf numFmtId="181" fontId="19" fillId="0" borderId="12" xfId="0" applyNumberFormat="1" applyFont="1" applyBorder="1" applyAlignment="1">
      <alignment vertical="center"/>
    </xf>
    <xf numFmtId="182" fontId="19" fillId="0" borderId="2" xfId="0" applyNumberFormat="1" applyFont="1" applyBorder="1" applyAlignment="1">
      <alignment vertical="center"/>
    </xf>
    <xf numFmtId="181" fontId="19" fillId="0" borderId="9" xfId="0" applyNumberFormat="1" applyFont="1" applyBorder="1" applyAlignment="1">
      <alignment vertical="center"/>
    </xf>
    <xf numFmtId="0" fontId="19" fillId="0" borderId="10" xfId="0" applyFont="1" applyBorder="1" applyAlignment="1">
      <alignment vertical="center" shrinkToFit="1"/>
    </xf>
    <xf numFmtId="0" fontId="19" fillId="0" borderId="2" xfId="0" applyFont="1" applyBorder="1" applyAlignment="1">
      <alignment vertical="center"/>
    </xf>
    <xf numFmtId="0" fontId="19" fillId="0" borderId="5" xfId="0" applyFont="1" applyBorder="1" applyAlignment="1">
      <alignment vertical="center" wrapText="1"/>
    </xf>
    <xf numFmtId="0" fontId="19" fillId="0" borderId="9" xfId="0" applyFont="1" applyBorder="1" applyAlignment="1">
      <alignment vertical="center" wrapText="1"/>
    </xf>
    <xf numFmtId="0" fontId="19" fillId="0" borderId="6" xfId="0" applyFont="1" applyBorder="1" applyAlignment="1">
      <alignment horizontal="center" vertical="center" wrapText="1" shrinkToFit="1"/>
    </xf>
    <xf numFmtId="0" fontId="19" fillId="0" borderId="5" xfId="0" applyFont="1" applyBorder="1" applyAlignment="1">
      <alignment horizontal="center" vertical="center" shrinkToFit="1"/>
    </xf>
    <xf numFmtId="0" fontId="19" fillId="0" borderId="7" xfId="0" applyFont="1" applyBorder="1" applyAlignment="1">
      <alignment horizontal="center" vertical="center" shrinkToFit="1"/>
    </xf>
    <xf numFmtId="181" fontId="19" fillId="0" borderId="6" xfId="0" applyNumberFormat="1" applyFont="1" applyBorder="1" applyAlignment="1">
      <alignment vertical="center"/>
    </xf>
    <xf numFmtId="0" fontId="19" fillId="0" borderId="0" xfId="0" applyFont="1" applyAlignment="1">
      <alignment horizontal="center" vertical="center" shrinkToFit="1"/>
    </xf>
    <xf numFmtId="181" fontId="19" fillId="0" borderId="4" xfId="0" applyNumberFormat="1" applyFont="1" applyBorder="1" applyAlignment="1">
      <alignment horizontal="center" vertical="center"/>
    </xf>
    <xf numFmtId="0" fontId="19" fillId="0" borderId="0" xfId="0" applyFont="1" applyAlignment="1">
      <alignment vertical="center" wrapText="1"/>
    </xf>
    <xf numFmtId="181" fontId="19" fillId="0" borderId="0" xfId="0" applyNumberFormat="1" applyFont="1" applyAlignment="1">
      <alignment vertical="center" wrapText="1"/>
    </xf>
    <xf numFmtId="0" fontId="19" fillId="0" borderId="3" xfId="0" applyFont="1" applyBorder="1" applyAlignment="1">
      <alignment horizontal="center" vertical="center"/>
    </xf>
    <xf numFmtId="181" fontId="19" fillId="0" borderId="3" xfId="0" applyNumberFormat="1" applyFont="1" applyBorder="1" applyAlignment="1">
      <alignment horizontal="center" vertical="center"/>
    </xf>
    <xf numFmtId="180" fontId="19" fillId="0" borderId="62" xfId="0" applyNumberFormat="1" applyFont="1" applyBorder="1" applyAlignment="1">
      <alignment vertical="center"/>
    </xf>
    <xf numFmtId="181" fontId="19" fillId="0" borderId="63" xfId="0" applyNumberFormat="1" applyFont="1" applyBorder="1" applyAlignment="1">
      <alignment horizontal="center" vertical="center" wrapText="1"/>
    </xf>
    <xf numFmtId="190" fontId="19" fillId="0" borderId="55" xfId="0" applyNumberFormat="1" applyFont="1" applyBorder="1" applyAlignment="1">
      <alignment vertical="center"/>
    </xf>
    <xf numFmtId="190" fontId="19" fillId="0" borderId="65" xfId="0" applyNumberFormat="1" applyFont="1" applyBorder="1" applyAlignment="1">
      <alignment vertical="center"/>
    </xf>
    <xf numFmtId="190" fontId="19" fillId="0" borderId="11" xfId="0" applyNumberFormat="1" applyFont="1" applyBorder="1" applyAlignment="1">
      <alignment vertical="center"/>
    </xf>
    <xf numFmtId="190" fontId="19" fillId="0" borderId="67" xfId="0" applyNumberFormat="1" applyFont="1" applyBorder="1" applyAlignment="1">
      <alignment vertical="center"/>
    </xf>
    <xf numFmtId="190" fontId="19" fillId="0" borderId="68" xfId="0" applyNumberFormat="1" applyFont="1" applyBorder="1" applyAlignment="1">
      <alignment vertical="center"/>
    </xf>
    <xf numFmtId="190" fontId="19" fillId="0" borderId="56" xfId="0" applyNumberFormat="1" applyFont="1" applyBorder="1" applyAlignment="1">
      <alignment vertical="center"/>
    </xf>
    <xf numFmtId="190" fontId="19" fillId="0" borderId="13" xfId="0" applyNumberFormat="1" applyFont="1" applyBorder="1" applyAlignment="1">
      <alignment vertical="center"/>
    </xf>
    <xf numFmtId="181" fontId="19" fillId="0" borderId="69" xfId="0" applyNumberFormat="1" applyFont="1" applyBorder="1" applyAlignment="1">
      <alignment horizontal="center" vertical="center" wrapText="1"/>
    </xf>
    <xf numFmtId="190" fontId="19" fillId="0" borderId="70" xfId="0" applyNumberFormat="1" applyFont="1" applyBorder="1" applyAlignment="1">
      <alignment vertical="center"/>
    </xf>
    <xf numFmtId="0" fontId="19" fillId="0" borderId="13" xfId="0" applyFont="1" applyBorder="1" applyAlignment="1">
      <alignment horizontal="center" vertical="center" wrapText="1" shrinkToFit="1"/>
    </xf>
    <xf numFmtId="0" fontId="19" fillId="0" borderId="7" xfId="0" applyFont="1" applyBorder="1" applyAlignment="1">
      <alignment vertical="center"/>
    </xf>
    <xf numFmtId="0" fontId="19" fillId="0" borderId="54" xfId="0" applyFont="1" applyBorder="1" applyAlignment="1">
      <alignment horizontal="left" vertical="center"/>
    </xf>
    <xf numFmtId="0" fontId="19" fillId="0" borderId="12" xfId="0" applyFont="1" applyBorder="1" applyAlignment="1">
      <alignment horizontal="center" vertical="center" shrinkToFit="1"/>
    </xf>
    <xf numFmtId="0" fontId="19" fillId="0" borderId="13" xfId="0" applyFont="1" applyBorder="1" applyAlignment="1">
      <alignment horizontal="center" vertical="center" wrapText="1"/>
    </xf>
    <xf numFmtId="0" fontId="19" fillId="0" borderId="3" xfId="0" applyFont="1" applyBorder="1" applyAlignment="1">
      <alignment horizontal="left" vertical="center" shrinkToFit="1"/>
    </xf>
    <xf numFmtId="0" fontId="19" fillId="0" borderId="3" xfId="0" applyFont="1" applyBorder="1" applyAlignment="1">
      <alignment vertical="center"/>
    </xf>
    <xf numFmtId="0" fontId="19" fillId="0" borderId="6" xfId="0" applyFont="1" applyBorder="1" applyAlignment="1">
      <alignment vertical="center" shrinkToFit="1"/>
    </xf>
    <xf numFmtId="0" fontId="19" fillId="0" borderId="4" xfId="0" applyFont="1" applyBorder="1" applyAlignment="1">
      <alignment vertical="center" wrapText="1" shrinkToFit="1"/>
    </xf>
    <xf numFmtId="181" fontId="19" fillId="0" borderId="12" xfId="0" applyNumberFormat="1" applyFont="1" applyBorder="1" applyAlignment="1">
      <alignment horizontal="right" vertical="center"/>
    </xf>
    <xf numFmtId="0" fontId="8" fillId="0" borderId="13" xfId="2" applyBorder="1">
      <alignment vertical="center"/>
    </xf>
    <xf numFmtId="0" fontId="8" fillId="2" borderId="13" xfId="2" applyFill="1" applyBorder="1">
      <alignment vertical="center"/>
    </xf>
    <xf numFmtId="0" fontId="8" fillId="0" borderId="0" xfId="2" applyAlignment="1">
      <alignment vertical="center" wrapText="1"/>
    </xf>
    <xf numFmtId="186" fontId="19" fillId="0" borderId="0" xfId="0" applyNumberFormat="1" applyFont="1" applyAlignment="1">
      <alignment vertical="center"/>
    </xf>
    <xf numFmtId="0" fontId="19" fillId="0" borderId="3" xfId="0" applyFont="1" applyBorder="1" applyAlignment="1">
      <alignment horizontal="right" vertical="center"/>
    </xf>
    <xf numFmtId="0" fontId="19" fillId="0" borderId="9" xfId="0" applyFont="1" applyBorder="1" applyAlignment="1">
      <alignment horizontal="center" vertical="center" wrapText="1"/>
    </xf>
    <xf numFmtId="182" fontId="19" fillId="0" borderId="0" xfId="0" applyNumberFormat="1" applyFont="1" applyAlignment="1">
      <alignment vertical="center"/>
    </xf>
    <xf numFmtId="0" fontId="19" fillId="0" borderId="4" xfId="0" applyFont="1" applyBorder="1" applyAlignment="1">
      <alignment horizontal="center" vertical="center" shrinkToFit="1"/>
    </xf>
    <xf numFmtId="0" fontId="19" fillId="0" borderId="55" xfId="0" applyFont="1" applyBorder="1" applyAlignment="1">
      <alignment horizontal="center" vertical="center"/>
    </xf>
    <xf numFmtId="181" fontId="19" fillId="0" borderId="54" xfId="0" applyNumberFormat="1" applyFont="1" applyBorder="1" applyAlignment="1">
      <alignment vertical="center"/>
    </xf>
    <xf numFmtId="181" fontId="19" fillId="0" borderId="55" xfId="0" applyNumberFormat="1" applyFont="1" applyBorder="1" applyAlignment="1">
      <alignment vertical="center"/>
    </xf>
    <xf numFmtId="181" fontId="19" fillId="0" borderId="13" xfId="0" applyNumberFormat="1" applyFont="1" applyBorder="1" applyAlignment="1">
      <alignment horizontal="center" vertical="center"/>
    </xf>
    <xf numFmtId="0" fontId="19" fillId="0" borderId="4" xfId="0" applyFont="1" applyBorder="1" applyAlignment="1">
      <alignment horizontal="center" vertical="center" wrapText="1" shrinkToFit="1"/>
    </xf>
    <xf numFmtId="0" fontId="19" fillId="0" borderId="12" xfId="0" applyFont="1" applyBorder="1" applyAlignment="1">
      <alignment horizontal="center" vertical="center"/>
    </xf>
    <xf numFmtId="0" fontId="19" fillId="0" borderId="54" xfId="0" applyFont="1" applyBorder="1" applyAlignment="1">
      <alignment horizontal="center" vertical="center"/>
    </xf>
    <xf numFmtId="0" fontId="11" fillId="0" borderId="0" xfId="0" applyFont="1" applyAlignment="1">
      <alignment vertical="center"/>
    </xf>
    <xf numFmtId="190" fontId="19" fillId="3" borderId="55" xfId="0" applyNumberFormat="1" applyFont="1" applyFill="1" applyBorder="1" applyAlignment="1">
      <alignment vertical="center"/>
    </xf>
    <xf numFmtId="190" fontId="19" fillId="3" borderId="67" xfId="0" applyNumberFormat="1" applyFont="1" applyFill="1" applyBorder="1" applyAlignment="1">
      <alignment vertical="center"/>
    </xf>
    <xf numFmtId="190" fontId="19" fillId="3" borderId="65" xfId="0" applyNumberFormat="1" applyFont="1" applyFill="1" applyBorder="1" applyAlignment="1">
      <alignment vertical="center"/>
    </xf>
    <xf numFmtId="190" fontId="19" fillId="3" borderId="68" xfId="0" applyNumberFormat="1" applyFont="1" applyFill="1" applyBorder="1" applyAlignment="1">
      <alignment vertical="center"/>
    </xf>
    <xf numFmtId="0" fontId="19" fillId="0" borderId="12" xfId="0" applyFont="1" applyBorder="1" applyAlignment="1">
      <alignment horizontal="right" vertical="center" shrinkToFit="1"/>
    </xf>
    <xf numFmtId="0" fontId="19" fillId="0" borderId="0" xfId="0" applyFont="1" applyAlignment="1">
      <alignment horizontal="right" vertical="center"/>
    </xf>
    <xf numFmtId="0" fontId="19" fillId="0" borderId="54" xfId="0" applyFont="1" applyBorder="1" applyAlignment="1">
      <alignment horizontal="right" vertical="center" shrinkToFit="1"/>
    </xf>
    <xf numFmtId="185" fontId="19" fillId="0" borderId="54" xfId="0" applyNumberFormat="1" applyFont="1" applyBorder="1" applyAlignment="1">
      <alignment horizontal="right" vertical="center" shrinkToFit="1"/>
    </xf>
    <xf numFmtId="185" fontId="21" fillId="0" borderId="54" xfId="0" applyNumberFormat="1" applyFont="1" applyBorder="1" applyAlignment="1">
      <alignment horizontal="center" vertical="center" shrinkToFit="1"/>
    </xf>
    <xf numFmtId="0" fontId="19" fillId="0" borderId="54" xfId="0" applyFont="1" applyBorder="1" applyAlignment="1">
      <alignment horizontal="center" vertical="center" shrinkToFit="1"/>
    </xf>
    <xf numFmtId="0" fontId="19" fillId="0" borderId="8" xfId="0" applyFont="1" applyBorder="1" applyAlignment="1">
      <alignment horizontal="center" vertical="center"/>
    </xf>
    <xf numFmtId="0" fontId="19" fillId="0" borderId="55" xfId="0" applyFont="1" applyBorder="1" applyAlignment="1">
      <alignment vertical="center" shrinkToFit="1"/>
    </xf>
    <xf numFmtId="57" fontId="19" fillId="5" borderId="54" xfId="0" applyNumberFormat="1" applyFont="1" applyFill="1" applyBorder="1" applyAlignment="1">
      <alignment horizontal="center" vertical="center" shrinkToFit="1"/>
    </xf>
    <xf numFmtId="57" fontId="19" fillId="5" borderId="55" xfId="0" applyNumberFormat="1" applyFont="1" applyFill="1" applyBorder="1" applyAlignment="1">
      <alignment horizontal="center" vertical="center" shrinkToFit="1"/>
    </xf>
    <xf numFmtId="185" fontId="19" fillId="5" borderId="55" xfId="0" applyNumberFormat="1" applyFont="1" applyFill="1" applyBorder="1" applyAlignment="1">
      <alignment horizontal="right" vertical="center"/>
    </xf>
    <xf numFmtId="183" fontId="19" fillId="5" borderId="13" xfId="0" applyNumberFormat="1" applyFont="1" applyFill="1" applyBorder="1" applyAlignment="1">
      <alignment horizontal="center" vertical="center"/>
    </xf>
    <xf numFmtId="181" fontId="19" fillId="5" borderId="13" xfId="0" applyNumberFormat="1" applyFont="1" applyFill="1" applyBorder="1" applyAlignment="1">
      <alignment vertical="center"/>
    </xf>
    <xf numFmtId="184" fontId="19" fillId="5" borderId="13" xfId="0" applyNumberFormat="1" applyFont="1" applyFill="1" applyBorder="1" applyAlignment="1">
      <alignment vertical="center"/>
    </xf>
    <xf numFmtId="0" fontId="19" fillId="5" borderId="13" xfId="0" applyFont="1" applyFill="1" applyBorder="1" applyAlignment="1">
      <alignment horizontal="center" vertical="center" shrinkToFit="1"/>
    </xf>
    <xf numFmtId="0" fontId="19" fillId="5" borderId="13" xfId="0" applyFont="1" applyFill="1" applyBorder="1" applyAlignment="1">
      <alignment horizontal="center" vertical="center"/>
    </xf>
    <xf numFmtId="182" fontId="19" fillId="5" borderId="1" xfId="0" applyNumberFormat="1" applyFont="1" applyFill="1" applyBorder="1" applyAlignment="1">
      <alignment vertical="center"/>
    </xf>
    <xf numFmtId="181" fontId="19" fillId="5" borderId="8" xfId="0" applyNumberFormat="1" applyFont="1" applyFill="1" applyBorder="1" applyAlignment="1">
      <alignment vertical="center"/>
    </xf>
    <xf numFmtId="0" fontId="19" fillId="5" borderId="12" xfId="0" applyFont="1" applyFill="1" applyBorder="1" applyAlignment="1">
      <alignment vertical="center"/>
    </xf>
    <xf numFmtId="181" fontId="19" fillId="5" borderId="55" xfId="0" applyNumberFormat="1" applyFont="1" applyFill="1" applyBorder="1" applyAlignment="1">
      <alignment vertical="center"/>
    </xf>
    <xf numFmtId="181" fontId="19" fillId="5" borderId="6" xfId="0" applyNumberFormat="1" applyFont="1" applyFill="1" applyBorder="1" applyAlignment="1">
      <alignment vertical="center"/>
    </xf>
    <xf numFmtId="181" fontId="19" fillId="5" borderId="12" xfId="0" applyNumberFormat="1" applyFont="1" applyFill="1" applyBorder="1" applyAlignment="1">
      <alignment vertical="center"/>
    </xf>
    <xf numFmtId="181" fontId="19" fillId="5" borderId="9" xfId="0" applyNumberFormat="1" applyFont="1" applyFill="1" applyBorder="1" applyAlignment="1">
      <alignment vertical="center"/>
    </xf>
    <xf numFmtId="180" fontId="19" fillId="5" borderId="64" xfId="0" applyNumberFormat="1" applyFont="1" applyFill="1" applyBorder="1" applyAlignment="1">
      <alignment vertical="center"/>
    </xf>
    <xf numFmtId="180" fontId="19" fillId="5" borderId="66" xfId="0" applyNumberFormat="1" applyFont="1" applyFill="1" applyBorder="1" applyAlignment="1">
      <alignment vertical="center"/>
    </xf>
    <xf numFmtId="181" fontId="19" fillId="5" borderId="11" xfId="0" applyNumberFormat="1" applyFont="1" applyFill="1" applyBorder="1" applyAlignment="1">
      <alignment vertical="center"/>
    </xf>
    <xf numFmtId="0" fontId="19" fillId="5" borderId="54" xfId="0" applyFont="1" applyFill="1" applyBorder="1" applyAlignment="1">
      <alignment horizontal="center" vertical="center"/>
    </xf>
    <xf numFmtId="190" fontId="19" fillId="5" borderId="13" xfId="0" applyNumberFormat="1" applyFont="1" applyFill="1" applyBorder="1" applyAlignment="1">
      <alignment horizontal="center" vertical="center"/>
    </xf>
    <xf numFmtId="0" fontId="19" fillId="5" borderId="2" xfId="0" applyFont="1" applyFill="1" applyBorder="1" applyAlignment="1">
      <alignment vertical="center"/>
    </xf>
    <xf numFmtId="0" fontId="19" fillId="5" borderId="54" xfId="0" applyFont="1" applyFill="1" applyBorder="1" applyAlignment="1">
      <alignment vertical="center"/>
    </xf>
    <xf numFmtId="193" fontId="19" fillId="5" borderId="55" xfId="0" applyNumberFormat="1" applyFont="1" applyFill="1" applyBorder="1" applyAlignment="1">
      <alignment vertical="center"/>
    </xf>
    <xf numFmtId="0" fontId="19" fillId="5" borderId="54" xfId="0" applyFont="1" applyFill="1" applyBorder="1" applyAlignment="1">
      <alignment horizontal="center" vertical="center" shrinkToFit="1"/>
    </xf>
    <xf numFmtId="0" fontId="19" fillId="5" borderId="12" xfId="0" applyFont="1" applyFill="1" applyBorder="1" applyAlignment="1">
      <alignment horizontal="center" vertical="center" shrinkToFit="1"/>
    </xf>
    <xf numFmtId="195" fontId="19" fillId="5" borderId="3" xfId="0" applyNumberFormat="1" applyFont="1" applyFill="1" applyBorder="1" applyAlignment="1">
      <alignment horizontal="center" vertical="center" shrinkToFit="1"/>
    </xf>
    <xf numFmtId="0" fontId="19" fillId="5" borderId="55" xfId="0" applyFont="1" applyFill="1" applyBorder="1" applyAlignment="1">
      <alignment vertical="center" shrinkToFit="1"/>
    </xf>
    <xf numFmtId="185" fontId="19" fillId="5" borderId="0" xfId="0" applyNumberFormat="1" applyFont="1" applyFill="1" applyAlignment="1">
      <alignment horizontal="center" vertical="center"/>
    </xf>
    <xf numFmtId="185" fontId="19" fillId="5" borderId="54" xfId="0" applyNumberFormat="1" applyFont="1" applyFill="1" applyBorder="1" applyAlignment="1">
      <alignment horizontal="center" vertical="center" shrinkToFit="1"/>
    </xf>
    <xf numFmtId="185" fontId="21" fillId="5" borderId="54" xfId="0" applyNumberFormat="1" applyFont="1" applyFill="1" applyBorder="1" applyAlignment="1">
      <alignment horizontal="center" vertical="center" shrinkToFit="1"/>
    </xf>
    <xf numFmtId="0" fontId="21" fillId="0" borderId="54" xfId="0" applyFont="1" applyBorder="1" applyAlignment="1">
      <alignment horizontal="center" vertical="center" shrinkToFit="1"/>
    </xf>
    <xf numFmtId="190" fontId="19" fillId="0" borderId="71" xfId="0" applyNumberFormat="1" applyFont="1" applyBorder="1" applyAlignment="1">
      <alignment vertical="center"/>
    </xf>
    <xf numFmtId="188" fontId="19" fillId="0" borderId="14" xfId="0" applyNumberFormat="1" applyFont="1" applyBorder="1" applyAlignment="1">
      <alignment vertical="center"/>
    </xf>
    <xf numFmtId="0" fontId="19" fillId="5" borderId="13" xfId="0" applyFont="1" applyFill="1" applyBorder="1" applyAlignment="1">
      <alignment horizontal="center" vertical="center" wrapText="1"/>
    </xf>
    <xf numFmtId="178" fontId="9" fillId="0" borderId="36" xfId="0" applyNumberFormat="1" applyFont="1" applyBorder="1" applyAlignment="1">
      <alignment horizontal="right" vertical="center" shrinkToFit="1"/>
    </xf>
    <xf numFmtId="178" fontId="9" fillId="0" borderId="6" xfId="0" applyNumberFormat="1" applyFont="1" applyBorder="1" applyAlignment="1">
      <alignment horizontal="right" vertical="center" shrinkToFit="1"/>
    </xf>
    <xf numFmtId="179" fontId="9" fillId="0" borderId="20" xfId="0" applyNumberFormat="1" applyFont="1" applyBorder="1" applyAlignment="1">
      <alignment horizontal="right" vertical="center" shrinkToFit="1"/>
    </xf>
    <xf numFmtId="177" fontId="9" fillId="0" borderId="6" xfId="0" applyNumberFormat="1" applyFont="1" applyBorder="1" applyAlignment="1">
      <alignment horizontal="right" vertical="center" shrinkToFit="1"/>
    </xf>
    <xf numFmtId="177" fontId="9" fillId="0" borderId="20" xfId="0" applyNumberFormat="1" applyFont="1" applyBorder="1" applyAlignment="1">
      <alignment horizontal="right" vertical="center" shrinkToFit="1"/>
    </xf>
    <xf numFmtId="197" fontId="9" fillId="0" borderId="55" xfId="0" applyNumberFormat="1" applyFont="1" applyBorder="1" applyAlignment="1">
      <alignment horizontal="left" vertical="center" wrapText="1"/>
    </xf>
    <xf numFmtId="197" fontId="9" fillId="0" borderId="33" xfId="0" applyNumberFormat="1" applyFont="1" applyBorder="1" applyAlignment="1">
      <alignment horizontal="left" vertical="center" wrapText="1"/>
    </xf>
    <xf numFmtId="0" fontId="9" fillId="5" borderId="26" xfId="0" applyFont="1" applyFill="1" applyBorder="1" applyAlignment="1">
      <alignment vertical="center" wrapText="1"/>
    </xf>
    <xf numFmtId="0" fontId="25" fillId="0" borderId="0" xfId="0" applyFont="1"/>
    <xf numFmtId="0" fontId="9" fillId="5" borderId="32" xfId="0" applyFont="1" applyFill="1" applyBorder="1" applyAlignment="1">
      <alignment vertical="center" wrapText="1"/>
    </xf>
    <xf numFmtId="0" fontId="9" fillId="5" borderId="20" xfId="0" applyFont="1" applyFill="1" applyBorder="1" applyAlignment="1">
      <alignment vertical="center" wrapText="1"/>
    </xf>
    <xf numFmtId="0" fontId="9" fillId="5" borderId="25" xfId="0" applyFont="1" applyFill="1" applyBorder="1" applyAlignment="1">
      <alignment vertical="center" wrapText="1"/>
    </xf>
    <xf numFmtId="0" fontId="9" fillId="5" borderId="34" xfId="0" applyFont="1" applyFill="1" applyBorder="1" applyAlignment="1">
      <alignment vertical="center" wrapText="1"/>
    </xf>
    <xf numFmtId="0" fontId="10" fillId="4" borderId="0" xfId="0" applyFont="1" applyFill="1"/>
    <xf numFmtId="0" fontId="8" fillId="4" borderId="0" xfId="0" applyFont="1" applyFill="1"/>
    <xf numFmtId="0" fontId="17" fillId="0" borderId="0" xfId="0" applyFont="1"/>
    <xf numFmtId="0" fontId="0" fillId="0" borderId="0" xfId="0" applyAlignment="1">
      <alignment vertical="center"/>
    </xf>
    <xf numFmtId="12" fontId="0" fillId="0" borderId="0" xfId="0" applyNumberFormat="1" applyAlignment="1">
      <alignment horizontal="center" vertical="center"/>
    </xf>
    <xf numFmtId="0" fontId="27" fillId="0" borderId="0" xfId="0" applyFont="1" applyAlignment="1">
      <alignment horizontal="center" vertical="center"/>
    </xf>
    <xf numFmtId="0" fontId="27" fillId="0" borderId="0" xfId="0" applyFont="1" applyAlignment="1">
      <alignment horizontal="center" vertical="center" wrapText="1"/>
    </xf>
    <xf numFmtId="0" fontId="0" fillId="0" borderId="0" xfId="0" applyAlignment="1">
      <alignment horizontal="center" vertical="center"/>
    </xf>
    <xf numFmtId="0" fontId="8" fillId="6" borderId="13" xfId="2" applyFill="1" applyBorder="1">
      <alignment vertical="center"/>
    </xf>
    <xf numFmtId="0" fontId="8" fillId="6" borderId="0" xfId="2" applyFill="1">
      <alignment vertical="center"/>
    </xf>
    <xf numFmtId="0" fontId="0" fillId="6" borderId="0" xfId="0" applyFill="1" applyAlignment="1">
      <alignment vertical="center"/>
    </xf>
    <xf numFmtId="0" fontId="27" fillId="6" borderId="0" xfId="0" applyFont="1" applyFill="1" applyAlignment="1">
      <alignment horizontal="center" vertical="center"/>
    </xf>
    <xf numFmtId="0" fontId="27" fillId="6" borderId="0" xfId="0" applyFont="1" applyFill="1" applyAlignment="1">
      <alignment horizontal="center" vertical="center" wrapText="1"/>
    </xf>
    <xf numFmtId="0" fontId="0" fillId="6" borderId="0" xfId="0" applyFill="1" applyAlignment="1">
      <alignment horizontal="center" vertical="center"/>
    </xf>
    <xf numFmtId="12" fontId="0" fillId="6" borderId="0" xfId="0" applyNumberFormat="1" applyFill="1" applyAlignment="1">
      <alignment horizontal="center" vertical="center"/>
    </xf>
    <xf numFmtId="0" fontId="8" fillId="6" borderId="0" xfId="2" applyFill="1" applyAlignment="1">
      <alignment vertical="center" wrapText="1"/>
    </xf>
    <xf numFmtId="12" fontId="3" fillId="0" borderId="0" xfId="1" applyNumberFormat="1" applyFont="1" applyFill="1" applyBorder="1" applyAlignment="1">
      <alignment horizontal="left" vertical="center" wrapText="1"/>
    </xf>
    <xf numFmtId="0" fontId="19" fillId="0" borderId="5" xfId="0" applyFont="1" applyBorder="1" applyAlignment="1">
      <alignment vertical="center" shrinkToFit="1"/>
    </xf>
    <xf numFmtId="0" fontId="19" fillId="0" borderId="55" xfId="0" applyFont="1" applyBorder="1" applyAlignment="1">
      <alignment horizontal="center" vertical="center" shrinkToFit="1"/>
    </xf>
    <xf numFmtId="198" fontId="19" fillId="5" borderId="55" xfId="0" applyNumberFormat="1" applyFont="1" applyFill="1" applyBorder="1" applyAlignment="1">
      <alignment vertical="center"/>
    </xf>
    <xf numFmtId="198" fontId="19" fillId="5" borderId="11" xfId="0" applyNumberFormat="1" applyFont="1" applyFill="1" applyBorder="1" applyAlignment="1">
      <alignment vertical="center"/>
    </xf>
    <xf numFmtId="182" fontId="19" fillId="5" borderId="73" xfId="0" applyNumberFormat="1" applyFont="1" applyFill="1" applyBorder="1" applyAlignment="1">
      <alignment vertical="center"/>
    </xf>
    <xf numFmtId="182" fontId="19" fillId="5" borderId="74" xfId="0" applyNumberFormat="1" applyFont="1" applyFill="1" applyBorder="1" applyAlignment="1">
      <alignment vertical="center"/>
    </xf>
    <xf numFmtId="199" fontId="9" fillId="0" borderId="6" xfId="0" applyNumberFormat="1" applyFont="1" applyBorder="1" applyAlignment="1">
      <alignment horizontal="right" vertical="center" shrinkToFit="1"/>
    </xf>
    <xf numFmtId="199" fontId="9" fillId="5" borderId="20" xfId="0" applyNumberFormat="1" applyFont="1" applyFill="1" applyBorder="1" applyAlignment="1">
      <alignment horizontal="right" vertical="center" shrinkToFit="1"/>
    </xf>
    <xf numFmtId="199" fontId="9" fillId="5" borderId="36" xfId="0" applyNumberFormat="1" applyFont="1" applyFill="1" applyBorder="1" applyAlignment="1">
      <alignment horizontal="right" vertical="center" shrinkToFit="1"/>
    </xf>
    <xf numFmtId="199" fontId="9" fillId="5" borderId="6" xfId="0" applyNumberFormat="1" applyFont="1" applyFill="1" applyBorder="1" applyAlignment="1">
      <alignment horizontal="right" vertical="center" shrinkToFit="1"/>
    </xf>
    <xf numFmtId="199" fontId="9" fillId="0" borderId="36" xfId="0" applyNumberFormat="1" applyFont="1" applyBorder="1" applyAlignment="1">
      <alignment horizontal="right" vertical="center" shrinkToFit="1"/>
    </xf>
    <xf numFmtId="199" fontId="9" fillId="0" borderId="20" xfId="0" applyNumberFormat="1" applyFont="1" applyBorder="1" applyAlignment="1">
      <alignment horizontal="right" vertical="center" shrinkToFit="1"/>
    </xf>
    <xf numFmtId="199" fontId="13" fillId="0" borderId="6" xfId="0" applyNumberFormat="1" applyFont="1" applyBorder="1" applyAlignment="1">
      <alignment vertical="center" shrinkToFit="1"/>
    </xf>
    <xf numFmtId="199" fontId="13" fillId="5" borderId="6" xfId="0" applyNumberFormat="1" applyFont="1" applyFill="1" applyBorder="1" applyAlignment="1">
      <alignment vertical="center" shrinkToFit="1"/>
    </xf>
    <xf numFmtId="199" fontId="13" fillId="0" borderId="36" xfId="0" applyNumberFormat="1" applyFont="1" applyBorder="1" applyAlignment="1">
      <alignment vertical="center" shrinkToFit="1"/>
    </xf>
    <xf numFmtId="199" fontId="13" fillId="5" borderId="36" xfId="0" applyNumberFormat="1" applyFont="1" applyFill="1" applyBorder="1" applyAlignment="1">
      <alignment vertical="center" shrinkToFit="1"/>
    </xf>
    <xf numFmtId="199" fontId="13" fillId="5" borderId="20" xfId="0" applyNumberFormat="1" applyFont="1" applyFill="1" applyBorder="1" applyAlignment="1">
      <alignment vertical="center" shrinkToFit="1"/>
    </xf>
    <xf numFmtId="199" fontId="15" fillId="5" borderId="19" xfId="0" applyNumberFormat="1" applyFont="1" applyFill="1" applyBorder="1" applyAlignment="1">
      <alignment vertical="center" shrinkToFit="1"/>
    </xf>
    <xf numFmtId="199" fontId="9" fillId="0" borderId="13" xfId="0" applyNumberFormat="1" applyFont="1" applyBorder="1" applyAlignment="1">
      <alignment vertical="center" shrinkToFit="1"/>
    </xf>
    <xf numFmtId="199" fontId="9" fillId="0" borderId="29" xfId="0" applyNumberFormat="1" applyFont="1" applyBorder="1" applyAlignment="1">
      <alignment vertical="center" shrinkToFit="1"/>
    </xf>
    <xf numFmtId="199" fontId="9" fillId="5" borderId="19" xfId="0" applyNumberFormat="1" applyFont="1" applyFill="1" applyBorder="1" applyAlignment="1">
      <alignment vertical="center" shrinkToFit="1"/>
    </xf>
    <xf numFmtId="199" fontId="9" fillId="5" borderId="13" xfId="0" applyNumberFormat="1" applyFont="1" applyFill="1" applyBorder="1" applyAlignment="1">
      <alignment vertical="center" shrinkToFit="1"/>
    </xf>
    <xf numFmtId="199" fontId="9" fillId="5" borderId="27" xfId="0" applyNumberFormat="1" applyFont="1" applyFill="1" applyBorder="1" applyAlignment="1">
      <alignment vertical="center" shrinkToFit="1"/>
    </xf>
    <xf numFmtId="199" fontId="9" fillId="0" borderId="1" xfId="0" applyNumberFormat="1" applyFont="1" applyBorder="1" applyAlignment="1">
      <alignment vertical="center" shrinkToFit="1"/>
    </xf>
    <xf numFmtId="199" fontId="9" fillId="5" borderId="32" xfId="0" applyNumberFormat="1" applyFont="1" applyFill="1" applyBorder="1" applyAlignment="1">
      <alignment vertical="center" shrinkToFit="1"/>
    </xf>
    <xf numFmtId="199" fontId="9" fillId="5" borderId="1" xfId="0" applyNumberFormat="1" applyFont="1" applyFill="1" applyBorder="1" applyAlignment="1">
      <alignment vertical="center" shrinkToFit="1"/>
    </xf>
    <xf numFmtId="199" fontId="9" fillId="5" borderId="36" xfId="0" applyNumberFormat="1" applyFont="1" applyFill="1" applyBorder="1" applyAlignment="1">
      <alignment vertical="center" shrinkToFit="1"/>
    </xf>
    <xf numFmtId="199" fontId="9" fillId="0" borderId="6" xfId="0" applyNumberFormat="1" applyFont="1" applyBorder="1" applyAlignment="1">
      <alignment vertical="center" shrinkToFit="1"/>
    </xf>
    <xf numFmtId="199" fontId="9" fillId="5" borderId="20" xfId="0" applyNumberFormat="1" applyFont="1" applyFill="1" applyBorder="1" applyAlignment="1">
      <alignment vertical="center" shrinkToFit="1"/>
    </xf>
    <xf numFmtId="199" fontId="9" fillId="5" borderId="6" xfId="0" applyNumberFormat="1" applyFont="1" applyFill="1" applyBorder="1" applyAlignment="1">
      <alignment vertical="center" shrinkToFit="1"/>
    </xf>
    <xf numFmtId="199" fontId="9" fillId="5" borderId="43" xfId="0" applyNumberFormat="1" applyFont="1" applyFill="1" applyBorder="1" applyAlignment="1">
      <alignment vertical="center" shrinkToFit="1"/>
    </xf>
    <xf numFmtId="199" fontId="9" fillId="0" borderId="8" xfId="0" applyNumberFormat="1" applyFont="1" applyBorder="1" applyAlignment="1">
      <alignment vertical="center" shrinkToFit="1"/>
    </xf>
    <xf numFmtId="199" fontId="9" fillId="5" borderId="25" xfId="0" applyNumberFormat="1" applyFont="1" applyFill="1" applyBorder="1" applyAlignment="1">
      <alignment vertical="center" shrinkToFit="1"/>
    </xf>
    <xf numFmtId="199" fontId="9" fillId="5" borderId="8" xfId="0" applyNumberFormat="1" applyFont="1" applyFill="1" applyBorder="1" applyAlignment="1">
      <alignment vertical="center" shrinkToFit="1"/>
    </xf>
    <xf numFmtId="199" fontId="9" fillId="0" borderId="27" xfId="0" applyNumberFormat="1" applyFont="1" applyBorder="1" applyAlignment="1">
      <alignment vertical="center" shrinkToFit="1"/>
    </xf>
    <xf numFmtId="199" fontId="9" fillId="0" borderId="32" xfId="0" applyNumberFormat="1" applyFont="1" applyBorder="1" applyAlignment="1">
      <alignment vertical="center" shrinkToFit="1"/>
    </xf>
    <xf numFmtId="199" fontId="9" fillId="0" borderId="36" xfId="0" applyNumberFormat="1" applyFont="1" applyBorder="1" applyAlignment="1">
      <alignment vertical="center" shrinkToFit="1"/>
    </xf>
    <xf numFmtId="199" fontId="9" fillId="0" borderId="20" xfId="0" applyNumberFormat="1" applyFont="1" applyBorder="1" applyAlignment="1">
      <alignment vertical="center" shrinkToFit="1"/>
    </xf>
    <xf numFmtId="199" fontId="9" fillId="5" borderId="21" xfId="0" applyNumberFormat="1" applyFont="1" applyFill="1" applyBorder="1" applyAlignment="1">
      <alignment vertical="center" shrinkToFit="1"/>
    </xf>
    <xf numFmtId="199" fontId="9" fillId="0" borderId="23" xfId="0" applyNumberFormat="1" applyFont="1" applyBorder="1" applyAlignment="1">
      <alignment vertical="center" shrinkToFit="1"/>
    </xf>
    <xf numFmtId="199" fontId="9" fillId="0" borderId="30" xfId="0" applyNumberFormat="1" applyFont="1" applyBorder="1" applyAlignment="1">
      <alignment vertical="center" shrinkToFit="1"/>
    </xf>
    <xf numFmtId="199" fontId="9" fillId="5" borderId="23" xfId="0" applyNumberFormat="1" applyFont="1" applyFill="1" applyBorder="1" applyAlignment="1">
      <alignment vertical="center" shrinkToFit="1"/>
    </xf>
    <xf numFmtId="199" fontId="9" fillId="5" borderId="18" xfId="0" applyNumberFormat="1" applyFont="1" applyFill="1" applyBorder="1" applyAlignment="1">
      <alignment vertical="center" shrinkToFit="1"/>
    </xf>
    <xf numFmtId="199" fontId="9" fillId="5" borderId="17" xfId="0" applyNumberFormat="1" applyFont="1" applyFill="1" applyBorder="1" applyAlignment="1">
      <alignment vertical="center" shrinkToFit="1"/>
    </xf>
    <xf numFmtId="199" fontId="9" fillId="0" borderId="50" xfId="0" applyNumberFormat="1" applyFont="1" applyBorder="1" applyAlignment="1">
      <alignment vertical="center" shrinkToFit="1"/>
    </xf>
    <xf numFmtId="199" fontId="9" fillId="0" borderId="51" xfId="0" applyNumberFormat="1" applyFont="1" applyBorder="1" applyAlignment="1">
      <alignment vertical="center" shrinkToFit="1"/>
    </xf>
    <xf numFmtId="3" fontId="9" fillId="0" borderId="6" xfId="0" applyNumberFormat="1" applyFont="1" applyBorder="1" applyAlignment="1">
      <alignment horizontal="right" vertical="center" shrinkToFit="1"/>
    </xf>
    <xf numFmtId="0" fontId="9" fillId="0" borderId="33"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26" xfId="0" applyFont="1" applyBorder="1" applyAlignment="1">
      <alignment vertical="center" wrapText="1"/>
    </xf>
    <xf numFmtId="0" fontId="11" fillId="0" borderId="0" xfId="0" applyFont="1" applyAlignment="1">
      <alignment horizontal="center" vertical="center"/>
    </xf>
    <xf numFmtId="0" fontId="9" fillId="5" borderId="14" xfId="0" applyFont="1" applyFill="1" applyBorder="1" applyAlignment="1">
      <alignment vertical="center" wrapText="1"/>
    </xf>
    <xf numFmtId="180" fontId="19" fillId="5" borderId="62" xfId="0" applyNumberFormat="1" applyFont="1" applyFill="1" applyBorder="1" applyAlignment="1">
      <alignment vertical="center"/>
    </xf>
    <xf numFmtId="180" fontId="19" fillId="5" borderId="76" xfId="0" applyNumberFormat="1" applyFont="1" applyFill="1" applyBorder="1" applyAlignment="1">
      <alignment vertical="center"/>
    </xf>
    <xf numFmtId="180" fontId="19" fillId="0" borderId="75" xfId="0" applyNumberFormat="1" applyFont="1" applyBorder="1" applyAlignment="1">
      <alignment vertical="center"/>
    </xf>
    <xf numFmtId="185" fontId="21" fillId="0" borderId="55" xfId="0" applyNumberFormat="1" applyFont="1" applyBorder="1" applyAlignment="1">
      <alignment horizontal="center" vertical="center" shrinkToFit="1"/>
    </xf>
    <xf numFmtId="179" fontId="19" fillId="5" borderId="13" xfId="0" applyNumberFormat="1" applyFont="1" applyFill="1" applyBorder="1" applyAlignment="1">
      <alignment vertical="center"/>
    </xf>
    <xf numFmtId="179" fontId="19" fillId="0" borderId="62" xfId="0" applyNumberFormat="1" applyFont="1" applyBorder="1" applyAlignment="1">
      <alignment vertical="center"/>
    </xf>
    <xf numFmtId="179" fontId="19" fillId="5" borderId="64" xfId="0" applyNumberFormat="1" applyFont="1" applyFill="1" applyBorder="1" applyAlignment="1">
      <alignment vertical="center"/>
    </xf>
    <xf numFmtId="179" fontId="19" fillId="5" borderId="66" xfId="0" applyNumberFormat="1" applyFont="1" applyFill="1" applyBorder="1" applyAlignment="1">
      <alignment vertical="center"/>
    </xf>
    <xf numFmtId="189" fontId="24" fillId="5" borderId="36" xfId="0" applyNumberFormat="1" applyFont="1" applyFill="1" applyBorder="1" applyAlignment="1">
      <alignment vertical="center" shrinkToFit="1"/>
    </xf>
    <xf numFmtId="189" fontId="9" fillId="5" borderId="36" xfId="0" applyNumberFormat="1" applyFont="1" applyFill="1" applyBorder="1" applyAlignment="1">
      <alignment horizontal="right" vertical="center" shrinkToFit="1"/>
    </xf>
    <xf numFmtId="189" fontId="9" fillId="5" borderId="6" xfId="0" applyNumberFormat="1" applyFont="1" applyFill="1" applyBorder="1" applyAlignment="1">
      <alignment horizontal="right" vertical="center" shrinkToFit="1"/>
    </xf>
    <xf numFmtId="189" fontId="13" fillId="5" borderId="6" xfId="0" applyNumberFormat="1" applyFont="1" applyFill="1" applyBorder="1" applyAlignment="1">
      <alignment vertical="center" shrinkToFit="1"/>
    </xf>
    <xf numFmtId="200" fontId="9" fillId="5" borderId="36" xfId="0" applyNumberFormat="1" applyFont="1" applyFill="1" applyBorder="1" applyAlignment="1">
      <alignment horizontal="right" vertical="center" shrinkToFit="1"/>
    </xf>
    <xf numFmtId="200" fontId="9" fillId="0" borderId="6" xfId="0" applyNumberFormat="1" applyFont="1" applyBorder="1" applyAlignment="1">
      <alignment horizontal="right" vertical="center" shrinkToFit="1"/>
    </xf>
    <xf numFmtId="200" fontId="13" fillId="0" borderId="0" xfId="0" applyNumberFormat="1" applyFont="1" applyAlignment="1">
      <alignment vertical="center" shrinkToFit="1"/>
    </xf>
    <xf numFmtId="40" fontId="9" fillId="5" borderId="36" xfId="1" applyNumberFormat="1" applyFont="1" applyFill="1" applyBorder="1" applyAlignment="1">
      <alignment horizontal="right" vertical="center" shrinkToFit="1"/>
    </xf>
    <xf numFmtId="38" fontId="19" fillId="5" borderId="13" xfId="1" applyFont="1" applyFill="1" applyBorder="1" applyAlignment="1">
      <alignment vertical="center" shrinkToFit="1"/>
    </xf>
    <xf numFmtId="38" fontId="3" fillId="0" borderId="0" xfId="1" applyFont="1" applyAlignment="1">
      <alignment horizontal="center" vertical="center"/>
    </xf>
    <xf numFmtId="38" fontId="3" fillId="0" borderId="0" xfId="1" applyFont="1" applyFill="1" applyAlignment="1">
      <alignment horizontal="center" vertical="center"/>
    </xf>
    <xf numFmtId="38" fontId="3" fillId="0" borderId="0" xfId="1" applyFont="1" applyFill="1" applyBorder="1" applyAlignment="1">
      <alignment horizontal="center" vertical="center" wrapText="1"/>
    </xf>
    <xf numFmtId="38" fontId="3" fillId="0" borderId="0" xfId="1" applyFont="1" applyFill="1" applyBorder="1" applyAlignment="1">
      <alignment horizontal="center" vertical="center"/>
    </xf>
    <xf numFmtId="38" fontId="3" fillId="0" borderId="0" xfId="1" applyFont="1" applyAlignment="1">
      <alignment horizontal="center" vertical="center" textRotation="255"/>
    </xf>
    <xf numFmtId="0" fontId="3" fillId="0" borderId="0" xfId="0" applyFont="1" applyBorder="1" applyAlignment="1">
      <alignment horizontal="left" vertical="center" wrapText="1"/>
    </xf>
    <xf numFmtId="0" fontId="3" fillId="0" borderId="0" xfId="1" applyNumberFormat="1" applyFont="1" applyFill="1" applyBorder="1" applyAlignment="1">
      <alignment horizontal="center" vertical="center" wrapText="1"/>
    </xf>
    <xf numFmtId="38" fontId="3" fillId="0" borderId="0" xfId="1" applyFont="1" applyFill="1" applyBorder="1" applyAlignment="1">
      <alignment horizontal="left" vertical="center" shrinkToFit="1"/>
    </xf>
    <xf numFmtId="57" fontId="3" fillId="0" borderId="0" xfId="1" applyNumberFormat="1" applyFont="1" applyFill="1" applyBorder="1" applyAlignment="1">
      <alignment horizontal="left" vertical="center" wrapText="1"/>
    </xf>
    <xf numFmtId="57" fontId="4" fillId="0" borderId="0" xfId="1" applyNumberFormat="1" applyFont="1" applyBorder="1" applyAlignment="1"/>
    <xf numFmtId="38" fontId="3" fillId="0" borderId="0" xfId="1" applyFont="1" applyFill="1" applyBorder="1" applyAlignment="1"/>
    <xf numFmtId="57" fontId="3" fillId="0" borderId="35" xfId="1" applyNumberFormat="1" applyFont="1" applyBorder="1" applyAlignment="1">
      <alignment horizontal="center" vertical="center"/>
    </xf>
    <xf numFmtId="57" fontId="3" fillId="0" borderId="17" xfId="1" applyNumberFormat="1" applyFont="1" applyBorder="1" applyAlignment="1">
      <alignment horizontal="center" vertical="center"/>
    </xf>
    <xf numFmtId="38" fontId="3" fillId="0" borderId="17" xfId="1" applyFont="1" applyBorder="1" applyAlignment="1">
      <alignment horizontal="center" vertical="center"/>
    </xf>
    <xf numFmtId="38" fontId="3" fillId="0" borderId="17" xfId="1" applyFont="1" applyBorder="1" applyAlignment="1">
      <alignment vertical="center"/>
    </xf>
    <xf numFmtId="38" fontId="3" fillId="0" borderId="53" xfId="1" applyFont="1" applyFill="1" applyBorder="1" applyAlignment="1">
      <alignment horizontal="center" vertical="center"/>
    </xf>
    <xf numFmtId="176" fontId="3" fillId="0" borderId="53" xfId="0" applyNumberFormat="1" applyFont="1" applyBorder="1" applyAlignment="1">
      <alignment horizontal="right" vertical="center"/>
    </xf>
    <xf numFmtId="176" fontId="3" fillId="0" borderId="53" xfId="0" applyNumberFormat="1" applyFont="1" applyBorder="1" applyAlignment="1">
      <alignment vertical="center"/>
    </xf>
    <xf numFmtId="176" fontId="3" fillId="0" borderId="16" xfId="0" applyNumberFormat="1" applyFont="1" applyBorder="1" applyAlignment="1">
      <alignment vertical="center"/>
    </xf>
    <xf numFmtId="57" fontId="3" fillId="0" borderId="52" xfId="1" applyNumberFormat="1" applyFont="1" applyBorder="1" applyAlignment="1">
      <alignment horizontal="center" vertical="center"/>
    </xf>
    <xf numFmtId="57" fontId="3" fillId="0" borderId="43" xfId="1" applyNumberFormat="1" applyFont="1" applyFill="1" applyBorder="1" applyAlignment="1">
      <alignment horizontal="center" vertical="center"/>
    </xf>
    <xf numFmtId="0" fontId="6" fillId="0" borderId="25" xfId="0" applyFont="1" applyBorder="1" applyAlignment="1">
      <alignment horizontal="center" vertical="center"/>
    </xf>
    <xf numFmtId="0" fontId="3" fillId="7" borderId="78" xfId="0" applyFont="1" applyFill="1" applyBorder="1" applyAlignment="1">
      <alignment horizontal="left" vertical="center" wrapText="1"/>
    </xf>
    <xf numFmtId="38" fontId="3" fillId="7" borderId="79" xfId="1" applyFont="1" applyFill="1" applyBorder="1" applyAlignment="1">
      <alignment horizontal="left" vertical="center" wrapText="1"/>
    </xf>
    <xf numFmtId="0" fontId="3" fillId="7" borderId="79" xfId="1" applyNumberFormat="1" applyFont="1" applyFill="1" applyBorder="1" applyAlignment="1">
      <alignment horizontal="center" vertical="center" wrapText="1"/>
    </xf>
    <xf numFmtId="38" fontId="3" fillId="7" borderId="79" xfId="1" applyFont="1" applyFill="1" applyBorder="1" applyAlignment="1">
      <alignment horizontal="left" vertical="center" shrinkToFit="1"/>
    </xf>
    <xf numFmtId="38" fontId="3" fillId="7" borderId="80" xfId="1" applyFont="1" applyFill="1" applyBorder="1" applyAlignment="1">
      <alignment horizontal="left" vertical="center" shrinkToFit="1"/>
    </xf>
    <xf numFmtId="177" fontId="3" fillId="7" borderId="78" xfId="1" applyNumberFormat="1" applyFont="1" applyFill="1" applyBorder="1" applyAlignment="1">
      <alignment vertical="center" shrinkToFit="1"/>
    </xf>
    <xf numFmtId="177" fontId="3" fillId="0" borderId="78" xfId="1" applyNumberFormat="1" applyFont="1" applyFill="1" applyBorder="1" applyAlignment="1">
      <alignment vertical="center" shrinkToFit="1"/>
    </xf>
    <xf numFmtId="178" fontId="3" fillId="7" borderId="78" xfId="1" applyNumberFormat="1" applyFont="1" applyFill="1" applyBorder="1" applyAlignment="1">
      <alignment vertical="center" shrinkToFit="1"/>
    </xf>
    <xf numFmtId="177" fontId="3" fillId="7" borderId="79" xfId="1" applyNumberFormat="1" applyFont="1" applyFill="1" applyBorder="1" applyAlignment="1">
      <alignment vertical="center" shrinkToFit="1"/>
    </xf>
    <xf numFmtId="177" fontId="3" fillId="0" borderId="79" xfId="1" applyNumberFormat="1" applyFont="1" applyFill="1" applyBorder="1" applyAlignment="1">
      <alignment vertical="center" shrinkToFit="1"/>
    </xf>
    <xf numFmtId="0" fontId="3" fillId="7" borderId="83" xfId="0" applyFont="1" applyFill="1" applyBorder="1" applyAlignment="1">
      <alignment horizontal="left" vertical="center" wrapText="1"/>
    </xf>
    <xf numFmtId="38" fontId="3" fillId="7" borderId="84" xfId="1" applyFont="1" applyFill="1" applyBorder="1" applyAlignment="1">
      <alignment horizontal="left" vertical="center" wrapText="1"/>
    </xf>
    <xf numFmtId="0" fontId="3" fillId="7" borderId="84" xfId="1" applyNumberFormat="1" applyFont="1" applyFill="1" applyBorder="1" applyAlignment="1">
      <alignment horizontal="center" vertical="center" wrapText="1"/>
    </xf>
    <xf numFmtId="38" fontId="3" fillId="7" borderId="84" xfId="1" applyFont="1" applyFill="1" applyBorder="1" applyAlignment="1">
      <alignment horizontal="left" vertical="center" shrinkToFit="1"/>
    </xf>
    <xf numFmtId="0" fontId="20" fillId="0" borderId="0" xfId="0" applyFont="1"/>
    <xf numFmtId="57" fontId="32" fillId="0" borderId="0" xfId="1" applyNumberFormat="1" applyFont="1" applyFill="1" applyBorder="1" applyAlignment="1"/>
    <xf numFmtId="38" fontId="3" fillId="7" borderId="86" xfId="1" applyFont="1" applyFill="1" applyBorder="1" applyAlignment="1">
      <alignment horizontal="left" vertical="center" shrinkToFit="1"/>
    </xf>
    <xf numFmtId="177" fontId="3" fillId="7" borderId="87" xfId="1" applyNumberFormat="1" applyFont="1" applyFill="1" applyBorder="1" applyAlignment="1">
      <alignment vertical="center" shrinkToFit="1"/>
    </xf>
    <xf numFmtId="177" fontId="3" fillId="0" borderId="87" xfId="1" applyNumberFormat="1" applyFont="1" applyFill="1" applyBorder="1" applyAlignment="1">
      <alignment vertical="center" shrinkToFit="1"/>
    </xf>
    <xf numFmtId="178" fontId="3" fillId="7" borderId="87" xfId="1" applyNumberFormat="1" applyFont="1" applyFill="1" applyBorder="1" applyAlignment="1">
      <alignment vertical="center" shrinkToFit="1"/>
    </xf>
    <xf numFmtId="177" fontId="3" fillId="0" borderId="88" xfId="1" applyNumberFormat="1" applyFont="1" applyFill="1" applyBorder="1" applyAlignment="1">
      <alignment vertical="center" shrinkToFit="1"/>
    </xf>
    <xf numFmtId="177" fontId="3" fillId="7" borderId="88" xfId="1" applyNumberFormat="1" applyFont="1" applyFill="1" applyBorder="1" applyAlignment="1">
      <alignment vertical="center" shrinkToFit="1"/>
    </xf>
    <xf numFmtId="177" fontId="3" fillId="0" borderId="90" xfId="1" applyNumberFormat="1" applyFont="1" applyFill="1" applyBorder="1" applyAlignment="1">
      <alignment vertical="center" shrinkToFit="1"/>
    </xf>
    <xf numFmtId="177" fontId="3" fillId="0" borderId="91" xfId="1" applyNumberFormat="1" applyFont="1" applyFill="1" applyBorder="1" applyAlignment="1">
      <alignment vertical="center" shrinkToFit="1"/>
    </xf>
    <xf numFmtId="57" fontId="3" fillId="0" borderId="12" xfId="1" applyNumberFormat="1" applyFont="1" applyFill="1" applyBorder="1" applyAlignment="1">
      <alignment horizontal="center"/>
    </xf>
    <xf numFmtId="38" fontId="3" fillId="0" borderId="13" xfId="1" applyFont="1" applyFill="1" applyBorder="1" applyAlignment="1">
      <alignment horizontal="center"/>
    </xf>
    <xf numFmtId="38" fontId="3" fillId="0" borderId="13" xfId="1" applyFont="1" applyFill="1" applyBorder="1"/>
    <xf numFmtId="38" fontId="3" fillId="0" borderId="12" xfId="1" applyFont="1" applyFill="1" applyBorder="1" applyAlignment="1">
      <alignment horizontal="center"/>
    </xf>
    <xf numFmtId="38" fontId="3" fillId="0" borderId="12" xfId="1" applyFont="1" applyFill="1" applyBorder="1" applyAlignment="1">
      <alignment horizontal="right"/>
    </xf>
    <xf numFmtId="0" fontId="3" fillId="7" borderId="61" xfId="0" applyFont="1" applyFill="1" applyBorder="1" applyAlignment="1">
      <alignment horizontal="left" vertical="center" wrapText="1"/>
    </xf>
    <xf numFmtId="38" fontId="3" fillId="7" borderId="73" xfId="1" applyFont="1" applyFill="1" applyBorder="1" applyAlignment="1">
      <alignment horizontal="left" vertical="center" wrapText="1"/>
    </xf>
    <xf numFmtId="38" fontId="3" fillId="7" borderId="73" xfId="1" applyFont="1" applyFill="1" applyBorder="1" applyAlignment="1">
      <alignment horizontal="left" vertical="center" shrinkToFit="1"/>
    </xf>
    <xf numFmtId="38" fontId="3" fillId="7" borderId="57" xfId="1" applyFont="1" applyFill="1" applyBorder="1" applyAlignment="1">
      <alignment horizontal="left" vertical="center" shrinkToFit="1"/>
    </xf>
    <xf numFmtId="177" fontId="3" fillId="7" borderId="61" xfId="1" applyNumberFormat="1" applyFont="1" applyFill="1" applyBorder="1" applyAlignment="1">
      <alignment vertical="center" shrinkToFit="1"/>
    </xf>
    <xf numFmtId="177" fontId="3" fillId="0" borderId="61" xfId="1" applyNumberFormat="1" applyFont="1" applyFill="1" applyBorder="1" applyAlignment="1">
      <alignment vertical="center" shrinkToFit="1"/>
    </xf>
    <xf numFmtId="178" fontId="3" fillId="7" borderId="61" xfId="1" applyNumberFormat="1" applyFont="1" applyFill="1" applyBorder="1" applyAlignment="1">
      <alignment vertical="center" shrinkToFit="1"/>
    </xf>
    <xf numFmtId="177" fontId="3" fillId="0" borderId="73" xfId="1" applyNumberFormat="1" applyFont="1" applyFill="1" applyBorder="1" applyAlignment="1">
      <alignment vertical="center" shrinkToFit="1"/>
    </xf>
    <xf numFmtId="38" fontId="3" fillId="0" borderId="13" xfId="1" applyFont="1" applyFill="1" applyBorder="1" applyAlignment="1">
      <alignment wrapText="1"/>
    </xf>
    <xf numFmtId="57" fontId="3" fillId="7" borderId="73" xfId="1" applyNumberFormat="1" applyFont="1" applyFill="1" applyBorder="1" applyAlignment="1">
      <alignment horizontal="left" vertical="center" wrapText="1"/>
    </xf>
    <xf numFmtId="57" fontId="3" fillId="7" borderId="79" xfId="1" applyNumberFormat="1" applyFont="1" applyFill="1" applyBorder="1" applyAlignment="1">
      <alignment horizontal="left" vertical="center" wrapText="1"/>
    </xf>
    <xf numFmtId="57" fontId="3" fillId="7" borderId="84" xfId="1" applyNumberFormat="1" applyFont="1" applyFill="1" applyBorder="1" applyAlignment="1">
      <alignment horizontal="left" vertical="center" wrapText="1"/>
    </xf>
    <xf numFmtId="177" fontId="3" fillId="0" borderId="90" xfId="1" applyNumberFormat="1" applyFont="1" applyFill="1" applyBorder="1" applyAlignment="1">
      <alignment horizontal="center" vertical="center" shrinkToFit="1"/>
    </xf>
    <xf numFmtId="38" fontId="3" fillId="0" borderId="89" xfId="1" applyFont="1" applyFill="1" applyBorder="1" applyAlignment="1">
      <alignment horizontal="center" vertical="center" shrinkToFit="1"/>
    </xf>
    <xf numFmtId="38" fontId="3" fillId="0" borderId="20" xfId="1" applyFont="1" applyBorder="1" applyAlignment="1">
      <alignment horizontal="center" vertical="center" wrapText="1"/>
    </xf>
    <xf numFmtId="178" fontId="3" fillId="0" borderId="90" xfId="1" applyNumberFormat="1" applyFont="1" applyFill="1" applyBorder="1" applyAlignment="1">
      <alignment horizontal="center" vertical="center" shrinkToFit="1"/>
    </xf>
    <xf numFmtId="0" fontId="3" fillId="0" borderId="72" xfId="0" applyFont="1" applyBorder="1" applyAlignment="1">
      <alignment horizontal="center"/>
    </xf>
    <xf numFmtId="0" fontId="3" fillId="7" borderId="92" xfId="0" applyFont="1" applyFill="1" applyBorder="1" applyAlignment="1">
      <alignment horizontal="center" vertical="center" wrapText="1"/>
    </xf>
    <xf numFmtId="0" fontId="3" fillId="7" borderId="77" xfId="0" applyFont="1" applyFill="1" applyBorder="1" applyAlignment="1">
      <alignment horizontal="center" vertical="center" wrapText="1"/>
    </xf>
    <xf numFmtId="0" fontId="3" fillId="7" borderId="82" xfId="0" applyFont="1" applyFill="1" applyBorder="1" applyAlignment="1">
      <alignment horizontal="center" vertical="center" wrapText="1"/>
    </xf>
    <xf numFmtId="38" fontId="3" fillId="0" borderId="18" xfId="1" applyFont="1" applyBorder="1" applyAlignment="1">
      <alignment horizontal="center" vertical="center"/>
    </xf>
    <xf numFmtId="38" fontId="3" fillId="0" borderId="13" xfId="1" applyFont="1" applyFill="1" applyBorder="1" applyAlignment="1">
      <alignment horizontal="center" wrapText="1"/>
    </xf>
    <xf numFmtId="57" fontId="3" fillId="7" borderId="73" xfId="1" applyNumberFormat="1" applyFont="1" applyFill="1" applyBorder="1" applyAlignment="1">
      <alignment horizontal="center" vertical="center" wrapText="1"/>
    </xf>
    <xf numFmtId="57" fontId="3" fillId="7" borderId="79" xfId="1" applyNumberFormat="1" applyFont="1" applyFill="1" applyBorder="1" applyAlignment="1">
      <alignment horizontal="center" vertical="center" wrapText="1"/>
    </xf>
    <xf numFmtId="57" fontId="3" fillId="7" borderId="84" xfId="1" applyNumberFormat="1" applyFont="1" applyFill="1" applyBorder="1" applyAlignment="1">
      <alignment horizontal="center" vertical="center" wrapText="1"/>
    </xf>
    <xf numFmtId="0" fontId="0" fillId="0" borderId="0" xfId="0" applyFont="1"/>
    <xf numFmtId="0" fontId="3" fillId="7" borderId="73" xfId="1" applyNumberFormat="1" applyFont="1" applyFill="1" applyBorder="1" applyAlignment="1">
      <alignment horizontal="center" vertical="center" wrapText="1"/>
    </xf>
    <xf numFmtId="0" fontId="0" fillId="0" borderId="0" xfId="0" applyFont="1" applyAlignment="1">
      <alignment horizontal="center" vertical="center"/>
    </xf>
    <xf numFmtId="177" fontId="0" fillId="7" borderId="73" xfId="0" applyNumberFormat="1" applyFont="1" applyFill="1" applyBorder="1" applyAlignment="1">
      <alignment vertical="center" shrinkToFit="1"/>
    </xf>
    <xf numFmtId="0" fontId="13" fillId="5" borderId="26" xfId="0" applyFont="1" applyFill="1" applyBorder="1" applyAlignment="1">
      <alignment vertical="center" wrapText="1"/>
    </xf>
    <xf numFmtId="38" fontId="3" fillId="0" borderId="53" xfId="1" applyFont="1" applyBorder="1" applyAlignment="1">
      <alignment horizontal="center" vertical="center"/>
    </xf>
    <xf numFmtId="0" fontId="6" fillId="0" borderId="9" xfId="0" applyFont="1" applyBorder="1" applyAlignment="1">
      <alignment horizontal="center" vertical="center"/>
    </xf>
    <xf numFmtId="38" fontId="3" fillId="0" borderId="12" xfId="1" applyFont="1" applyFill="1" applyBorder="1" applyAlignment="1">
      <alignment horizontal="center" wrapText="1"/>
    </xf>
    <xf numFmtId="57" fontId="3" fillId="7" borderId="61" xfId="1" applyNumberFormat="1" applyFont="1" applyFill="1" applyBorder="1" applyAlignment="1">
      <alignment horizontal="center" vertical="center" wrapText="1"/>
    </xf>
    <xf numFmtId="57" fontId="3" fillId="7" borderId="78" xfId="1" applyNumberFormat="1" applyFont="1" applyFill="1" applyBorder="1" applyAlignment="1">
      <alignment horizontal="center" vertical="center" wrapText="1"/>
    </xf>
    <xf numFmtId="57" fontId="3" fillId="7" borderId="83" xfId="1" applyNumberFormat="1" applyFont="1" applyFill="1" applyBorder="1" applyAlignment="1">
      <alignment horizontal="center" vertical="center" wrapText="1"/>
    </xf>
    <xf numFmtId="9" fontId="3" fillId="7" borderId="93" xfId="1" applyNumberFormat="1" applyFont="1" applyFill="1" applyBorder="1" applyAlignment="1">
      <alignment horizontal="left" vertical="center" wrapText="1"/>
    </xf>
    <xf numFmtId="9" fontId="3" fillId="7" borderId="81" xfId="1" applyNumberFormat="1" applyFont="1" applyFill="1" applyBorder="1" applyAlignment="1">
      <alignment horizontal="left" vertical="center" wrapText="1"/>
    </xf>
    <xf numFmtId="9" fontId="3" fillId="7" borderId="85" xfId="1" applyNumberFormat="1" applyFont="1" applyFill="1" applyBorder="1" applyAlignment="1">
      <alignment horizontal="left" vertical="center" wrapText="1"/>
    </xf>
    <xf numFmtId="177" fontId="3" fillId="0" borderId="94" xfId="1" applyNumberFormat="1" applyFont="1" applyFill="1" applyBorder="1" applyAlignment="1">
      <alignment vertical="center" shrinkToFit="1"/>
    </xf>
    <xf numFmtId="38" fontId="3" fillId="0" borderId="29" xfId="1" applyFont="1" applyFill="1" applyBorder="1" applyAlignment="1">
      <alignment horizontal="right" wrapText="1"/>
    </xf>
    <xf numFmtId="41" fontId="0" fillId="6" borderId="0" xfId="0" applyNumberFormat="1" applyFill="1" applyAlignment="1">
      <alignment horizontal="center" vertical="center"/>
    </xf>
    <xf numFmtId="38" fontId="3" fillId="0" borderId="0" xfId="1" applyFont="1" applyAlignment="1">
      <alignment vertical="center" wrapText="1"/>
    </xf>
    <xf numFmtId="41" fontId="3" fillId="0" borderId="0" xfId="1" applyNumberFormat="1" applyFont="1" applyFill="1" applyBorder="1" applyAlignment="1">
      <alignment horizontal="left" vertical="center" wrapText="1"/>
    </xf>
    <xf numFmtId="40" fontId="3" fillId="0" borderId="9" xfId="1" applyNumberFormat="1" applyFont="1" applyBorder="1" applyAlignment="1">
      <alignment horizontal="center" vertical="center" wrapText="1"/>
    </xf>
    <xf numFmtId="40" fontId="3" fillId="0" borderId="10" xfId="1" applyNumberFormat="1" applyFont="1" applyBorder="1" applyAlignment="1">
      <alignment horizontal="center" vertical="center" wrapText="1"/>
    </xf>
    <xf numFmtId="40" fontId="3" fillId="0" borderId="11" xfId="1" applyNumberFormat="1" applyFont="1" applyBorder="1" applyAlignment="1">
      <alignment horizontal="center" vertical="center" wrapText="1"/>
    </xf>
    <xf numFmtId="199" fontId="9" fillId="0" borderId="45" xfId="0" applyNumberFormat="1" applyFont="1" applyBorder="1" applyAlignment="1">
      <alignment vertical="center" shrinkToFit="1"/>
    </xf>
    <xf numFmtId="199" fontId="9" fillId="0" borderId="47" xfId="0" applyNumberFormat="1" applyFont="1" applyBorder="1" applyAlignment="1">
      <alignment vertical="center" shrinkToFit="1"/>
    </xf>
    <xf numFmtId="199" fontId="9" fillId="0" borderId="49" xfId="0" applyNumberFormat="1" applyFont="1" applyBorder="1" applyAlignment="1">
      <alignment vertical="center" shrinkToFit="1"/>
    </xf>
    <xf numFmtId="0" fontId="11" fillId="0" borderId="0" xfId="0" applyFont="1" applyAlignment="1">
      <alignment horizontal="center" vertical="center"/>
    </xf>
    <xf numFmtId="0" fontId="9" fillId="0" borderId="15"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8" xfId="0" applyFont="1" applyBorder="1" applyAlignment="1">
      <alignment horizontal="center" vertical="center" wrapText="1"/>
    </xf>
    <xf numFmtId="0" fontId="9" fillId="5" borderId="72" xfId="0" applyFont="1" applyFill="1" applyBorder="1" applyAlignment="1">
      <alignment horizontal="right" vertical="center" wrapText="1"/>
    </xf>
    <xf numFmtId="0" fontId="9" fillId="5" borderId="54" xfId="0" applyFont="1" applyFill="1" applyBorder="1" applyAlignment="1">
      <alignment horizontal="right" vertical="center" wrapText="1"/>
    </xf>
    <xf numFmtId="0" fontId="9" fillId="5" borderId="12" xfId="0" applyFont="1" applyFill="1" applyBorder="1" applyAlignment="1">
      <alignment horizontal="right" vertical="center" wrapText="1"/>
    </xf>
    <xf numFmtId="199" fontId="9" fillId="0" borderId="44" xfId="0" applyNumberFormat="1" applyFont="1" applyBorder="1" applyAlignment="1">
      <alignment vertical="center" shrinkToFit="1"/>
    </xf>
    <xf numFmtId="199" fontId="9" fillId="0" borderId="46" xfId="0" applyNumberFormat="1" applyFont="1" applyBorder="1" applyAlignment="1">
      <alignment vertical="center" shrinkToFit="1"/>
    </xf>
    <xf numFmtId="199" fontId="9" fillId="0" borderId="48" xfId="0" applyNumberFormat="1" applyFont="1" applyBorder="1" applyAlignment="1">
      <alignment vertical="center" shrinkToFit="1"/>
    </xf>
    <xf numFmtId="0" fontId="9" fillId="0" borderId="0" xfId="0" applyFont="1" applyAlignment="1">
      <alignment horizontal="left" vertical="center" wrapText="1"/>
    </xf>
    <xf numFmtId="0" fontId="9" fillId="0" borderId="26" xfId="0" applyFont="1" applyBorder="1" applyAlignment="1">
      <alignment horizontal="left" vertical="center" wrapText="1"/>
    </xf>
    <xf numFmtId="0" fontId="9" fillId="0" borderId="15"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9" fillId="0" borderId="21" xfId="0" applyFont="1" applyBorder="1" applyAlignment="1">
      <alignment horizontal="center" vertical="center" textRotation="255" wrapText="1"/>
    </xf>
    <xf numFmtId="0" fontId="9" fillId="0" borderId="16" xfId="0" applyFont="1" applyBorder="1" applyAlignment="1">
      <alignment horizontal="left" vertical="center" wrapText="1"/>
    </xf>
    <xf numFmtId="0" fontId="9" fillId="0" borderId="31" xfId="0" applyFont="1" applyBorder="1" applyAlignment="1">
      <alignment horizontal="left" vertical="center" wrapText="1"/>
    </xf>
    <xf numFmtId="0" fontId="9" fillId="0" borderId="22" xfId="0" applyFont="1" applyBorder="1" applyAlignment="1">
      <alignment horizontal="center" vertical="center" wrapText="1"/>
    </xf>
    <xf numFmtId="0" fontId="9" fillId="0" borderId="37" xfId="0" applyFont="1" applyBorder="1" applyAlignment="1">
      <alignment horizontal="center" vertical="center" wrapText="1"/>
    </xf>
    <xf numFmtId="0" fontId="13" fillId="0" borderId="52" xfId="0" applyFont="1" applyBorder="1" applyAlignment="1">
      <alignment vertical="center" wrapText="1"/>
    </xf>
    <xf numFmtId="0" fontId="13" fillId="0" borderId="0" xfId="0" applyFont="1" applyAlignment="1">
      <alignment vertical="center" wrapText="1"/>
    </xf>
    <xf numFmtId="0" fontId="9" fillId="0" borderId="13"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27" xfId="0" applyFont="1" applyBorder="1" applyAlignment="1">
      <alignment horizontal="center" vertical="center" textRotation="255" wrapText="1"/>
    </xf>
    <xf numFmtId="0" fontId="9" fillId="0" borderId="0" xfId="0" applyFont="1" applyAlignment="1">
      <alignment vertical="center" wrapText="1"/>
    </xf>
    <xf numFmtId="0" fontId="9" fillId="0" borderId="26" xfId="0" applyFont="1" applyBorder="1" applyAlignment="1">
      <alignment vertical="center" wrapText="1"/>
    </xf>
    <xf numFmtId="0" fontId="9" fillId="0" borderId="12"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24" xfId="0" applyFont="1" applyBorder="1" applyAlignment="1">
      <alignment horizontal="center" vertical="center" textRotation="255" wrapText="1"/>
    </xf>
    <xf numFmtId="0" fontId="9" fillId="0" borderId="13" xfId="0" applyFont="1" applyBorder="1" applyAlignment="1">
      <alignment horizontal="center" vertical="center" textRotation="255" wrapText="1"/>
    </xf>
    <xf numFmtId="0" fontId="9" fillId="0" borderId="38" xfId="0" applyFont="1" applyBorder="1" applyAlignment="1">
      <alignment horizontal="center" vertical="center" wrapText="1"/>
    </xf>
    <xf numFmtId="0" fontId="9" fillId="0" borderId="41" xfId="0" applyFont="1" applyBorder="1" applyAlignment="1">
      <alignment horizontal="center" vertical="center" wrapText="1"/>
    </xf>
    <xf numFmtId="0" fontId="9" fillId="5" borderId="42" xfId="0" applyFont="1" applyFill="1" applyBorder="1" applyAlignment="1">
      <alignment vertical="center" wrapText="1"/>
    </xf>
    <xf numFmtId="0" fontId="9" fillId="5" borderId="39" xfId="0" applyFont="1" applyFill="1" applyBorder="1" applyAlignment="1">
      <alignment vertical="center" wrapText="1"/>
    </xf>
    <xf numFmtId="0" fontId="9" fillId="5" borderId="40" xfId="0" applyFont="1" applyFill="1" applyBorder="1" applyAlignment="1">
      <alignment vertical="center" wrapText="1"/>
    </xf>
    <xf numFmtId="0" fontId="9" fillId="0" borderId="19" xfId="0" applyFont="1" applyBorder="1" applyAlignment="1">
      <alignment horizontal="center" vertical="center" wrapText="1"/>
    </xf>
    <xf numFmtId="0" fontId="17" fillId="0" borderId="0" xfId="0" applyFont="1" applyAlignment="1">
      <alignment horizontal="center" vertical="center"/>
    </xf>
    <xf numFmtId="0" fontId="19" fillId="0" borderId="13" xfId="0" applyFont="1" applyBorder="1" applyAlignment="1">
      <alignment horizontal="center" vertical="center"/>
    </xf>
    <xf numFmtId="0" fontId="19" fillId="0" borderId="1" xfId="0" applyFont="1" applyBorder="1" applyAlignment="1">
      <alignment horizontal="center" vertical="center"/>
    </xf>
    <xf numFmtId="0" fontId="19" fillId="0" borderId="8" xfId="0" applyFont="1" applyBorder="1" applyAlignment="1">
      <alignment horizontal="center" vertical="center"/>
    </xf>
    <xf numFmtId="0" fontId="19" fillId="0" borderId="13" xfId="0" applyFont="1" applyBorder="1" applyAlignment="1">
      <alignment horizontal="left" vertical="center"/>
    </xf>
    <xf numFmtId="0" fontId="19" fillId="5" borderId="13" xfId="0" applyFont="1" applyFill="1" applyBorder="1" applyAlignment="1">
      <alignment vertical="center" shrinkToFit="1"/>
    </xf>
    <xf numFmtId="0" fontId="19" fillId="5" borderId="13" xfId="0" applyFont="1" applyFill="1" applyBorder="1" applyAlignment="1">
      <alignment horizontal="center" vertical="center"/>
    </xf>
    <xf numFmtId="0" fontId="19" fillId="0" borderId="1" xfId="0" applyFont="1" applyBorder="1" applyAlignment="1">
      <alignment horizontal="center" vertical="center" wrapText="1" shrinkToFit="1"/>
    </xf>
    <xf numFmtId="0" fontId="19" fillId="0" borderId="8" xfId="0" applyFont="1" applyBorder="1" applyAlignment="1">
      <alignment horizontal="center" vertical="center" shrinkToFit="1"/>
    </xf>
    <xf numFmtId="0" fontId="19" fillId="0" borderId="1" xfId="0" applyFont="1" applyBorder="1" applyAlignment="1">
      <alignment horizontal="center" vertical="center" shrinkToFit="1"/>
    </xf>
    <xf numFmtId="0" fontId="19" fillId="0" borderId="12" xfId="0" applyFont="1" applyBorder="1" applyAlignment="1">
      <alignment horizontal="left" vertical="center" shrinkToFit="1"/>
    </xf>
    <xf numFmtId="0" fontId="19" fillId="0" borderId="54" xfId="0" applyFont="1" applyBorder="1" applyAlignment="1">
      <alignment horizontal="left" vertical="center" shrinkToFit="1"/>
    </xf>
    <xf numFmtId="0" fontId="19" fillId="0" borderId="55" xfId="0" applyFont="1" applyBorder="1" applyAlignment="1">
      <alignment horizontal="left" vertical="center" shrinkToFit="1"/>
    </xf>
    <xf numFmtId="0" fontId="19" fillId="5" borderId="13" xfId="0" applyFont="1" applyFill="1" applyBorder="1" applyAlignment="1">
      <alignment vertical="center"/>
    </xf>
    <xf numFmtId="0" fontId="19" fillId="0" borderId="12" xfId="0" applyFont="1" applyBorder="1" applyAlignment="1">
      <alignment horizontal="center" vertical="center"/>
    </xf>
    <xf numFmtId="0" fontId="19" fillId="0" borderId="55" xfId="0" applyFont="1" applyBorder="1" applyAlignment="1">
      <alignment horizontal="center" vertical="center"/>
    </xf>
    <xf numFmtId="0" fontId="19" fillId="0" borderId="12" xfId="0" applyFont="1" applyBorder="1" applyAlignment="1">
      <alignment horizontal="right" vertical="center"/>
    </xf>
    <xf numFmtId="0" fontId="19" fillId="0" borderId="54" xfId="0" applyFont="1" applyBorder="1" applyAlignment="1">
      <alignment horizontal="right" vertical="center"/>
    </xf>
    <xf numFmtId="0" fontId="19" fillId="0" borderId="12" xfId="0" applyFont="1" applyBorder="1" applyAlignment="1">
      <alignment horizontal="center" vertical="center" shrinkToFit="1"/>
    </xf>
    <xf numFmtId="0" fontId="19" fillId="0" borderId="55" xfId="0" applyFont="1" applyBorder="1" applyAlignment="1">
      <alignment horizontal="center" vertical="center" shrinkToFit="1"/>
    </xf>
    <xf numFmtId="0" fontId="19" fillId="5" borderId="2" xfId="0" applyFont="1" applyFill="1" applyBorder="1" applyAlignment="1">
      <alignment vertical="center" wrapText="1"/>
    </xf>
    <xf numFmtId="0" fontId="19" fillId="5" borderId="3" xfId="0" applyFont="1" applyFill="1" applyBorder="1" applyAlignment="1">
      <alignment vertical="center" wrapText="1"/>
    </xf>
    <xf numFmtId="0" fontId="19" fillId="5" borderId="4" xfId="0" applyFont="1" applyFill="1" applyBorder="1" applyAlignment="1">
      <alignment vertical="center" wrapText="1"/>
    </xf>
    <xf numFmtId="0" fontId="19" fillId="5" borderId="5" xfId="0" applyFont="1" applyFill="1" applyBorder="1" applyAlignment="1">
      <alignment vertical="center" wrapText="1"/>
    </xf>
    <xf numFmtId="0" fontId="19" fillId="5" borderId="0" xfId="0" applyFont="1" applyFill="1" applyAlignment="1">
      <alignment vertical="center" wrapText="1"/>
    </xf>
    <xf numFmtId="0" fontId="19" fillId="5" borderId="7" xfId="0" applyFont="1" applyFill="1" applyBorder="1" applyAlignment="1">
      <alignment vertical="center" wrapText="1"/>
    </xf>
    <xf numFmtId="0" fontId="19" fillId="5" borderId="9" xfId="0" applyFont="1" applyFill="1" applyBorder="1" applyAlignment="1">
      <alignment vertical="center" wrapText="1"/>
    </xf>
    <xf numFmtId="0" fontId="19" fillId="5" borderId="10" xfId="0" applyFont="1" applyFill="1" applyBorder="1" applyAlignment="1">
      <alignment vertical="center" wrapText="1"/>
    </xf>
    <xf numFmtId="0" fontId="19" fillId="5" borderId="11" xfId="0" applyFont="1" applyFill="1" applyBorder="1" applyAlignment="1">
      <alignment vertical="center" wrapText="1"/>
    </xf>
    <xf numFmtId="0" fontId="19" fillId="0" borderId="13"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vertical="center"/>
    </xf>
    <xf numFmtId="0" fontId="19" fillId="0" borderId="4" xfId="0" applyFont="1" applyBorder="1" applyAlignment="1">
      <alignment vertical="center"/>
    </xf>
    <xf numFmtId="0" fontId="19" fillId="5" borderId="12" xfId="0" applyFont="1" applyFill="1" applyBorder="1" applyAlignment="1">
      <alignment horizontal="center" vertical="center"/>
    </xf>
    <xf numFmtId="0" fontId="19" fillId="5" borderId="55" xfId="0" applyFont="1" applyFill="1" applyBorder="1" applyAlignment="1">
      <alignment horizontal="center" vertical="center"/>
    </xf>
    <xf numFmtId="0" fontId="19" fillId="5" borderId="12" xfId="0" applyFont="1" applyFill="1" applyBorder="1" applyAlignment="1">
      <alignment horizontal="center" vertical="center" shrinkToFit="1"/>
    </xf>
    <xf numFmtId="0" fontId="19" fillId="5" borderId="54" xfId="0" applyFont="1" applyFill="1" applyBorder="1" applyAlignment="1">
      <alignment horizontal="center" vertical="center" shrinkToFit="1"/>
    </xf>
    <xf numFmtId="0" fontId="19" fillId="5" borderId="55" xfId="0" applyFont="1" applyFill="1" applyBorder="1" applyAlignment="1">
      <alignment horizontal="center" vertical="center" shrinkToFit="1"/>
    </xf>
    <xf numFmtId="0" fontId="19" fillId="0" borderId="13" xfId="0" applyFont="1" applyBorder="1" applyAlignment="1">
      <alignment vertical="center"/>
    </xf>
    <xf numFmtId="0" fontId="19" fillId="0" borderId="2" xfId="0" applyFont="1" applyBorder="1" applyAlignment="1">
      <alignment vertical="center" shrinkToFit="1"/>
    </xf>
    <xf numFmtId="0" fontId="19" fillId="0" borderId="4" xfId="0" applyFont="1" applyBorder="1" applyAlignment="1">
      <alignment vertical="center" shrinkToFit="1"/>
    </xf>
    <xf numFmtId="0" fontId="19" fillId="0" borderId="55" xfId="0" applyFont="1" applyBorder="1" applyAlignment="1">
      <alignment vertical="center" shrinkToFit="1"/>
    </xf>
    <xf numFmtId="0" fontId="19" fillId="0" borderId="10" xfId="0" applyFont="1" applyBorder="1" applyAlignment="1">
      <alignment vertical="center" shrinkToFit="1"/>
    </xf>
    <xf numFmtId="0" fontId="19" fillId="0" borderId="11" xfId="0" applyFont="1" applyBorder="1" applyAlignment="1">
      <alignment vertical="center" shrinkToFit="1"/>
    </xf>
    <xf numFmtId="186" fontId="19" fillId="5" borderId="61" xfId="0" applyNumberFormat="1" applyFont="1" applyFill="1" applyBorder="1" applyAlignment="1">
      <alignment vertical="center"/>
    </xf>
    <xf numFmtId="186" fontId="19" fillId="5" borderId="57" xfId="0" applyNumberFormat="1" applyFont="1" applyFill="1" applyBorder="1" applyAlignment="1">
      <alignment vertical="center"/>
    </xf>
    <xf numFmtId="186" fontId="19" fillId="5" borderId="4" xfId="0" applyNumberFormat="1" applyFont="1" applyFill="1" applyBorder="1" applyAlignment="1">
      <alignment vertical="center"/>
    </xf>
    <xf numFmtId="186" fontId="19" fillId="5" borderId="10" xfId="0" applyNumberFormat="1" applyFont="1" applyFill="1" applyBorder="1" applyAlignment="1">
      <alignment vertical="center"/>
    </xf>
    <xf numFmtId="186" fontId="19" fillId="5" borderId="11" xfId="0" applyNumberFormat="1" applyFont="1" applyFill="1" applyBorder="1" applyAlignment="1">
      <alignment vertical="center"/>
    </xf>
    <xf numFmtId="187" fontId="19" fillId="5" borderId="13" xfId="0" applyNumberFormat="1" applyFont="1" applyFill="1" applyBorder="1" applyAlignment="1">
      <alignment vertical="center"/>
    </xf>
    <xf numFmtId="0" fontId="19" fillId="0" borderId="6" xfId="0" applyFont="1" applyBorder="1" applyAlignment="1">
      <alignment horizontal="center" vertical="center" wrapText="1"/>
    </xf>
    <xf numFmtId="0" fontId="19" fillId="0" borderId="8" xfId="0" applyFont="1" applyBorder="1" applyAlignment="1">
      <alignment horizontal="center" vertical="center" wrapText="1"/>
    </xf>
    <xf numFmtId="0" fontId="19" fillId="5" borderId="54" xfId="0" applyFont="1" applyFill="1" applyBorder="1" applyAlignment="1">
      <alignment horizontal="center" vertical="center"/>
    </xf>
    <xf numFmtId="0" fontId="19" fillId="5" borderId="12" xfId="0" applyFont="1" applyFill="1" applyBorder="1" applyAlignment="1">
      <alignment vertical="center"/>
    </xf>
    <xf numFmtId="0" fontId="19" fillId="5" borderId="54" xfId="0" applyFont="1" applyFill="1" applyBorder="1" applyAlignment="1">
      <alignment vertical="center"/>
    </xf>
    <xf numFmtId="0" fontId="19" fillId="0" borderId="9" xfId="0" applyFont="1" applyBorder="1" applyAlignment="1">
      <alignment horizontal="center" vertical="center"/>
    </xf>
    <xf numFmtId="0" fontId="19" fillId="0" borderId="11" xfId="0" applyFont="1" applyBorder="1" applyAlignment="1">
      <alignment horizontal="center" vertical="center"/>
    </xf>
    <xf numFmtId="0" fontId="18" fillId="0" borderId="5" xfId="0" applyFont="1" applyBorder="1" applyAlignment="1">
      <alignment vertical="center" wrapText="1"/>
    </xf>
    <xf numFmtId="0" fontId="18" fillId="0" borderId="0" xfId="0" applyFont="1" applyAlignment="1">
      <alignment vertical="center" wrapText="1"/>
    </xf>
    <xf numFmtId="0" fontId="19" fillId="5" borderId="10" xfId="0" applyFont="1" applyFill="1" applyBorder="1" applyAlignment="1">
      <alignment vertical="center"/>
    </xf>
    <xf numFmtId="0" fontId="19" fillId="5" borderId="11" xfId="0" applyFont="1" applyFill="1" applyBorder="1" applyAlignment="1">
      <alignment vertical="center"/>
    </xf>
    <xf numFmtId="188" fontId="19" fillId="5" borderId="12" xfId="0" applyNumberFormat="1" applyFont="1" applyFill="1" applyBorder="1" applyAlignment="1">
      <alignment vertical="center"/>
    </xf>
    <xf numFmtId="188" fontId="19" fillId="5" borderId="55" xfId="0" applyNumberFormat="1" applyFont="1" applyFill="1" applyBorder="1" applyAlignment="1">
      <alignment vertical="center"/>
    </xf>
    <xf numFmtId="0" fontId="19" fillId="0" borderId="1" xfId="0" applyFont="1" applyBorder="1" applyAlignment="1">
      <alignment vertical="center"/>
    </xf>
    <xf numFmtId="0" fontId="19" fillId="5" borderId="5" xfId="0" applyFont="1" applyFill="1" applyBorder="1" applyAlignment="1">
      <alignment horizontal="center" vertical="center"/>
    </xf>
    <xf numFmtId="0" fontId="19" fillId="5" borderId="0" xfId="0" applyFont="1" applyFill="1" applyAlignment="1">
      <alignment horizontal="center" vertical="center"/>
    </xf>
    <xf numFmtId="0" fontId="19" fillId="5" borderId="7" xfId="0" applyFont="1" applyFill="1" applyBorder="1" applyAlignment="1">
      <alignment horizontal="center" vertical="center"/>
    </xf>
    <xf numFmtId="0" fontId="19" fillId="0" borderId="2" xfId="0" applyFont="1" applyBorder="1" applyAlignment="1">
      <alignment horizontal="center" vertical="center" shrinkToFit="1"/>
    </xf>
    <xf numFmtId="0" fontId="19" fillId="0" borderId="4" xfId="0" applyFont="1" applyBorder="1" applyAlignment="1">
      <alignment horizontal="center" vertical="center" shrinkToFit="1"/>
    </xf>
    <xf numFmtId="0" fontId="19" fillId="0" borderId="9" xfId="0" applyFont="1" applyBorder="1" applyAlignment="1">
      <alignment horizontal="center" vertical="center" shrinkToFit="1"/>
    </xf>
    <xf numFmtId="0" fontId="19" fillId="0" borderId="11" xfId="0" applyFont="1" applyBorder="1" applyAlignment="1">
      <alignment horizontal="center" vertical="center" shrinkToFit="1"/>
    </xf>
    <xf numFmtId="181" fontId="19" fillId="0" borderId="12" xfId="0" applyNumberFormat="1" applyFont="1" applyBorder="1" applyAlignment="1">
      <alignment vertical="center"/>
    </xf>
    <xf numFmtId="181" fontId="19" fillId="0" borderId="55" xfId="0" applyNumberFormat="1" applyFont="1" applyBorder="1" applyAlignment="1">
      <alignment vertical="center"/>
    </xf>
    <xf numFmtId="0" fontId="19" fillId="0" borderId="12" xfId="0" applyFont="1" applyBorder="1" applyAlignment="1">
      <alignment vertical="center" shrinkToFit="1"/>
    </xf>
    <xf numFmtId="0" fontId="19" fillId="0" borderId="54" xfId="0" applyFont="1" applyBorder="1" applyAlignment="1">
      <alignment vertical="center" shrinkToFit="1"/>
    </xf>
    <xf numFmtId="0" fontId="19" fillId="0" borderId="12" xfId="0" applyFont="1" applyBorder="1" applyAlignment="1">
      <alignment vertical="center"/>
    </xf>
    <xf numFmtId="0" fontId="19" fillId="0" borderId="54" xfId="0" applyFont="1" applyBorder="1" applyAlignment="1">
      <alignment vertical="center"/>
    </xf>
    <xf numFmtId="182" fontId="19" fillId="0" borderId="2" xfId="0" applyNumberFormat="1" applyFont="1" applyBorder="1" applyAlignment="1">
      <alignment vertical="center"/>
    </xf>
    <xf numFmtId="182" fontId="19" fillId="0" borderId="4" xfId="0" applyNumberFormat="1" applyFont="1" applyBorder="1" applyAlignment="1">
      <alignment vertical="center"/>
    </xf>
    <xf numFmtId="181" fontId="19" fillId="0" borderId="9" xfId="0" applyNumberFormat="1" applyFont="1" applyBorder="1" applyAlignment="1">
      <alignment vertical="center"/>
    </xf>
    <xf numFmtId="181" fontId="19" fillId="0" borderId="11" xfId="0" applyNumberFormat="1" applyFont="1" applyBorder="1" applyAlignment="1">
      <alignment vertical="center"/>
    </xf>
    <xf numFmtId="189" fontId="19" fillId="5" borderId="13" xfId="0" applyNumberFormat="1" applyFont="1" applyFill="1" applyBorder="1" applyAlignment="1">
      <alignment horizontal="center" vertical="center"/>
    </xf>
    <xf numFmtId="181" fontId="19" fillId="0" borderId="3" xfId="0" applyNumberFormat="1" applyFont="1" applyBorder="1" applyAlignment="1">
      <alignment horizontal="right" vertical="center"/>
    </xf>
    <xf numFmtId="181" fontId="19" fillId="0" borderId="12" xfId="0" applyNumberFormat="1" applyFont="1" applyBorder="1" applyAlignment="1">
      <alignment horizontal="center" vertical="center"/>
    </xf>
    <xf numFmtId="181" fontId="19" fillId="0" borderId="54" xfId="0" applyNumberFormat="1" applyFont="1" applyBorder="1" applyAlignment="1">
      <alignment horizontal="center" vertical="center"/>
    </xf>
    <xf numFmtId="181" fontId="19" fillId="0" borderId="55" xfId="0" applyNumberFormat="1" applyFont="1" applyBorder="1" applyAlignment="1">
      <alignment horizontal="center" vertical="center"/>
    </xf>
    <xf numFmtId="0" fontId="19" fillId="5" borderId="13" xfId="0" applyFont="1" applyFill="1" applyBorder="1" applyAlignment="1">
      <alignment horizontal="left" vertical="center"/>
    </xf>
    <xf numFmtId="0" fontId="19" fillId="5" borderId="56" xfId="0" applyFont="1" applyFill="1" applyBorder="1" applyAlignment="1">
      <alignment horizontal="left" vertical="center"/>
    </xf>
    <xf numFmtId="0" fontId="19" fillId="0" borderId="58" xfId="0" applyFont="1" applyBorder="1" applyAlignment="1">
      <alignment horizontal="right" vertical="center"/>
    </xf>
    <xf numFmtId="0" fontId="19" fillId="0" borderId="59" xfId="0" applyFont="1" applyBorder="1" applyAlignment="1">
      <alignment horizontal="right" vertical="center"/>
    </xf>
    <xf numFmtId="0" fontId="19" fillId="0" borderId="60" xfId="0" applyFont="1" applyBorder="1" applyAlignment="1">
      <alignment horizontal="right"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7" xfId="0" applyFont="1" applyBorder="1" applyAlignment="1">
      <alignment horizontal="center" vertical="center"/>
    </xf>
    <xf numFmtId="0" fontId="19" fillId="0" borderId="10" xfId="0" applyFont="1" applyBorder="1" applyAlignment="1">
      <alignment horizontal="center" vertical="center"/>
    </xf>
    <xf numFmtId="181" fontId="19" fillId="0" borderId="1" xfId="0" applyNumberFormat="1" applyFont="1" applyBorder="1" applyAlignment="1">
      <alignment horizontal="center" vertical="center" wrapText="1"/>
    </xf>
    <xf numFmtId="181" fontId="19" fillId="0" borderId="6" xfId="0" applyNumberFormat="1" applyFont="1" applyBorder="1" applyAlignment="1">
      <alignment horizontal="center" vertical="center" wrapText="1"/>
    </xf>
    <xf numFmtId="181" fontId="19" fillId="0" borderId="8" xfId="0" applyNumberFormat="1" applyFont="1" applyBorder="1" applyAlignment="1">
      <alignment horizontal="center" vertical="center" wrapText="1"/>
    </xf>
    <xf numFmtId="181" fontId="19" fillId="0" borderId="2" xfId="0" applyNumberFormat="1" applyFont="1" applyBorder="1" applyAlignment="1">
      <alignment horizontal="center" vertical="center"/>
    </xf>
    <xf numFmtId="181" fontId="19" fillId="0" borderId="9" xfId="0" applyNumberFormat="1" applyFont="1" applyBorder="1" applyAlignment="1">
      <alignment horizontal="center" vertical="center"/>
    </xf>
    <xf numFmtId="0" fontId="19" fillId="0" borderId="13" xfId="0" applyFont="1" applyBorder="1" applyAlignment="1">
      <alignment horizontal="center" vertical="center" shrinkToFit="1"/>
    </xf>
    <xf numFmtId="0" fontId="30" fillId="5" borderId="13" xfId="0" applyFont="1" applyFill="1" applyBorder="1" applyAlignment="1">
      <alignment vertical="center" wrapText="1"/>
    </xf>
    <xf numFmtId="181" fontId="19" fillId="5" borderId="13" xfId="0" applyNumberFormat="1" applyFont="1" applyFill="1" applyBorder="1" applyAlignment="1">
      <alignment vertical="center" wrapText="1"/>
    </xf>
    <xf numFmtId="0" fontId="19" fillId="0" borderId="54" xfId="0" applyFont="1" applyBorder="1" applyAlignment="1">
      <alignment horizontal="center" vertical="center" shrinkToFit="1"/>
    </xf>
    <xf numFmtId="181" fontId="19" fillId="5" borderId="2" xfId="0" applyNumberFormat="1" applyFont="1" applyFill="1" applyBorder="1" applyAlignment="1">
      <alignment vertical="center"/>
    </xf>
    <xf numFmtId="181" fontId="19" fillId="5" borderId="3" xfId="0" applyNumberFormat="1" applyFont="1" applyFill="1" applyBorder="1" applyAlignment="1">
      <alignment vertical="center"/>
    </xf>
    <xf numFmtId="181" fontId="19" fillId="5" borderId="4" xfId="0" applyNumberFormat="1" applyFont="1" applyFill="1" applyBorder="1" applyAlignment="1">
      <alignment vertical="center"/>
    </xf>
    <xf numFmtId="181" fontId="19" fillId="5" borderId="5" xfId="0" applyNumberFormat="1" applyFont="1" applyFill="1" applyBorder="1" applyAlignment="1">
      <alignment vertical="center"/>
    </xf>
    <xf numFmtId="181" fontId="19" fillId="5" borderId="0" xfId="0" applyNumberFormat="1" applyFont="1" applyFill="1" applyAlignment="1">
      <alignment vertical="center"/>
    </xf>
    <xf numFmtId="181" fontId="19" fillId="5" borderId="7" xfId="0" applyNumberFormat="1" applyFont="1" applyFill="1" applyBorder="1" applyAlignment="1">
      <alignment vertical="center"/>
    </xf>
    <xf numFmtId="181" fontId="19" fillId="5" borderId="9" xfId="0" applyNumberFormat="1" applyFont="1" applyFill="1" applyBorder="1" applyAlignment="1">
      <alignment vertical="center"/>
    </xf>
    <xf numFmtId="181" fontId="19" fillId="5" borderId="10" xfId="0" applyNumberFormat="1" applyFont="1" applyFill="1" applyBorder="1" applyAlignment="1">
      <alignment vertical="center"/>
    </xf>
    <xf numFmtId="181" fontId="19" fillId="5" borderId="11" xfId="0" applyNumberFormat="1" applyFont="1" applyFill="1" applyBorder="1" applyAlignment="1">
      <alignment vertical="center"/>
    </xf>
    <xf numFmtId="0" fontId="19" fillId="0" borderId="3" xfId="0" applyFont="1" applyBorder="1" applyAlignment="1">
      <alignment horizontal="center" vertical="center" shrinkToFit="1"/>
    </xf>
    <xf numFmtId="0" fontId="19" fillId="0" borderId="10" xfId="0" applyFont="1" applyBorder="1" applyAlignment="1">
      <alignment horizontal="center" vertical="center" shrinkToFit="1"/>
    </xf>
    <xf numFmtId="0" fontId="19" fillId="0" borderId="55" xfId="0" applyFont="1" applyBorder="1" applyAlignment="1">
      <alignment horizontal="right" vertical="center"/>
    </xf>
    <xf numFmtId="0" fontId="19" fillId="0" borderId="12" xfId="0" applyFont="1" applyBorder="1" applyAlignment="1">
      <alignment horizontal="left" vertical="center"/>
    </xf>
    <xf numFmtId="0" fontId="19" fillId="0" borderId="54" xfId="0" applyFont="1" applyBorder="1" applyAlignment="1">
      <alignment horizontal="left" vertical="center"/>
    </xf>
    <xf numFmtId="0" fontId="19" fillId="0" borderId="55" xfId="0" applyFont="1" applyBorder="1" applyAlignment="1">
      <alignment horizontal="left" vertical="center"/>
    </xf>
    <xf numFmtId="0" fontId="19" fillId="0" borderId="13" xfId="0" applyFont="1" applyBorder="1" applyAlignment="1">
      <alignment horizontal="right" vertical="center"/>
    </xf>
    <xf numFmtId="0" fontId="19" fillId="0" borderId="55" xfId="0" applyFont="1" applyBorder="1" applyAlignment="1">
      <alignment vertical="center"/>
    </xf>
    <xf numFmtId="0" fontId="19" fillId="0" borderId="10" xfId="0" applyFont="1" applyBorder="1" applyAlignment="1">
      <alignment horizontal="right" vertical="center"/>
    </xf>
    <xf numFmtId="0" fontId="19" fillId="0" borderId="2" xfId="0" applyFont="1" applyBorder="1" applyAlignment="1">
      <alignment horizontal="left" vertical="center"/>
    </xf>
    <xf numFmtId="0" fontId="19" fillId="0" borderId="3" xfId="0" applyFont="1" applyBorder="1" applyAlignment="1">
      <alignment horizontal="left" vertical="center"/>
    </xf>
    <xf numFmtId="0" fontId="19" fillId="0" borderId="4" xfId="0" applyFont="1" applyBorder="1" applyAlignment="1">
      <alignment horizontal="left" vertical="center"/>
    </xf>
    <xf numFmtId="0" fontId="19" fillId="5" borderId="1" xfId="0" applyFont="1" applyFill="1" applyBorder="1" applyAlignment="1">
      <alignment horizontal="center" vertical="center" wrapText="1" shrinkToFit="1"/>
    </xf>
    <xf numFmtId="0" fontId="19" fillId="5" borderId="8" xfId="0" applyFont="1" applyFill="1" applyBorder="1" applyAlignment="1">
      <alignment horizontal="center" vertical="center" wrapText="1" shrinkToFit="1"/>
    </xf>
    <xf numFmtId="0" fontId="19" fillId="0" borderId="54" xfId="0" applyFont="1" applyBorder="1" applyAlignment="1">
      <alignment horizontal="center" vertical="center"/>
    </xf>
    <xf numFmtId="181" fontId="19" fillId="0" borderId="1" xfId="0" applyNumberFormat="1" applyFont="1" applyBorder="1" applyAlignment="1">
      <alignment horizontal="center" vertical="center"/>
    </xf>
    <xf numFmtId="181" fontId="19" fillId="0" borderId="6" xfId="0" applyNumberFormat="1" applyFont="1" applyBorder="1" applyAlignment="1">
      <alignment horizontal="center" vertical="center"/>
    </xf>
    <xf numFmtId="181" fontId="19" fillId="0" borderId="8" xfId="0" applyNumberFormat="1" applyFont="1" applyBorder="1" applyAlignment="1">
      <alignment horizontal="center" vertical="center"/>
    </xf>
    <xf numFmtId="181" fontId="19" fillId="0" borderId="5" xfId="0" applyNumberFormat="1" applyFont="1" applyBorder="1" applyAlignment="1">
      <alignment horizontal="center" vertical="center"/>
    </xf>
    <xf numFmtId="0" fontId="19" fillId="5" borderId="2" xfId="0" applyFont="1" applyFill="1" applyBorder="1" applyAlignment="1">
      <alignment horizontal="center" vertical="center" wrapText="1" shrinkToFit="1"/>
    </xf>
    <xf numFmtId="0" fontId="19" fillId="5" borderId="9" xfId="0" applyFont="1" applyFill="1" applyBorder="1" applyAlignment="1">
      <alignment horizontal="center" vertical="center" shrinkToFit="1"/>
    </xf>
    <xf numFmtId="0" fontId="19" fillId="0" borderId="8" xfId="0" applyFont="1" applyBorder="1" applyAlignment="1">
      <alignment horizontal="center" vertical="center" wrapText="1" shrinkToFit="1"/>
    </xf>
    <xf numFmtId="0" fontId="19" fillId="5" borderId="13" xfId="0" applyFont="1" applyFill="1" applyBorder="1" applyAlignment="1">
      <alignment horizontal="center" vertical="center" wrapText="1"/>
    </xf>
    <xf numFmtId="0" fontId="19" fillId="0" borderId="6" xfId="0" applyFont="1" applyBorder="1" applyAlignment="1">
      <alignment horizontal="center" vertical="center" shrinkToFit="1"/>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4" xfId="0" applyFont="1" applyFill="1" applyBorder="1" applyAlignment="1">
      <alignment horizontal="center" vertical="center"/>
    </xf>
    <xf numFmtId="0" fontId="19" fillId="5" borderId="9" xfId="0" applyFont="1" applyFill="1" applyBorder="1" applyAlignment="1">
      <alignment horizontal="center" vertical="center"/>
    </xf>
    <xf numFmtId="0" fontId="19" fillId="5" borderId="10" xfId="0" applyFont="1" applyFill="1" applyBorder="1" applyAlignment="1">
      <alignment horizontal="center" vertical="center"/>
    </xf>
    <xf numFmtId="0" fontId="19" fillId="5" borderId="11" xfId="0" applyFont="1" applyFill="1" applyBorder="1" applyAlignment="1">
      <alignment horizontal="center" vertical="center"/>
    </xf>
    <xf numFmtId="196" fontId="19" fillId="5" borderId="12" xfId="0" applyNumberFormat="1" applyFont="1" applyFill="1" applyBorder="1" applyAlignment="1">
      <alignment horizontal="center" vertical="center"/>
    </xf>
    <xf numFmtId="196" fontId="19" fillId="5" borderId="54" xfId="0" applyNumberFormat="1" applyFont="1" applyFill="1" applyBorder="1" applyAlignment="1">
      <alignment horizontal="center" vertical="center"/>
    </xf>
    <xf numFmtId="196" fontId="19" fillId="5" borderId="55" xfId="0" applyNumberFormat="1" applyFont="1" applyFill="1" applyBorder="1" applyAlignment="1">
      <alignment horizontal="center" vertical="center"/>
    </xf>
    <xf numFmtId="191" fontId="19" fillId="5" borderId="12" xfId="0" applyNumberFormat="1" applyFont="1" applyFill="1" applyBorder="1" applyAlignment="1">
      <alignment horizontal="center" vertical="center"/>
    </xf>
    <xf numFmtId="191" fontId="19" fillId="5" borderId="54" xfId="0" applyNumberFormat="1" applyFont="1" applyFill="1" applyBorder="1" applyAlignment="1">
      <alignment horizontal="center" vertical="center"/>
    </xf>
    <xf numFmtId="191" fontId="19" fillId="5" borderId="55" xfId="0" applyNumberFormat="1" applyFont="1" applyFill="1" applyBorder="1" applyAlignment="1">
      <alignment horizontal="center" vertical="center"/>
    </xf>
    <xf numFmtId="0" fontId="19" fillId="5" borderId="54" xfId="0" applyFont="1" applyFill="1" applyBorder="1" applyAlignment="1">
      <alignment vertical="center" wrapText="1"/>
    </xf>
    <xf numFmtId="0" fontId="19" fillId="5" borderId="55" xfId="0" applyFont="1" applyFill="1" applyBorder="1" applyAlignment="1">
      <alignment vertical="center" wrapText="1"/>
    </xf>
    <xf numFmtId="192" fontId="19" fillId="5" borderId="2" xfId="0" applyNumberFormat="1" applyFont="1" applyFill="1" applyBorder="1" applyAlignment="1">
      <alignment vertical="center"/>
    </xf>
    <xf numFmtId="192" fontId="19" fillId="5" borderId="3" xfId="0" applyNumberFormat="1" applyFont="1" applyFill="1" applyBorder="1" applyAlignment="1">
      <alignment vertical="center"/>
    </xf>
    <xf numFmtId="192" fontId="19" fillId="5" borderId="4" xfId="0" applyNumberFormat="1" applyFont="1" applyFill="1" applyBorder="1" applyAlignment="1">
      <alignment vertical="center"/>
    </xf>
    <xf numFmtId="0" fontId="19" fillId="0" borderId="5" xfId="0" applyFont="1" applyBorder="1" applyAlignment="1">
      <alignment vertical="center" wrapText="1"/>
    </xf>
    <xf numFmtId="0" fontId="19" fillId="0" borderId="0" xfId="0" applyFont="1" applyAlignment="1">
      <alignment vertical="center" wrapText="1"/>
    </xf>
    <xf numFmtId="0" fontId="19" fillId="0" borderId="7" xfId="0" applyFont="1" applyBorder="1" applyAlignment="1">
      <alignment vertical="center" wrapText="1"/>
    </xf>
    <xf numFmtId="0" fontId="19" fillId="0" borderId="5" xfId="0" applyFont="1" applyBorder="1" applyAlignment="1">
      <alignment vertical="center"/>
    </xf>
    <xf numFmtId="0" fontId="19" fillId="0" borderId="0" xfId="0" applyFont="1" applyAlignment="1">
      <alignment vertical="center"/>
    </xf>
    <xf numFmtId="0" fontId="19" fillId="0" borderId="7" xfId="0" applyFont="1" applyBorder="1" applyAlignment="1">
      <alignment vertical="center"/>
    </xf>
    <xf numFmtId="0" fontId="19" fillId="0" borderId="13" xfId="0" applyFont="1" applyBorder="1" applyAlignment="1">
      <alignment horizontal="center" vertical="center" wrapText="1" shrinkToFit="1"/>
    </xf>
    <xf numFmtId="0" fontId="19" fillId="0" borderId="2" xfId="0" applyFont="1" applyBorder="1" applyAlignment="1">
      <alignment horizontal="center" vertical="center" wrapText="1" shrinkToFit="1"/>
    </xf>
    <xf numFmtId="0" fontId="19" fillId="0" borderId="9" xfId="0" applyFont="1" applyBorder="1" applyAlignment="1">
      <alignment horizontal="center" vertical="center" wrapText="1" shrinkToFit="1"/>
    </xf>
    <xf numFmtId="0" fontId="19" fillId="0" borderId="4" xfId="0" applyFont="1" applyBorder="1" applyAlignment="1">
      <alignment horizontal="center" vertical="center" wrapText="1" shrinkToFit="1"/>
    </xf>
    <xf numFmtId="0" fontId="19" fillId="0" borderId="11" xfId="0" applyFont="1" applyBorder="1" applyAlignment="1">
      <alignment horizontal="center" vertical="center" wrapText="1" shrinkToFit="1"/>
    </xf>
    <xf numFmtId="194" fontId="19" fillId="5" borderId="13" xfId="0" applyNumberFormat="1" applyFont="1" applyFill="1" applyBorder="1" applyAlignment="1">
      <alignment vertical="center" shrinkToFit="1"/>
    </xf>
    <xf numFmtId="192" fontId="19" fillId="5" borderId="13" xfId="0" applyNumberFormat="1" applyFont="1" applyFill="1" applyBorder="1" applyAlignment="1">
      <alignment vertical="center" shrinkToFit="1"/>
    </xf>
    <xf numFmtId="0" fontId="19" fillId="5" borderId="12" xfId="0" applyFont="1" applyFill="1" applyBorder="1" applyAlignment="1">
      <alignment vertical="center" shrinkToFit="1"/>
    </xf>
    <xf numFmtId="0" fontId="19" fillId="5" borderId="55" xfId="0" applyFont="1" applyFill="1" applyBorder="1" applyAlignment="1">
      <alignment vertical="center" shrinkToFit="1"/>
    </xf>
    <xf numFmtId="0" fontId="19" fillId="0" borderId="3" xfId="0" applyFont="1" applyBorder="1" applyAlignment="1">
      <alignment vertical="center" shrinkToFit="1"/>
    </xf>
    <xf numFmtId="0" fontId="19" fillId="5" borderId="55" xfId="0" applyFont="1" applyFill="1" applyBorder="1" applyAlignment="1">
      <alignment vertical="center"/>
    </xf>
    <xf numFmtId="0" fontId="19" fillId="0" borderId="0" xfId="0" applyFont="1" applyAlignment="1">
      <alignment horizontal="center" vertical="center" shrinkToFit="1"/>
    </xf>
    <xf numFmtId="181" fontId="19" fillId="0" borderId="0" xfId="0" applyNumberFormat="1" applyFont="1" applyAlignment="1">
      <alignment vertical="center"/>
    </xf>
    <xf numFmtId="0" fontId="19" fillId="0" borderId="3" xfId="0" applyFont="1" applyBorder="1" applyAlignment="1">
      <alignment vertical="center"/>
    </xf>
    <xf numFmtId="0" fontId="19" fillId="0" borderId="9" xfId="0" applyFont="1" applyBorder="1" applyAlignment="1">
      <alignment vertical="center"/>
    </xf>
    <xf numFmtId="0" fontId="19" fillId="0" borderId="10" xfId="0" applyFont="1" applyBorder="1" applyAlignment="1">
      <alignment vertical="center"/>
    </xf>
    <xf numFmtId="0" fontId="19" fillId="0" borderId="11" xfId="0" applyFont="1" applyBorder="1" applyAlignment="1">
      <alignment vertical="center"/>
    </xf>
    <xf numFmtId="181" fontId="19" fillId="5" borderId="12" xfId="0" applyNumberFormat="1" applyFont="1" applyFill="1" applyBorder="1" applyAlignment="1">
      <alignment horizontal="center" vertical="center"/>
    </xf>
    <xf numFmtId="181" fontId="19" fillId="5" borderId="55" xfId="0" applyNumberFormat="1" applyFont="1" applyFill="1" applyBorder="1" applyAlignment="1">
      <alignment horizontal="center" vertical="center"/>
    </xf>
    <xf numFmtId="0" fontId="19" fillId="0" borderId="12" xfId="0" applyFont="1" applyBorder="1" applyAlignment="1">
      <alignment horizontal="center" vertical="center" wrapText="1"/>
    </xf>
    <xf numFmtId="0" fontId="19" fillId="0" borderId="55"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7" xfId="0" applyFont="1" applyBorder="1" applyAlignment="1">
      <alignment horizontal="center" vertical="center" wrapText="1"/>
    </xf>
  </cellXfs>
  <cellStyles count="7">
    <cellStyle name="桁区切り" xfId="1" builtinId="6"/>
    <cellStyle name="桁区切り 2" xfId="5" xr:uid="{00000000-0005-0000-0000-000001000000}"/>
    <cellStyle name="桁区切り 3" xfId="6" xr:uid="{00000000-0005-0000-0000-000002000000}"/>
    <cellStyle name="標準" xfId="0" builtinId="0"/>
    <cellStyle name="標準 2" xfId="2" xr:uid="{00000000-0005-0000-0000-000004000000}"/>
    <cellStyle name="標準 3" xfId="3" xr:uid="{00000000-0005-0000-0000-000005000000}"/>
    <cellStyle name="標準 4" xfId="4" xr:uid="{00000000-0005-0000-0000-000006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9087371" y="1930400"/>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3667125</xdr:colOff>
      <xdr:row>9</xdr:row>
      <xdr:rowOff>83344</xdr:rowOff>
    </xdr:from>
    <xdr:to>
      <xdr:col>5</xdr:col>
      <xdr:colOff>238126</xdr:colOff>
      <xdr:row>17</xdr:row>
      <xdr:rowOff>142875</xdr:rowOff>
    </xdr:to>
    <xdr:sp macro="" textlink="">
      <xdr:nvSpPr>
        <xdr:cNvPr id="2" name="角丸四角形 1">
          <a:extLst>
            <a:ext uri="{FF2B5EF4-FFF2-40B4-BE49-F238E27FC236}">
              <a16:creationId xmlns:a16="http://schemas.microsoft.com/office/drawing/2014/main" id="{00000000-0008-0000-1200-000002000000}"/>
            </a:ext>
          </a:extLst>
        </xdr:cNvPr>
        <xdr:cNvSpPr/>
      </xdr:nvSpPr>
      <xdr:spPr>
        <a:xfrm>
          <a:off x="4357688" y="2274094"/>
          <a:ext cx="4869657" cy="1393031"/>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43"/>
  <sheetViews>
    <sheetView showGridLines="0" tabSelected="1" view="pageBreakPreview" topLeftCell="G1" zoomScale="70" zoomScaleNormal="75" zoomScaleSheetLayoutView="70" workbookViewId="0">
      <pane ySplit="6" topLeftCell="A7" activePane="bottomLeft" state="frozen"/>
      <selection pane="bottomLeft" activeCell="V12" sqref="V12"/>
    </sheetView>
  </sheetViews>
  <sheetFormatPr defaultColWidth="9" defaultRowHeight="13.5"/>
  <cols>
    <col min="1" max="2" width="3.25" style="348" customWidth="1"/>
    <col min="3" max="3" width="9" style="346"/>
    <col min="4" max="4" width="13.625" style="346" customWidth="1"/>
    <col min="5" max="5" width="11.875" style="346" customWidth="1"/>
    <col min="6" max="6" width="9.5" style="346" customWidth="1"/>
    <col min="7" max="7" width="16.625" style="346" customWidth="1"/>
    <col min="8" max="8" width="12.125" style="346" customWidth="1"/>
    <col min="9" max="9" width="12.625" style="346" customWidth="1"/>
    <col min="10" max="10" width="8.625" style="346" customWidth="1"/>
    <col min="11" max="11" width="12.625" style="346" customWidth="1"/>
    <col min="12" max="12" width="9.625" style="346" customWidth="1"/>
    <col min="13" max="13" width="8.625" style="346" customWidth="1"/>
    <col min="14" max="14" width="12.625" style="346" customWidth="1"/>
    <col min="15" max="15" width="9.625" style="346" customWidth="1"/>
    <col min="16" max="16" width="8.625" style="346" customWidth="1"/>
    <col min="17" max="18" width="12.625" style="346" customWidth="1"/>
    <col min="19" max="19" width="13.25" style="346" customWidth="1"/>
    <col min="20" max="25" width="12.625" style="346" customWidth="1"/>
    <col min="26" max="33" width="9" style="346"/>
    <col min="34" max="34" width="12.75" style="346" customWidth="1"/>
    <col min="35" max="35" width="12.875" style="346" customWidth="1"/>
    <col min="36" max="16384" width="9" style="346"/>
  </cols>
  <sheetData>
    <row r="1" spans="1:35" ht="28.5">
      <c r="C1" s="306" t="s">
        <v>414</v>
      </c>
    </row>
    <row r="2" spans="1:35" s="1" customFormat="1" ht="30" customHeight="1" thickBot="1">
      <c r="A2" s="270"/>
      <c r="B2" s="270"/>
      <c r="C2" s="307" t="s">
        <v>548</v>
      </c>
      <c r="D2" s="279"/>
      <c r="E2" s="280"/>
      <c r="F2" s="280"/>
      <c r="G2" s="17"/>
      <c r="H2" s="17"/>
      <c r="I2" s="17"/>
      <c r="J2" s="17"/>
      <c r="K2" s="17"/>
      <c r="L2" s="17"/>
      <c r="M2" s="17"/>
      <c r="N2" s="17"/>
      <c r="O2" s="17"/>
      <c r="P2" s="17"/>
      <c r="Q2" s="17"/>
      <c r="R2" s="17"/>
      <c r="S2" s="17"/>
      <c r="T2" s="17"/>
      <c r="U2" s="17"/>
      <c r="V2" s="18"/>
      <c r="W2" s="18"/>
      <c r="X2" s="18"/>
      <c r="Y2" s="18"/>
    </row>
    <row r="3" spans="1:35" s="2" customFormat="1" ht="14.1" customHeight="1">
      <c r="A3" s="270"/>
      <c r="B3" s="270"/>
      <c r="C3" s="281"/>
      <c r="D3" s="282"/>
      <c r="E3" s="283"/>
      <c r="F3" s="283"/>
      <c r="G3" s="284"/>
      <c r="H3" s="285"/>
      <c r="I3" s="286" t="s">
        <v>0</v>
      </c>
      <c r="J3" s="286" t="s">
        <v>1</v>
      </c>
      <c r="K3" s="286" t="s">
        <v>2</v>
      </c>
      <c r="L3" s="287"/>
      <c r="M3" s="288"/>
      <c r="N3" s="288" t="s">
        <v>3</v>
      </c>
      <c r="O3" s="287"/>
      <c r="P3" s="288"/>
      <c r="Q3" s="288" t="s">
        <v>4</v>
      </c>
      <c r="R3" s="286" t="s">
        <v>5</v>
      </c>
      <c r="S3" s="286" t="s">
        <v>6</v>
      </c>
      <c r="T3" s="286" t="s">
        <v>7</v>
      </c>
      <c r="U3" s="286" t="s">
        <v>8</v>
      </c>
      <c r="V3" s="284"/>
      <c r="W3" s="283"/>
      <c r="X3" s="351"/>
      <c r="Y3" s="341"/>
      <c r="AH3" s="2" t="s">
        <v>569</v>
      </c>
      <c r="AI3" s="2" t="s">
        <v>569</v>
      </c>
    </row>
    <row r="4" spans="1:35" s="2" customFormat="1" ht="50.1" customHeight="1">
      <c r="A4" s="274" t="s">
        <v>517</v>
      </c>
      <c r="B4" s="274" t="s">
        <v>518</v>
      </c>
      <c r="C4" s="289" t="s">
        <v>9</v>
      </c>
      <c r="D4" s="3" t="s">
        <v>10</v>
      </c>
      <c r="E4" s="4" t="s">
        <v>429</v>
      </c>
      <c r="F4" s="16" t="s">
        <v>527</v>
      </c>
      <c r="G4" s="4" t="s">
        <v>11</v>
      </c>
      <c r="H4" s="5" t="s">
        <v>22</v>
      </c>
      <c r="I4" s="6" t="s">
        <v>12</v>
      </c>
      <c r="J4" s="7" t="s">
        <v>528</v>
      </c>
      <c r="K4" s="6" t="s">
        <v>13</v>
      </c>
      <c r="L4" s="365" t="s">
        <v>14</v>
      </c>
      <c r="M4" s="366"/>
      <c r="N4" s="367"/>
      <c r="O4" s="365" t="s">
        <v>15</v>
      </c>
      <c r="P4" s="366"/>
      <c r="Q4" s="367"/>
      <c r="R4" s="6" t="s">
        <v>23</v>
      </c>
      <c r="S4" s="7" t="s">
        <v>524</v>
      </c>
      <c r="T4" s="7" t="s">
        <v>525</v>
      </c>
      <c r="U4" s="7" t="s">
        <v>526</v>
      </c>
      <c r="V4" s="4" t="s">
        <v>16</v>
      </c>
      <c r="W4" s="4" t="s">
        <v>520</v>
      </c>
      <c r="X4" s="7" t="s">
        <v>519</v>
      </c>
      <c r="Y4" s="335" t="s">
        <v>566</v>
      </c>
      <c r="AH4" s="2" t="s">
        <v>564</v>
      </c>
      <c r="AI4" s="363" t="s">
        <v>568</v>
      </c>
    </row>
    <row r="5" spans="1:35" s="8" customFormat="1" ht="14.1" customHeight="1">
      <c r="A5" s="271"/>
      <c r="B5" s="271"/>
      <c r="C5" s="290"/>
      <c r="D5" s="9"/>
      <c r="E5" s="10"/>
      <c r="F5" s="12"/>
      <c r="G5" s="11"/>
      <c r="H5" s="12"/>
      <c r="I5" s="11"/>
      <c r="J5" s="11"/>
      <c r="K5" s="13"/>
      <c r="L5" s="19" t="s">
        <v>514</v>
      </c>
      <c r="M5" s="19" t="s">
        <v>17</v>
      </c>
      <c r="N5" s="19" t="s">
        <v>18</v>
      </c>
      <c r="O5" s="19" t="s">
        <v>514</v>
      </c>
      <c r="P5" s="19" t="s">
        <v>17</v>
      </c>
      <c r="Q5" s="19" t="s">
        <v>18</v>
      </c>
      <c r="R5" s="11"/>
      <c r="S5" s="11"/>
      <c r="T5" s="11"/>
      <c r="U5" s="11"/>
      <c r="V5" s="20" t="s">
        <v>19</v>
      </c>
      <c r="W5" s="20"/>
      <c r="X5" s="352"/>
      <c r="Y5" s="291"/>
    </row>
    <row r="6" spans="1:35" s="14" customFormat="1" ht="19.5" customHeight="1">
      <c r="A6" s="273"/>
      <c r="B6" s="273"/>
      <c r="C6" s="337"/>
      <c r="D6" s="316"/>
      <c r="E6" s="317"/>
      <c r="F6" s="317"/>
      <c r="G6" s="318"/>
      <c r="H6" s="319"/>
      <c r="I6" s="320" t="s">
        <v>20</v>
      </c>
      <c r="J6" s="320" t="s">
        <v>20</v>
      </c>
      <c r="K6" s="320" t="s">
        <v>20</v>
      </c>
      <c r="L6" s="320" t="s">
        <v>515</v>
      </c>
      <c r="M6" s="320" t="s">
        <v>20</v>
      </c>
      <c r="N6" s="320" t="s">
        <v>20</v>
      </c>
      <c r="O6" s="320" t="s">
        <v>515</v>
      </c>
      <c r="P6" s="320" t="s">
        <v>20</v>
      </c>
      <c r="Q6" s="320" t="s">
        <v>20</v>
      </c>
      <c r="R6" s="320" t="s">
        <v>20</v>
      </c>
      <c r="S6" s="320" t="s">
        <v>20</v>
      </c>
      <c r="T6" s="320" t="s">
        <v>20</v>
      </c>
      <c r="U6" s="320" t="s">
        <v>20</v>
      </c>
      <c r="V6" s="329"/>
      <c r="W6" s="342"/>
      <c r="X6" s="353"/>
      <c r="Y6" s="361" t="s">
        <v>565</v>
      </c>
    </row>
    <row r="7" spans="1:35" s="15" customFormat="1" ht="39.75" customHeight="1">
      <c r="A7" s="272"/>
      <c r="B7" s="272"/>
      <c r="C7" s="338"/>
      <c r="D7" s="321"/>
      <c r="E7" s="322"/>
      <c r="F7" s="347"/>
      <c r="G7" s="323"/>
      <c r="H7" s="324"/>
      <c r="I7" s="325"/>
      <c r="J7" s="325"/>
      <c r="K7" s="326" t="str">
        <f>IF(I7="","",I7-J7)</f>
        <v/>
      </c>
      <c r="L7" s="327"/>
      <c r="M7" s="326" t="str">
        <f>IF(N7="","",IF(L7="","",N7/L7))</f>
        <v/>
      </c>
      <c r="N7" s="325"/>
      <c r="O7" s="327"/>
      <c r="P7" s="325"/>
      <c r="Q7" s="328" t="str">
        <f t="shared" ref="Q7:Q26" si="0">IF(P7="","",IF(O7="","",IF(X7="単年",O7*P7,O7*P7*Y7)))</f>
        <v/>
      </c>
      <c r="R7" s="328" t="str">
        <f>IF(Q7="","",IF(N7&gt;Q7,Q7,N7))</f>
        <v/>
      </c>
      <c r="S7" s="349"/>
      <c r="T7" s="328" t="str">
        <f t="shared" ref="T7:T26" si="1">IF(I7="","",IF(S7="-",MIN(K7,R7),IF(AB7="a",MIN(K7,R7,S7),IF(AB7="b",MIN(MIN(K7*AC7,R7*AC7,S7))))))</f>
        <v/>
      </c>
      <c r="U7" s="328" t="str">
        <f t="shared" ref="U7:U26" si="2">IF(I7="","",ROUNDDOWN(IF(I7="","",IF(AD7="B",T7,IF(S7="-",T7*AE7,T7*AF7))),-3))</f>
        <v/>
      </c>
      <c r="V7" s="330"/>
      <c r="W7" s="343"/>
      <c r="X7" s="354"/>
      <c r="Y7" s="357"/>
      <c r="AB7" s="15" t="e">
        <f>VLOOKUP(E7,'管理用（このシートは削除しないでください）'!$H$25:$M$36,2,FALSE)</f>
        <v>#N/A</v>
      </c>
      <c r="AC7" s="197" t="e">
        <f>VLOOKUP(E7,'管理用（このシートは削除しないでください）'!$H$25:$M$36,3,FALSE)</f>
        <v>#N/A</v>
      </c>
      <c r="AD7" s="15" t="e">
        <f>VLOOKUP(E7,'管理用（このシートは削除しないでください）'!$H$25:$M$36,4,FALSE)</f>
        <v>#N/A</v>
      </c>
      <c r="AE7" s="197" t="e">
        <f>VLOOKUP(E7,'管理用（このシートは削除しないでください）'!$H$25:$M$36,5,FALSE)</f>
        <v>#N/A</v>
      </c>
      <c r="AF7" s="197" t="e">
        <f>VLOOKUP(E7,'管理用（このシートは削除しないでください）'!$H$25:$M$36,6,FALSE)</f>
        <v>#N/A</v>
      </c>
      <c r="AG7" s="197"/>
      <c r="AH7" s="364" t="e">
        <f>VLOOKUP(E7,'管理用（このシートは削除しないでください）'!$H$25:$N$36,7,FALSE)</f>
        <v>#N/A</v>
      </c>
      <c r="AI7" s="364" t="e">
        <f>VLOOKUP(E7,'管理用（このシートは削除しないでください）'!$H$25:$O$36,8,FALSE)</f>
        <v>#N/A</v>
      </c>
    </row>
    <row r="8" spans="1:35" s="15" customFormat="1" ht="39.75" customHeight="1">
      <c r="A8" s="272"/>
      <c r="B8" s="272"/>
      <c r="C8" s="339"/>
      <c r="D8" s="292"/>
      <c r="E8" s="293"/>
      <c r="F8" s="294"/>
      <c r="G8" s="295"/>
      <c r="H8" s="296"/>
      <c r="I8" s="297"/>
      <c r="J8" s="297"/>
      <c r="K8" s="298" t="str">
        <f t="shared" ref="K8:K14" si="3">IF(I8="","",I8-J8)</f>
        <v/>
      </c>
      <c r="L8" s="299"/>
      <c r="M8" s="298" t="str">
        <f t="shared" ref="M8:M14" si="4">IF(N8="","",IF(L8="","",N8/L8))</f>
        <v/>
      </c>
      <c r="N8" s="297"/>
      <c r="O8" s="299"/>
      <c r="P8" s="297"/>
      <c r="Q8" s="301" t="str">
        <f t="shared" si="0"/>
        <v/>
      </c>
      <c r="R8" s="298" t="str">
        <f>IF(Q8="","",IF(N8&gt;Q8,Q8,N8))</f>
        <v/>
      </c>
      <c r="S8" s="300"/>
      <c r="T8" s="301" t="str">
        <f t="shared" si="1"/>
        <v/>
      </c>
      <c r="U8" s="301" t="str">
        <f t="shared" si="2"/>
        <v/>
      </c>
      <c r="V8" s="331"/>
      <c r="W8" s="344"/>
      <c r="X8" s="355"/>
      <c r="Y8" s="358"/>
      <c r="AB8" s="15" t="e">
        <f>VLOOKUP(E8,'管理用（このシートは削除しないでください）'!$H$25:$M$36,2,FALSE)</f>
        <v>#N/A</v>
      </c>
      <c r="AC8" s="197" t="e">
        <f>VLOOKUP(E8,'管理用（このシートは削除しないでください）'!$H$25:$M$36,3,FALSE)</f>
        <v>#N/A</v>
      </c>
      <c r="AD8" s="15" t="e">
        <f>VLOOKUP(E8,'管理用（このシートは削除しないでください）'!$H$25:$M$36,4,FALSE)</f>
        <v>#N/A</v>
      </c>
      <c r="AE8" s="197" t="e">
        <f>VLOOKUP(E8,'管理用（このシートは削除しないでください）'!$H$25:$M$36,5,FALSE)</f>
        <v>#N/A</v>
      </c>
      <c r="AF8" s="197" t="e">
        <f>VLOOKUP(E8,'管理用（このシートは削除しないでください）'!$H$25:$M$36,6,FALSE)</f>
        <v>#N/A</v>
      </c>
      <c r="AG8" s="197"/>
      <c r="AH8" s="364" t="e">
        <f>VLOOKUP(E8,'管理用（このシートは削除しないでください）'!$H$25:$N$36,7,FALSE)</f>
        <v>#N/A</v>
      </c>
      <c r="AI8" s="364" t="e">
        <f>VLOOKUP(E8,'管理用（このシートは削除しないでください）'!$H$25:$O$36,8,FALSE)</f>
        <v>#N/A</v>
      </c>
    </row>
    <row r="9" spans="1:35" s="15" customFormat="1" ht="39.75" customHeight="1">
      <c r="A9" s="272"/>
      <c r="B9" s="272"/>
      <c r="C9" s="339"/>
      <c r="D9" s="292"/>
      <c r="E9" s="293"/>
      <c r="F9" s="294"/>
      <c r="G9" s="295"/>
      <c r="H9" s="296"/>
      <c r="I9" s="297"/>
      <c r="J9" s="297"/>
      <c r="K9" s="298" t="str">
        <f t="shared" si="3"/>
        <v/>
      </c>
      <c r="L9" s="299"/>
      <c r="M9" s="298" t="str">
        <f t="shared" si="4"/>
        <v/>
      </c>
      <c r="N9" s="297"/>
      <c r="O9" s="299"/>
      <c r="P9" s="297"/>
      <c r="Q9" s="301" t="str">
        <f t="shared" si="0"/>
        <v/>
      </c>
      <c r="R9" s="301" t="str">
        <f>IF(Q9="","",IF(N9&gt;Q9,Q9,N9))</f>
        <v/>
      </c>
      <c r="S9" s="300"/>
      <c r="T9" s="301" t="str">
        <f t="shared" si="1"/>
        <v/>
      </c>
      <c r="U9" s="301" t="str">
        <f t="shared" si="2"/>
        <v/>
      </c>
      <c r="V9" s="331"/>
      <c r="W9" s="344"/>
      <c r="X9" s="355"/>
      <c r="Y9" s="358"/>
      <c r="AB9" s="15" t="e">
        <f>VLOOKUP(E9,'管理用（このシートは削除しないでください）'!$H$25:$M$36,2,FALSE)</f>
        <v>#N/A</v>
      </c>
      <c r="AC9" s="197" t="e">
        <f>VLOOKUP(E9,'管理用（このシートは削除しないでください）'!$H$25:$M$36,3,FALSE)</f>
        <v>#N/A</v>
      </c>
      <c r="AD9" s="15" t="e">
        <f>VLOOKUP(E9,'管理用（このシートは削除しないでください）'!$H$25:$M$36,4,FALSE)</f>
        <v>#N/A</v>
      </c>
      <c r="AE9" s="197" t="e">
        <f>VLOOKUP(E9,'管理用（このシートは削除しないでください）'!$H$25:$M$36,5,FALSE)</f>
        <v>#N/A</v>
      </c>
      <c r="AF9" s="197" t="e">
        <f>VLOOKUP(E9,'管理用（このシートは削除しないでください）'!$H$25:$M$36,6,FALSE)</f>
        <v>#N/A</v>
      </c>
      <c r="AG9" s="197"/>
      <c r="AH9" s="364" t="e">
        <f>VLOOKUP(E9,'管理用（このシートは削除しないでください）'!$H$25:$N$36,7,FALSE)</f>
        <v>#N/A</v>
      </c>
      <c r="AI9" s="364" t="e">
        <f>VLOOKUP(E9,'管理用（このシートは削除しないでください）'!$H$25:$O$36,8,FALSE)</f>
        <v>#N/A</v>
      </c>
    </row>
    <row r="10" spans="1:35" s="15" customFormat="1" ht="39.75" customHeight="1">
      <c r="A10" s="272"/>
      <c r="B10" s="272"/>
      <c r="C10" s="339"/>
      <c r="D10" s="292"/>
      <c r="E10" s="293"/>
      <c r="F10" s="294"/>
      <c r="G10" s="295"/>
      <c r="H10" s="296"/>
      <c r="I10" s="297"/>
      <c r="J10" s="297"/>
      <c r="K10" s="298" t="str">
        <f t="shared" si="3"/>
        <v/>
      </c>
      <c r="L10" s="299"/>
      <c r="M10" s="298" t="str">
        <f t="shared" si="4"/>
        <v/>
      </c>
      <c r="N10" s="297"/>
      <c r="O10" s="299"/>
      <c r="P10" s="297"/>
      <c r="Q10" s="301" t="str">
        <f t="shared" si="0"/>
        <v/>
      </c>
      <c r="R10" s="301" t="str">
        <f t="shared" ref="R10:R14" si="5">IF(Q10="","",IF(N10&gt;Q10,Q10,N10))</f>
        <v/>
      </c>
      <c r="S10" s="300"/>
      <c r="T10" s="301" t="str">
        <f t="shared" si="1"/>
        <v/>
      </c>
      <c r="U10" s="301" t="str">
        <f t="shared" si="2"/>
        <v/>
      </c>
      <c r="V10" s="331"/>
      <c r="W10" s="344"/>
      <c r="X10" s="355"/>
      <c r="Y10" s="358"/>
      <c r="AB10" s="15" t="e">
        <f>VLOOKUP(E10,'管理用（このシートは削除しないでください）'!$H$25:$M$36,2,FALSE)</f>
        <v>#N/A</v>
      </c>
      <c r="AC10" s="197" t="e">
        <f>VLOOKUP(E10,'管理用（このシートは削除しないでください）'!$H$25:$M$36,3,FALSE)</f>
        <v>#N/A</v>
      </c>
      <c r="AD10" s="15" t="e">
        <f>VLOOKUP(E10,'管理用（このシートは削除しないでください）'!$H$25:$M$36,4,FALSE)</f>
        <v>#N/A</v>
      </c>
      <c r="AE10" s="197" t="e">
        <f>VLOOKUP(E10,'管理用（このシートは削除しないでください）'!$H$25:$M$36,5,FALSE)</f>
        <v>#N/A</v>
      </c>
      <c r="AF10" s="197" t="e">
        <f>VLOOKUP(E10,'管理用（このシートは削除しないでください）'!$H$25:$M$36,6,FALSE)</f>
        <v>#N/A</v>
      </c>
      <c r="AG10" s="197"/>
      <c r="AH10" s="364" t="e">
        <f>VLOOKUP(E10,'管理用（このシートは削除しないでください）'!$H$25:$N$36,7,FALSE)</f>
        <v>#N/A</v>
      </c>
      <c r="AI10" s="364" t="e">
        <f>VLOOKUP(E10,'管理用（このシートは削除しないでください）'!$H$25:$O$36,8,FALSE)</f>
        <v>#N/A</v>
      </c>
    </row>
    <row r="11" spans="1:35" s="15" customFormat="1" ht="39.75" customHeight="1">
      <c r="A11" s="272"/>
      <c r="B11" s="272"/>
      <c r="C11" s="339"/>
      <c r="D11" s="292"/>
      <c r="E11" s="293"/>
      <c r="F11" s="294"/>
      <c r="G11" s="295"/>
      <c r="H11" s="296"/>
      <c r="I11" s="297"/>
      <c r="J11" s="297"/>
      <c r="K11" s="298" t="str">
        <f t="shared" si="3"/>
        <v/>
      </c>
      <c r="L11" s="299"/>
      <c r="M11" s="298" t="str">
        <f t="shared" si="4"/>
        <v/>
      </c>
      <c r="N11" s="297"/>
      <c r="O11" s="299"/>
      <c r="P11" s="297"/>
      <c r="Q11" s="301" t="str">
        <f t="shared" si="0"/>
        <v/>
      </c>
      <c r="R11" s="301" t="str">
        <f t="shared" si="5"/>
        <v/>
      </c>
      <c r="S11" s="300"/>
      <c r="T11" s="301" t="str">
        <f t="shared" si="1"/>
        <v/>
      </c>
      <c r="U11" s="301" t="str">
        <f t="shared" si="2"/>
        <v/>
      </c>
      <c r="V11" s="331"/>
      <c r="W11" s="344"/>
      <c r="X11" s="355"/>
      <c r="Y11" s="358"/>
      <c r="AB11" s="15" t="e">
        <f>VLOOKUP(E11,'管理用（このシートは削除しないでください）'!$H$25:$M$36,2,FALSE)</f>
        <v>#N/A</v>
      </c>
      <c r="AC11" s="197" t="e">
        <f>VLOOKUP(E11,'管理用（このシートは削除しないでください）'!$H$25:$M$36,3,FALSE)</f>
        <v>#N/A</v>
      </c>
      <c r="AD11" s="15" t="e">
        <f>VLOOKUP(E11,'管理用（このシートは削除しないでください）'!$H$25:$M$36,4,FALSE)</f>
        <v>#N/A</v>
      </c>
      <c r="AE11" s="197" t="e">
        <f>VLOOKUP(E11,'管理用（このシートは削除しないでください）'!$H$25:$M$36,5,FALSE)</f>
        <v>#N/A</v>
      </c>
      <c r="AF11" s="197" t="e">
        <f>VLOOKUP(E11,'管理用（このシートは削除しないでください）'!$H$25:$M$36,6,FALSE)</f>
        <v>#N/A</v>
      </c>
      <c r="AG11" s="197"/>
      <c r="AH11" s="364" t="e">
        <f>VLOOKUP(E11,'管理用（このシートは削除しないでください）'!$H$25:$N$36,7,FALSE)</f>
        <v>#N/A</v>
      </c>
      <c r="AI11" s="364" t="e">
        <f>VLOOKUP(E11,'管理用（このシートは削除しないでください）'!$H$25:$O$36,8,FALSE)</f>
        <v>#N/A</v>
      </c>
    </row>
    <row r="12" spans="1:35" s="15" customFormat="1" ht="39.75" customHeight="1">
      <c r="A12" s="272"/>
      <c r="B12" s="272"/>
      <c r="C12" s="339"/>
      <c r="D12" s="292"/>
      <c r="E12" s="293"/>
      <c r="F12" s="294"/>
      <c r="G12" s="295"/>
      <c r="H12" s="296"/>
      <c r="I12" s="297"/>
      <c r="J12" s="297"/>
      <c r="K12" s="298" t="str">
        <f t="shared" si="3"/>
        <v/>
      </c>
      <c r="L12" s="299"/>
      <c r="M12" s="298" t="str">
        <f t="shared" si="4"/>
        <v/>
      </c>
      <c r="N12" s="297"/>
      <c r="O12" s="299"/>
      <c r="P12" s="297"/>
      <c r="Q12" s="301" t="str">
        <f t="shared" si="0"/>
        <v/>
      </c>
      <c r="R12" s="301" t="str">
        <f t="shared" si="5"/>
        <v/>
      </c>
      <c r="S12" s="300"/>
      <c r="T12" s="301" t="str">
        <f t="shared" si="1"/>
        <v/>
      </c>
      <c r="U12" s="301" t="str">
        <f t="shared" si="2"/>
        <v/>
      </c>
      <c r="V12" s="331"/>
      <c r="W12" s="344"/>
      <c r="X12" s="355"/>
      <c r="Y12" s="358"/>
      <c r="AB12" s="15" t="e">
        <f>VLOOKUP(E12,'管理用（このシートは削除しないでください）'!$H$25:$M$36,2,FALSE)</f>
        <v>#N/A</v>
      </c>
      <c r="AC12" s="197" t="e">
        <f>VLOOKUP(E12,'管理用（このシートは削除しないでください）'!$H$25:$M$36,3,FALSE)</f>
        <v>#N/A</v>
      </c>
      <c r="AD12" s="15" t="e">
        <f>VLOOKUP(E12,'管理用（このシートは削除しないでください）'!$H$25:$M$36,4,FALSE)</f>
        <v>#N/A</v>
      </c>
      <c r="AE12" s="197" t="e">
        <f>VLOOKUP(E12,'管理用（このシートは削除しないでください）'!$H$25:$M$36,5,FALSE)</f>
        <v>#N/A</v>
      </c>
      <c r="AF12" s="197" t="e">
        <f>VLOOKUP(E12,'管理用（このシートは削除しないでください）'!$H$25:$M$36,6,FALSE)</f>
        <v>#N/A</v>
      </c>
      <c r="AG12" s="197"/>
      <c r="AH12" s="364" t="e">
        <f>VLOOKUP(E12,'管理用（このシートは削除しないでください）'!$H$25:$N$36,7,FALSE)</f>
        <v>#N/A</v>
      </c>
      <c r="AI12" s="364" t="e">
        <f>VLOOKUP(E12,'管理用（このシートは削除しないでください）'!$H$25:$O$36,8,FALSE)</f>
        <v>#N/A</v>
      </c>
    </row>
    <row r="13" spans="1:35" s="15" customFormat="1" ht="39.75" customHeight="1">
      <c r="A13" s="272"/>
      <c r="B13" s="272"/>
      <c r="C13" s="339"/>
      <c r="D13" s="292"/>
      <c r="E13" s="293"/>
      <c r="F13" s="294"/>
      <c r="G13" s="295"/>
      <c r="H13" s="296"/>
      <c r="I13" s="297"/>
      <c r="J13" s="297"/>
      <c r="K13" s="298" t="str">
        <f t="shared" si="3"/>
        <v/>
      </c>
      <c r="L13" s="299"/>
      <c r="M13" s="298" t="str">
        <f t="shared" si="4"/>
        <v/>
      </c>
      <c r="N13" s="297"/>
      <c r="O13" s="299"/>
      <c r="P13" s="297"/>
      <c r="Q13" s="301" t="str">
        <f t="shared" si="0"/>
        <v/>
      </c>
      <c r="R13" s="301" t="str">
        <f t="shared" si="5"/>
        <v/>
      </c>
      <c r="S13" s="300"/>
      <c r="T13" s="301" t="str">
        <f t="shared" si="1"/>
        <v/>
      </c>
      <c r="U13" s="301" t="str">
        <f t="shared" si="2"/>
        <v/>
      </c>
      <c r="V13" s="331"/>
      <c r="W13" s="344"/>
      <c r="X13" s="355"/>
      <c r="Y13" s="358"/>
      <c r="AB13" s="15" t="e">
        <f>VLOOKUP(E13,'管理用（このシートは削除しないでください）'!$H$25:$M$36,2,FALSE)</f>
        <v>#N/A</v>
      </c>
      <c r="AC13" s="197" t="e">
        <f>VLOOKUP(E13,'管理用（このシートは削除しないでください）'!$H$25:$M$36,3,FALSE)</f>
        <v>#N/A</v>
      </c>
      <c r="AD13" s="15" t="e">
        <f>VLOOKUP(E13,'管理用（このシートは削除しないでください）'!$H$25:$M$36,4,FALSE)</f>
        <v>#N/A</v>
      </c>
      <c r="AE13" s="197" t="e">
        <f>VLOOKUP(E13,'管理用（このシートは削除しないでください）'!$H$25:$M$36,5,FALSE)</f>
        <v>#N/A</v>
      </c>
      <c r="AF13" s="197" t="e">
        <f>VLOOKUP(E13,'管理用（このシートは削除しないでください）'!$H$25:$M$36,6,FALSE)</f>
        <v>#N/A</v>
      </c>
      <c r="AG13" s="197"/>
      <c r="AH13" s="364" t="e">
        <f>VLOOKUP(E13,'管理用（このシートは削除しないでください）'!$H$25:$N$36,7,FALSE)</f>
        <v>#N/A</v>
      </c>
      <c r="AI13" s="364" t="e">
        <f>VLOOKUP(E13,'管理用（このシートは削除しないでください）'!$H$25:$O$36,8,FALSE)</f>
        <v>#N/A</v>
      </c>
    </row>
    <row r="14" spans="1:35" s="15" customFormat="1" ht="39.75" customHeight="1">
      <c r="A14" s="272"/>
      <c r="B14" s="272"/>
      <c r="C14" s="339"/>
      <c r="D14" s="292"/>
      <c r="E14" s="293"/>
      <c r="F14" s="294"/>
      <c r="G14" s="295"/>
      <c r="H14" s="296"/>
      <c r="I14" s="297"/>
      <c r="J14" s="297"/>
      <c r="K14" s="298" t="str">
        <f t="shared" si="3"/>
        <v/>
      </c>
      <c r="L14" s="299"/>
      <c r="M14" s="298" t="str">
        <f t="shared" si="4"/>
        <v/>
      </c>
      <c r="N14" s="297"/>
      <c r="O14" s="299"/>
      <c r="P14" s="297"/>
      <c r="Q14" s="301" t="str">
        <f t="shared" si="0"/>
        <v/>
      </c>
      <c r="R14" s="301" t="str">
        <f t="shared" si="5"/>
        <v/>
      </c>
      <c r="S14" s="300"/>
      <c r="T14" s="301" t="str">
        <f t="shared" si="1"/>
        <v/>
      </c>
      <c r="U14" s="301" t="str">
        <f t="shared" si="2"/>
        <v/>
      </c>
      <c r="V14" s="331"/>
      <c r="W14" s="344"/>
      <c r="X14" s="355"/>
      <c r="Y14" s="358"/>
      <c r="AB14" s="15" t="e">
        <f>VLOOKUP(E14,'管理用（このシートは削除しないでください）'!$H$25:$M$36,2,FALSE)</f>
        <v>#N/A</v>
      </c>
      <c r="AC14" s="197" t="e">
        <f>VLOOKUP(E14,'管理用（このシートは削除しないでください）'!$H$25:$M$36,3,FALSE)</f>
        <v>#N/A</v>
      </c>
      <c r="AD14" s="15" t="e">
        <f>VLOOKUP(E14,'管理用（このシートは削除しないでください）'!$H$25:$M$36,4,FALSE)</f>
        <v>#N/A</v>
      </c>
      <c r="AE14" s="197" t="e">
        <f>VLOOKUP(E14,'管理用（このシートは削除しないでください）'!$H$25:$M$36,5,FALSE)</f>
        <v>#N/A</v>
      </c>
      <c r="AF14" s="197" t="e">
        <f>VLOOKUP(E14,'管理用（このシートは削除しないでください）'!$H$25:$M$36,6,FALSE)</f>
        <v>#N/A</v>
      </c>
      <c r="AG14" s="197"/>
      <c r="AH14" s="364" t="e">
        <f>VLOOKUP(E14,'管理用（このシートは削除しないでください）'!$H$25:$N$36,7,FALSE)</f>
        <v>#N/A</v>
      </c>
      <c r="AI14" s="364" t="e">
        <f>VLOOKUP(E14,'管理用（このシートは削除しないでください）'!$H$25:$O$36,8,FALSE)</f>
        <v>#N/A</v>
      </c>
    </row>
    <row r="15" spans="1:35" s="15" customFormat="1" ht="39.75" customHeight="1">
      <c r="A15" s="272"/>
      <c r="B15" s="272"/>
      <c r="C15" s="339"/>
      <c r="D15" s="292"/>
      <c r="E15" s="293"/>
      <c r="F15" s="294"/>
      <c r="G15" s="295"/>
      <c r="H15" s="296"/>
      <c r="I15" s="297"/>
      <c r="J15" s="297"/>
      <c r="K15" s="298" t="str">
        <f t="shared" ref="K15:K26" si="6">IF(I15="","",I15-J15)</f>
        <v/>
      </c>
      <c r="L15" s="299"/>
      <c r="M15" s="298" t="str">
        <f t="shared" ref="M15:M26" si="7">IF(N15="","",IF(L15="","",N15/L15))</f>
        <v/>
      </c>
      <c r="N15" s="297"/>
      <c r="O15" s="299"/>
      <c r="P15" s="297"/>
      <c r="Q15" s="301" t="str">
        <f t="shared" si="0"/>
        <v/>
      </c>
      <c r="R15" s="301" t="str">
        <f t="shared" ref="R15:R26" si="8">IF(Q15="","",IF(N15&gt;Q15,Q15,N15))</f>
        <v/>
      </c>
      <c r="S15" s="300"/>
      <c r="T15" s="301" t="str">
        <f t="shared" si="1"/>
        <v/>
      </c>
      <c r="U15" s="301" t="str">
        <f t="shared" si="2"/>
        <v/>
      </c>
      <c r="V15" s="331"/>
      <c r="W15" s="344"/>
      <c r="X15" s="355"/>
      <c r="Y15" s="358"/>
      <c r="AB15" s="15" t="e">
        <f>VLOOKUP(E15,'管理用（このシートは削除しないでください）'!$H$25:$M$36,2,FALSE)</f>
        <v>#N/A</v>
      </c>
      <c r="AC15" s="197" t="e">
        <f>VLOOKUP(E15,'管理用（このシートは削除しないでください）'!$H$25:$M$36,3,FALSE)</f>
        <v>#N/A</v>
      </c>
      <c r="AD15" s="15" t="e">
        <f>VLOOKUP(E15,'管理用（このシートは削除しないでください）'!$H$25:$M$36,4,FALSE)</f>
        <v>#N/A</v>
      </c>
      <c r="AE15" s="197" t="e">
        <f>VLOOKUP(E15,'管理用（このシートは削除しないでください）'!$H$25:$M$36,5,FALSE)</f>
        <v>#N/A</v>
      </c>
      <c r="AF15" s="197" t="e">
        <f>VLOOKUP(E15,'管理用（このシートは削除しないでください）'!$H$25:$M$36,6,FALSE)</f>
        <v>#N/A</v>
      </c>
      <c r="AG15" s="197"/>
      <c r="AH15" s="364" t="e">
        <f>VLOOKUP(E15,'管理用（このシートは削除しないでください）'!$H$25:$N$36,7,FALSE)</f>
        <v>#N/A</v>
      </c>
      <c r="AI15" s="364" t="e">
        <f>VLOOKUP(E15,'管理用（このシートは削除しないでください）'!$H$25:$O$36,8,FALSE)</f>
        <v>#N/A</v>
      </c>
    </row>
    <row r="16" spans="1:35" s="15" customFormat="1" ht="39.75" customHeight="1">
      <c r="A16" s="272"/>
      <c r="B16" s="272"/>
      <c r="C16" s="339"/>
      <c r="D16" s="292"/>
      <c r="E16" s="293"/>
      <c r="F16" s="294"/>
      <c r="G16" s="295"/>
      <c r="H16" s="296"/>
      <c r="I16" s="297"/>
      <c r="J16" s="297"/>
      <c r="K16" s="298" t="str">
        <f t="shared" si="6"/>
        <v/>
      </c>
      <c r="L16" s="299"/>
      <c r="M16" s="298" t="str">
        <f t="shared" si="7"/>
        <v/>
      </c>
      <c r="N16" s="297"/>
      <c r="O16" s="299"/>
      <c r="P16" s="297"/>
      <c r="Q16" s="301" t="str">
        <f t="shared" si="0"/>
        <v/>
      </c>
      <c r="R16" s="301" t="str">
        <f t="shared" si="8"/>
        <v/>
      </c>
      <c r="S16" s="300"/>
      <c r="T16" s="301" t="str">
        <f t="shared" si="1"/>
        <v/>
      </c>
      <c r="U16" s="301" t="str">
        <f t="shared" si="2"/>
        <v/>
      </c>
      <c r="V16" s="331"/>
      <c r="W16" s="344"/>
      <c r="X16" s="355"/>
      <c r="Y16" s="358"/>
      <c r="AB16" s="15" t="e">
        <f>VLOOKUP(E16,'管理用（このシートは削除しないでください）'!$H$25:$M$36,2,FALSE)</f>
        <v>#N/A</v>
      </c>
      <c r="AC16" s="197" t="e">
        <f>VLOOKUP(E16,'管理用（このシートは削除しないでください）'!$H$25:$M$36,3,FALSE)</f>
        <v>#N/A</v>
      </c>
      <c r="AD16" s="15" t="e">
        <f>VLOOKUP(E16,'管理用（このシートは削除しないでください）'!$H$25:$M$36,4,FALSE)</f>
        <v>#N/A</v>
      </c>
      <c r="AE16" s="197" t="e">
        <f>VLOOKUP(E16,'管理用（このシートは削除しないでください）'!$H$25:$M$36,5,FALSE)</f>
        <v>#N/A</v>
      </c>
      <c r="AF16" s="197" t="e">
        <f>VLOOKUP(E16,'管理用（このシートは削除しないでください）'!$H$25:$M$36,6,FALSE)</f>
        <v>#N/A</v>
      </c>
      <c r="AG16" s="197"/>
      <c r="AH16" s="364" t="e">
        <f>VLOOKUP(E16,'管理用（このシートは削除しないでください）'!$H$25:$N$36,7,FALSE)</f>
        <v>#N/A</v>
      </c>
      <c r="AI16" s="364" t="e">
        <f>VLOOKUP(E16,'管理用（このシートは削除しないでください）'!$H$25:$O$36,8,FALSE)</f>
        <v>#N/A</v>
      </c>
    </row>
    <row r="17" spans="1:35" s="15" customFormat="1" ht="39.75" customHeight="1">
      <c r="A17" s="272"/>
      <c r="B17" s="272"/>
      <c r="C17" s="339"/>
      <c r="D17" s="292"/>
      <c r="E17" s="293"/>
      <c r="F17" s="294"/>
      <c r="G17" s="295"/>
      <c r="H17" s="296"/>
      <c r="I17" s="297"/>
      <c r="J17" s="297"/>
      <c r="K17" s="298" t="str">
        <f t="shared" si="6"/>
        <v/>
      </c>
      <c r="L17" s="299"/>
      <c r="M17" s="298" t="str">
        <f t="shared" si="7"/>
        <v/>
      </c>
      <c r="N17" s="297"/>
      <c r="O17" s="299"/>
      <c r="P17" s="297"/>
      <c r="Q17" s="301" t="str">
        <f t="shared" si="0"/>
        <v/>
      </c>
      <c r="R17" s="301" t="str">
        <f t="shared" si="8"/>
        <v/>
      </c>
      <c r="S17" s="300"/>
      <c r="T17" s="301" t="str">
        <f t="shared" si="1"/>
        <v/>
      </c>
      <c r="U17" s="301" t="str">
        <f t="shared" si="2"/>
        <v/>
      </c>
      <c r="V17" s="331"/>
      <c r="W17" s="344"/>
      <c r="X17" s="355"/>
      <c r="Y17" s="358"/>
      <c r="AB17" s="15" t="e">
        <f>VLOOKUP(E17,'管理用（このシートは削除しないでください）'!$H$25:$M$36,2,FALSE)</f>
        <v>#N/A</v>
      </c>
      <c r="AC17" s="197" t="e">
        <f>VLOOKUP(E17,'管理用（このシートは削除しないでください）'!$H$25:$M$36,3,FALSE)</f>
        <v>#N/A</v>
      </c>
      <c r="AD17" s="15" t="e">
        <f>VLOOKUP(E17,'管理用（このシートは削除しないでください）'!$H$25:$M$36,4,FALSE)</f>
        <v>#N/A</v>
      </c>
      <c r="AE17" s="197" t="e">
        <f>VLOOKUP(E17,'管理用（このシートは削除しないでください）'!$H$25:$M$36,5,FALSE)</f>
        <v>#N/A</v>
      </c>
      <c r="AF17" s="197" t="e">
        <f>VLOOKUP(E17,'管理用（このシートは削除しないでください）'!$H$25:$M$36,6,FALSE)</f>
        <v>#N/A</v>
      </c>
      <c r="AG17" s="197"/>
      <c r="AH17" s="364" t="e">
        <f>VLOOKUP(E17,'管理用（このシートは削除しないでください）'!$H$25:$N$36,7,FALSE)</f>
        <v>#N/A</v>
      </c>
      <c r="AI17" s="364" t="e">
        <f>VLOOKUP(E17,'管理用（このシートは削除しないでください）'!$H$25:$O$36,8,FALSE)</f>
        <v>#N/A</v>
      </c>
    </row>
    <row r="18" spans="1:35" s="15" customFormat="1" ht="39.75" customHeight="1">
      <c r="A18" s="272"/>
      <c r="B18" s="272"/>
      <c r="C18" s="339"/>
      <c r="D18" s="292"/>
      <c r="E18" s="293"/>
      <c r="F18" s="294"/>
      <c r="G18" s="295"/>
      <c r="H18" s="296"/>
      <c r="I18" s="297"/>
      <c r="J18" s="297"/>
      <c r="K18" s="298" t="str">
        <f t="shared" si="6"/>
        <v/>
      </c>
      <c r="L18" s="299"/>
      <c r="M18" s="298" t="str">
        <f t="shared" si="7"/>
        <v/>
      </c>
      <c r="N18" s="297"/>
      <c r="O18" s="299"/>
      <c r="P18" s="297"/>
      <c r="Q18" s="301" t="str">
        <f t="shared" si="0"/>
        <v/>
      </c>
      <c r="R18" s="301" t="str">
        <f t="shared" si="8"/>
        <v/>
      </c>
      <c r="S18" s="300"/>
      <c r="T18" s="301" t="str">
        <f t="shared" si="1"/>
        <v/>
      </c>
      <c r="U18" s="301" t="str">
        <f t="shared" si="2"/>
        <v/>
      </c>
      <c r="V18" s="331"/>
      <c r="W18" s="344"/>
      <c r="X18" s="355"/>
      <c r="Y18" s="358"/>
      <c r="AB18" s="15" t="e">
        <f>VLOOKUP(E18,'管理用（このシートは削除しないでください）'!$H$25:$M$36,2,FALSE)</f>
        <v>#N/A</v>
      </c>
      <c r="AC18" s="197" t="e">
        <f>VLOOKUP(E18,'管理用（このシートは削除しないでください）'!$H$25:$M$36,3,FALSE)</f>
        <v>#N/A</v>
      </c>
      <c r="AD18" s="15" t="e">
        <f>VLOOKUP(E18,'管理用（このシートは削除しないでください）'!$H$25:$M$36,4,FALSE)</f>
        <v>#N/A</v>
      </c>
      <c r="AE18" s="197" t="e">
        <f>VLOOKUP(E18,'管理用（このシートは削除しないでください）'!$H$25:$M$36,5,FALSE)</f>
        <v>#N/A</v>
      </c>
      <c r="AF18" s="197" t="e">
        <f>VLOOKUP(E18,'管理用（このシートは削除しないでください）'!$H$25:$M$36,6,FALSE)</f>
        <v>#N/A</v>
      </c>
      <c r="AG18" s="197"/>
      <c r="AH18" s="364" t="e">
        <f>VLOOKUP(E18,'管理用（このシートは削除しないでください）'!$H$25:$N$36,7,FALSE)</f>
        <v>#N/A</v>
      </c>
      <c r="AI18" s="364" t="e">
        <f>VLOOKUP(E18,'管理用（このシートは削除しないでください）'!$H$25:$O$36,8,FALSE)</f>
        <v>#N/A</v>
      </c>
    </row>
    <row r="19" spans="1:35" s="15" customFormat="1" ht="39.75" customHeight="1">
      <c r="A19" s="272"/>
      <c r="B19" s="272"/>
      <c r="C19" s="339"/>
      <c r="D19" s="292"/>
      <c r="E19" s="293"/>
      <c r="F19" s="294"/>
      <c r="G19" s="295"/>
      <c r="H19" s="296"/>
      <c r="I19" s="297"/>
      <c r="J19" s="297"/>
      <c r="K19" s="298" t="str">
        <f t="shared" si="6"/>
        <v/>
      </c>
      <c r="L19" s="299"/>
      <c r="M19" s="298" t="str">
        <f t="shared" si="7"/>
        <v/>
      </c>
      <c r="N19" s="297"/>
      <c r="O19" s="299"/>
      <c r="P19" s="297"/>
      <c r="Q19" s="301" t="str">
        <f t="shared" si="0"/>
        <v/>
      </c>
      <c r="R19" s="301" t="str">
        <f t="shared" si="8"/>
        <v/>
      </c>
      <c r="S19" s="300"/>
      <c r="T19" s="301" t="str">
        <f t="shared" si="1"/>
        <v/>
      </c>
      <c r="U19" s="301" t="str">
        <f t="shared" si="2"/>
        <v/>
      </c>
      <c r="V19" s="331"/>
      <c r="W19" s="344"/>
      <c r="X19" s="355"/>
      <c r="Y19" s="358"/>
      <c r="AB19" s="15" t="e">
        <f>VLOOKUP(E19,'管理用（このシートは削除しないでください）'!$H$25:$M$36,2,FALSE)</f>
        <v>#N/A</v>
      </c>
      <c r="AC19" s="197" t="e">
        <f>VLOOKUP(E19,'管理用（このシートは削除しないでください）'!$H$25:$M$36,3,FALSE)</f>
        <v>#N/A</v>
      </c>
      <c r="AD19" s="15" t="e">
        <f>VLOOKUP(E19,'管理用（このシートは削除しないでください）'!$H$25:$M$36,4,FALSE)</f>
        <v>#N/A</v>
      </c>
      <c r="AE19" s="197" t="e">
        <f>VLOOKUP(E19,'管理用（このシートは削除しないでください）'!$H$25:$M$36,5,FALSE)</f>
        <v>#N/A</v>
      </c>
      <c r="AF19" s="197" t="e">
        <f>VLOOKUP(E19,'管理用（このシートは削除しないでください）'!$H$25:$M$36,6,FALSE)</f>
        <v>#N/A</v>
      </c>
      <c r="AG19" s="197"/>
      <c r="AH19" s="364" t="e">
        <f>VLOOKUP(E19,'管理用（このシートは削除しないでください）'!$H$25:$N$36,7,FALSE)</f>
        <v>#N/A</v>
      </c>
      <c r="AI19" s="364" t="e">
        <f>VLOOKUP(E19,'管理用（このシートは削除しないでください）'!$H$25:$O$36,8,FALSE)</f>
        <v>#N/A</v>
      </c>
    </row>
    <row r="20" spans="1:35" s="15" customFormat="1" ht="39.75" customHeight="1">
      <c r="A20" s="272"/>
      <c r="B20" s="272"/>
      <c r="C20" s="339"/>
      <c r="D20" s="292"/>
      <c r="E20" s="293"/>
      <c r="F20" s="294"/>
      <c r="G20" s="295"/>
      <c r="H20" s="296"/>
      <c r="I20" s="297"/>
      <c r="J20" s="297"/>
      <c r="K20" s="298" t="str">
        <f t="shared" si="6"/>
        <v/>
      </c>
      <c r="L20" s="299"/>
      <c r="M20" s="298" t="str">
        <f t="shared" si="7"/>
        <v/>
      </c>
      <c r="N20" s="297"/>
      <c r="O20" s="299"/>
      <c r="P20" s="297"/>
      <c r="Q20" s="301" t="str">
        <f t="shared" si="0"/>
        <v/>
      </c>
      <c r="R20" s="301" t="str">
        <f t="shared" si="8"/>
        <v/>
      </c>
      <c r="S20" s="300"/>
      <c r="T20" s="301" t="str">
        <f t="shared" si="1"/>
        <v/>
      </c>
      <c r="U20" s="301" t="str">
        <f t="shared" si="2"/>
        <v/>
      </c>
      <c r="V20" s="331"/>
      <c r="W20" s="344"/>
      <c r="X20" s="355"/>
      <c r="Y20" s="358"/>
      <c r="AB20" s="15" t="e">
        <f>VLOOKUP(E20,'管理用（このシートは削除しないでください）'!$H$25:$M$36,2,FALSE)</f>
        <v>#N/A</v>
      </c>
      <c r="AC20" s="197" t="e">
        <f>VLOOKUP(E20,'管理用（このシートは削除しないでください）'!$H$25:$M$36,3,FALSE)</f>
        <v>#N/A</v>
      </c>
      <c r="AD20" s="15" t="e">
        <f>VLOOKUP(E20,'管理用（このシートは削除しないでください）'!$H$25:$M$36,4,FALSE)</f>
        <v>#N/A</v>
      </c>
      <c r="AE20" s="197" t="e">
        <f>VLOOKUP(E20,'管理用（このシートは削除しないでください）'!$H$25:$M$36,5,FALSE)</f>
        <v>#N/A</v>
      </c>
      <c r="AF20" s="197" t="e">
        <f>VLOOKUP(E20,'管理用（このシートは削除しないでください）'!$H$25:$M$36,6,FALSE)</f>
        <v>#N/A</v>
      </c>
      <c r="AG20" s="197"/>
      <c r="AH20" s="364" t="e">
        <f>VLOOKUP(E20,'管理用（このシートは削除しないでください）'!$H$25:$N$36,7,FALSE)</f>
        <v>#N/A</v>
      </c>
      <c r="AI20" s="364" t="e">
        <f>VLOOKUP(E20,'管理用（このシートは削除しないでください）'!$H$25:$O$36,8,FALSE)</f>
        <v>#N/A</v>
      </c>
    </row>
    <row r="21" spans="1:35" s="15" customFormat="1" ht="39.75" customHeight="1">
      <c r="A21" s="272"/>
      <c r="B21" s="272"/>
      <c r="C21" s="339"/>
      <c r="D21" s="292"/>
      <c r="E21" s="293"/>
      <c r="F21" s="294"/>
      <c r="G21" s="295"/>
      <c r="H21" s="296"/>
      <c r="I21" s="297"/>
      <c r="J21" s="297"/>
      <c r="K21" s="298" t="str">
        <f t="shared" si="6"/>
        <v/>
      </c>
      <c r="L21" s="299"/>
      <c r="M21" s="298" t="str">
        <f t="shared" si="7"/>
        <v/>
      </c>
      <c r="N21" s="297"/>
      <c r="O21" s="299"/>
      <c r="P21" s="297"/>
      <c r="Q21" s="301" t="str">
        <f t="shared" si="0"/>
        <v/>
      </c>
      <c r="R21" s="301" t="str">
        <f t="shared" si="8"/>
        <v/>
      </c>
      <c r="S21" s="300"/>
      <c r="T21" s="301" t="str">
        <f t="shared" si="1"/>
        <v/>
      </c>
      <c r="U21" s="301" t="str">
        <f t="shared" si="2"/>
        <v/>
      </c>
      <c r="V21" s="331"/>
      <c r="W21" s="344"/>
      <c r="X21" s="355"/>
      <c r="Y21" s="358"/>
      <c r="AB21" s="15" t="e">
        <f>VLOOKUP(E21,'管理用（このシートは削除しないでください）'!$H$25:$M$36,2,FALSE)</f>
        <v>#N/A</v>
      </c>
      <c r="AC21" s="197" t="e">
        <f>VLOOKUP(E21,'管理用（このシートは削除しないでください）'!$H$25:$M$36,3,FALSE)</f>
        <v>#N/A</v>
      </c>
      <c r="AD21" s="15" t="e">
        <f>VLOOKUP(E21,'管理用（このシートは削除しないでください）'!$H$25:$M$36,4,FALSE)</f>
        <v>#N/A</v>
      </c>
      <c r="AE21" s="197" t="e">
        <f>VLOOKUP(E21,'管理用（このシートは削除しないでください）'!$H$25:$M$36,5,FALSE)</f>
        <v>#N/A</v>
      </c>
      <c r="AF21" s="197" t="e">
        <f>VLOOKUP(E21,'管理用（このシートは削除しないでください）'!$H$25:$M$36,6,FALSE)</f>
        <v>#N/A</v>
      </c>
      <c r="AG21" s="197"/>
      <c r="AH21" s="364" t="e">
        <f>VLOOKUP(E21,'管理用（このシートは削除しないでください）'!$H$25:$N$36,7,FALSE)</f>
        <v>#N/A</v>
      </c>
      <c r="AI21" s="364" t="e">
        <f>VLOOKUP(E21,'管理用（このシートは削除しないでください）'!$H$25:$O$36,8,FALSE)</f>
        <v>#N/A</v>
      </c>
    </row>
    <row r="22" spans="1:35" s="15" customFormat="1" ht="39.75" customHeight="1">
      <c r="A22" s="272"/>
      <c r="B22" s="272"/>
      <c r="C22" s="339"/>
      <c r="D22" s="292"/>
      <c r="E22" s="293"/>
      <c r="F22" s="294"/>
      <c r="G22" s="295"/>
      <c r="H22" s="296"/>
      <c r="I22" s="297"/>
      <c r="J22" s="297"/>
      <c r="K22" s="298" t="str">
        <f t="shared" si="6"/>
        <v/>
      </c>
      <c r="L22" s="299"/>
      <c r="M22" s="298" t="str">
        <f t="shared" si="7"/>
        <v/>
      </c>
      <c r="N22" s="297"/>
      <c r="O22" s="299"/>
      <c r="P22" s="297"/>
      <c r="Q22" s="301" t="str">
        <f t="shared" si="0"/>
        <v/>
      </c>
      <c r="R22" s="301" t="str">
        <f t="shared" si="8"/>
        <v/>
      </c>
      <c r="S22" s="300"/>
      <c r="T22" s="301" t="str">
        <f t="shared" si="1"/>
        <v/>
      </c>
      <c r="U22" s="301" t="str">
        <f t="shared" si="2"/>
        <v/>
      </c>
      <c r="V22" s="331"/>
      <c r="W22" s="344"/>
      <c r="X22" s="355"/>
      <c r="Y22" s="358"/>
      <c r="AB22" s="15" t="e">
        <f>VLOOKUP(E22,'管理用（このシートは削除しないでください）'!$H$25:$M$36,2,FALSE)</f>
        <v>#N/A</v>
      </c>
      <c r="AC22" s="197" t="e">
        <f>VLOOKUP(E22,'管理用（このシートは削除しないでください）'!$H$25:$M$36,3,FALSE)</f>
        <v>#N/A</v>
      </c>
      <c r="AD22" s="15" t="e">
        <f>VLOOKUP(E22,'管理用（このシートは削除しないでください）'!$H$25:$M$36,4,FALSE)</f>
        <v>#N/A</v>
      </c>
      <c r="AE22" s="197" t="e">
        <f>VLOOKUP(E22,'管理用（このシートは削除しないでください）'!$H$25:$M$36,5,FALSE)</f>
        <v>#N/A</v>
      </c>
      <c r="AF22" s="197" t="e">
        <f>VLOOKUP(E22,'管理用（このシートは削除しないでください）'!$H$25:$M$36,6,FALSE)</f>
        <v>#N/A</v>
      </c>
      <c r="AG22" s="197"/>
      <c r="AH22" s="364" t="e">
        <f>VLOOKUP(E22,'管理用（このシートは削除しないでください）'!$H$25:$N$36,7,FALSE)</f>
        <v>#N/A</v>
      </c>
      <c r="AI22" s="364" t="e">
        <f>VLOOKUP(E22,'管理用（このシートは削除しないでください）'!$H$25:$O$36,8,FALSE)</f>
        <v>#N/A</v>
      </c>
    </row>
    <row r="23" spans="1:35" s="15" customFormat="1" ht="39.75" customHeight="1">
      <c r="A23" s="272"/>
      <c r="B23" s="272"/>
      <c r="C23" s="339"/>
      <c r="D23" s="292"/>
      <c r="E23" s="293"/>
      <c r="F23" s="294"/>
      <c r="G23" s="295"/>
      <c r="H23" s="296"/>
      <c r="I23" s="297"/>
      <c r="J23" s="297"/>
      <c r="K23" s="298" t="str">
        <f t="shared" si="6"/>
        <v/>
      </c>
      <c r="L23" s="299"/>
      <c r="M23" s="298" t="str">
        <f t="shared" si="7"/>
        <v/>
      </c>
      <c r="N23" s="297"/>
      <c r="O23" s="299"/>
      <c r="P23" s="297"/>
      <c r="Q23" s="301" t="str">
        <f t="shared" si="0"/>
        <v/>
      </c>
      <c r="R23" s="301" t="str">
        <f t="shared" si="8"/>
        <v/>
      </c>
      <c r="S23" s="300"/>
      <c r="T23" s="301" t="str">
        <f t="shared" si="1"/>
        <v/>
      </c>
      <c r="U23" s="301" t="str">
        <f t="shared" si="2"/>
        <v/>
      </c>
      <c r="V23" s="331"/>
      <c r="W23" s="344"/>
      <c r="X23" s="355"/>
      <c r="Y23" s="358"/>
      <c r="AB23" s="15" t="e">
        <f>VLOOKUP(E23,'管理用（このシートは削除しないでください）'!$H$25:$M$36,2,FALSE)</f>
        <v>#N/A</v>
      </c>
      <c r="AC23" s="197" t="e">
        <f>VLOOKUP(E23,'管理用（このシートは削除しないでください）'!$H$25:$M$36,3,FALSE)</f>
        <v>#N/A</v>
      </c>
      <c r="AD23" s="15" t="e">
        <f>VLOOKUP(E23,'管理用（このシートは削除しないでください）'!$H$25:$M$36,4,FALSE)</f>
        <v>#N/A</v>
      </c>
      <c r="AE23" s="197" t="e">
        <f>VLOOKUP(E23,'管理用（このシートは削除しないでください）'!$H$25:$M$36,5,FALSE)</f>
        <v>#N/A</v>
      </c>
      <c r="AF23" s="197" t="e">
        <f>VLOOKUP(E23,'管理用（このシートは削除しないでください）'!$H$25:$M$36,6,FALSE)</f>
        <v>#N/A</v>
      </c>
      <c r="AG23" s="197"/>
      <c r="AH23" s="364" t="e">
        <f>VLOOKUP(E23,'管理用（このシートは削除しないでください）'!$H$25:$N$36,7,FALSE)</f>
        <v>#N/A</v>
      </c>
      <c r="AI23" s="364" t="e">
        <f>VLOOKUP(E23,'管理用（このシートは削除しないでください）'!$H$25:$O$36,8,FALSE)</f>
        <v>#N/A</v>
      </c>
    </row>
    <row r="24" spans="1:35" s="15" customFormat="1" ht="39.75" customHeight="1">
      <c r="A24" s="272"/>
      <c r="B24" s="272"/>
      <c r="C24" s="339"/>
      <c r="D24" s="292"/>
      <c r="E24" s="293"/>
      <c r="F24" s="294"/>
      <c r="G24" s="295"/>
      <c r="H24" s="296"/>
      <c r="I24" s="297"/>
      <c r="J24" s="297"/>
      <c r="K24" s="298" t="str">
        <f t="shared" si="6"/>
        <v/>
      </c>
      <c r="L24" s="299"/>
      <c r="M24" s="298" t="str">
        <f t="shared" si="7"/>
        <v/>
      </c>
      <c r="N24" s="297"/>
      <c r="O24" s="299"/>
      <c r="P24" s="297"/>
      <c r="Q24" s="301" t="str">
        <f t="shared" si="0"/>
        <v/>
      </c>
      <c r="R24" s="301" t="str">
        <f t="shared" si="8"/>
        <v/>
      </c>
      <c r="S24" s="300"/>
      <c r="T24" s="301" t="str">
        <f t="shared" si="1"/>
        <v/>
      </c>
      <c r="U24" s="301" t="str">
        <f t="shared" si="2"/>
        <v/>
      </c>
      <c r="V24" s="331"/>
      <c r="W24" s="344"/>
      <c r="X24" s="355"/>
      <c r="Y24" s="358"/>
      <c r="AB24" s="15" t="e">
        <f>VLOOKUP(E24,'管理用（このシートは削除しないでください）'!$H$25:$M$36,2,FALSE)</f>
        <v>#N/A</v>
      </c>
      <c r="AC24" s="197" t="e">
        <f>VLOOKUP(E24,'管理用（このシートは削除しないでください）'!$H$25:$M$36,3,FALSE)</f>
        <v>#N/A</v>
      </c>
      <c r="AD24" s="15" t="e">
        <f>VLOOKUP(E24,'管理用（このシートは削除しないでください）'!$H$25:$M$36,4,FALSE)</f>
        <v>#N/A</v>
      </c>
      <c r="AE24" s="197" t="e">
        <f>VLOOKUP(E24,'管理用（このシートは削除しないでください）'!$H$25:$M$36,5,FALSE)</f>
        <v>#N/A</v>
      </c>
      <c r="AF24" s="197" t="e">
        <f>VLOOKUP(E24,'管理用（このシートは削除しないでください）'!$H$25:$M$36,6,FALSE)</f>
        <v>#N/A</v>
      </c>
      <c r="AG24" s="197"/>
      <c r="AH24" s="364" t="e">
        <f>VLOOKUP(E24,'管理用（このシートは削除しないでください）'!$H$25:$N$36,7,FALSE)</f>
        <v>#N/A</v>
      </c>
      <c r="AI24" s="364" t="e">
        <f>VLOOKUP(E24,'管理用（このシートは削除しないでください）'!$H$25:$O$36,8,FALSE)</f>
        <v>#N/A</v>
      </c>
    </row>
    <row r="25" spans="1:35" s="15" customFormat="1" ht="39.75" customHeight="1">
      <c r="A25" s="272"/>
      <c r="B25" s="272"/>
      <c r="C25" s="339"/>
      <c r="D25" s="292"/>
      <c r="E25" s="293"/>
      <c r="F25" s="294"/>
      <c r="G25" s="295"/>
      <c r="H25" s="296"/>
      <c r="I25" s="297"/>
      <c r="J25" s="297"/>
      <c r="K25" s="298" t="str">
        <f t="shared" si="6"/>
        <v/>
      </c>
      <c r="L25" s="299"/>
      <c r="M25" s="298" t="str">
        <f t="shared" si="7"/>
        <v/>
      </c>
      <c r="N25" s="297"/>
      <c r="O25" s="299"/>
      <c r="P25" s="297"/>
      <c r="Q25" s="301" t="str">
        <f t="shared" si="0"/>
        <v/>
      </c>
      <c r="R25" s="301" t="str">
        <f t="shared" si="8"/>
        <v/>
      </c>
      <c r="S25" s="300"/>
      <c r="T25" s="301" t="str">
        <f t="shared" si="1"/>
        <v/>
      </c>
      <c r="U25" s="301" t="str">
        <f t="shared" si="2"/>
        <v/>
      </c>
      <c r="V25" s="331"/>
      <c r="W25" s="344"/>
      <c r="X25" s="355"/>
      <c r="Y25" s="358"/>
      <c r="AB25" s="15" t="e">
        <f>VLOOKUP(E25,'管理用（このシートは削除しないでください）'!$H$25:$M$36,2,FALSE)</f>
        <v>#N/A</v>
      </c>
      <c r="AC25" s="197" t="e">
        <f>VLOOKUP(E25,'管理用（このシートは削除しないでください）'!$H$25:$M$36,3,FALSE)</f>
        <v>#N/A</v>
      </c>
      <c r="AD25" s="15" t="e">
        <f>VLOOKUP(E25,'管理用（このシートは削除しないでください）'!$H$25:$M$36,4,FALSE)</f>
        <v>#N/A</v>
      </c>
      <c r="AE25" s="197" t="e">
        <f>VLOOKUP(E25,'管理用（このシートは削除しないでください）'!$H$25:$M$36,5,FALSE)</f>
        <v>#N/A</v>
      </c>
      <c r="AF25" s="197" t="e">
        <f>VLOOKUP(E25,'管理用（このシートは削除しないでください）'!$H$25:$M$36,6,FALSE)</f>
        <v>#N/A</v>
      </c>
      <c r="AG25" s="197"/>
      <c r="AH25" s="364" t="e">
        <f>VLOOKUP(E25,'管理用（このシートは削除しないでください）'!$H$25:$N$36,7,FALSE)</f>
        <v>#N/A</v>
      </c>
      <c r="AI25" s="364" t="e">
        <f>VLOOKUP(E25,'管理用（このシートは削除しないでください）'!$H$25:$O$36,8,FALSE)</f>
        <v>#N/A</v>
      </c>
    </row>
    <row r="26" spans="1:35" s="15" customFormat="1" ht="39.75" customHeight="1" thickBot="1">
      <c r="A26" s="272"/>
      <c r="B26" s="272"/>
      <c r="C26" s="340"/>
      <c r="D26" s="302"/>
      <c r="E26" s="303"/>
      <c r="F26" s="304"/>
      <c r="G26" s="305"/>
      <c r="H26" s="308"/>
      <c r="I26" s="309"/>
      <c r="J26" s="309"/>
      <c r="K26" s="310" t="str">
        <f t="shared" si="6"/>
        <v/>
      </c>
      <c r="L26" s="311"/>
      <c r="M26" s="310" t="str">
        <f t="shared" si="7"/>
        <v/>
      </c>
      <c r="N26" s="309"/>
      <c r="O26" s="311"/>
      <c r="P26" s="309"/>
      <c r="Q26" s="360" t="str">
        <f t="shared" si="0"/>
        <v/>
      </c>
      <c r="R26" s="312" t="str">
        <f t="shared" si="8"/>
        <v/>
      </c>
      <c r="S26" s="313"/>
      <c r="T26" s="360" t="str">
        <f t="shared" si="1"/>
        <v/>
      </c>
      <c r="U26" s="312" t="str">
        <f t="shared" si="2"/>
        <v/>
      </c>
      <c r="V26" s="332"/>
      <c r="W26" s="345"/>
      <c r="X26" s="356"/>
      <c r="Y26" s="359"/>
      <c r="AB26" s="15" t="e">
        <f>VLOOKUP(E26,'管理用（このシートは削除しないでください）'!$H$25:$M$36,2,FALSE)</f>
        <v>#N/A</v>
      </c>
      <c r="AC26" s="197" t="e">
        <f>VLOOKUP(E26,'管理用（このシートは削除しないでください）'!$H$25:$M$36,3,FALSE)</f>
        <v>#N/A</v>
      </c>
      <c r="AD26" s="15" t="e">
        <f>VLOOKUP(E26,'管理用（このシートは削除しないでください）'!$H$25:$M$36,4,FALSE)</f>
        <v>#N/A</v>
      </c>
      <c r="AE26" s="197" t="e">
        <f>VLOOKUP(E26,'管理用（このシートは削除しないでください）'!$H$25:$M$36,5,FALSE)</f>
        <v>#N/A</v>
      </c>
      <c r="AF26" s="197" t="e">
        <f>VLOOKUP(E26,'管理用（このシートは削除しないでください）'!$H$25:$M$36,6,FALSE)</f>
        <v>#N/A</v>
      </c>
      <c r="AG26" s="197"/>
      <c r="AH26" s="364" t="e">
        <f>VLOOKUP(E26,'管理用（このシートは削除しないでください）'!$H$25:$N$36,7,FALSE)</f>
        <v>#N/A</v>
      </c>
      <c r="AI26" s="364" t="e">
        <f>VLOOKUP(E26,'管理用（このシートは削除しないでください）'!$H$25:$O$36,8,FALSE)</f>
        <v>#N/A</v>
      </c>
    </row>
    <row r="27" spans="1:35" s="15" customFormat="1" ht="39.75" customHeight="1" thickTop="1" thickBot="1">
      <c r="A27" s="272"/>
      <c r="B27" s="272"/>
      <c r="C27" s="275"/>
      <c r="D27" s="275"/>
      <c r="F27" s="276"/>
      <c r="G27" s="277"/>
      <c r="H27" s="334" t="s">
        <v>122</v>
      </c>
      <c r="I27" s="314" t="str">
        <f>IF(I7="","",SUM(I7:I26))</f>
        <v/>
      </c>
      <c r="J27" s="314" t="str">
        <f>IF(J7="","",SUM(J7:J26))</f>
        <v/>
      </c>
      <c r="K27" s="314" t="str">
        <f>IF(K7="","",SUM(K7:K26))</f>
        <v/>
      </c>
      <c r="L27" s="336" t="s">
        <v>529</v>
      </c>
      <c r="M27" s="333" t="s">
        <v>457</v>
      </c>
      <c r="N27" s="314" t="str">
        <f>IF(N7="","",SUM(N7:N26))</f>
        <v/>
      </c>
      <c r="O27" s="336" t="s">
        <v>529</v>
      </c>
      <c r="P27" s="333" t="s">
        <v>457</v>
      </c>
      <c r="Q27" s="333" t="str">
        <f>IF(Q7="","",SUM(Q7:Q26))</f>
        <v/>
      </c>
      <c r="R27" s="314" t="str">
        <f>IF(R7="","",SUM(R7:R26))</f>
        <v/>
      </c>
      <c r="S27" s="314" t="str">
        <f>IF(S7="","",SUM(S7:S26))</f>
        <v/>
      </c>
      <c r="T27" s="314" t="str">
        <f>IF(T7="","",SUM(T7:T26))</f>
        <v/>
      </c>
      <c r="U27" s="315" t="str">
        <f>IF(U7="","",SUM(U7:U26))</f>
        <v/>
      </c>
      <c r="V27" s="278"/>
      <c r="W27" s="278"/>
      <c r="X27" s="278"/>
      <c r="Y27" s="278"/>
      <c r="AC27" s="197"/>
      <c r="AE27" s="197"/>
      <c r="AF27" s="197"/>
      <c r="AG27" s="197"/>
    </row>
    <row r="29" spans="1:35" ht="17.25">
      <c r="C29" s="183" t="s">
        <v>445</v>
      </c>
    </row>
    <row r="31" spans="1:35">
      <c r="C31" s="346" t="s">
        <v>446</v>
      </c>
    </row>
    <row r="32" spans="1:35">
      <c r="C32" s="346" t="s">
        <v>447</v>
      </c>
    </row>
    <row r="33" spans="3:3">
      <c r="C33" s="346" t="s">
        <v>530</v>
      </c>
    </row>
    <row r="34" spans="3:3">
      <c r="C34" s="346" t="s">
        <v>531</v>
      </c>
    </row>
    <row r="35" spans="3:3">
      <c r="C35" s="346" t="s">
        <v>532</v>
      </c>
    </row>
    <row r="36" spans="3:3">
      <c r="C36" s="346" t="s">
        <v>533</v>
      </c>
    </row>
    <row r="37" spans="3:3">
      <c r="C37" s="346" t="s">
        <v>534</v>
      </c>
    </row>
    <row r="38" spans="3:3">
      <c r="C38" s="346" t="s">
        <v>535</v>
      </c>
    </row>
    <row r="39" spans="3:3">
      <c r="C39" s="346" t="s">
        <v>448</v>
      </c>
    </row>
    <row r="40" spans="3:3">
      <c r="C40" s="346" t="s">
        <v>536</v>
      </c>
    </row>
    <row r="41" spans="3:3">
      <c r="C41" s="346" t="s">
        <v>537</v>
      </c>
    </row>
    <row r="42" spans="3:3">
      <c r="C42" s="346" t="s">
        <v>538</v>
      </c>
    </row>
    <row r="43" spans="3:3">
      <c r="C43" s="346" t="s">
        <v>539</v>
      </c>
    </row>
  </sheetData>
  <mergeCells count="2">
    <mergeCell ref="L4:N4"/>
    <mergeCell ref="O4:Q4"/>
  </mergeCells>
  <phoneticPr fontId="5"/>
  <dataValidations count="4">
    <dataValidation type="list" allowBlank="1" showInputMessage="1" showErrorMessage="1" sqref="E7:E27" xr:uid="{00000000-0002-0000-0000-000000000000}">
      <formula1>補助事業名</formula1>
    </dataValidation>
    <dataValidation type="list" allowBlank="1" showInputMessage="1" showErrorMessage="1" sqref="F7:F27" xr:uid="{00000000-0002-0000-0000-000001000000}">
      <formula1>INDIRECT(E7)</formula1>
    </dataValidation>
    <dataValidation type="list" allowBlank="1" showInputMessage="1" showErrorMessage="1" sqref="X7:X26" xr:uid="{4FF637D8-C1D1-4904-B843-2F72C3F8565F}">
      <formula1>"単年,複数年"</formula1>
    </dataValidation>
    <dataValidation type="list" allowBlank="1" showInputMessage="1" showErrorMessage="1" sqref="W7:W26" xr:uid="{25750E2D-8D52-4940-A398-61CD57B06757}">
      <formula1>"無,有"</formula1>
    </dataValidation>
  </dataValidations>
  <printOptions horizontalCentered="1" verticalCentered="1"/>
  <pageMargins left="0.15748031496062992" right="0.15748031496062992" top="0.59055118110236227" bottom="0.59055118110236227" header="0.62992125984251968" footer="0.51181102362204722"/>
  <pageSetup paperSize="9" scale="40" fitToHeight="7" orientation="landscape" blackAndWhite="1" horizontalDpi="4294967292"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60"/>
  <sheetViews>
    <sheetView view="pageBreakPreview" zoomScaleNormal="100" zoomScaleSheetLayoutView="100" workbookViewId="0"/>
  </sheetViews>
  <sheetFormatPr defaultColWidth="9" defaultRowHeight="12"/>
  <cols>
    <col min="1" max="1" width="11.25" style="38" customWidth="1"/>
    <col min="2" max="18" width="10" style="38" customWidth="1"/>
    <col min="19" max="16384" width="9" style="38"/>
  </cols>
  <sheetData>
    <row r="1" spans="1:11">
      <c r="A1" s="38" t="s">
        <v>298</v>
      </c>
    </row>
    <row r="2" spans="1:11" ht="18" customHeight="1">
      <c r="A2" s="410" t="s">
        <v>125</v>
      </c>
      <c r="B2" s="410"/>
      <c r="C2" s="410"/>
      <c r="D2" s="410"/>
      <c r="E2" s="410"/>
      <c r="F2" s="410"/>
      <c r="G2" s="410"/>
      <c r="H2" s="410"/>
      <c r="I2" s="410"/>
      <c r="J2" s="410"/>
      <c r="K2" s="410"/>
    </row>
    <row r="5" spans="1:11" ht="18.75" customHeight="1">
      <c r="A5" s="40" t="s">
        <v>65</v>
      </c>
      <c r="B5" s="414" t="s">
        <v>297</v>
      </c>
      <c r="C5" s="414"/>
      <c r="D5" s="414"/>
      <c r="E5" s="414"/>
      <c r="F5" s="414"/>
    </row>
    <row r="6" spans="1:11" ht="12" customHeight="1">
      <c r="A6" s="46"/>
      <c r="B6" s="47"/>
      <c r="C6" s="47"/>
      <c r="D6" s="47"/>
      <c r="E6" s="47"/>
      <c r="F6" s="47"/>
    </row>
    <row r="8" spans="1:11">
      <c r="A8" s="414" t="s">
        <v>299</v>
      </c>
      <c r="B8" s="414"/>
      <c r="C8" s="414"/>
      <c r="D8" s="414" t="s">
        <v>300</v>
      </c>
      <c r="E8" s="414"/>
      <c r="F8" s="414"/>
      <c r="G8" s="414" t="s">
        <v>112</v>
      </c>
      <c r="H8" s="414"/>
      <c r="I8" s="414"/>
      <c r="J8" s="414"/>
      <c r="K8" s="414"/>
    </row>
    <row r="9" spans="1:11" ht="18.75" customHeight="1">
      <c r="A9" s="415"/>
      <c r="B9" s="415"/>
      <c r="C9" s="415"/>
      <c r="D9" s="415"/>
      <c r="E9" s="415"/>
      <c r="F9" s="415"/>
      <c r="G9" s="415"/>
      <c r="H9" s="415"/>
      <c r="I9" s="415"/>
      <c r="J9" s="415"/>
      <c r="K9" s="415"/>
    </row>
    <row r="10" spans="1:11">
      <c r="A10" s="414" t="s">
        <v>301</v>
      </c>
      <c r="B10" s="414"/>
      <c r="C10" s="414"/>
      <c r="D10" s="414" t="s">
        <v>302</v>
      </c>
      <c r="E10" s="414"/>
      <c r="F10" s="414"/>
      <c r="G10" s="414" t="s">
        <v>112</v>
      </c>
      <c r="H10" s="414"/>
      <c r="I10" s="414"/>
      <c r="J10" s="414"/>
      <c r="K10" s="414"/>
    </row>
    <row r="11" spans="1:11" ht="18.75" customHeight="1">
      <c r="A11" s="415"/>
      <c r="B11" s="415"/>
      <c r="C11" s="415"/>
      <c r="D11" s="415"/>
      <c r="E11" s="415"/>
      <c r="F11" s="415"/>
      <c r="G11" s="415"/>
      <c r="H11" s="415"/>
      <c r="I11" s="415"/>
      <c r="J11" s="415"/>
      <c r="K11" s="415"/>
    </row>
    <row r="12" spans="1:11" ht="12" customHeight="1">
      <c r="A12" s="45"/>
      <c r="B12" s="45"/>
      <c r="C12" s="45"/>
      <c r="D12" s="45"/>
      <c r="E12" s="45"/>
      <c r="F12" s="45"/>
      <c r="G12" s="45"/>
      <c r="H12" s="45"/>
      <c r="I12" s="45"/>
      <c r="J12" s="45"/>
      <c r="K12" s="45"/>
    </row>
    <row r="13" spans="1:11" ht="12" customHeight="1">
      <c r="A13" s="45"/>
      <c r="B13" s="45"/>
      <c r="C13" s="45"/>
      <c r="D13" s="45"/>
      <c r="E13" s="45"/>
      <c r="F13" s="45"/>
      <c r="G13" s="45"/>
      <c r="H13" s="45"/>
      <c r="I13" s="45"/>
      <c r="J13" s="45"/>
      <c r="K13" s="45"/>
    </row>
    <row r="14" spans="1:11">
      <c r="A14" s="38" t="s">
        <v>155</v>
      </c>
    </row>
    <row r="15" spans="1:11" ht="3.75" customHeight="1"/>
    <row r="16" spans="1:11">
      <c r="A16" s="412" t="s">
        <v>113</v>
      </c>
      <c r="B16" s="411" t="s">
        <v>126</v>
      </c>
      <c r="C16" s="411"/>
      <c r="D16" s="411"/>
      <c r="E16" s="411"/>
      <c r="F16" s="411"/>
      <c r="G16" s="411" t="s">
        <v>127</v>
      </c>
      <c r="H16" s="411"/>
      <c r="I16" s="411"/>
      <c r="J16" s="411"/>
      <c r="K16" s="411"/>
    </row>
    <row r="17" spans="1:11" ht="18.75" customHeight="1">
      <c r="A17" s="413"/>
      <c r="B17" s="119" t="s">
        <v>419</v>
      </c>
      <c r="C17" s="134" t="s">
        <v>420</v>
      </c>
      <c r="D17" s="120" t="s">
        <v>421</v>
      </c>
      <c r="E17" s="120" t="s">
        <v>422</v>
      </c>
      <c r="F17" s="135" t="s">
        <v>420</v>
      </c>
      <c r="G17" s="119" t="s">
        <v>419</v>
      </c>
      <c r="H17" s="134" t="s">
        <v>420</v>
      </c>
      <c r="I17" s="120" t="s">
        <v>421</v>
      </c>
      <c r="J17" s="120" t="s">
        <v>422</v>
      </c>
      <c r="K17" s="135" t="s">
        <v>420</v>
      </c>
    </row>
    <row r="18" spans="1:11" ht="18.75" customHeight="1">
      <c r="A18" s="40" t="s">
        <v>142</v>
      </c>
      <c r="B18" s="416"/>
      <c r="C18" s="416"/>
      <c r="D18" s="416"/>
      <c r="E18" s="416"/>
      <c r="F18" s="416"/>
      <c r="G18" s="424"/>
      <c r="H18" s="540"/>
      <c r="I18" s="540"/>
      <c r="J18" s="540"/>
      <c r="K18" s="425"/>
    </row>
    <row r="19" spans="1:11" ht="12" customHeight="1">
      <c r="A19" s="411" t="s">
        <v>376</v>
      </c>
      <c r="B19" s="550"/>
      <c r="C19" s="551"/>
      <c r="D19" s="551"/>
      <c r="E19" s="551"/>
      <c r="F19" s="552"/>
      <c r="G19" s="485" t="s">
        <v>326</v>
      </c>
      <c r="H19" s="486"/>
      <c r="I19" s="486"/>
      <c r="J19" s="486"/>
      <c r="K19" s="533"/>
    </row>
    <row r="20" spans="1:11" ht="19.5" customHeight="1">
      <c r="A20" s="411"/>
      <c r="B20" s="474"/>
      <c r="C20" s="475"/>
      <c r="D20" s="475"/>
      <c r="E20" s="475"/>
      <c r="F20" s="476"/>
      <c r="G20" s="426" t="s">
        <v>327</v>
      </c>
      <c r="H20" s="528"/>
      <c r="I20" s="559"/>
      <c r="J20" s="560"/>
      <c r="K20" s="561"/>
    </row>
    <row r="21" spans="1:11" ht="22.5" customHeight="1">
      <c r="A21" s="411"/>
      <c r="B21" s="553"/>
      <c r="C21" s="554"/>
      <c r="D21" s="554"/>
      <c r="E21" s="554"/>
      <c r="F21" s="555"/>
      <c r="G21" s="426" t="s">
        <v>328</v>
      </c>
      <c r="H21" s="528"/>
      <c r="I21" s="562"/>
      <c r="J21" s="562"/>
      <c r="K21" s="563"/>
    </row>
    <row r="22" spans="1:11">
      <c r="A22" s="440" t="s">
        <v>132</v>
      </c>
      <c r="B22" s="411" t="s">
        <v>130</v>
      </c>
      <c r="C22" s="411"/>
      <c r="D22" s="411"/>
      <c r="E22" s="411"/>
      <c r="F22" s="411"/>
      <c r="G22" s="411" t="s">
        <v>131</v>
      </c>
      <c r="H22" s="411"/>
      <c r="I22" s="411"/>
      <c r="J22" s="411"/>
      <c r="K22" s="411"/>
    </row>
    <row r="23" spans="1:11" ht="18.75" customHeight="1">
      <c r="A23" s="413"/>
      <c r="B23" s="416"/>
      <c r="C23" s="416"/>
      <c r="D23" s="416"/>
      <c r="E23" s="416"/>
      <c r="F23" s="416"/>
      <c r="G23" s="416"/>
      <c r="H23" s="416"/>
      <c r="I23" s="416"/>
      <c r="J23" s="416"/>
      <c r="K23" s="416"/>
    </row>
    <row r="24" spans="1:11" ht="12" customHeight="1">
      <c r="A24" s="439" t="s">
        <v>133</v>
      </c>
      <c r="B24" s="40" t="s">
        <v>134</v>
      </c>
      <c r="C24" s="414" t="s">
        <v>135</v>
      </c>
      <c r="D24" s="414"/>
      <c r="E24" s="414"/>
      <c r="F24" s="414"/>
      <c r="G24" s="414"/>
      <c r="H24" s="414"/>
      <c r="I24" s="414"/>
      <c r="J24" s="414"/>
      <c r="K24" s="414"/>
    </row>
    <row r="25" spans="1:11">
      <c r="A25" s="439"/>
      <c r="B25" s="416"/>
      <c r="C25" s="40" t="s">
        <v>136</v>
      </c>
      <c r="D25" s="40" t="s">
        <v>137</v>
      </c>
      <c r="E25" s="40" t="s">
        <v>138</v>
      </c>
      <c r="F25" s="424" t="s">
        <v>131</v>
      </c>
      <c r="G25" s="425"/>
      <c r="H25" s="411" t="s">
        <v>139</v>
      </c>
      <c r="I25" s="411"/>
      <c r="J25" s="411"/>
      <c r="K25" s="411"/>
    </row>
    <row r="26" spans="1:11" ht="18.75" customHeight="1">
      <c r="A26" s="439"/>
      <c r="B26" s="416"/>
      <c r="C26" s="51"/>
      <c r="D26" s="48"/>
      <c r="E26" s="52"/>
      <c r="F26" s="448"/>
      <c r="G26" s="448"/>
      <c r="H26" s="44" t="s">
        <v>140</v>
      </c>
      <c r="I26" s="55"/>
      <c r="J26" s="44" t="s">
        <v>141</v>
      </c>
      <c r="K26" s="40"/>
    </row>
    <row r="27" spans="1:11" ht="18.75" customHeight="1">
      <c r="A27" s="439"/>
      <c r="B27" s="416"/>
      <c r="C27" s="51"/>
      <c r="D27" s="48"/>
      <c r="E27" s="52"/>
      <c r="F27" s="448"/>
      <c r="G27" s="448"/>
      <c r="H27" s="44" t="s">
        <v>140</v>
      </c>
      <c r="I27" s="55"/>
      <c r="J27" s="44" t="s">
        <v>141</v>
      </c>
      <c r="K27" s="40"/>
    </row>
    <row r="30" spans="1:11">
      <c r="A30" s="38" t="s">
        <v>156</v>
      </c>
    </row>
    <row r="31" spans="1:11" ht="3.75" customHeight="1"/>
    <row r="32" spans="1:11">
      <c r="A32" s="419" t="s">
        <v>44</v>
      </c>
      <c r="B32" s="483" t="s">
        <v>337</v>
      </c>
      <c r="C32" s="484"/>
      <c r="D32" s="451"/>
      <c r="E32" s="420" t="s">
        <v>338</v>
      </c>
      <c r="F32" s="421"/>
      <c r="G32" s="422"/>
      <c r="H32" s="419" t="s">
        <v>122</v>
      </c>
      <c r="I32" s="513" t="s">
        <v>234</v>
      </c>
      <c r="J32" s="513"/>
      <c r="K32" s="513"/>
    </row>
    <row r="33" spans="1:11" ht="18.75" customHeight="1">
      <c r="A33" s="549"/>
      <c r="B33" s="545" t="s">
        <v>332</v>
      </c>
      <c r="C33" s="101"/>
      <c r="D33" s="101"/>
      <c r="E33" s="417" t="s">
        <v>334</v>
      </c>
      <c r="F33" s="419" t="s">
        <v>401</v>
      </c>
      <c r="G33" s="478" t="s">
        <v>119</v>
      </c>
      <c r="H33" s="549"/>
      <c r="I33" s="513"/>
      <c r="J33" s="513"/>
      <c r="K33" s="513"/>
    </row>
    <row r="34" spans="1:11" ht="18.75" customHeight="1">
      <c r="A34" s="418"/>
      <c r="B34" s="546"/>
      <c r="C34" s="39" t="s">
        <v>333</v>
      </c>
      <c r="D34" s="39" t="s">
        <v>418</v>
      </c>
      <c r="E34" s="547"/>
      <c r="F34" s="418"/>
      <c r="G34" s="480"/>
      <c r="H34" s="418"/>
      <c r="I34" s="513"/>
      <c r="J34" s="513"/>
      <c r="K34" s="513"/>
    </row>
    <row r="35" spans="1:11" ht="30" customHeight="1">
      <c r="A35" s="167" t="s">
        <v>439</v>
      </c>
      <c r="B35" s="138"/>
      <c r="C35" s="138"/>
      <c r="D35" s="138"/>
      <c r="E35" s="138"/>
      <c r="F35" s="138"/>
      <c r="G35" s="138"/>
      <c r="H35" s="48" t="str">
        <f>IF(SUM(B35+E35+F35+G35)=0,"",SUM(B35+E35+F35+G35))</f>
        <v/>
      </c>
      <c r="I35" s="517"/>
      <c r="J35" s="518"/>
      <c r="K35" s="519"/>
    </row>
    <row r="36" spans="1:11" ht="15" customHeight="1">
      <c r="A36" s="548" t="s">
        <v>440</v>
      </c>
      <c r="B36" s="202"/>
      <c r="C36" s="202"/>
      <c r="D36" s="202"/>
      <c r="E36" s="202"/>
      <c r="F36" s="202"/>
      <c r="G36" s="202"/>
      <c r="H36" s="49" t="str">
        <f t="shared" ref="H36:H37" si="0">IF(SUM(B36+E36+F36+G36)=0,"",SUM(B36+E36+F36+G36))</f>
        <v/>
      </c>
      <c r="I36" s="520"/>
      <c r="J36" s="521"/>
      <c r="K36" s="522"/>
    </row>
    <row r="37" spans="1:11" ht="15" customHeight="1">
      <c r="A37" s="416"/>
      <c r="B37" s="143"/>
      <c r="C37" s="143"/>
      <c r="D37" s="143"/>
      <c r="E37" s="143"/>
      <c r="F37" s="143"/>
      <c r="G37" s="143"/>
      <c r="H37" s="50" t="str">
        <f t="shared" si="0"/>
        <v/>
      </c>
      <c r="I37" s="523"/>
      <c r="J37" s="524"/>
      <c r="K37" s="525"/>
    </row>
    <row r="38" spans="1:11" ht="12" customHeight="1">
      <c r="A38" s="46"/>
      <c r="B38" s="53"/>
      <c r="C38" s="53"/>
      <c r="D38" s="53"/>
      <c r="E38" s="53"/>
      <c r="F38" s="53"/>
      <c r="G38" s="53"/>
      <c r="H38" s="53"/>
      <c r="I38" s="53"/>
      <c r="J38" s="53"/>
      <c r="K38" s="53"/>
    </row>
    <row r="40" spans="1:11">
      <c r="A40" s="38" t="s">
        <v>157</v>
      </c>
    </row>
    <row r="41" spans="1:11" ht="3.75" customHeight="1"/>
    <row r="42" spans="1:11" ht="18.75" customHeight="1">
      <c r="A42" s="430"/>
      <c r="B42" s="431"/>
      <c r="C42" s="431"/>
      <c r="D42" s="431"/>
      <c r="E42" s="431"/>
      <c r="F42" s="431"/>
      <c r="G42" s="431"/>
      <c r="H42" s="431"/>
      <c r="I42" s="431"/>
      <c r="J42" s="431"/>
      <c r="K42" s="432"/>
    </row>
    <row r="43" spans="1:11" ht="18.75" customHeight="1">
      <c r="A43" s="433"/>
      <c r="B43" s="434"/>
      <c r="C43" s="434"/>
      <c r="D43" s="434"/>
      <c r="E43" s="434"/>
      <c r="F43" s="434"/>
      <c r="G43" s="434"/>
      <c r="H43" s="434"/>
      <c r="I43" s="434"/>
      <c r="J43" s="434"/>
      <c r="K43" s="435"/>
    </row>
    <row r="44" spans="1:11" ht="18.75" customHeight="1">
      <c r="A44" s="433"/>
      <c r="B44" s="434"/>
      <c r="C44" s="434"/>
      <c r="D44" s="434"/>
      <c r="E44" s="434"/>
      <c r="F44" s="434"/>
      <c r="G44" s="434"/>
      <c r="H44" s="434"/>
      <c r="I44" s="434"/>
      <c r="J44" s="434"/>
      <c r="K44" s="435"/>
    </row>
    <row r="45" spans="1:11" ht="18.75" customHeight="1">
      <c r="A45" s="436"/>
      <c r="B45" s="437"/>
      <c r="C45" s="437"/>
      <c r="D45" s="437"/>
      <c r="E45" s="437"/>
      <c r="F45" s="437"/>
      <c r="G45" s="437"/>
      <c r="H45" s="437"/>
      <c r="I45" s="437"/>
      <c r="J45" s="437"/>
      <c r="K45" s="438"/>
    </row>
    <row r="48" spans="1:11">
      <c r="A48" s="38" t="s">
        <v>280</v>
      </c>
    </row>
    <row r="49" spans="1:11" ht="3.75" customHeight="1"/>
    <row r="50" spans="1:11" ht="18.75" customHeight="1">
      <c r="A50" s="477" t="s">
        <v>331</v>
      </c>
      <c r="B50" s="478"/>
      <c r="C50" s="564"/>
      <c r="D50" s="565"/>
      <c r="E50" s="566"/>
    </row>
    <row r="51" spans="1:11" ht="18.75" customHeight="1">
      <c r="A51" s="72" t="s">
        <v>335</v>
      </c>
      <c r="B51" s="102"/>
      <c r="C51" s="102"/>
      <c r="D51" s="102"/>
      <c r="E51" s="102"/>
      <c r="F51" s="102"/>
      <c r="G51" s="102"/>
      <c r="H51" s="102"/>
      <c r="I51" s="102"/>
      <c r="J51" s="102"/>
      <c r="K51" s="62"/>
    </row>
    <row r="52" spans="1:11" ht="18.75" customHeight="1">
      <c r="A52" s="570" t="s">
        <v>329</v>
      </c>
      <c r="B52" s="571"/>
      <c r="C52" s="571"/>
      <c r="D52" s="571"/>
      <c r="E52" s="571"/>
      <c r="F52" s="571"/>
      <c r="G52" s="571"/>
      <c r="H52" s="571"/>
      <c r="I52" s="571"/>
      <c r="J52" s="571"/>
      <c r="K52" s="572"/>
    </row>
    <row r="53" spans="1:11" ht="18.75" customHeight="1">
      <c r="A53" s="73"/>
      <c r="B53" s="430"/>
      <c r="C53" s="431"/>
      <c r="D53" s="431"/>
      <c r="E53" s="431"/>
      <c r="F53" s="431"/>
      <c r="G53" s="431"/>
      <c r="H53" s="431"/>
      <c r="I53" s="431"/>
      <c r="J53" s="431"/>
      <c r="K53" s="432"/>
    </row>
    <row r="54" spans="1:11" ht="18.75" customHeight="1">
      <c r="A54" s="73"/>
      <c r="B54" s="433"/>
      <c r="C54" s="434"/>
      <c r="D54" s="434"/>
      <c r="E54" s="434"/>
      <c r="F54" s="434"/>
      <c r="G54" s="434"/>
      <c r="H54" s="434"/>
      <c r="I54" s="434"/>
      <c r="J54" s="434"/>
      <c r="K54" s="435"/>
    </row>
    <row r="55" spans="1:11" ht="18.75" customHeight="1">
      <c r="A55" s="73"/>
      <c r="B55" s="436"/>
      <c r="C55" s="437"/>
      <c r="D55" s="437"/>
      <c r="E55" s="437"/>
      <c r="F55" s="437"/>
      <c r="G55" s="437"/>
      <c r="H55" s="437"/>
      <c r="I55" s="437"/>
      <c r="J55" s="437"/>
      <c r="K55" s="438"/>
    </row>
    <row r="56" spans="1:11" ht="8.25" customHeight="1">
      <c r="A56" s="59"/>
      <c r="K56" s="97"/>
    </row>
    <row r="57" spans="1:11" ht="30" customHeight="1">
      <c r="A57" s="567" t="s">
        <v>330</v>
      </c>
      <c r="B57" s="568"/>
      <c r="C57" s="568"/>
      <c r="D57" s="568"/>
      <c r="E57" s="568"/>
      <c r="F57" s="568"/>
      <c r="G57" s="568"/>
      <c r="H57" s="568"/>
      <c r="I57" s="568"/>
      <c r="J57" s="568"/>
      <c r="K57" s="569"/>
    </row>
    <row r="58" spans="1:11" ht="18.75" customHeight="1">
      <c r="A58" s="73"/>
      <c r="B58" s="430"/>
      <c r="C58" s="431"/>
      <c r="D58" s="431"/>
      <c r="E58" s="431"/>
      <c r="F58" s="431"/>
      <c r="G58" s="431"/>
      <c r="H58" s="431"/>
      <c r="I58" s="431"/>
      <c r="J58" s="431"/>
      <c r="K58" s="432"/>
    </row>
    <row r="59" spans="1:11" ht="18.75" customHeight="1">
      <c r="A59" s="73"/>
      <c r="B59" s="433"/>
      <c r="C59" s="434"/>
      <c r="D59" s="434"/>
      <c r="E59" s="434"/>
      <c r="F59" s="434"/>
      <c r="G59" s="434"/>
      <c r="H59" s="434"/>
      <c r="I59" s="434"/>
      <c r="J59" s="434"/>
      <c r="K59" s="435"/>
    </row>
    <row r="60" spans="1:11" ht="18.75" customHeight="1">
      <c r="A60" s="74"/>
      <c r="B60" s="436"/>
      <c r="C60" s="437"/>
      <c r="D60" s="437"/>
      <c r="E60" s="437"/>
      <c r="F60" s="437"/>
      <c r="G60" s="437"/>
      <c r="H60" s="437"/>
      <c r="I60" s="437"/>
      <c r="J60" s="437"/>
      <c r="K60" s="438"/>
    </row>
  </sheetData>
  <mergeCells count="56">
    <mergeCell ref="I35:K37"/>
    <mergeCell ref="I32:K34"/>
    <mergeCell ref="B53:K55"/>
    <mergeCell ref="B58:K60"/>
    <mergeCell ref="A50:B50"/>
    <mergeCell ref="C50:E50"/>
    <mergeCell ref="B33:B34"/>
    <mergeCell ref="E33:E34"/>
    <mergeCell ref="F33:F34"/>
    <mergeCell ref="G33:G34"/>
    <mergeCell ref="H32:H34"/>
    <mergeCell ref="A36:A37"/>
    <mergeCell ref="A42:K45"/>
    <mergeCell ref="A57:K57"/>
    <mergeCell ref="A52:K52"/>
    <mergeCell ref="A19:A21"/>
    <mergeCell ref="B19:F21"/>
    <mergeCell ref="B18:F18"/>
    <mergeCell ref="G18:K18"/>
    <mergeCell ref="A11:C11"/>
    <mergeCell ref="D11:F11"/>
    <mergeCell ref="G11:K11"/>
    <mergeCell ref="A16:A17"/>
    <mergeCell ref="G19:K19"/>
    <mergeCell ref="G21:H21"/>
    <mergeCell ref="G20:H20"/>
    <mergeCell ref="I20:K20"/>
    <mergeCell ref="I21:K21"/>
    <mergeCell ref="B16:F16"/>
    <mergeCell ref="G16:K16"/>
    <mergeCell ref="F26:G26"/>
    <mergeCell ref="F27:G27"/>
    <mergeCell ref="A32:A34"/>
    <mergeCell ref="E32:G32"/>
    <mergeCell ref="B32:D32"/>
    <mergeCell ref="A24:A27"/>
    <mergeCell ref="C24:K24"/>
    <mergeCell ref="B25:B27"/>
    <mergeCell ref="F25:G25"/>
    <mergeCell ref="H25:K25"/>
    <mergeCell ref="A22:A23"/>
    <mergeCell ref="B22:F22"/>
    <mergeCell ref="G22:K22"/>
    <mergeCell ref="B23:F23"/>
    <mergeCell ref="G23:K23"/>
    <mergeCell ref="A2:K2"/>
    <mergeCell ref="B5:F5"/>
    <mergeCell ref="A10:C10"/>
    <mergeCell ref="D10:F10"/>
    <mergeCell ref="G10:K10"/>
    <mergeCell ref="A9:C9"/>
    <mergeCell ref="D9:F9"/>
    <mergeCell ref="G9:K9"/>
    <mergeCell ref="A8:C8"/>
    <mergeCell ref="D8:F8"/>
    <mergeCell ref="G8:K8"/>
  </mergeCells>
  <phoneticPr fontId="5"/>
  <dataValidations count="4">
    <dataValidation type="list" allowBlank="1" showInputMessage="1" showErrorMessage="1" sqref="K26:K27" xr:uid="{00000000-0002-0000-0900-000000000000}">
      <formula1>"転用,譲渡,交換,貸付,取壊し"</formula1>
    </dataValidation>
    <dataValidation type="list" allowBlank="1" showInputMessage="1" showErrorMessage="1" sqref="I26:I27" xr:uid="{00000000-0002-0000-0900-000001000000}">
      <formula1>"有（承認済）,有（申請済）,有（申請予定）,無"</formula1>
    </dataValidation>
    <dataValidation type="list" allowBlank="1" showInputMessage="1" showErrorMessage="1" sqref="B25:B27" xr:uid="{00000000-0002-0000-0900-000002000000}">
      <formula1>"有,無"</formula1>
    </dataValidation>
    <dataValidation type="list" allowBlank="1" showInputMessage="1" showErrorMessage="1" sqref="B19:F21" xr:uid="{00000000-0002-0000-0900-000003000000}">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900-000004000000}">
          <x14:formula1>
            <xm:f>'管理用（このシートは削除しないでください）'!$D$3:$D$8</xm:f>
          </x14:formula1>
          <xm:sqref>B18:K18</xm:sqref>
        </x14:dataValidation>
        <x14:dataValidation type="list" allowBlank="1" showInputMessage="1" showErrorMessage="1" xr:uid="{00000000-0002-0000-0900-000005000000}">
          <x14:formula1>
            <xm:f>'管理用（このシートは削除しないでください）'!$F$3:$F$9</xm:f>
          </x14:formula1>
          <xm:sqref>B23:K23</xm:sqref>
        </x14:dataValidation>
        <x14:dataValidation type="list" allowBlank="1" showInputMessage="1" showErrorMessage="1" xr:uid="{00000000-0002-0000-0900-000006000000}">
          <x14:formula1>
            <xm:f>'管理用（このシートは削除しないでください）'!$D$24:$D$45</xm:f>
          </x14:formula1>
          <xm:sqref>D9:F9</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58"/>
  <sheetViews>
    <sheetView view="pageBreakPreview" zoomScaleNormal="100" zoomScaleSheetLayoutView="100" workbookViewId="0">
      <selection activeCell="A2" sqref="A2:K2"/>
    </sheetView>
  </sheetViews>
  <sheetFormatPr defaultColWidth="9" defaultRowHeight="12"/>
  <cols>
    <col min="1" max="1" width="11.25" style="38" customWidth="1"/>
    <col min="2" max="18" width="10" style="38" customWidth="1"/>
    <col min="19" max="16384" width="9" style="38"/>
  </cols>
  <sheetData>
    <row r="1" spans="1:11">
      <c r="A1" s="38" t="s">
        <v>336</v>
      </c>
    </row>
    <row r="2" spans="1:11" ht="18" customHeight="1">
      <c r="A2" s="410" t="s">
        <v>125</v>
      </c>
      <c r="B2" s="410"/>
      <c r="C2" s="410"/>
      <c r="D2" s="410"/>
      <c r="E2" s="410"/>
      <c r="F2" s="410"/>
      <c r="G2" s="410"/>
      <c r="H2" s="410"/>
      <c r="I2" s="410"/>
      <c r="J2" s="410"/>
      <c r="K2" s="410"/>
    </row>
    <row r="5" spans="1:11" ht="18.75" customHeight="1">
      <c r="A5" s="40" t="s">
        <v>65</v>
      </c>
      <c r="B5" s="414" t="s">
        <v>553</v>
      </c>
      <c r="C5" s="414"/>
      <c r="D5" s="414"/>
      <c r="E5" s="414"/>
      <c r="F5" s="414"/>
    </row>
    <row r="6" spans="1:11" ht="12" customHeight="1">
      <c r="A6" s="46"/>
      <c r="B6" s="47"/>
      <c r="C6" s="47"/>
      <c r="D6" s="47"/>
      <c r="E6" s="47"/>
      <c r="F6" s="47"/>
    </row>
    <row r="8" spans="1:11">
      <c r="A8" s="414" t="s">
        <v>111</v>
      </c>
      <c r="B8" s="414"/>
      <c r="C8" s="414"/>
      <c r="D8" s="414" t="s">
        <v>152</v>
      </c>
      <c r="E8" s="414"/>
      <c r="F8" s="414"/>
      <c r="G8" s="414" t="s">
        <v>112</v>
      </c>
      <c r="H8" s="414"/>
      <c r="I8" s="414"/>
      <c r="J8" s="414"/>
      <c r="K8" s="414"/>
    </row>
    <row r="9" spans="1:11" ht="18.75" customHeight="1">
      <c r="A9" s="415"/>
      <c r="B9" s="415"/>
      <c r="C9" s="415"/>
      <c r="D9" s="415"/>
      <c r="E9" s="415"/>
      <c r="F9" s="415"/>
      <c r="G9" s="415"/>
      <c r="H9" s="415"/>
      <c r="I9" s="415"/>
      <c r="J9" s="415"/>
      <c r="K9" s="415"/>
    </row>
    <row r="10" spans="1:11" ht="12" customHeight="1">
      <c r="A10" s="45"/>
      <c r="B10" s="45"/>
      <c r="C10" s="45"/>
      <c r="D10" s="45"/>
      <c r="E10" s="45"/>
      <c r="F10" s="45"/>
      <c r="G10" s="45"/>
      <c r="H10" s="45"/>
      <c r="I10" s="45"/>
      <c r="J10" s="45"/>
      <c r="K10" s="45"/>
    </row>
    <row r="11" spans="1:11" ht="12" customHeight="1">
      <c r="A11" s="45"/>
      <c r="B11" s="45"/>
      <c r="C11" s="45"/>
      <c r="D11" s="45"/>
      <c r="E11" s="45"/>
      <c r="F11" s="45"/>
      <c r="G11" s="45"/>
      <c r="H11" s="45"/>
      <c r="I11" s="45"/>
      <c r="J11" s="45"/>
      <c r="K11" s="45"/>
    </row>
    <row r="12" spans="1:11">
      <c r="A12" s="38" t="s">
        <v>155</v>
      </c>
    </row>
    <row r="13" spans="1:11" ht="3.75" customHeight="1"/>
    <row r="14" spans="1:11">
      <c r="A14" s="412" t="s">
        <v>113</v>
      </c>
      <c r="B14" s="411" t="s">
        <v>126</v>
      </c>
      <c r="C14" s="411"/>
      <c r="D14" s="411"/>
      <c r="E14" s="411"/>
      <c r="F14" s="411"/>
      <c r="G14" s="411" t="s">
        <v>127</v>
      </c>
      <c r="H14" s="411"/>
      <c r="I14" s="411"/>
      <c r="J14" s="411"/>
      <c r="K14" s="411"/>
    </row>
    <row r="15" spans="1:11" ht="18.75" customHeight="1">
      <c r="A15" s="413"/>
      <c r="B15" s="119" t="s">
        <v>419</v>
      </c>
      <c r="C15" s="134" t="s">
        <v>420</v>
      </c>
      <c r="D15" s="120" t="s">
        <v>421</v>
      </c>
      <c r="E15" s="120" t="s">
        <v>422</v>
      </c>
      <c r="F15" s="135" t="s">
        <v>420</v>
      </c>
      <c r="G15" s="119" t="s">
        <v>419</v>
      </c>
      <c r="H15" s="134" t="s">
        <v>420</v>
      </c>
      <c r="I15" s="120" t="s">
        <v>421</v>
      </c>
      <c r="J15" s="120" t="s">
        <v>422</v>
      </c>
      <c r="K15" s="135" t="s">
        <v>420</v>
      </c>
    </row>
    <row r="16" spans="1:11" ht="18.75" customHeight="1">
      <c r="A16" s="40" t="s">
        <v>142</v>
      </c>
      <c r="B16" s="416"/>
      <c r="C16" s="416"/>
      <c r="D16" s="416"/>
      <c r="E16" s="416"/>
      <c r="F16" s="416"/>
      <c r="G16" s="424"/>
      <c r="H16" s="540"/>
      <c r="I16" s="540"/>
      <c r="J16" s="540"/>
      <c r="K16" s="425"/>
    </row>
    <row r="17" spans="1:11" ht="18.75" customHeight="1">
      <c r="A17" s="132" t="s">
        <v>220</v>
      </c>
      <c r="B17" s="126" t="s">
        <v>424</v>
      </c>
      <c r="C17" s="161"/>
      <c r="D17" s="127" t="s">
        <v>434</v>
      </c>
      <c r="E17" s="162"/>
      <c r="F17" s="129" t="s">
        <v>435</v>
      </c>
      <c r="G17" s="163">
        <f>C17+E17</f>
        <v>0</v>
      </c>
      <c r="H17" s="128"/>
      <c r="I17" s="131"/>
      <c r="J17" s="128"/>
      <c r="K17" s="164"/>
    </row>
    <row r="18" spans="1:11">
      <c r="A18" s="440" t="s">
        <v>132</v>
      </c>
      <c r="B18" s="411" t="s">
        <v>130</v>
      </c>
      <c r="C18" s="411"/>
      <c r="D18" s="411"/>
      <c r="E18" s="411"/>
      <c r="F18" s="411"/>
      <c r="G18" s="411" t="s">
        <v>131</v>
      </c>
      <c r="H18" s="411"/>
      <c r="I18" s="411"/>
      <c r="J18" s="411"/>
      <c r="K18" s="411"/>
    </row>
    <row r="19" spans="1:11" ht="18.75" customHeight="1">
      <c r="A19" s="413"/>
      <c r="B19" s="416"/>
      <c r="C19" s="416"/>
      <c r="D19" s="416"/>
      <c r="E19" s="416"/>
      <c r="F19" s="416"/>
      <c r="G19" s="416"/>
      <c r="H19" s="416"/>
      <c r="I19" s="416"/>
      <c r="J19" s="416"/>
      <c r="K19" s="416"/>
    </row>
    <row r="20" spans="1:11" ht="12" customHeight="1">
      <c r="A20" s="439" t="s">
        <v>133</v>
      </c>
      <c r="B20" s="40" t="s">
        <v>134</v>
      </c>
      <c r="C20" s="414" t="s">
        <v>135</v>
      </c>
      <c r="D20" s="414"/>
      <c r="E20" s="414"/>
      <c r="F20" s="414"/>
      <c r="G20" s="414"/>
      <c r="H20" s="414"/>
      <c r="I20" s="414"/>
      <c r="J20" s="414"/>
      <c r="K20" s="414"/>
    </row>
    <row r="21" spans="1:11">
      <c r="A21" s="439"/>
      <c r="B21" s="416"/>
      <c r="C21" s="40" t="s">
        <v>136</v>
      </c>
      <c r="D21" s="40" t="s">
        <v>137</v>
      </c>
      <c r="E21" s="40" t="s">
        <v>138</v>
      </c>
      <c r="F21" s="424" t="s">
        <v>131</v>
      </c>
      <c r="G21" s="425"/>
      <c r="H21" s="411" t="s">
        <v>139</v>
      </c>
      <c r="I21" s="411"/>
      <c r="J21" s="411"/>
      <c r="K21" s="411"/>
    </row>
    <row r="22" spans="1:11" ht="18.75" customHeight="1">
      <c r="A22" s="439"/>
      <c r="B22" s="416"/>
      <c r="C22" s="137"/>
      <c r="D22" s="138"/>
      <c r="E22" s="139"/>
      <c r="F22" s="423"/>
      <c r="G22" s="423"/>
      <c r="H22" s="44" t="s">
        <v>140</v>
      </c>
      <c r="I22" s="140"/>
      <c r="J22" s="44" t="s">
        <v>141</v>
      </c>
      <c r="K22" s="141"/>
    </row>
    <row r="23" spans="1:11" ht="18.75" customHeight="1">
      <c r="A23" s="439"/>
      <c r="B23" s="416"/>
      <c r="C23" s="137"/>
      <c r="D23" s="138"/>
      <c r="E23" s="139"/>
      <c r="F23" s="423"/>
      <c r="G23" s="423"/>
      <c r="H23" s="44" t="s">
        <v>140</v>
      </c>
      <c r="I23" s="140"/>
      <c r="J23" s="44" t="s">
        <v>141</v>
      </c>
      <c r="K23" s="141"/>
    </row>
    <row r="26" spans="1:11">
      <c r="A26" s="38" t="s">
        <v>156</v>
      </c>
    </row>
    <row r="27" spans="1:11" ht="3.75" customHeight="1"/>
    <row r="28" spans="1:11">
      <c r="A28" s="419" t="s">
        <v>44</v>
      </c>
      <c r="B28" s="483" t="s">
        <v>199</v>
      </c>
      <c r="C28" s="484"/>
      <c r="D28" s="484"/>
      <c r="E28" s="451"/>
      <c r="F28" s="483" t="s">
        <v>346</v>
      </c>
      <c r="G28" s="484"/>
      <c r="H28" s="484"/>
      <c r="I28" s="484"/>
      <c r="J28" s="451"/>
      <c r="K28" s="419" t="s">
        <v>122</v>
      </c>
    </row>
    <row r="29" spans="1:11" ht="13.5" customHeight="1">
      <c r="A29" s="549"/>
      <c r="B29" s="573" t="s">
        <v>262</v>
      </c>
      <c r="C29" s="573" t="s">
        <v>345</v>
      </c>
      <c r="D29" s="573" t="s">
        <v>277</v>
      </c>
      <c r="E29" s="573" t="s">
        <v>119</v>
      </c>
      <c r="F29" s="574" t="s">
        <v>347</v>
      </c>
      <c r="G29" s="104"/>
      <c r="H29" s="417" t="s">
        <v>334</v>
      </c>
      <c r="I29" s="417" t="s">
        <v>401</v>
      </c>
      <c r="J29" s="576" t="s">
        <v>119</v>
      </c>
      <c r="K29" s="549"/>
    </row>
    <row r="30" spans="1:11" ht="24">
      <c r="A30" s="418"/>
      <c r="B30" s="573"/>
      <c r="C30" s="573"/>
      <c r="D30" s="573"/>
      <c r="E30" s="573"/>
      <c r="F30" s="575"/>
      <c r="G30" s="43" t="s">
        <v>393</v>
      </c>
      <c r="H30" s="547"/>
      <c r="I30" s="547"/>
      <c r="J30" s="577"/>
      <c r="K30" s="418"/>
    </row>
    <row r="31" spans="1:11" ht="18.75" customHeight="1">
      <c r="A31" s="40" t="s">
        <v>436</v>
      </c>
      <c r="B31" s="138"/>
      <c r="C31" s="138"/>
      <c r="D31" s="138"/>
      <c r="E31" s="138"/>
      <c r="F31" s="145"/>
      <c r="G31" s="138"/>
      <c r="H31" s="138"/>
      <c r="I31" s="138"/>
      <c r="J31" s="138"/>
      <c r="K31" s="48" t="str">
        <f>IF(SUM(B31+C31+D31+E31+F31+H31+I31+J31)=0,"",SUM(B31+C31+D31+E31+F31+H31+I31+J31))</f>
        <v/>
      </c>
    </row>
    <row r="32" spans="1:11" ht="15" customHeight="1">
      <c r="A32" s="411" t="s">
        <v>437</v>
      </c>
      <c r="B32" s="202"/>
      <c r="C32" s="202"/>
      <c r="D32" s="202"/>
      <c r="E32" s="202"/>
      <c r="F32" s="203"/>
      <c r="G32" s="202"/>
      <c r="H32" s="202"/>
      <c r="I32" s="202"/>
      <c r="J32" s="202"/>
      <c r="K32" s="49" t="str">
        <f t="shared" ref="K32:K33" si="0">IF(SUM(B32+C32+D32+E32+F32+H32+I32+J32)=0,"",SUM(B32+C32+D32+E32+F32+H32+I32+J32))</f>
        <v/>
      </c>
    </row>
    <row r="33" spans="1:11" ht="15" customHeight="1">
      <c r="A33" s="411"/>
      <c r="B33" s="143"/>
      <c r="C33" s="143"/>
      <c r="D33" s="143"/>
      <c r="E33" s="143"/>
      <c r="F33" s="151"/>
      <c r="G33" s="143"/>
      <c r="H33" s="143"/>
      <c r="I33" s="143"/>
      <c r="J33" s="143"/>
      <c r="K33" s="50" t="str">
        <f t="shared" si="0"/>
        <v/>
      </c>
    </row>
    <row r="34" spans="1:11" ht="7.5" customHeight="1">
      <c r="A34" s="46"/>
      <c r="B34" s="53"/>
      <c r="C34" s="53"/>
      <c r="D34" s="53"/>
      <c r="E34" s="53"/>
      <c r="F34" s="53"/>
      <c r="G34" s="53"/>
      <c r="H34" s="53"/>
      <c r="I34" s="53"/>
      <c r="J34" s="53"/>
      <c r="K34" s="53"/>
    </row>
    <row r="35" spans="1:11" ht="22.5" customHeight="1">
      <c r="A35" s="40" t="s">
        <v>351</v>
      </c>
      <c r="B35" s="105" t="s">
        <v>348</v>
      </c>
      <c r="C35" s="156"/>
      <c r="D35" s="105" t="s">
        <v>349</v>
      </c>
      <c r="E35" s="156"/>
      <c r="F35" s="105" t="s">
        <v>350</v>
      </c>
      <c r="G35" s="156"/>
      <c r="H35" s="53"/>
      <c r="I35" s="53"/>
      <c r="J35" s="53"/>
      <c r="K35" s="53"/>
    </row>
    <row r="38" spans="1:11">
      <c r="A38" s="38" t="s">
        <v>157</v>
      </c>
    </row>
    <row r="39" spans="1:11" ht="3.75" customHeight="1"/>
    <row r="40" spans="1:11" ht="18.75" customHeight="1">
      <c r="A40" s="430"/>
      <c r="B40" s="431"/>
      <c r="C40" s="431"/>
      <c r="D40" s="431"/>
      <c r="E40" s="431"/>
      <c r="F40" s="431"/>
      <c r="G40" s="431"/>
      <c r="H40" s="431"/>
      <c r="I40" s="431"/>
      <c r="J40" s="431"/>
      <c r="K40" s="432"/>
    </row>
    <row r="41" spans="1:11" ht="18.75" customHeight="1">
      <c r="A41" s="433"/>
      <c r="B41" s="434"/>
      <c r="C41" s="434"/>
      <c r="D41" s="434"/>
      <c r="E41" s="434"/>
      <c r="F41" s="434"/>
      <c r="G41" s="434"/>
      <c r="H41" s="434"/>
      <c r="I41" s="434"/>
      <c r="J41" s="434"/>
      <c r="K41" s="435"/>
    </row>
    <row r="42" spans="1:11" ht="18.75" customHeight="1">
      <c r="A42" s="436"/>
      <c r="B42" s="437"/>
      <c r="C42" s="437"/>
      <c r="D42" s="437"/>
      <c r="E42" s="437"/>
      <c r="F42" s="437"/>
      <c r="G42" s="437"/>
      <c r="H42" s="437"/>
      <c r="I42" s="437"/>
      <c r="J42" s="437"/>
      <c r="K42" s="438"/>
    </row>
    <row r="45" spans="1:11">
      <c r="A45" s="38" t="s">
        <v>280</v>
      </c>
    </row>
    <row r="46" spans="1:11" ht="3.75" customHeight="1"/>
    <row r="47" spans="1:11" ht="18.75" customHeight="1">
      <c r="A47" s="428" t="s">
        <v>352</v>
      </c>
      <c r="B47" s="516"/>
      <c r="C47" s="158" t="s">
        <v>433</v>
      </c>
      <c r="D47" s="131" t="s">
        <v>432</v>
      </c>
      <c r="E47" s="157" t="s">
        <v>433</v>
      </c>
      <c r="F47" s="133"/>
      <c r="G47" s="513" t="s">
        <v>361</v>
      </c>
      <c r="H47" s="513"/>
      <c r="I47" s="578"/>
      <c r="J47" s="578"/>
      <c r="K47" s="578"/>
    </row>
    <row r="48" spans="1:11" ht="18.75" customHeight="1">
      <c r="A48" s="428" t="s">
        <v>360</v>
      </c>
      <c r="B48" s="516"/>
      <c r="C48" s="158"/>
      <c r="D48" s="55" t="s">
        <v>367</v>
      </c>
      <c r="E48" s="580"/>
      <c r="F48" s="581"/>
      <c r="G48" s="513" t="s">
        <v>362</v>
      </c>
      <c r="H48" s="513"/>
      <c r="I48" s="579"/>
      <c r="J48" s="579"/>
      <c r="K48" s="579"/>
    </row>
    <row r="49" spans="1:11" ht="18.75" customHeight="1">
      <c r="A49" s="449" t="s">
        <v>373</v>
      </c>
      <c r="B49" s="582"/>
      <c r="C49" s="582"/>
      <c r="D49" s="582"/>
      <c r="E49" s="582"/>
      <c r="F49" s="582"/>
      <c r="G49" s="582"/>
      <c r="H49" s="582"/>
      <c r="I49" s="582"/>
      <c r="J49" s="582"/>
      <c r="K49" s="450"/>
    </row>
    <row r="50" spans="1:11" ht="18.75" customHeight="1">
      <c r="A50" s="59"/>
      <c r="B50" s="411" t="s">
        <v>368</v>
      </c>
      <c r="C50" s="411"/>
      <c r="D50" s="110" t="s">
        <v>370</v>
      </c>
      <c r="E50" s="159"/>
      <c r="F50" s="110" t="s">
        <v>371</v>
      </c>
      <c r="G50" s="159"/>
      <c r="H50" s="110" t="s">
        <v>372</v>
      </c>
      <c r="I50" s="159"/>
      <c r="J50" s="102"/>
      <c r="K50" s="62"/>
    </row>
    <row r="51" spans="1:11" ht="18.75" customHeight="1">
      <c r="A51" s="59"/>
      <c r="B51" s="411" t="s">
        <v>369</v>
      </c>
      <c r="C51" s="411"/>
      <c r="D51" s="110" t="s">
        <v>370</v>
      </c>
      <c r="E51" s="159"/>
      <c r="F51" s="110" t="s">
        <v>371</v>
      </c>
      <c r="G51" s="159"/>
      <c r="H51" s="110" t="s">
        <v>372</v>
      </c>
      <c r="I51" s="159"/>
      <c r="J51" s="102"/>
      <c r="K51" s="62"/>
    </row>
    <row r="52" spans="1:11" ht="18.75" customHeight="1">
      <c r="A52" s="72" t="s">
        <v>358</v>
      </c>
      <c r="B52" s="102"/>
      <c r="C52" s="102"/>
      <c r="D52" s="83"/>
      <c r="E52" s="102"/>
      <c r="F52" s="102"/>
      <c r="G52" s="102"/>
      <c r="H52" s="102"/>
      <c r="I52" s="102"/>
      <c r="J52" s="102"/>
      <c r="K52" s="62"/>
    </row>
    <row r="53" spans="1:11" ht="18.75" customHeight="1">
      <c r="A53" s="65"/>
      <c r="B53" s="40" t="s">
        <v>177</v>
      </c>
      <c r="C53" s="463"/>
      <c r="D53" s="464"/>
      <c r="E53" s="464"/>
      <c r="F53" s="583"/>
      <c r="G53" s="40" t="s">
        <v>112</v>
      </c>
      <c r="H53" s="463"/>
      <c r="I53" s="464"/>
      <c r="J53" s="464"/>
      <c r="K53" s="583"/>
    </row>
    <row r="54" spans="1:11" ht="18.75" customHeight="1">
      <c r="A54" s="59"/>
      <c r="B54" s="54" t="s">
        <v>128</v>
      </c>
      <c r="C54" s="463"/>
      <c r="D54" s="583"/>
      <c r="E54" s="38" t="s">
        <v>180</v>
      </c>
      <c r="F54" s="40" t="s">
        <v>178</v>
      </c>
      <c r="G54" s="463"/>
      <c r="H54" s="464"/>
      <c r="I54" s="42" t="s">
        <v>179</v>
      </c>
      <c r="K54" s="97"/>
    </row>
    <row r="55" spans="1:11" ht="18.75" customHeight="1">
      <c r="A55" s="63"/>
      <c r="B55" s="448" t="s">
        <v>359</v>
      </c>
      <c r="C55" s="448"/>
      <c r="D55" s="448"/>
      <c r="E55" s="448"/>
      <c r="F55" s="556"/>
      <c r="G55" s="557"/>
      <c r="H55" s="557"/>
      <c r="I55" s="558"/>
      <c r="J55" s="64"/>
      <c r="K55" s="67"/>
    </row>
    <row r="56" spans="1:11" ht="6.75" customHeight="1">
      <c r="B56" s="45"/>
      <c r="C56" s="45"/>
      <c r="D56" s="45"/>
      <c r="E56" s="45"/>
      <c r="F56" s="45"/>
      <c r="G56" s="45"/>
      <c r="H56" s="109"/>
      <c r="I56" s="109"/>
      <c r="J56" s="109"/>
    </row>
    <row r="57" spans="1:11" ht="12" customHeight="1">
      <c r="A57" s="38" t="s">
        <v>374</v>
      </c>
      <c r="B57" s="45"/>
      <c r="C57" s="45"/>
      <c r="D57" s="45"/>
      <c r="E57" s="45"/>
      <c r="F57" s="45"/>
      <c r="G57" s="45"/>
      <c r="H57" s="109"/>
      <c r="I57" s="109"/>
      <c r="J57" s="109"/>
    </row>
    <row r="58" spans="1:11" ht="12" customHeight="1">
      <c r="A58" s="38" t="s">
        <v>363</v>
      </c>
      <c r="B58" s="45"/>
      <c r="C58" s="45"/>
      <c r="D58" s="45"/>
      <c r="E58" s="45"/>
      <c r="F58" s="45"/>
      <c r="G58" s="45"/>
      <c r="H58" s="109"/>
      <c r="I58" s="109"/>
      <c r="J58" s="109"/>
    </row>
  </sheetData>
  <mergeCells count="55">
    <mergeCell ref="B55:E55"/>
    <mergeCell ref="F55:I55"/>
    <mergeCell ref="B50:C50"/>
    <mergeCell ref="B51:C51"/>
    <mergeCell ref="A49:K49"/>
    <mergeCell ref="C53:F53"/>
    <mergeCell ref="H53:K53"/>
    <mergeCell ref="C54:D54"/>
    <mergeCell ref="G54:H54"/>
    <mergeCell ref="A47:B47"/>
    <mergeCell ref="G47:H47"/>
    <mergeCell ref="I47:K47"/>
    <mergeCell ref="A48:B48"/>
    <mergeCell ref="G48:H48"/>
    <mergeCell ref="I48:K48"/>
    <mergeCell ref="E48:F48"/>
    <mergeCell ref="F29:F30"/>
    <mergeCell ref="H29:H30"/>
    <mergeCell ref="I29:I30"/>
    <mergeCell ref="J29:J30"/>
    <mergeCell ref="A32:A33"/>
    <mergeCell ref="A40:K42"/>
    <mergeCell ref="F22:G22"/>
    <mergeCell ref="F23:G23"/>
    <mergeCell ref="A28:A30"/>
    <mergeCell ref="B28:E28"/>
    <mergeCell ref="F28:J28"/>
    <mergeCell ref="K28:K30"/>
    <mergeCell ref="B29:B30"/>
    <mergeCell ref="C29:C30"/>
    <mergeCell ref="D29:D30"/>
    <mergeCell ref="E29:E30"/>
    <mergeCell ref="A20:A23"/>
    <mergeCell ref="C20:K20"/>
    <mergeCell ref="B21:B23"/>
    <mergeCell ref="F21:G21"/>
    <mergeCell ref="H21:K21"/>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5"/>
  <dataValidations count="3">
    <dataValidation type="list" allowBlank="1" showInputMessage="1" showErrorMessage="1" sqref="B21:B23 C48" xr:uid="{00000000-0002-0000-0B00-000000000000}">
      <formula1>"有,無"</formula1>
    </dataValidation>
    <dataValidation type="list" allowBlank="1" showInputMessage="1" showErrorMessage="1" sqref="I22:I23" xr:uid="{00000000-0002-0000-0B00-000001000000}">
      <formula1>"有（承認済）,有（申請済）,有（申請予定）,無"</formula1>
    </dataValidation>
    <dataValidation type="list" allowBlank="1" showInputMessage="1" showErrorMessage="1" sqref="K22:K23" xr:uid="{00000000-0002-0000-0B00-000002000000}">
      <formula1>"転用,譲渡,交換,貸付,取壊し"</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B00-000003000000}">
          <x14:formula1>
            <xm:f>'管理用（このシートは削除しないでください）'!$F$3:$F$9</xm:f>
          </x14:formula1>
          <xm:sqref>B19:K19</xm:sqref>
        </x14:dataValidation>
        <x14:dataValidation type="list" allowBlank="1" showInputMessage="1" showErrorMessage="1" xr:uid="{00000000-0002-0000-0B00-000004000000}">
          <x14:formula1>
            <xm:f>'管理用（このシートは削除しないでください）'!$D$3:$D$8</xm:f>
          </x14:formula1>
          <xm:sqref>B16:K16</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48"/>
  <sheetViews>
    <sheetView view="pageBreakPreview" zoomScaleNormal="100" zoomScaleSheetLayoutView="100" workbookViewId="0">
      <selection activeCell="A2" sqref="A2:K2"/>
    </sheetView>
  </sheetViews>
  <sheetFormatPr defaultColWidth="9" defaultRowHeight="12"/>
  <cols>
    <col min="1" max="1" width="11.25" style="38" customWidth="1"/>
    <col min="2" max="18" width="10" style="38" customWidth="1"/>
    <col min="19" max="16384" width="9" style="38"/>
  </cols>
  <sheetData>
    <row r="1" spans="1:11">
      <c r="A1" s="38" t="s">
        <v>364</v>
      </c>
    </row>
    <row r="2" spans="1:11" ht="18" customHeight="1">
      <c r="A2" s="410" t="s">
        <v>125</v>
      </c>
      <c r="B2" s="410"/>
      <c r="C2" s="410"/>
      <c r="D2" s="410"/>
      <c r="E2" s="410"/>
      <c r="F2" s="410"/>
      <c r="G2" s="410"/>
      <c r="H2" s="410"/>
      <c r="I2" s="410"/>
      <c r="J2" s="410"/>
      <c r="K2" s="410"/>
    </row>
    <row r="5" spans="1:11" ht="18.75" customHeight="1">
      <c r="A5" s="40" t="s">
        <v>65</v>
      </c>
      <c r="B5" s="414" t="s">
        <v>554</v>
      </c>
      <c r="C5" s="414"/>
      <c r="D5" s="414"/>
      <c r="E5" s="414"/>
      <c r="F5" s="414"/>
    </row>
    <row r="6" spans="1:11" ht="12" customHeight="1">
      <c r="A6" s="46"/>
      <c r="B6" s="47"/>
      <c r="C6" s="47"/>
      <c r="D6" s="47"/>
      <c r="E6" s="47"/>
      <c r="F6" s="47"/>
    </row>
    <row r="8" spans="1:11">
      <c r="A8" s="414" t="s">
        <v>177</v>
      </c>
      <c r="B8" s="414"/>
      <c r="C8" s="414"/>
      <c r="D8" s="414" t="s">
        <v>302</v>
      </c>
      <c r="E8" s="414"/>
      <c r="F8" s="414"/>
      <c r="G8" s="414" t="s">
        <v>112</v>
      </c>
      <c r="H8" s="414"/>
      <c r="I8" s="414"/>
      <c r="J8" s="414"/>
      <c r="K8" s="414"/>
    </row>
    <row r="9" spans="1:11" ht="18.75" customHeight="1">
      <c r="A9" s="415"/>
      <c r="B9" s="415"/>
      <c r="C9" s="415"/>
      <c r="D9" s="415"/>
      <c r="E9" s="415"/>
      <c r="F9" s="415"/>
      <c r="G9" s="415"/>
      <c r="H9" s="415"/>
      <c r="I9" s="415"/>
      <c r="J9" s="415"/>
      <c r="K9" s="415"/>
    </row>
    <row r="10" spans="1:11" ht="12" customHeight="1">
      <c r="A10" s="45"/>
      <c r="B10" s="45"/>
      <c r="C10" s="45"/>
      <c r="D10" s="45"/>
      <c r="E10" s="45"/>
      <c r="F10" s="45"/>
      <c r="G10" s="45"/>
      <c r="H10" s="45"/>
      <c r="I10" s="45"/>
      <c r="J10" s="45"/>
      <c r="K10" s="45"/>
    </row>
    <row r="11" spans="1:11" ht="12" customHeight="1">
      <c r="A11" s="45"/>
      <c r="B11" s="45"/>
      <c r="C11" s="45"/>
      <c r="D11" s="45"/>
      <c r="E11" s="45"/>
      <c r="F11" s="45"/>
      <c r="G11" s="45"/>
      <c r="H11" s="45"/>
      <c r="I11" s="45"/>
      <c r="J11" s="45"/>
      <c r="K11" s="45"/>
    </row>
    <row r="12" spans="1:11">
      <c r="A12" s="38" t="s">
        <v>155</v>
      </c>
    </row>
    <row r="13" spans="1:11" ht="3.75" customHeight="1"/>
    <row r="14" spans="1:11">
      <c r="A14" s="412" t="s">
        <v>113</v>
      </c>
      <c r="B14" s="411" t="s">
        <v>126</v>
      </c>
      <c r="C14" s="411"/>
      <c r="D14" s="411"/>
      <c r="E14" s="411"/>
      <c r="F14" s="411"/>
      <c r="G14" s="411" t="s">
        <v>127</v>
      </c>
      <c r="H14" s="411"/>
      <c r="I14" s="411"/>
      <c r="J14" s="411"/>
      <c r="K14" s="411"/>
    </row>
    <row r="15" spans="1:11" ht="18.75" customHeight="1">
      <c r="A15" s="413"/>
      <c r="B15" s="119" t="s">
        <v>419</v>
      </c>
      <c r="C15" s="134" t="s">
        <v>420</v>
      </c>
      <c r="D15" s="120" t="s">
        <v>421</v>
      </c>
      <c r="E15" s="120" t="s">
        <v>422</v>
      </c>
      <c r="F15" s="135" t="s">
        <v>420</v>
      </c>
      <c r="G15" s="119" t="s">
        <v>419</v>
      </c>
      <c r="H15" s="134" t="s">
        <v>420</v>
      </c>
      <c r="I15" s="120" t="s">
        <v>421</v>
      </c>
      <c r="J15" s="120" t="s">
        <v>422</v>
      </c>
      <c r="K15" s="135" t="s">
        <v>420</v>
      </c>
    </row>
    <row r="16" spans="1:11" ht="18.75" customHeight="1">
      <c r="A16" s="40" t="s">
        <v>142</v>
      </c>
      <c r="B16" s="416"/>
      <c r="C16" s="416"/>
      <c r="D16" s="416"/>
      <c r="E16" s="416"/>
      <c r="F16" s="416"/>
      <c r="G16" s="443"/>
      <c r="H16" s="462"/>
      <c r="I16" s="462"/>
      <c r="J16" s="462"/>
      <c r="K16" s="444"/>
    </row>
    <row r="17" spans="1:11" ht="18.75" customHeight="1">
      <c r="A17" s="40" t="s">
        <v>375</v>
      </c>
      <c r="B17" s="416"/>
      <c r="C17" s="416"/>
      <c r="D17" s="416"/>
      <c r="E17" s="416"/>
      <c r="F17" s="416"/>
      <c r="G17" s="424"/>
      <c r="H17" s="540"/>
      <c r="I17" s="540"/>
      <c r="J17" s="540"/>
      <c r="K17" s="425"/>
    </row>
    <row r="18" spans="1:11" ht="12" customHeight="1">
      <c r="A18" s="411" t="s">
        <v>376</v>
      </c>
      <c r="B18" s="550"/>
      <c r="C18" s="551"/>
      <c r="D18" s="551"/>
      <c r="E18" s="551"/>
      <c r="F18" s="552"/>
      <c r="G18" s="485" t="s">
        <v>326</v>
      </c>
      <c r="H18" s="486"/>
      <c r="I18" s="486"/>
      <c r="J18" s="486"/>
      <c r="K18" s="533"/>
    </row>
    <row r="19" spans="1:11" ht="19.5" customHeight="1">
      <c r="A19" s="411"/>
      <c r="B19" s="474"/>
      <c r="C19" s="475"/>
      <c r="D19" s="475"/>
      <c r="E19" s="475"/>
      <c r="F19" s="476"/>
      <c r="G19" s="426" t="s">
        <v>377</v>
      </c>
      <c r="H19" s="528"/>
      <c r="I19" s="556"/>
      <c r="J19" s="557"/>
      <c r="K19" s="558"/>
    </row>
    <row r="20" spans="1:11">
      <c r="A20" s="440" t="s">
        <v>132</v>
      </c>
      <c r="B20" s="411" t="s">
        <v>130</v>
      </c>
      <c r="C20" s="411"/>
      <c r="D20" s="411"/>
      <c r="E20" s="411"/>
      <c r="F20" s="411"/>
      <c r="G20" s="411" t="s">
        <v>131</v>
      </c>
      <c r="H20" s="411"/>
      <c r="I20" s="411"/>
      <c r="J20" s="411"/>
      <c r="K20" s="411"/>
    </row>
    <row r="21" spans="1:11" ht="18.75" customHeight="1">
      <c r="A21" s="413"/>
      <c r="B21" s="416"/>
      <c r="C21" s="416"/>
      <c r="D21" s="416"/>
      <c r="E21" s="416"/>
      <c r="F21" s="416"/>
      <c r="G21" s="416"/>
      <c r="H21" s="416"/>
      <c r="I21" s="416"/>
      <c r="J21" s="416"/>
      <c r="K21" s="416"/>
    </row>
    <row r="22" spans="1:11" ht="12" customHeight="1">
      <c r="A22" s="439" t="s">
        <v>133</v>
      </c>
      <c r="B22" s="40" t="s">
        <v>134</v>
      </c>
      <c r="C22" s="414" t="s">
        <v>135</v>
      </c>
      <c r="D22" s="414"/>
      <c r="E22" s="414"/>
      <c r="F22" s="414"/>
      <c r="G22" s="414"/>
      <c r="H22" s="414"/>
      <c r="I22" s="414"/>
      <c r="J22" s="414"/>
      <c r="K22" s="414"/>
    </row>
    <row r="23" spans="1:11">
      <c r="A23" s="439"/>
      <c r="B23" s="416"/>
      <c r="C23" s="40" t="s">
        <v>136</v>
      </c>
      <c r="D23" s="40" t="s">
        <v>137</v>
      </c>
      <c r="E23" s="40" t="s">
        <v>138</v>
      </c>
      <c r="F23" s="424" t="s">
        <v>131</v>
      </c>
      <c r="G23" s="425"/>
      <c r="H23" s="411" t="s">
        <v>139</v>
      </c>
      <c r="I23" s="411"/>
      <c r="J23" s="411"/>
      <c r="K23" s="411"/>
    </row>
    <row r="24" spans="1:11" ht="18.75" customHeight="1">
      <c r="A24" s="439"/>
      <c r="B24" s="416"/>
      <c r="C24" s="137"/>
      <c r="D24" s="138"/>
      <c r="E24" s="139"/>
      <c r="F24" s="423"/>
      <c r="G24" s="423"/>
      <c r="H24" s="44" t="s">
        <v>140</v>
      </c>
      <c r="I24" s="140"/>
      <c r="J24" s="44" t="s">
        <v>141</v>
      </c>
      <c r="K24" s="141"/>
    </row>
    <row r="25" spans="1:11" ht="18.75" customHeight="1">
      <c r="A25" s="439"/>
      <c r="B25" s="416"/>
      <c r="C25" s="137"/>
      <c r="D25" s="138"/>
      <c r="E25" s="139"/>
      <c r="F25" s="423"/>
      <c r="G25" s="423"/>
      <c r="H25" s="44" t="s">
        <v>140</v>
      </c>
      <c r="I25" s="140"/>
      <c r="J25" s="44" t="s">
        <v>141</v>
      </c>
      <c r="K25" s="141"/>
    </row>
    <row r="28" spans="1:11">
      <c r="A28" s="38" t="s">
        <v>156</v>
      </c>
    </row>
    <row r="29" spans="1:11" ht="3.75" customHeight="1"/>
    <row r="30" spans="1:11" ht="18.75" customHeight="1">
      <c r="A30" s="55" t="s">
        <v>44</v>
      </c>
      <c r="B30" s="99" t="s">
        <v>378</v>
      </c>
      <c r="C30" s="55" t="s">
        <v>379</v>
      </c>
      <c r="D30" s="55" t="s">
        <v>380</v>
      </c>
      <c r="E30" s="96" t="s">
        <v>381</v>
      </c>
      <c r="F30" s="55" t="s">
        <v>382</v>
      </c>
      <c r="G30" s="79"/>
      <c r="H30" s="79"/>
      <c r="I30" s="584"/>
      <c r="J30" s="584"/>
      <c r="K30" s="584"/>
    </row>
    <row r="31" spans="1:11" ht="19.5" customHeight="1">
      <c r="A31" s="100" t="s">
        <v>436</v>
      </c>
      <c r="B31" s="138"/>
      <c r="C31" s="138"/>
      <c r="D31" s="138"/>
      <c r="E31" s="138"/>
      <c r="F31" s="48" t="str">
        <f>IF(SUM(B31:E31)=0,"",SUM(B31:E31))</f>
        <v/>
      </c>
      <c r="G31" s="53"/>
      <c r="H31" s="53"/>
      <c r="I31" s="585"/>
      <c r="J31" s="585"/>
      <c r="K31" s="585"/>
    </row>
    <row r="32" spans="1:11" ht="15" customHeight="1">
      <c r="A32" s="439" t="s">
        <v>437</v>
      </c>
      <c r="B32" s="202"/>
      <c r="C32" s="202"/>
      <c r="D32" s="202"/>
      <c r="E32" s="202"/>
      <c r="F32" s="49" t="str">
        <f t="shared" ref="F32:F33" si="0">IF(SUM(B32:E32)=0,"",SUM(B32:E32))</f>
        <v/>
      </c>
      <c r="G32" s="112"/>
      <c r="H32" s="112"/>
      <c r="I32" s="585"/>
      <c r="J32" s="585"/>
      <c r="K32" s="585"/>
    </row>
    <row r="33" spans="1:11" ht="15" customHeight="1">
      <c r="A33" s="411"/>
      <c r="B33" s="143"/>
      <c r="C33" s="143"/>
      <c r="D33" s="143"/>
      <c r="E33" s="143"/>
      <c r="F33" s="50" t="str">
        <f t="shared" si="0"/>
        <v/>
      </c>
      <c r="G33" s="53"/>
      <c r="H33" s="53"/>
      <c r="I33" s="585"/>
      <c r="J33" s="585"/>
      <c r="K33" s="585"/>
    </row>
    <row r="34" spans="1:11" ht="12" customHeight="1">
      <c r="A34" s="46"/>
      <c r="B34" s="53"/>
      <c r="C34" s="53"/>
      <c r="D34" s="53"/>
      <c r="E34" s="53"/>
      <c r="F34" s="53"/>
      <c r="G34" s="53"/>
      <c r="H34" s="53"/>
      <c r="I34" s="53"/>
      <c r="J34" s="53"/>
      <c r="K34" s="53"/>
    </row>
    <row r="36" spans="1:11">
      <c r="A36" s="38" t="s">
        <v>157</v>
      </c>
    </row>
    <row r="37" spans="1:11" ht="3.75" customHeight="1"/>
    <row r="38" spans="1:11" ht="18.75" customHeight="1">
      <c r="A38" s="430"/>
      <c r="B38" s="431"/>
      <c r="C38" s="431"/>
      <c r="D38" s="431"/>
      <c r="E38" s="431"/>
      <c r="F38" s="431"/>
      <c r="G38" s="431"/>
      <c r="H38" s="431"/>
      <c r="I38" s="431"/>
      <c r="J38" s="431"/>
      <c r="K38" s="432"/>
    </row>
    <row r="39" spans="1:11" ht="18.75" customHeight="1">
      <c r="A39" s="433"/>
      <c r="B39" s="434"/>
      <c r="C39" s="434"/>
      <c r="D39" s="434"/>
      <c r="E39" s="434"/>
      <c r="F39" s="434"/>
      <c r="G39" s="434"/>
      <c r="H39" s="434"/>
      <c r="I39" s="434"/>
      <c r="J39" s="434"/>
      <c r="K39" s="435"/>
    </row>
    <row r="40" spans="1:11" ht="18.75" customHeight="1">
      <c r="A40" s="433"/>
      <c r="B40" s="434"/>
      <c r="C40" s="434"/>
      <c r="D40" s="434"/>
      <c r="E40" s="434"/>
      <c r="F40" s="434"/>
      <c r="G40" s="434"/>
      <c r="H40" s="434"/>
      <c r="I40" s="434"/>
      <c r="J40" s="434"/>
      <c r="K40" s="435"/>
    </row>
    <row r="41" spans="1:11" ht="18.75" customHeight="1">
      <c r="A41" s="436"/>
      <c r="B41" s="437"/>
      <c r="C41" s="437"/>
      <c r="D41" s="437"/>
      <c r="E41" s="437"/>
      <c r="F41" s="437"/>
      <c r="G41" s="437"/>
      <c r="H41" s="437"/>
      <c r="I41" s="437"/>
      <c r="J41" s="437"/>
      <c r="K41" s="438"/>
    </row>
    <row r="44" spans="1:11">
      <c r="A44" s="38" t="s">
        <v>385</v>
      </c>
    </row>
    <row r="45" spans="1:11" ht="3.75" customHeight="1"/>
    <row r="46" spans="1:11" ht="18.75" customHeight="1">
      <c r="A46" s="420" t="s">
        <v>383</v>
      </c>
      <c r="B46" s="421"/>
      <c r="C46" s="421"/>
      <c r="D46" s="421"/>
      <c r="E46" s="421"/>
      <c r="F46" s="421"/>
      <c r="G46" s="421"/>
      <c r="H46" s="421"/>
      <c r="I46" s="421"/>
      <c r="J46" s="421"/>
      <c r="K46" s="141"/>
    </row>
    <row r="47" spans="1:11" ht="19.5" customHeight="1">
      <c r="A47" s="420" t="s">
        <v>384</v>
      </c>
      <c r="B47" s="421"/>
      <c r="C47" s="421"/>
      <c r="D47" s="421"/>
      <c r="E47" s="421"/>
      <c r="F47" s="421"/>
      <c r="G47" s="421"/>
      <c r="H47" s="421"/>
      <c r="I47" s="421"/>
      <c r="J47" s="421"/>
      <c r="K47" s="141"/>
    </row>
    <row r="48" spans="1:11" ht="19.5" customHeight="1">
      <c r="A48" s="420" t="s">
        <v>540</v>
      </c>
      <c r="B48" s="421"/>
      <c r="C48" s="421"/>
      <c r="D48" s="421"/>
      <c r="E48" s="421"/>
      <c r="F48" s="421"/>
      <c r="G48" s="421"/>
      <c r="H48" s="421"/>
      <c r="I48" s="421"/>
      <c r="J48" s="421"/>
      <c r="K48" s="141"/>
    </row>
  </sheetData>
  <mergeCells count="39">
    <mergeCell ref="B20:F20"/>
    <mergeCell ref="I30:K30"/>
    <mergeCell ref="A32:A33"/>
    <mergeCell ref="A38:K41"/>
    <mergeCell ref="I31:K33"/>
    <mergeCell ref="F24:G24"/>
    <mergeCell ref="F25:G25"/>
    <mergeCell ref="A2:K2"/>
    <mergeCell ref="B5:F5"/>
    <mergeCell ref="A46:J46"/>
    <mergeCell ref="A18:A19"/>
    <mergeCell ref="B18:F19"/>
    <mergeCell ref="G18:K18"/>
    <mergeCell ref="G19:H19"/>
    <mergeCell ref="I19:K19"/>
    <mergeCell ref="G20:K20"/>
    <mergeCell ref="B21:F21"/>
    <mergeCell ref="G21:K21"/>
    <mergeCell ref="A22:A25"/>
    <mergeCell ref="C22:K22"/>
    <mergeCell ref="B23:B25"/>
    <mergeCell ref="F23:G23"/>
    <mergeCell ref="H23:K23"/>
    <mergeCell ref="A47:J47"/>
    <mergeCell ref="A48:J48"/>
    <mergeCell ref="B16:F16"/>
    <mergeCell ref="G16:K16"/>
    <mergeCell ref="A8:C8"/>
    <mergeCell ref="D8:F8"/>
    <mergeCell ref="G8:K8"/>
    <mergeCell ref="A9:C9"/>
    <mergeCell ref="D9:F9"/>
    <mergeCell ref="G9:K9"/>
    <mergeCell ref="A14:A15"/>
    <mergeCell ref="B14:F14"/>
    <mergeCell ref="G14:K14"/>
    <mergeCell ref="B17:F17"/>
    <mergeCell ref="G17:K17"/>
    <mergeCell ref="A20:A21"/>
  </mergeCells>
  <phoneticPr fontId="5"/>
  <dataValidations count="6">
    <dataValidation type="list" allowBlank="1" showInputMessage="1" showErrorMessage="1" sqref="B18:F19" xr:uid="{00000000-0002-0000-0C00-000000000000}">
      <formula1>"病院と同一敷地内,病院隣接地,それ以外の場所"</formula1>
    </dataValidation>
    <dataValidation type="list" allowBlank="1" showInputMessage="1" showErrorMessage="1" sqref="B23:B25" xr:uid="{00000000-0002-0000-0C00-000001000000}">
      <formula1>"有,無"</formula1>
    </dataValidation>
    <dataValidation type="list" allowBlank="1" showInputMessage="1" showErrorMessage="1" sqref="I24:I25" xr:uid="{00000000-0002-0000-0C00-000002000000}">
      <formula1>"有（承認済）,有（申請済）,有（申請予定）,無"</formula1>
    </dataValidation>
    <dataValidation type="list" allowBlank="1" showInputMessage="1" showErrorMessage="1" sqref="K24:K25" xr:uid="{00000000-0002-0000-0C00-000003000000}">
      <formula1>"転用,譲渡,交換,貸付,取壊し"</formula1>
    </dataValidation>
    <dataValidation type="list" allowBlank="1" showInputMessage="1" showErrorMessage="1" sqref="B17:K17" xr:uid="{00000000-0002-0000-0C00-000004000000}">
      <formula1>"解剖室,薬物検査室,CT室,MRI室"</formula1>
    </dataValidation>
    <dataValidation type="list" allowBlank="1" showInputMessage="1" showErrorMessage="1" sqref="K46:K48" xr:uid="{00000000-0002-0000-0C00-000005000000}">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6000000}">
          <x14:formula1>
            <xm:f>'管理用（このシートは削除しないでください）'!$F$3:$F$5</xm:f>
          </x14:formula1>
          <xm:sqref>B21:K21</xm:sqref>
        </x14:dataValidation>
        <x14:dataValidation type="list" allowBlank="1" showInputMessage="1" showErrorMessage="1" xr:uid="{00000000-0002-0000-0C00-000007000000}">
          <x14:formula1>
            <xm:f>'管理用（このシートは削除しないでください）'!$D$3:$D$8</xm:f>
          </x14:formula1>
          <xm:sqref>B16:K16</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58"/>
  <sheetViews>
    <sheetView view="pageBreakPreview" zoomScaleNormal="100" zoomScaleSheetLayoutView="100" workbookViewId="0">
      <selection activeCell="M37" sqref="M37"/>
    </sheetView>
  </sheetViews>
  <sheetFormatPr defaultColWidth="9" defaultRowHeight="12"/>
  <cols>
    <col min="1" max="1" width="11.25" style="38" customWidth="1"/>
    <col min="2" max="9" width="10" style="38" customWidth="1"/>
    <col min="10" max="10" width="12.375" style="38" customWidth="1"/>
    <col min="11" max="18" width="10" style="38" customWidth="1"/>
    <col min="19" max="16384" width="9" style="38"/>
  </cols>
  <sheetData>
    <row r="1" spans="1:11">
      <c r="A1" s="38" t="s">
        <v>555</v>
      </c>
    </row>
    <row r="2" spans="1:11" ht="18" customHeight="1">
      <c r="A2" s="410" t="s">
        <v>125</v>
      </c>
      <c r="B2" s="410"/>
      <c r="C2" s="410"/>
      <c r="D2" s="410"/>
      <c r="E2" s="410"/>
      <c r="F2" s="410"/>
      <c r="G2" s="410"/>
      <c r="H2" s="410"/>
      <c r="I2" s="410"/>
      <c r="J2" s="410"/>
      <c r="K2" s="410"/>
    </row>
    <row r="7" spans="1:11" ht="18.75" customHeight="1">
      <c r="A7" s="40" t="s">
        <v>65</v>
      </c>
      <c r="B7" s="448" t="s">
        <v>556</v>
      </c>
      <c r="C7" s="448"/>
      <c r="D7" s="448"/>
      <c r="E7" s="448"/>
      <c r="F7" s="448"/>
      <c r="G7" s="448"/>
    </row>
    <row r="8" spans="1:11" ht="12" customHeight="1">
      <c r="A8" s="46"/>
      <c r="B8" s="47"/>
      <c r="C8" s="47"/>
      <c r="D8" s="47"/>
      <c r="E8" s="47"/>
      <c r="F8" s="47"/>
    </row>
    <row r="10" spans="1:11">
      <c r="A10" s="414" t="s">
        <v>111</v>
      </c>
      <c r="B10" s="414"/>
      <c r="C10" s="414"/>
      <c r="D10" s="414" t="s">
        <v>152</v>
      </c>
      <c r="E10" s="414"/>
      <c r="F10" s="414"/>
      <c r="G10" s="414" t="s">
        <v>112</v>
      </c>
      <c r="H10" s="414"/>
      <c r="I10" s="414"/>
      <c r="J10" s="414"/>
      <c r="K10" s="414"/>
    </row>
    <row r="11" spans="1:11" ht="18.75" customHeight="1">
      <c r="A11" s="415"/>
      <c r="B11" s="415"/>
      <c r="C11" s="415"/>
      <c r="D11" s="415"/>
      <c r="E11" s="415"/>
      <c r="F11" s="415"/>
      <c r="G11" s="415"/>
      <c r="H11" s="415"/>
      <c r="I11" s="415"/>
      <c r="J11" s="415"/>
      <c r="K11" s="415"/>
    </row>
    <row r="12" spans="1:11" ht="12" customHeight="1">
      <c r="A12" s="45"/>
      <c r="B12" s="45"/>
      <c r="C12" s="45"/>
      <c r="D12" s="45"/>
      <c r="E12" s="45"/>
      <c r="F12" s="45"/>
      <c r="G12" s="45"/>
      <c r="H12" s="45"/>
      <c r="I12" s="45"/>
      <c r="J12" s="45"/>
      <c r="K12" s="45"/>
    </row>
    <row r="13" spans="1:11" ht="12" customHeight="1">
      <c r="A13" s="45"/>
      <c r="B13" s="45"/>
      <c r="C13" s="45"/>
      <c r="D13" s="45"/>
      <c r="E13" s="45"/>
      <c r="F13" s="45"/>
      <c r="G13" s="45"/>
      <c r="H13" s="45"/>
      <c r="I13" s="45"/>
      <c r="J13" s="45"/>
      <c r="K13" s="45"/>
    </row>
    <row r="14" spans="1:11">
      <c r="A14" s="38" t="s">
        <v>155</v>
      </c>
    </row>
    <row r="15" spans="1:11" ht="3.75" customHeight="1"/>
    <row r="16" spans="1:11">
      <c r="A16" s="412" t="s">
        <v>113</v>
      </c>
      <c r="B16" s="411" t="s">
        <v>126</v>
      </c>
      <c r="C16" s="411"/>
      <c r="D16" s="411"/>
      <c r="E16" s="411"/>
      <c r="F16" s="411"/>
      <c r="G16" s="411" t="s">
        <v>127</v>
      </c>
      <c r="H16" s="411"/>
      <c r="I16" s="411"/>
      <c r="J16" s="411"/>
      <c r="K16" s="411"/>
    </row>
    <row r="17" spans="1:11" ht="18.75" customHeight="1">
      <c r="A17" s="413"/>
      <c r="B17" s="119" t="s">
        <v>419</v>
      </c>
      <c r="C17" s="134" t="s">
        <v>420</v>
      </c>
      <c r="D17" s="120" t="s">
        <v>421</v>
      </c>
      <c r="E17" s="120" t="s">
        <v>422</v>
      </c>
      <c r="F17" s="135" t="s">
        <v>420</v>
      </c>
      <c r="G17" s="119" t="s">
        <v>419</v>
      </c>
      <c r="H17" s="134" t="s">
        <v>420</v>
      </c>
      <c r="I17" s="120" t="s">
        <v>421</v>
      </c>
      <c r="J17" s="120" t="s">
        <v>422</v>
      </c>
      <c r="K17" s="135" t="s">
        <v>420</v>
      </c>
    </row>
    <row r="18" spans="1:11" ht="18.75" customHeight="1">
      <c r="A18" s="40" t="s">
        <v>142</v>
      </c>
      <c r="B18" s="416"/>
      <c r="C18" s="416"/>
      <c r="D18" s="416"/>
      <c r="E18" s="416"/>
      <c r="F18" s="416"/>
      <c r="G18" s="443"/>
      <c r="H18" s="462"/>
      <c r="I18" s="462"/>
      <c r="J18" s="462"/>
      <c r="K18" s="444"/>
    </row>
    <row r="19" spans="1:11" ht="18.75" customHeight="1">
      <c r="A19" s="132" t="s">
        <v>220</v>
      </c>
      <c r="B19" s="126" t="s">
        <v>424</v>
      </c>
      <c r="C19" s="161"/>
      <c r="D19" s="127" t="s">
        <v>425</v>
      </c>
      <c r="E19" s="162"/>
      <c r="F19" s="129" t="s">
        <v>426</v>
      </c>
      <c r="G19" s="162"/>
      <c r="H19" s="128" t="s">
        <v>427</v>
      </c>
      <c r="I19" s="162"/>
      <c r="J19" s="128" t="s">
        <v>428</v>
      </c>
      <c r="K19" s="256">
        <f>C19+E19+G19+I19</f>
        <v>0</v>
      </c>
    </row>
    <row r="20" spans="1:11">
      <c r="A20" s="440" t="s">
        <v>132</v>
      </c>
      <c r="B20" s="411" t="s">
        <v>130</v>
      </c>
      <c r="C20" s="411"/>
      <c r="D20" s="411"/>
      <c r="E20" s="411"/>
      <c r="F20" s="411"/>
      <c r="G20" s="411" t="s">
        <v>131</v>
      </c>
      <c r="H20" s="411"/>
      <c r="I20" s="411"/>
      <c r="J20" s="411"/>
      <c r="K20" s="411"/>
    </row>
    <row r="21" spans="1:11" ht="18.75" customHeight="1">
      <c r="A21" s="413"/>
      <c r="B21" s="416"/>
      <c r="C21" s="416"/>
      <c r="D21" s="416"/>
      <c r="E21" s="416"/>
      <c r="F21" s="416"/>
      <c r="G21" s="416"/>
      <c r="H21" s="416"/>
      <c r="I21" s="416"/>
      <c r="J21" s="416"/>
      <c r="K21" s="416"/>
    </row>
    <row r="22" spans="1:11" ht="12" customHeight="1">
      <c r="A22" s="439" t="s">
        <v>412</v>
      </c>
      <c r="B22" s="40" t="s">
        <v>134</v>
      </c>
      <c r="C22" s="414" t="s">
        <v>135</v>
      </c>
      <c r="D22" s="414"/>
      <c r="E22" s="414"/>
      <c r="F22" s="414"/>
      <c r="G22" s="414"/>
      <c r="H22" s="414"/>
      <c r="I22" s="414"/>
      <c r="J22" s="414"/>
      <c r="K22" s="414"/>
    </row>
    <row r="23" spans="1:11">
      <c r="A23" s="439"/>
      <c r="B23" s="416"/>
      <c r="C23" s="40" t="s">
        <v>136</v>
      </c>
      <c r="D23" s="40" t="s">
        <v>137</v>
      </c>
      <c r="E23" s="40" t="s">
        <v>138</v>
      </c>
      <c r="F23" s="424" t="s">
        <v>131</v>
      </c>
      <c r="G23" s="425"/>
      <c r="H23" s="411" t="s">
        <v>139</v>
      </c>
      <c r="I23" s="411"/>
      <c r="J23" s="411"/>
      <c r="K23" s="411"/>
    </row>
    <row r="24" spans="1:11" ht="18.75" customHeight="1">
      <c r="A24" s="439"/>
      <c r="B24" s="416"/>
      <c r="C24" s="137"/>
      <c r="D24" s="138"/>
      <c r="E24" s="139"/>
      <c r="F24" s="423"/>
      <c r="G24" s="423"/>
      <c r="H24" s="44" t="s">
        <v>140</v>
      </c>
      <c r="I24" s="140"/>
      <c r="J24" s="44" t="s">
        <v>141</v>
      </c>
      <c r="K24" s="141"/>
    </row>
    <row r="25" spans="1:11" ht="18.75" customHeight="1">
      <c r="A25" s="439"/>
      <c r="B25" s="416"/>
      <c r="C25" s="137"/>
      <c r="D25" s="138"/>
      <c r="E25" s="139"/>
      <c r="F25" s="423"/>
      <c r="G25" s="423"/>
      <c r="H25" s="44" t="s">
        <v>140</v>
      </c>
      <c r="I25" s="140"/>
      <c r="J25" s="44" t="s">
        <v>141</v>
      </c>
      <c r="K25" s="141"/>
    </row>
    <row r="28" spans="1:11">
      <c r="A28" s="38" t="s">
        <v>156</v>
      </c>
    </row>
    <row r="29" spans="1:11" ht="3.75" customHeight="1"/>
    <row r="30" spans="1:11" ht="15" customHeight="1">
      <c r="A30" s="419" t="s">
        <v>44</v>
      </c>
      <c r="B30" s="420" t="s">
        <v>343</v>
      </c>
      <c r="C30" s="421"/>
      <c r="D30" s="421"/>
      <c r="E30" s="422"/>
      <c r="F30" s="421" t="s">
        <v>344</v>
      </c>
      <c r="G30" s="421"/>
      <c r="H30" s="421"/>
      <c r="I30" s="422"/>
      <c r="J30" s="538" t="s">
        <v>561</v>
      </c>
      <c r="K30" s="419" t="s">
        <v>122</v>
      </c>
    </row>
    <row r="31" spans="1:11" ht="23.25" customHeight="1">
      <c r="A31" s="418"/>
      <c r="B31" s="39" t="s">
        <v>274</v>
      </c>
      <c r="C31" s="39" t="s">
        <v>275</v>
      </c>
      <c r="D31" s="39" t="s">
        <v>276</v>
      </c>
      <c r="E31" s="113" t="s">
        <v>119</v>
      </c>
      <c r="F31" s="39" t="s">
        <v>277</v>
      </c>
      <c r="G31" s="39" t="s">
        <v>278</v>
      </c>
      <c r="H31" s="43" t="s">
        <v>279</v>
      </c>
      <c r="I31" s="41" t="s">
        <v>119</v>
      </c>
      <c r="J31" s="539"/>
      <c r="K31" s="418"/>
    </row>
    <row r="32" spans="1:11" ht="18.75" customHeight="1">
      <c r="A32" s="40" t="s">
        <v>436</v>
      </c>
      <c r="B32" s="138"/>
      <c r="C32" s="138"/>
      <c r="D32" s="138"/>
      <c r="E32" s="145"/>
      <c r="F32" s="138"/>
      <c r="G32" s="138"/>
      <c r="H32" s="138"/>
      <c r="I32" s="138"/>
      <c r="J32" s="138"/>
      <c r="K32" s="48" t="str">
        <f>IF(SUM(B32:J32)=0,"",SUM(B32:J32))</f>
        <v/>
      </c>
    </row>
    <row r="33" spans="1:11" ht="15" customHeight="1">
      <c r="A33" s="411" t="s">
        <v>437</v>
      </c>
      <c r="B33" s="202"/>
      <c r="C33" s="202"/>
      <c r="D33" s="202"/>
      <c r="E33" s="203"/>
      <c r="F33" s="202"/>
      <c r="G33" s="202"/>
      <c r="H33" s="202"/>
      <c r="I33" s="202"/>
      <c r="J33" s="202"/>
      <c r="K33" s="49" t="str">
        <f t="shared" ref="K33:K34" si="0">IF(SUM(B33:J33)=0,"",SUM(B33:J33))</f>
        <v/>
      </c>
    </row>
    <row r="34" spans="1:11" ht="15" customHeight="1">
      <c r="A34" s="411"/>
      <c r="B34" s="143"/>
      <c r="C34" s="143"/>
      <c r="D34" s="143"/>
      <c r="E34" s="151"/>
      <c r="F34" s="143"/>
      <c r="G34" s="143"/>
      <c r="H34" s="143"/>
      <c r="I34" s="143"/>
      <c r="J34" s="143"/>
      <c r="K34" s="50" t="str">
        <f t="shared" si="0"/>
        <v/>
      </c>
    </row>
    <row r="35" spans="1:11" ht="12" customHeight="1">
      <c r="A35" s="46"/>
      <c r="B35" s="53"/>
      <c r="C35" s="53"/>
      <c r="D35" s="53"/>
      <c r="E35" s="53"/>
      <c r="F35" s="53"/>
      <c r="G35" s="53"/>
      <c r="H35" s="53"/>
      <c r="I35" s="53"/>
      <c r="J35" s="53"/>
      <c r="K35" s="53"/>
    </row>
    <row r="37" spans="1:11">
      <c r="A37" s="38" t="s">
        <v>157</v>
      </c>
    </row>
    <row r="38" spans="1:11" ht="3.75" customHeight="1"/>
    <row r="39" spans="1:11" ht="18.75" customHeight="1">
      <c r="A39" s="430"/>
      <c r="B39" s="431"/>
      <c r="C39" s="431"/>
      <c r="D39" s="431"/>
      <c r="E39" s="431"/>
      <c r="F39" s="431"/>
      <c r="G39" s="431"/>
      <c r="H39" s="431"/>
      <c r="I39" s="431"/>
      <c r="J39" s="431"/>
      <c r="K39" s="432"/>
    </row>
    <row r="40" spans="1:11" ht="18.75" customHeight="1">
      <c r="A40" s="433"/>
      <c r="B40" s="434"/>
      <c r="C40" s="434"/>
      <c r="D40" s="434"/>
      <c r="E40" s="434"/>
      <c r="F40" s="434"/>
      <c r="G40" s="434"/>
      <c r="H40" s="434"/>
      <c r="I40" s="434"/>
      <c r="J40" s="434"/>
      <c r="K40" s="435"/>
    </row>
    <row r="41" spans="1:11" ht="18.75" customHeight="1">
      <c r="A41" s="436"/>
      <c r="B41" s="437"/>
      <c r="C41" s="437"/>
      <c r="D41" s="437"/>
      <c r="E41" s="437"/>
      <c r="F41" s="437"/>
      <c r="G41" s="437"/>
      <c r="H41" s="437"/>
      <c r="I41" s="437"/>
      <c r="J41" s="437"/>
      <c r="K41" s="438"/>
    </row>
    <row r="44" spans="1:11">
      <c r="A44" s="38" t="s">
        <v>280</v>
      </c>
    </row>
    <row r="45" spans="1:11" ht="3.75" customHeight="1"/>
    <row r="46" spans="1:11" ht="36.75" customHeight="1">
      <c r="A46" s="568" t="s">
        <v>413</v>
      </c>
      <c r="B46" s="568"/>
      <c r="C46" s="568"/>
      <c r="D46" s="568"/>
      <c r="E46" s="568"/>
      <c r="F46" s="568"/>
      <c r="G46" s="568"/>
      <c r="H46" s="568"/>
      <c r="I46" s="568"/>
      <c r="J46" s="568"/>
      <c r="K46" s="568"/>
    </row>
    <row r="47" spans="1:11" ht="4.5" customHeight="1"/>
    <row r="48" spans="1:11" ht="18.75" customHeight="1">
      <c r="A48" s="64" t="s">
        <v>281</v>
      </c>
    </row>
    <row r="49" spans="1:9" ht="18.75" customHeight="1">
      <c r="A49" s="529" t="s">
        <v>282</v>
      </c>
      <c r="B49" s="530"/>
      <c r="C49" s="531"/>
      <c r="D49" s="154"/>
      <c r="E49" s="62" t="s">
        <v>292</v>
      </c>
      <c r="F49" s="485"/>
      <c r="G49" s="486"/>
      <c r="H49" s="486"/>
      <c r="I49" s="533"/>
    </row>
    <row r="50" spans="1:9" ht="18.75" customHeight="1">
      <c r="A50" s="529" t="s">
        <v>283</v>
      </c>
      <c r="B50" s="530"/>
      <c r="C50" s="531"/>
      <c r="D50" s="443" t="s">
        <v>293</v>
      </c>
      <c r="E50" s="462"/>
      <c r="F50" s="462"/>
      <c r="G50" s="444"/>
      <c r="H50" s="485"/>
      <c r="I50" s="533"/>
    </row>
    <row r="51" spans="1:9" ht="18.75" customHeight="1">
      <c r="A51" s="535" t="s">
        <v>284</v>
      </c>
      <c r="B51" s="536"/>
      <c r="C51" s="536"/>
      <c r="D51" s="536"/>
      <c r="E51" s="536"/>
      <c r="F51" s="536"/>
      <c r="G51" s="536"/>
      <c r="H51" s="536"/>
      <c r="I51" s="537"/>
    </row>
    <row r="52" spans="1:9" ht="18.75" customHeight="1">
      <c r="A52" s="59"/>
      <c r="B52" s="529" t="s">
        <v>288</v>
      </c>
      <c r="C52" s="531"/>
      <c r="D52" s="58" t="s">
        <v>286</v>
      </c>
      <c r="E52" s="155"/>
      <c r="F52" s="98" t="s">
        <v>287</v>
      </c>
      <c r="G52" s="155"/>
      <c r="H52" s="98" t="s">
        <v>290</v>
      </c>
      <c r="I52" s="42"/>
    </row>
    <row r="53" spans="1:9" ht="18.75" customHeight="1">
      <c r="A53" s="59"/>
      <c r="B53" s="529" t="s">
        <v>500</v>
      </c>
      <c r="C53" s="531"/>
      <c r="D53" s="58" t="s">
        <v>291</v>
      </c>
      <c r="E53" s="155"/>
      <c r="F53" s="98" t="s">
        <v>287</v>
      </c>
      <c r="G53" s="155"/>
      <c r="H53" s="98" t="s">
        <v>290</v>
      </c>
      <c r="I53" s="42"/>
    </row>
    <row r="54" spans="1:9" ht="18.75" customHeight="1">
      <c r="A54" s="59"/>
      <c r="B54" s="529" t="s">
        <v>289</v>
      </c>
      <c r="C54" s="531"/>
      <c r="D54" s="58" t="s">
        <v>291</v>
      </c>
      <c r="E54" s="155"/>
      <c r="F54" s="98" t="s">
        <v>287</v>
      </c>
      <c r="G54" s="155"/>
      <c r="H54" s="98" t="s">
        <v>290</v>
      </c>
      <c r="I54" s="42"/>
    </row>
    <row r="55" spans="1:9" ht="18.75" customHeight="1">
      <c r="A55" s="63"/>
      <c r="B55" s="529" t="s">
        <v>285</v>
      </c>
      <c r="C55" s="531"/>
      <c r="D55" s="443"/>
      <c r="E55" s="462"/>
      <c r="F55" s="462"/>
      <c r="G55" s="444"/>
      <c r="H55" s="64"/>
      <c r="I55" s="67"/>
    </row>
    <row r="56" spans="1:9" ht="11.25" customHeight="1">
      <c r="A56" s="102"/>
    </row>
    <row r="57" spans="1:9" ht="11.25" customHeight="1"/>
    <row r="58" spans="1:9" ht="11.25" customHeight="1"/>
  </sheetData>
  <mergeCells count="44">
    <mergeCell ref="B18:F18"/>
    <mergeCell ref="G18:K18"/>
    <mergeCell ref="A2:K2"/>
    <mergeCell ref="A10:C10"/>
    <mergeCell ref="D10:F10"/>
    <mergeCell ref="G10:K10"/>
    <mergeCell ref="A11:C11"/>
    <mergeCell ref="D11:F11"/>
    <mergeCell ref="G11:K11"/>
    <mergeCell ref="A16:A17"/>
    <mergeCell ref="B16:F16"/>
    <mergeCell ref="G16:K16"/>
    <mergeCell ref="B7:G7"/>
    <mergeCell ref="A49:C49"/>
    <mergeCell ref="F49:I49"/>
    <mergeCell ref="A50:C50"/>
    <mergeCell ref="D50:G50"/>
    <mergeCell ref="H50:I50"/>
    <mergeCell ref="A46:K46"/>
    <mergeCell ref="K30:K31"/>
    <mergeCell ref="A33:A34"/>
    <mergeCell ref="A39:K41"/>
    <mergeCell ref="F24:G24"/>
    <mergeCell ref="F25:G25"/>
    <mergeCell ref="A30:A31"/>
    <mergeCell ref="B30:E30"/>
    <mergeCell ref="F30:I30"/>
    <mergeCell ref="J30:J31"/>
    <mergeCell ref="A22:A25"/>
    <mergeCell ref="C22:K22"/>
    <mergeCell ref="B23:B25"/>
    <mergeCell ref="F23:G23"/>
    <mergeCell ref="H23:K23"/>
    <mergeCell ref="A20:A21"/>
    <mergeCell ref="B20:F20"/>
    <mergeCell ref="G20:K20"/>
    <mergeCell ref="B21:F21"/>
    <mergeCell ref="G21:K21"/>
    <mergeCell ref="A51:I51"/>
    <mergeCell ref="B52:C52"/>
    <mergeCell ref="B54:C54"/>
    <mergeCell ref="B55:C55"/>
    <mergeCell ref="D55:G55"/>
    <mergeCell ref="B53:C53"/>
  </mergeCells>
  <phoneticPr fontId="5"/>
  <dataValidations count="4">
    <dataValidation type="list" allowBlank="1" showInputMessage="1" showErrorMessage="1" sqref="B23:B25 D55:G55" xr:uid="{00000000-0002-0000-0F00-000000000000}">
      <formula1>"有,無"</formula1>
    </dataValidation>
    <dataValidation type="list" allowBlank="1" showInputMessage="1" showErrorMessage="1" sqref="I24:I25" xr:uid="{00000000-0002-0000-0F00-000001000000}">
      <formula1>"有（承認済）,有（申請済）,有（申請予定）,無"</formula1>
    </dataValidation>
    <dataValidation type="list" allowBlank="1" showInputMessage="1" showErrorMessage="1" sqref="K24:K25" xr:uid="{00000000-0002-0000-0F00-000002000000}">
      <formula1>"転用,譲渡,交換,貸付,取壊し"</formula1>
    </dataValidation>
    <dataValidation type="list" allowBlank="1" showInputMessage="1" showErrorMessage="1" sqref="B18:K18" xr:uid="{00000000-0002-0000-0F00-000003000000}">
      <formula1>"新築,移転新築"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F00-000004000000}">
          <x14:formula1>
            <xm:f>'管理用（このシートは削除しないでください）'!$F$3:$F$9</xm:f>
          </x14:formula1>
          <xm:sqref>B21:K21</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64"/>
  <sheetViews>
    <sheetView view="pageBreakPreview" zoomScaleNormal="100" zoomScaleSheetLayoutView="100" workbookViewId="0">
      <selection activeCell="O33" sqref="O33"/>
    </sheetView>
  </sheetViews>
  <sheetFormatPr defaultColWidth="9" defaultRowHeight="12"/>
  <cols>
    <col min="1" max="1" width="11.25" style="38" customWidth="1"/>
    <col min="2" max="18" width="10" style="38" customWidth="1"/>
    <col min="19" max="16384" width="9" style="38"/>
  </cols>
  <sheetData>
    <row r="1" spans="1:11">
      <c r="A1" s="38" t="s">
        <v>557</v>
      </c>
    </row>
    <row r="2" spans="1:11" ht="18" customHeight="1">
      <c r="A2" s="410" t="s">
        <v>125</v>
      </c>
      <c r="B2" s="410"/>
      <c r="C2" s="410"/>
      <c r="D2" s="410"/>
      <c r="E2" s="410"/>
      <c r="F2" s="410"/>
      <c r="G2" s="410"/>
      <c r="H2" s="410"/>
      <c r="I2" s="410"/>
      <c r="J2" s="410"/>
      <c r="K2" s="410"/>
    </row>
    <row r="5" spans="1:11" ht="18.75" customHeight="1">
      <c r="A5" s="40" t="s">
        <v>65</v>
      </c>
      <c r="B5" s="448" t="s">
        <v>558</v>
      </c>
      <c r="C5" s="448"/>
      <c r="D5" s="448"/>
      <c r="E5" s="448"/>
      <c r="F5" s="448"/>
      <c r="G5" s="448"/>
    </row>
    <row r="6" spans="1:11" ht="12" customHeight="1">
      <c r="A6" s="46"/>
      <c r="B6" s="47"/>
      <c r="C6" s="47"/>
      <c r="D6" s="47"/>
      <c r="E6" s="47"/>
      <c r="F6" s="47"/>
    </row>
    <row r="8" spans="1:11">
      <c r="A8" s="414" t="s">
        <v>111</v>
      </c>
      <c r="B8" s="414"/>
      <c r="C8" s="414"/>
      <c r="D8" s="414" t="s">
        <v>152</v>
      </c>
      <c r="E8" s="414"/>
      <c r="F8" s="414"/>
      <c r="G8" s="414" t="s">
        <v>112</v>
      </c>
      <c r="H8" s="414"/>
      <c r="I8" s="414"/>
      <c r="J8" s="414"/>
      <c r="K8" s="414"/>
    </row>
    <row r="9" spans="1:11" ht="18.75" customHeight="1">
      <c r="A9" s="415"/>
      <c r="B9" s="415"/>
      <c r="C9" s="415"/>
      <c r="D9" s="415"/>
      <c r="E9" s="415"/>
      <c r="F9" s="415"/>
      <c r="G9" s="415"/>
      <c r="H9" s="415"/>
      <c r="I9" s="415"/>
      <c r="J9" s="415"/>
      <c r="K9" s="415"/>
    </row>
    <row r="10" spans="1:11" ht="12" customHeight="1">
      <c r="A10" s="45"/>
      <c r="B10" s="45"/>
      <c r="C10" s="45"/>
      <c r="D10" s="45"/>
      <c r="E10" s="45"/>
      <c r="F10" s="45"/>
      <c r="G10" s="45"/>
      <c r="H10" s="45"/>
      <c r="I10" s="45"/>
      <c r="J10" s="45"/>
      <c r="K10" s="45"/>
    </row>
    <row r="11" spans="1:11" ht="12" customHeight="1">
      <c r="A11" s="45"/>
      <c r="B11" s="45"/>
      <c r="C11" s="45"/>
      <c r="D11" s="45"/>
      <c r="E11" s="45"/>
      <c r="F11" s="45"/>
      <c r="G11" s="45"/>
      <c r="H11" s="45"/>
      <c r="I11" s="45"/>
      <c r="J11" s="45"/>
      <c r="K11" s="45"/>
    </row>
    <row r="12" spans="1:11">
      <c r="A12" s="38" t="s">
        <v>155</v>
      </c>
    </row>
    <row r="13" spans="1:11" ht="3.75" customHeight="1"/>
    <row r="14" spans="1:11">
      <c r="A14" s="412" t="s">
        <v>113</v>
      </c>
      <c r="B14" s="411" t="s">
        <v>126</v>
      </c>
      <c r="C14" s="411"/>
      <c r="D14" s="411"/>
      <c r="E14" s="411"/>
      <c r="F14" s="411"/>
      <c r="G14" s="411" t="s">
        <v>127</v>
      </c>
      <c r="H14" s="411"/>
      <c r="I14" s="411"/>
      <c r="J14" s="411"/>
      <c r="K14" s="411"/>
    </row>
    <row r="15" spans="1:11" ht="18.75" customHeight="1">
      <c r="A15" s="413"/>
      <c r="B15" s="119" t="s">
        <v>419</v>
      </c>
      <c r="C15" s="134" t="s">
        <v>420</v>
      </c>
      <c r="D15" s="120" t="s">
        <v>421</v>
      </c>
      <c r="E15" s="120" t="s">
        <v>422</v>
      </c>
      <c r="F15" s="135" t="s">
        <v>420</v>
      </c>
      <c r="G15" s="119" t="s">
        <v>419</v>
      </c>
      <c r="H15" s="134" t="s">
        <v>420</v>
      </c>
      <c r="I15" s="120" t="s">
        <v>421</v>
      </c>
      <c r="J15" s="120" t="s">
        <v>422</v>
      </c>
      <c r="K15" s="135" t="s">
        <v>420</v>
      </c>
    </row>
    <row r="16" spans="1:11" ht="18.75" customHeight="1">
      <c r="A16" s="40" t="s">
        <v>142</v>
      </c>
      <c r="B16" s="416"/>
      <c r="C16" s="416"/>
      <c r="D16" s="416"/>
      <c r="E16" s="416"/>
      <c r="F16" s="416"/>
      <c r="G16" s="443"/>
      <c r="H16" s="462"/>
      <c r="I16" s="462"/>
      <c r="J16" s="462"/>
      <c r="K16" s="444"/>
    </row>
    <row r="17" spans="1:11">
      <c r="A17" s="411" t="s">
        <v>220</v>
      </c>
      <c r="B17" s="411" t="s">
        <v>123</v>
      </c>
      <c r="C17" s="411"/>
      <c r="D17" s="411"/>
      <c r="E17" s="411"/>
      <c r="F17" s="411"/>
      <c r="G17" s="411" t="s">
        <v>124</v>
      </c>
      <c r="H17" s="411"/>
      <c r="I17" s="411"/>
      <c r="J17" s="411"/>
      <c r="K17" s="411"/>
    </row>
    <row r="18" spans="1:11" ht="18.75" customHeight="1">
      <c r="A18" s="411"/>
      <c r="B18" s="416"/>
      <c r="C18" s="416"/>
      <c r="D18" s="426" t="s">
        <v>154</v>
      </c>
      <c r="E18" s="427"/>
      <c r="F18" s="136"/>
      <c r="G18" s="416"/>
      <c r="H18" s="416"/>
      <c r="I18" s="426" t="s">
        <v>154</v>
      </c>
      <c r="J18" s="427"/>
      <c r="K18" s="136"/>
    </row>
    <row r="19" spans="1:11">
      <c r="A19" s="440" t="s">
        <v>132</v>
      </c>
      <c r="B19" s="411" t="s">
        <v>130</v>
      </c>
      <c r="C19" s="411"/>
      <c r="D19" s="411"/>
      <c r="E19" s="411"/>
      <c r="F19" s="411"/>
      <c r="G19" s="411" t="s">
        <v>131</v>
      </c>
      <c r="H19" s="411"/>
      <c r="I19" s="411"/>
      <c r="J19" s="411"/>
      <c r="K19" s="411"/>
    </row>
    <row r="20" spans="1:11" ht="18.75" customHeight="1">
      <c r="A20" s="413"/>
      <c r="B20" s="416"/>
      <c r="C20" s="416"/>
      <c r="D20" s="416"/>
      <c r="E20" s="416"/>
      <c r="F20" s="416"/>
      <c r="G20" s="416"/>
      <c r="H20" s="416"/>
      <c r="I20" s="416"/>
      <c r="J20" s="416"/>
      <c r="K20" s="416"/>
    </row>
    <row r="21" spans="1:11" ht="12" customHeight="1">
      <c r="A21" s="439" t="s">
        <v>412</v>
      </c>
      <c r="B21" s="40" t="s">
        <v>134</v>
      </c>
      <c r="C21" s="414" t="s">
        <v>135</v>
      </c>
      <c r="D21" s="414"/>
      <c r="E21" s="414"/>
      <c r="F21" s="414"/>
      <c r="G21" s="414"/>
      <c r="H21" s="414"/>
      <c r="I21" s="414"/>
      <c r="J21" s="414"/>
      <c r="K21" s="414"/>
    </row>
    <row r="22" spans="1:11">
      <c r="A22" s="439"/>
      <c r="B22" s="416"/>
      <c r="C22" s="40" t="s">
        <v>136</v>
      </c>
      <c r="D22" s="40" t="s">
        <v>137</v>
      </c>
      <c r="E22" s="40" t="s">
        <v>138</v>
      </c>
      <c r="F22" s="424" t="s">
        <v>131</v>
      </c>
      <c r="G22" s="425"/>
      <c r="H22" s="411" t="s">
        <v>139</v>
      </c>
      <c r="I22" s="411"/>
      <c r="J22" s="411"/>
      <c r="K22" s="411"/>
    </row>
    <row r="23" spans="1:11" ht="18.75" customHeight="1">
      <c r="A23" s="439"/>
      <c r="B23" s="416"/>
      <c r="C23" s="137"/>
      <c r="D23" s="138"/>
      <c r="E23" s="139"/>
      <c r="F23" s="423"/>
      <c r="G23" s="423"/>
      <c r="H23" s="44" t="s">
        <v>140</v>
      </c>
      <c r="I23" s="140"/>
      <c r="J23" s="44" t="s">
        <v>141</v>
      </c>
      <c r="K23" s="141"/>
    </row>
    <row r="24" spans="1:11" ht="18.75" customHeight="1">
      <c r="A24" s="439"/>
      <c r="B24" s="416"/>
      <c r="C24" s="137"/>
      <c r="D24" s="138"/>
      <c r="E24" s="139"/>
      <c r="F24" s="423"/>
      <c r="G24" s="423"/>
      <c r="H24" s="44" t="s">
        <v>140</v>
      </c>
      <c r="I24" s="140"/>
      <c r="J24" s="44" t="s">
        <v>141</v>
      </c>
      <c r="K24" s="141"/>
    </row>
    <row r="27" spans="1:11">
      <c r="A27" s="38" t="s">
        <v>156</v>
      </c>
    </row>
    <row r="28" spans="1:11" ht="3.75" customHeight="1"/>
    <row r="29" spans="1:11">
      <c r="A29" s="419" t="s">
        <v>44</v>
      </c>
      <c r="B29" s="420" t="s">
        <v>199</v>
      </c>
      <c r="C29" s="421"/>
      <c r="D29" s="421"/>
      <c r="E29" s="421"/>
      <c r="F29" s="421"/>
      <c r="G29" s="422"/>
      <c r="H29" s="420" t="s">
        <v>200</v>
      </c>
      <c r="I29" s="422"/>
      <c r="J29" s="419" t="s">
        <v>121</v>
      </c>
      <c r="K29" s="419" t="s">
        <v>122</v>
      </c>
    </row>
    <row r="30" spans="1:11" ht="24">
      <c r="A30" s="418"/>
      <c r="B30" s="39" t="s">
        <v>114</v>
      </c>
      <c r="C30" s="39" t="s">
        <v>115</v>
      </c>
      <c r="D30" s="39" t="s">
        <v>116</v>
      </c>
      <c r="E30" s="39" t="s">
        <v>117</v>
      </c>
      <c r="F30" s="39" t="s">
        <v>118</v>
      </c>
      <c r="G30" s="39" t="s">
        <v>119</v>
      </c>
      <c r="H30" s="43" t="s">
        <v>129</v>
      </c>
      <c r="I30" s="41" t="s">
        <v>120</v>
      </c>
      <c r="J30" s="418"/>
      <c r="K30" s="418"/>
    </row>
    <row r="31" spans="1:11" ht="18.75" customHeight="1">
      <c r="A31" s="40" t="s">
        <v>436</v>
      </c>
      <c r="B31" s="138"/>
      <c r="C31" s="138"/>
      <c r="D31" s="138"/>
      <c r="E31" s="138"/>
      <c r="F31" s="138"/>
      <c r="G31" s="138"/>
      <c r="H31" s="138"/>
      <c r="I31" s="138"/>
      <c r="J31" s="138"/>
      <c r="K31" s="48" t="str">
        <f>IF(SUM(B31:J31)=0,"",SUM(B31:J31))</f>
        <v/>
      </c>
    </row>
    <row r="32" spans="1:11" ht="15" customHeight="1">
      <c r="A32" s="411" t="s">
        <v>437</v>
      </c>
      <c r="B32" s="202"/>
      <c r="C32" s="202"/>
      <c r="D32" s="202"/>
      <c r="E32" s="202"/>
      <c r="F32" s="202"/>
      <c r="G32" s="202"/>
      <c r="H32" s="202"/>
      <c r="I32" s="202"/>
      <c r="J32" s="202"/>
      <c r="K32" s="49" t="str">
        <f t="shared" ref="K32:K33" si="0">IF(SUM(B32:J32)=0,"",SUM(B32:J32))</f>
        <v/>
      </c>
    </row>
    <row r="33" spans="1:11" ht="15" customHeight="1">
      <c r="A33" s="411"/>
      <c r="B33" s="143"/>
      <c r="C33" s="143"/>
      <c r="D33" s="143"/>
      <c r="E33" s="143"/>
      <c r="F33" s="143"/>
      <c r="G33" s="143"/>
      <c r="H33" s="143"/>
      <c r="I33" s="143"/>
      <c r="J33" s="143"/>
      <c r="K33" s="50" t="str">
        <f t="shared" si="0"/>
        <v/>
      </c>
    </row>
    <row r="34" spans="1:11" ht="12" customHeight="1">
      <c r="A34" s="46"/>
      <c r="B34" s="53"/>
      <c r="C34" s="53"/>
      <c r="D34" s="53"/>
      <c r="E34" s="53"/>
      <c r="F34" s="53"/>
      <c r="G34" s="53"/>
      <c r="H34" s="53"/>
      <c r="I34" s="53"/>
      <c r="J34" s="53"/>
      <c r="K34" s="53"/>
    </row>
    <row r="36" spans="1:11">
      <c r="A36" s="38" t="s">
        <v>157</v>
      </c>
    </row>
    <row r="37" spans="1:11" ht="3.75" customHeight="1"/>
    <row r="38" spans="1:11" ht="18.75" customHeight="1">
      <c r="A38" s="430"/>
      <c r="B38" s="431"/>
      <c r="C38" s="431"/>
      <c r="D38" s="431"/>
      <c r="E38" s="431"/>
      <c r="F38" s="431"/>
      <c r="G38" s="431"/>
      <c r="H38" s="431"/>
      <c r="I38" s="431"/>
      <c r="J38" s="431"/>
      <c r="K38" s="432"/>
    </row>
    <row r="39" spans="1:11" ht="18.75" customHeight="1">
      <c r="A39" s="433"/>
      <c r="B39" s="434"/>
      <c r="C39" s="434"/>
      <c r="D39" s="434"/>
      <c r="E39" s="434"/>
      <c r="F39" s="434"/>
      <c r="G39" s="434"/>
      <c r="H39" s="434"/>
      <c r="I39" s="434"/>
      <c r="J39" s="434"/>
      <c r="K39" s="435"/>
    </row>
    <row r="40" spans="1:11" ht="18.75" customHeight="1">
      <c r="A40" s="436"/>
      <c r="B40" s="437"/>
      <c r="C40" s="437"/>
      <c r="D40" s="437"/>
      <c r="E40" s="437"/>
      <c r="F40" s="437"/>
      <c r="G40" s="437"/>
      <c r="H40" s="437"/>
      <c r="I40" s="437"/>
      <c r="J40" s="437"/>
      <c r="K40" s="438"/>
    </row>
    <row r="43" spans="1:11">
      <c r="A43" s="38" t="s">
        <v>167</v>
      </c>
    </row>
    <row r="44" spans="1:11" ht="3.75" customHeight="1"/>
    <row r="45" spans="1:11" ht="36.75" customHeight="1">
      <c r="A45" s="568" t="s">
        <v>413</v>
      </c>
      <c r="B45" s="568"/>
      <c r="C45" s="568"/>
      <c r="D45" s="568"/>
      <c r="E45" s="568"/>
      <c r="F45" s="568"/>
      <c r="G45" s="568"/>
      <c r="H45" s="568"/>
      <c r="I45" s="568"/>
      <c r="J45" s="568"/>
      <c r="K45" s="568"/>
    </row>
    <row r="46" spans="1:11" ht="4.5" customHeight="1"/>
    <row r="47" spans="1:11" ht="18.75" customHeight="1">
      <c r="A47" s="428" t="s">
        <v>153</v>
      </c>
      <c r="B47" s="429"/>
      <c r="C47" s="445"/>
      <c r="D47" s="446"/>
      <c r="E47" s="446"/>
      <c r="F47" s="446"/>
      <c r="G47" s="446"/>
      <c r="H47" s="447"/>
      <c r="I47" s="45"/>
      <c r="J47" s="45"/>
      <c r="K47" s="45"/>
    </row>
    <row r="48" spans="1:11" ht="18.75" customHeight="1">
      <c r="A48" s="477" t="s">
        <v>183</v>
      </c>
      <c r="B48" s="478"/>
      <c r="C48" s="474"/>
      <c r="D48" s="475"/>
      <c r="E48" s="475"/>
      <c r="F48" s="475"/>
      <c r="G48" s="475"/>
      <c r="H48" s="476"/>
    </row>
    <row r="49" spans="1:11" ht="18.75" customHeight="1">
      <c r="A49" s="65"/>
      <c r="B49" s="441" t="s">
        <v>168</v>
      </c>
      <c r="C49" s="442"/>
      <c r="D49" s="448" t="s">
        <v>181</v>
      </c>
      <c r="E49" s="448"/>
      <c r="F49" s="448"/>
      <c r="G49" s="443"/>
      <c r="H49" s="444"/>
    </row>
    <row r="50" spans="1:11" ht="18.75" customHeight="1">
      <c r="A50" s="59"/>
      <c r="B50" s="465"/>
      <c r="C50" s="466"/>
      <c r="D50" s="448" t="s">
        <v>185</v>
      </c>
      <c r="E50" s="448"/>
      <c r="F50" s="448"/>
      <c r="G50" s="471"/>
      <c r="H50" s="472"/>
    </row>
    <row r="51" spans="1:11" ht="18.75" customHeight="1">
      <c r="A51" s="59"/>
      <c r="B51" s="441" t="s">
        <v>169</v>
      </c>
      <c r="C51" s="442"/>
      <c r="D51" s="473" t="s">
        <v>184</v>
      </c>
      <c r="E51" s="473"/>
      <c r="F51" s="473"/>
      <c r="G51" s="471"/>
      <c r="H51" s="472"/>
      <c r="I51" s="63"/>
      <c r="J51" s="64"/>
      <c r="K51" s="64"/>
    </row>
    <row r="52" spans="1:11" ht="18.75" customHeight="1">
      <c r="A52" s="59"/>
      <c r="B52" s="467" t="s">
        <v>214</v>
      </c>
      <c r="C52" s="468"/>
      <c r="D52" s="473" t="s">
        <v>170</v>
      </c>
      <c r="E52" s="473"/>
      <c r="F52" s="473"/>
      <c r="G52" s="40" t="s">
        <v>177</v>
      </c>
      <c r="H52" s="463"/>
      <c r="I52" s="469"/>
      <c r="J52" s="469"/>
      <c r="K52" s="470"/>
    </row>
    <row r="53" spans="1:11" ht="18.75" customHeight="1">
      <c r="A53" s="59"/>
      <c r="B53" s="467"/>
      <c r="C53" s="468"/>
      <c r="D53" s="65"/>
      <c r="E53" s="54" t="s">
        <v>175</v>
      </c>
      <c r="F53" s="423"/>
      <c r="G53" s="423"/>
      <c r="H53" s="40" t="s">
        <v>182</v>
      </c>
      <c r="I53" s="423"/>
      <c r="J53" s="423"/>
      <c r="K53" s="423"/>
    </row>
    <row r="54" spans="1:11" ht="18.75" customHeight="1">
      <c r="A54" s="59"/>
      <c r="B54" s="59"/>
      <c r="D54" s="59"/>
      <c r="E54" s="54" t="s">
        <v>128</v>
      </c>
      <c r="F54" s="144"/>
      <c r="G54" s="42" t="s">
        <v>180</v>
      </c>
      <c r="H54" s="40" t="s">
        <v>178</v>
      </c>
      <c r="I54" s="463"/>
      <c r="J54" s="464"/>
      <c r="K54" s="42" t="s">
        <v>179</v>
      </c>
    </row>
    <row r="55" spans="1:11" ht="18.75" customHeight="1">
      <c r="A55" s="59"/>
      <c r="B55" s="59"/>
      <c r="D55" s="59"/>
      <c r="E55" s="448" t="s">
        <v>174</v>
      </c>
      <c r="F55" s="448"/>
      <c r="G55" s="448"/>
      <c r="H55" s="448"/>
      <c r="I55" s="459"/>
      <c r="J55" s="459"/>
      <c r="K55" s="459"/>
    </row>
    <row r="56" spans="1:11" ht="18.75" customHeight="1">
      <c r="A56" s="59"/>
      <c r="B56" s="59"/>
      <c r="D56" s="59"/>
      <c r="E56" s="449" t="s">
        <v>171</v>
      </c>
      <c r="F56" s="450"/>
      <c r="G56" s="449" t="s">
        <v>173</v>
      </c>
      <c r="H56" s="451"/>
      <c r="I56" s="454"/>
      <c r="J56" s="455"/>
      <c r="K56" s="456"/>
    </row>
    <row r="57" spans="1:11" ht="18.75" customHeight="1">
      <c r="A57" s="59"/>
      <c r="B57" s="59"/>
      <c r="D57" s="59"/>
      <c r="E57" s="198"/>
      <c r="F57" s="61"/>
      <c r="G57" s="103"/>
      <c r="H57" s="440" t="s">
        <v>499</v>
      </c>
      <c r="I57" s="57"/>
      <c r="J57" s="199" t="s">
        <v>497</v>
      </c>
      <c r="K57" s="55" t="s">
        <v>498</v>
      </c>
    </row>
    <row r="58" spans="1:11" ht="18.75" customHeight="1">
      <c r="A58" s="59"/>
      <c r="B58" s="59"/>
      <c r="D58" s="59"/>
      <c r="E58" s="198"/>
      <c r="F58" s="61"/>
      <c r="G58" s="198"/>
      <c r="H58" s="460"/>
      <c r="I58" s="55" t="s">
        <v>496</v>
      </c>
      <c r="J58" s="200"/>
      <c r="K58" s="201"/>
    </row>
    <row r="59" spans="1:11" ht="18.75" customHeight="1">
      <c r="A59" s="59"/>
      <c r="B59" s="59"/>
      <c r="D59" s="59"/>
      <c r="E59" s="198"/>
      <c r="F59" s="61"/>
      <c r="G59" s="198"/>
      <c r="H59" s="460"/>
      <c r="I59" s="56" t="s">
        <v>494</v>
      </c>
      <c r="J59" s="201"/>
      <c r="K59" s="201"/>
    </row>
    <row r="60" spans="1:11" ht="18.75" customHeight="1">
      <c r="A60" s="59"/>
      <c r="B60" s="59"/>
      <c r="D60" s="59"/>
      <c r="E60" s="198"/>
      <c r="F60" s="61"/>
      <c r="G60" s="71"/>
      <c r="H60" s="461"/>
      <c r="I60" s="56" t="s">
        <v>495</v>
      </c>
      <c r="J60" s="201"/>
      <c r="K60" s="201"/>
    </row>
    <row r="61" spans="1:11" ht="18.75" customHeight="1">
      <c r="A61" s="63"/>
      <c r="B61" s="63"/>
      <c r="C61" s="64"/>
      <c r="D61" s="63"/>
      <c r="E61" s="60"/>
      <c r="F61" s="66"/>
      <c r="G61" s="452" t="s">
        <v>172</v>
      </c>
      <c r="H61" s="453"/>
      <c r="I61" s="457"/>
      <c r="J61" s="457"/>
      <c r="K61" s="458"/>
    </row>
    <row r="62" spans="1:11" ht="18.75" customHeight="1"/>
    <row r="63" spans="1:11" ht="18.75" customHeight="1"/>
    <row r="64" spans="1:11" ht="18.75" customHeight="1"/>
  </sheetData>
  <mergeCells count="67">
    <mergeCell ref="B16:F16"/>
    <mergeCell ref="G16:K16"/>
    <mergeCell ref="A2:K2"/>
    <mergeCell ref="A8:C8"/>
    <mergeCell ref="D8:F8"/>
    <mergeCell ref="G8:K8"/>
    <mergeCell ref="A9:C9"/>
    <mergeCell ref="D9:F9"/>
    <mergeCell ref="G9:K9"/>
    <mergeCell ref="A14:A15"/>
    <mergeCell ref="B14:F14"/>
    <mergeCell ref="G14:K14"/>
    <mergeCell ref="A17:A18"/>
    <mergeCell ref="B17:F17"/>
    <mergeCell ref="G17:K17"/>
    <mergeCell ref="B18:C18"/>
    <mergeCell ref="D18:E18"/>
    <mergeCell ref="G18:H18"/>
    <mergeCell ref="I18:J18"/>
    <mergeCell ref="A19:A20"/>
    <mergeCell ref="B19:F19"/>
    <mergeCell ref="G19:K19"/>
    <mergeCell ref="B20:F20"/>
    <mergeCell ref="G20:K20"/>
    <mergeCell ref="F23:G23"/>
    <mergeCell ref="F24:G24"/>
    <mergeCell ref="A29:A30"/>
    <mergeCell ref="B29:G29"/>
    <mergeCell ref="H29:I29"/>
    <mergeCell ref="A21:A24"/>
    <mergeCell ref="C21:K21"/>
    <mergeCell ref="B22:B24"/>
    <mergeCell ref="F22:G22"/>
    <mergeCell ref="H22:K22"/>
    <mergeCell ref="K29:K30"/>
    <mergeCell ref="H52:K52"/>
    <mergeCell ref="C47:H47"/>
    <mergeCell ref="J29:J30"/>
    <mergeCell ref="F53:G53"/>
    <mergeCell ref="I53:K53"/>
    <mergeCell ref="B49:C49"/>
    <mergeCell ref="D49:F49"/>
    <mergeCell ref="G49:H49"/>
    <mergeCell ref="B50:C50"/>
    <mergeCell ref="D50:F50"/>
    <mergeCell ref="G50:H50"/>
    <mergeCell ref="A48:B48"/>
    <mergeCell ref="C48:H48"/>
    <mergeCell ref="A32:A33"/>
    <mergeCell ref="A38:K40"/>
    <mergeCell ref="A47:B47"/>
    <mergeCell ref="H57:H60"/>
    <mergeCell ref="G61:H61"/>
    <mergeCell ref="I61:K61"/>
    <mergeCell ref="B5:G5"/>
    <mergeCell ref="A45:K45"/>
    <mergeCell ref="I54:J54"/>
    <mergeCell ref="E55:H55"/>
    <mergeCell ref="I55:K55"/>
    <mergeCell ref="E56:F56"/>
    <mergeCell ref="G56:H56"/>
    <mergeCell ref="I56:K56"/>
    <mergeCell ref="B51:C51"/>
    <mergeCell ref="D51:F51"/>
    <mergeCell ref="G51:H51"/>
    <mergeCell ref="B52:C53"/>
    <mergeCell ref="D52:F52"/>
  </mergeCells>
  <phoneticPr fontId="5"/>
  <dataValidations count="7">
    <dataValidation type="list" allowBlank="1" showInputMessage="1" showErrorMessage="1" sqref="B16:K16" xr:uid="{00000000-0002-0000-1000-000000000000}">
      <formula1>"新築,移転新築"</formula1>
    </dataValidation>
    <dataValidation type="list" allowBlank="1" showInputMessage="1" showErrorMessage="1" sqref="G49:H49" xr:uid="{00000000-0002-0000-1000-000001000000}">
      <formula1>"はい,いいえ"</formula1>
    </dataValidation>
    <dataValidation type="list" allowBlank="1" showInputMessage="1" showErrorMessage="1" sqref="B18:C18 G18:H18" xr:uid="{00000000-0002-0000-1000-000002000000}">
      <formula1>"有床,無床"</formula1>
    </dataValidation>
    <dataValidation type="list" allowBlank="1" showInputMessage="1" showErrorMessage="1" sqref="C47" xr:uid="{00000000-0002-0000-1000-000003000000}">
      <formula1>"無医地区,無医地区に準じる地区,無歯科医地区,無歯科医地区に準じる地区"</formula1>
    </dataValidation>
    <dataValidation type="list" allowBlank="1" showInputMessage="1" showErrorMessage="1" sqref="K23:K24" xr:uid="{00000000-0002-0000-1000-000004000000}">
      <formula1>"転用,譲渡,交換,貸付,取壊し"</formula1>
    </dataValidation>
    <dataValidation type="list" allowBlank="1" showInputMessage="1" showErrorMessage="1" sqref="I23:I24" xr:uid="{00000000-0002-0000-1000-000005000000}">
      <formula1>"有（承認済）,有（申請済）,有（申請予定）,無"</formula1>
    </dataValidation>
    <dataValidation type="list" allowBlank="1" showInputMessage="1" showErrorMessage="1" sqref="B22:B24" xr:uid="{00000000-0002-0000-1000-000006000000}">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000-000007000000}">
          <x14:formula1>
            <xm:f>'管理用（このシートは削除しないでください）'!$B$24:$B$33</xm:f>
          </x14:formula1>
          <xm:sqref>C48:H48</xm:sqref>
        </x14:dataValidation>
        <x14:dataValidation type="list" allowBlank="1" showInputMessage="1" showErrorMessage="1" xr:uid="{00000000-0002-0000-1000-000008000000}">
          <x14:formula1>
            <xm:f>'管理用（このシートは削除しないでください）'!$F$3:$F$9</xm:f>
          </x14:formula1>
          <xm:sqref>B20:K20</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60"/>
  <sheetViews>
    <sheetView view="pageBreakPreview" zoomScaleNormal="100" zoomScaleSheetLayoutView="100" workbookViewId="0">
      <selection activeCell="H5" sqref="H5"/>
    </sheetView>
  </sheetViews>
  <sheetFormatPr defaultColWidth="9" defaultRowHeight="12"/>
  <cols>
    <col min="1" max="1" width="11.25" style="38" customWidth="1"/>
    <col min="2" max="18" width="10" style="38" customWidth="1"/>
    <col min="19" max="16384" width="9" style="38"/>
  </cols>
  <sheetData>
    <row r="1" spans="1:11">
      <c r="A1" s="38" t="s">
        <v>560</v>
      </c>
    </row>
    <row r="2" spans="1:11" ht="18" customHeight="1">
      <c r="A2" s="410" t="s">
        <v>125</v>
      </c>
      <c r="B2" s="410"/>
      <c r="C2" s="410"/>
      <c r="D2" s="410"/>
      <c r="E2" s="410"/>
      <c r="F2" s="410"/>
      <c r="G2" s="410"/>
      <c r="H2" s="410"/>
      <c r="I2" s="410"/>
      <c r="J2" s="410"/>
      <c r="K2" s="410"/>
    </row>
    <row r="5" spans="1:11" ht="18.75" customHeight="1">
      <c r="A5" s="40" t="s">
        <v>65</v>
      </c>
      <c r="B5" s="414" t="s">
        <v>559</v>
      </c>
      <c r="C5" s="414"/>
      <c r="D5" s="414"/>
      <c r="E5" s="414"/>
      <c r="F5" s="414"/>
    </row>
    <row r="6" spans="1:11" ht="12" customHeight="1">
      <c r="A6" s="46"/>
      <c r="B6" s="47"/>
      <c r="C6" s="47"/>
      <c r="D6" s="47"/>
      <c r="E6" s="47"/>
      <c r="F6" s="47"/>
    </row>
    <row r="8" spans="1:11" ht="15" customHeight="1">
      <c r="A8" s="414" t="s">
        <v>111</v>
      </c>
      <c r="B8" s="414"/>
      <c r="C8" s="414"/>
      <c r="D8" s="414" t="s">
        <v>152</v>
      </c>
      <c r="E8" s="414"/>
      <c r="F8" s="414"/>
      <c r="G8" s="414" t="s">
        <v>112</v>
      </c>
      <c r="H8" s="414"/>
      <c r="I8" s="414"/>
      <c r="J8" s="414"/>
      <c r="K8" s="414"/>
    </row>
    <row r="9" spans="1:11" ht="18.75" customHeight="1">
      <c r="A9" s="415"/>
      <c r="B9" s="415"/>
      <c r="C9" s="415"/>
      <c r="D9" s="415"/>
      <c r="E9" s="415"/>
      <c r="F9" s="415"/>
      <c r="G9" s="415"/>
      <c r="H9" s="415"/>
      <c r="I9" s="415"/>
      <c r="J9" s="415"/>
      <c r="K9" s="415"/>
    </row>
    <row r="10" spans="1:11" ht="12" customHeight="1">
      <c r="A10" s="45"/>
      <c r="B10" s="45"/>
      <c r="C10" s="45"/>
      <c r="D10" s="45"/>
      <c r="E10" s="45"/>
      <c r="F10" s="45"/>
      <c r="G10" s="45"/>
      <c r="H10" s="45"/>
      <c r="I10" s="45"/>
      <c r="J10" s="45"/>
      <c r="K10" s="45"/>
    </row>
    <row r="11" spans="1:11" ht="12" customHeight="1">
      <c r="A11" s="45"/>
      <c r="B11" s="45"/>
      <c r="C11" s="45"/>
      <c r="D11" s="45"/>
      <c r="E11" s="45"/>
      <c r="F11" s="45"/>
      <c r="G11" s="45"/>
      <c r="H11" s="45"/>
      <c r="I11" s="45"/>
      <c r="J11" s="45"/>
      <c r="K11" s="45"/>
    </row>
    <row r="12" spans="1:11">
      <c r="A12" s="38" t="s">
        <v>155</v>
      </c>
    </row>
    <row r="13" spans="1:11" ht="3.75" customHeight="1"/>
    <row r="14" spans="1:11">
      <c r="A14" s="412" t="s">
        <v>113</v>
      </c>
      <c r="B14" s="411" t="s">
        <v>126</v>
      </c>
      <c r="C14" s="411"/>
      <c r="D14" s="411"/>
      <c r="E14" s="411"/>
      <c r="F14" s="411"/>
      <c r="G14" s="411" t="s">
        <v>127</v>
      </c>
      <c r="H14" s="411"/>
      <c r="I14" s="411"/>
      <c r="J14" s="411"/>
      <c r="K14" s="411"/>
    </row>
    <row r="15" spans="1:11" ht="18.75" customHeight="1">
      <c r="A15" s="413"/>
      <c r="B15" s="119" t="s">
        <v>419</v>
      </c>
      <c r="C15" s="134" t="s">
        <v>420</v>
      </c>
      <c r="D15" s="120" t="s">
        <v>421</v>
      </c>
      <c r="E15" s="120" t="s">
        <v>422</v>
      </c>
      <c r="F15" s="135" t="s">
        <v>420</v>
      </c>
      <c r="G15" s="119" t="s">
        <v>419</v>
      </c>
      <c r="H15" s="134" t="s">
        <v>420</v>
      </c>
      <c r="I15" s="120" t="s">
        <v>421</v>
      </c>
      <c r="J15" s="120" t="s">
        <v>422</v>
      </c>
      <c r="K15" s="135" t="s">
        <v>420</v>
      </c>
    </row>
    <row r="16" spans="1:11" ht="18.75" customHeight="1">
      <c r="A16" s="40" t="s">
        <v>142</v>
      </c>
      <c r="B16" s="416"/>
      <c r="C16" s="416"/>
      <c r="D16" s="416"/>
      <c r="E16" s="416"/>
      <c r="F16" s="416"/>
      <c r="G16" s="443"/>
      <c r="H16" s="462"/>
      <c r="I16" s="462"/>
      <c r="J16" s="462"/>
      <c r="K16" s="444"/>
    </row>
    <row r="17" spans="1:11" ht="18.75" customHeight="1">
      <c r="A17" s="132" t="s">
        <v>220</v>
      </c>
      <c r="B17" s="126" t="s">
        <v>424</v>
      </c>
      <c r="C17" s="161"/>
      <c r="D17" s="127" t="s">
        <v>425</v>
      </c>
      <c r="E17" s="162"/>
      <c r="F17" s="129" t="s">
        <v>426</v>
      </c>
      <c r="G17" s="162"/>
      <c r="H17" s="128" t="s">
        <v>427</v>
      </c>
      <c r="I17" s="162"/>
      <c r="J17" s="128" t="s">
        <v>428</v>
      </c>
      <c r="K17" s="256">
        <f>C17+E17+G17+I17</f>
        <v>0</v>
      </c>
    </row>
    <row r="18" spans="1:11">
      <c r="A18" s="440" t="s">
        <v>132</v>
      </c>
      <c r="B18" s="411" t="s">
        <v>130</v>
      </c>
      <c r="C18" s="411"/>
      <c r="D18" s="411"/>
      <c r="E18" s="411"/>
      <c r="F18" s="411"/>
      <c r="G18" s="411" t="s">
        <v>131</v>
      </c>
      <c r="H18" s="411"/>
      <c r="I18" s="411"/>
      <c r="J18" s="411"/>
      <c r="K18" s="411"/>
    </row>
    <row r="19" spans="1:11" ht="18.75" customHeight="1">
      <c r="A19" s="413"/>
      <c r="B19" s="416"/>
      <c r="C19" s="416"/>
      <c r="D19" s="416"/>
      <c r="E19" s="416"/>
      <c r="F19" s="416"/>
      <c r="G19" s="416"/>
      <c r="H19" s="416"/>
      <c r="I19" s="416"/>
      <c r="J19" s="416"/>
      <c r="K19" s="416"/>
    </row>
    <row r="20" spans="1:11" ht="12" customHeight="1">
      <c r="A20" s="439" t="s">
        <v>133</v>
      </c>
      <c r="B20" s="40" t="s">
        <v>134</v>
      </c>
      <c r="C20" s="414" t="s">
        <v>135</v>
      </c>
      <c r="D20" s="414"/>
      <c r="E20" s="414"/>
      <c r="F20" s="414"/>
      <c r="G20" s="414"/>
      <c r="H20" s="414"/>
      <c r="I20" s="414"/>
      <c r="J20" s="414"/>
      <c r="K20" s="414"/>
    </row>
    <row r="21" spans="1:11">
      <c r="A21" s="439"/>
      <c r="B21" s="416"/>
      <c r="C21" s="40" t="s">
        <v>136</v>
      </c>
      <c r="D21" s="40" t="s">
        <v>137</v>
      </c>
      <c r="E21" s="40" t="s">
        <v>138</v>
      </c>
      <c r="F21" s="424" t="s">
        <v>131</v>
      </c>
      <c r="G21" s="425"/>
      <c r="H21" s="411" t="s">
        <v>139</v>
      </c>
      <c r="I21" s="411"/>
      <c r="J21" s="411"/>
      <c r="K21" s="411"/>
    </row>
    <row r="22" spans="1:11" ht="18.75" customHeight="1">
      <c r="A22" s="439"/>
      <c r="B22" s="416"/>
      <c r="C22" s="137"/>
      <c r="D22" s="138"/>
      <c r="E22" s="139"/>
      <c r="F22" s="423"/>
      <c r="G22" s="423"/>
      <c r="H22" s="44" t="s">
        <v>140</v>
      </c>
      <c r="I22" s="140"/>
      <c r="J22" s="44" t="s">
        <v>141</v>
      </c>
      <c r="K22" s="141"/>
    </row>
    <row r="23" spans="1:11" ht="18.75" customHeight="1">
      <c r="A23" s="439"/>
      <c r="B23" s="416"/>
      <c r="C23" s="137"/>
      <c r="D23" s="138"/>
      <c r="E23" s="139"/>
      <c r="F23" s="423"/>
      <c r="G23" s="423"/>
      <c r="H23" s="44" t="s">
        <v>140</v>
      </c>
      <c r="I23" s="140"/>
      <c r="J23" s="44" t="s">
        <v>141</v>
      </c>
      <c r="K23" s="141"/>
    </row>
    <row r="26" spans="1:11">
      <c r="A26" s="38" t="s">
        <v>156</v>
      </c>
    </row>
    <row r="27" spans="1:11" ht="3.75" customHeight="1"/>
    <row r="28" spans="1:11" ht="19.5" customHeight="1">
      <c r="A28" s="477" t="s">
        <v>44</v>
      </c>
      <c r="B28" s="478"/>
      <c r="C28" s="574" t="s">
        <v>394</v>
      </c>
      <c r="D28" s="101"/>
      <c r="E28" s="574" t="s">
        <v>395</v>
      </c>
      <c r="F28" s="104"/>
      <c r="G28" s="574" t="s">
        <v>396</v>
      </c>
      <c r="H28" s="104"/>
      <c r="I28" s="574" t="s">
        <v>397</v>
      </c>
      <c r="J28" s="104"/>
      <c r="K28" s="419" t="s">
        <v>122</v>
      </c>
    </row>
    <row r="29" spans="1:11" ht="24" customHeight="1">
      <c r="A29" s="479"/>
      <c r="B29" s="480"/>
      <c r="C29" s="575"/>
      <c r="D29" s="43" t="s">
        <v>393</v>
      </c>
      <c r="E29" s="575"/>
      <c r="F29" s="43" t="s">
        <v>393</v>
      </c>
      <c r="G29" s="575"/>
      <c r="H29" s="43" t="s">
        <v>393</v>
      </c>
      <c r="I29" s="575"/>
      <c r="J29" s="43" t="s">
        <v>393</v>
      </c>
      <c r="K29" s="418"/>
    </row>
    <row r="30" spans="1:11" ht="30" customHeight="1">
      <c r="A30" s="592" t="s">
        <v>436</v>
      </c>
      <c r="B30" s="593"/>
      <c r="C30" s="138"/>
      <c r="D30" s="138"/>
      <c r="E30" s="145"/>
      <c r="F30" s="138"/>
      <c r="G30" s="145"/>
      <c r="H30" s="138"/>
      <c r="I30" s="145"/>
      <c r="J30" s="138"/>
      <c r="K30" s="48" t="str">
        <f>IF(SUM(C30+E30+G30+I30)=0,"",SUM(C30+E30+G30+I30))</f>
        <v/>
      </c>
    </row>
    <row r="31" spans="1:11" ht="15" customHeight="1">
      <c r="A31" s="594" t="s">
        <v>437</v>
      </c>
      <c r="B31" s="595"/>
      <c r="C31" s="202"/>
      <c r="D31" s="202"/>
      <c r="E31" s="203"/>
      <c r="F31" s="202"/>
      <c r="G31" s="203"/>
      <c r="H31" s="202"/>
      <c r="I31" s="203"/>
      <c r="J31" s="202"/>
      <c r="K31" s="49" t="str">
        <f t="shared" ref="K31:K32" si="0">IF(SUM(C31+E31+G31+I31)=0,"",SUM(C31+E31+G31+I31))</f>
        <v/>
      </c>
    </row>
    <row r="32" spans="1:11" ht="15" customHeight="1">
      <c r="A32" s="594"/>
      <c r="B32" s="595"/>
      <c r="C32" s="146"/>
      <c r="D32" s="146"/>
      <c r="E32" s="146"/>
      <c r="F32" s="146"/>
      <c r="G32" s="146"/>
      <c r="H32" s="146"/>
      <c r="I32" s="146"/>
      <c r="J32" s="146"/>
      <c r="K32" s="78" t="str">
        <f t="shared" si="0"/>
        <v/>
      </c>
    </row>
    <row r="33" spans="1:11" ht="37.5" customHeight="1">
      <c r="A33" s="111"/>
      <c r="B33" s="100" t="s">
        <v>398</v>
      </c>
      <c r="C33" s="590"/>
      <c r="D33" s="591"/>
      <c r="E33" s="590"/>
      <c r="F33" s="591"/>
      <c r="G33" s="590"/>
      <c r="H33" s="591"/>
      <c r="I33" s="590"/>
      <c r="J33" s="591"/>
      <c r="K33" s="114" t="str">
        <f>IF(COUNTIF(C33:J33,"有")=0,"",COUNTIF(C33:J33,"有"))</f>
        <v/>
      </c>
    </row>
    <row r="34" spans="1:11" ht="15" customHeight="1">
      <c r="A34" s="586" t="s">
        <v>399</v>
      </c>
      <c r="B34" s="586"/>
      <c r="C34" s="586"/>
      <c r="D34" s="586"/>
      <c r="E34" s="586"/>
      <c r="F34" s="586"/>
      <c r="G34" s="586"/>
      <c r="H34" s="586"/>
      <c r="I34" s="586"/>
      <c r="J34" s="586"/>
      <c r="K34" s="586"/>
    </row>
    <row r="35" spans="1:11" ht="15" customHeight="1"/>
    <row r="36" spans="1:11" ht="15" customHeight="1">
      <c r="A36" s="46"/>
      <c r="B36" s="53"/>
      <c r="C36" s="53"/>
      <c r="D36" s="53"/>
      <c r="E36" s="53"/>
      <c r="F36" s="53"/>
      <c r="G36" s="53"/>
      <c r="H36" s="53"/>
      <c r="I36" s="53"/>
      <c r="J36" s="53"/>
      <c r="K36" s="53"/>
    </row>
    <row r="37" spans="1:11">
      <c r="A37" s="38" t="s">
        <v>157</v>
      </c>
    </row>
    <row r="38" spans="1:11" ht="3.75" customHeight="1"/>
    <row r="39" spans="1:11" ht="18.75" customHeight="1">
      <c r="A39" s="430"/>
      <c r="B39" s="431"/>
      <c r="C39" s="431"/>
      <c r="D39" s="431"/>
      <c r="E39" s="431"/>
      <c r="F39" s="431"/>
      <c r="G39" s="431"/>
      <c r="H39" s="431"/>
      <c r="I39" s="431"/>
      <c r="J39" s="431"/>
      <c r="K39" s="432"/>
    </row>
    <row r="40" spans="1:11" ht="18.75" customHeight="1">
      <c r="A40" s="433"/>
      <c r="B40" s="434"/>
      <c r="C40" s="434"/>
      <c r="D40" s="434"/>
      <c r="E40" s="434"/>
      <c r="F40" s="434"/>
      <c r="G40" s="434"/>
      <c r="H40" s="434"/>
      <c r="I40" s="434"/>
      <c r="J40" s="434"/>
      <c r="K40" s="435"/>
    </row>
    <row r="41" spans="1:11" ht="18.75" customHeight="1">
      <c r="A41" s="436"/>
      <c r="B41" s="437"/>
      <c r="C41" s="437"/>
      <c r="D41" s="437"/>
      <c r="E41" s="437"/>
      <c r="F41" s="437"/>
      <c r="G41" s="437"/>
      <c r="H41" s="437"/>
      <c r="I41" s="437"/>
      <c r="J41" s="437"/>
      <c r="K41" s="438"/>
    </row>
    <row r="44" spans="1:11">
      <c r="A44" s="38" t="s">
        <v>280</v>
      </c>
    </row>
    <row r="45" spans="1:11" ht="3.75" customHeight="1"/>
    <row r="46" spans="1:11" ht="18.75" customHeight="1">
      <c r="A46" s="441" t="s">
        <v>386</v>
      </c>
      <c r="B46" s="586"/>
      <c r="C46" s="586"/>
      <c r="D46" s="586"/>
      <c r="E46" s="442"/>
      <c r="F46" s="40" t="s">
        <v>387</v>
      </c>
      <c r="G46" s="443"/>
      <c r="H46" s="462"/>
      <c r="I46" s="444"/>
    </row>
    <row r="47" spans="1:11" ht="18.75" customHeight="1">
      <c r="A47" s="587"/>
      <c r="B47" s="588"/>
      <c r="C47" s="588"/>
      <c r="D47" s="588"/>
      <c r="E47" s="589"/>
      <c r="F47" s="40" t="s">
        <v>388</v>
      </c>
      <c r="G47" s="445" t="s">
        <v>389</v>
      </c>
      <c r="H47" s="446"/>
      <c r="I47" s="160" t="s">
        <v>390</v>
      </c>
    </row>
    <row r="48" spans="1:11" ht="6.75" customHeight="1">
      <c r="F48" s="46"/>
      <c r="G48" s="79"/>
      <c r="H48" s="79"/>
      <c r="I48" s="45"/>
    </row>
    <row r="49" spans="1:11" ht="18.75" customHeight="1">
      <c r="A49" s="38" t="s">
        <v>391</v>
      </c>
    </row>
    <row r="50" spans="1:11" ht="3.75" customHeight="1"/>
    <row r="51" spans="1:11" ht="18.75" customHeight="1">
      <c r="A51" s="430"/>
      <c r="B51" s="431"/>
      <c r="C51" s="431"/>
      <c r="D51" s="431"/>
      <c r="E51" s="431"/>
      <c r="F51" s="431"/>
      <c r="G51" s="431"/>
      <c r="H51" s="431"/>
      <c r="I51" s="431"/>
      <c r="J51" s="431"/>
      <c r="K51" s="432"/>
    </row>
    <row r="52" spans="1:11" ht="18.75" customHeight="1">
      <c r="A52" s="433"/>
      <c r="B52" s="434"/>
      <c r="C52" s="434"/>
      <c r="D52" s="434"/>
      <c r="E52" s="434"/>
      <c r="F52" s="434"/>
      <c r="G52" s="434"/>
      <c r="H52" s="434"/>
      <c r="I52" s="434"/>
      <c r="J52" s="434"/>
      <c r="K52" s="435"/>
    </row>
    <row r="53" spans="1:11" ht="18.75" customHeight="1">
      <c r="A53" s="436"/>
      <c r="B53" s="437"/>
      <c r="C53" s="437"/>
      <c r="D53" s="437"/>
      <c r="E53" s="437"/>
      <c r="F53" s="437"/>
      <c r="G53" s="437"/>
      <c r="H53" s="437"/>
      <c r="I53" s="437"/>
      <c r="J53" s="437"/>
      <c r="K53" s="438"/>
    </row>
    <row r="54" spans="1:11" ht="6.75" customHeight="1"/>
    <row r="55" spans="1:11" ht="18.75" customHeight="1">
      <c r="A55" s="38" t="s">
        <v>392</v>
      </c>
    </row>
    <row r="56" spans="1:11" ht="3.75" customHeight="1"/>
    <row r="57" spans="1:11" ht="18.75" customHeight="1">
      <c r="A57" s="430"/>
      <c r="B57" s="431"/>
      <c r="C57" s="431"/>
      <c r="D57" s="431"/>
      <c r="E57" s="431"/>
      <c r="F57" s="431"/>
      <c r="G57" s="431"/>
      <c r="H57" s="431"/>
      <c r="I57" s="431"/>
      <c r="J57" s="431"/>
      <c r="K57" s="432"/>
    </row>
    <row r="58" spans="1:11" ht="18.75" customHeight="1">
      <c r="A58" s="433"/>
      <c r="B58" s="434"/>
      <c r="C58" s="434"/>
      <c r="D58" s="434"/>
      <c r="E58" s="434"/>
      <c r="F58" s="434"/>
      <c r="G58" s="434"/>
      <c r="H58" s="434"/>
      <c r="I58" s="434"/>
      <c r="J58" s="434"/>
      <c r="K58" s="435"/>
    </row>
    <row r="59" spans="1:11" ht="18.75" customHeight="1">
      <c r="A59" s="436"/>
      <c r="B59" s="437"/>
      <c r="C59" s="437"/>
      <c r="D59" s="437"/>
      <c r="E59" s="437"/>
      <c r="F59" s="437"/>
      <c r="G59" s="437"/>
      <c r="H59" s="437"/>
      <c r="I59" s="437"/>
      <c r="J59" s="437"/>
      <c r="K59" s="438"/>
    </row>
    <row r="60" spans="1:11" ht="18.75" customHeight="1"/>
  </sheetData>
  <mergeCells count="44">
    <mergeCell ref="I33:J33"/>
    <mergeCell ref="A28:B29"/>
    <mergeCell ref="A30:B30"/>
    <mergeCell ref="A31:B32"/>
    <mergeCell ref="C28:C29"/>
    <mergeCell ref="E28:E29"/>
    <mergeCell ref="G28:G29"/>
    <mergeCell ref="I28:I29"/>
    <mergeCell ref="C33:D33"/>
    <mergeCell ref="E33:F33"/>
    <mergeCell ref="A51:K53"/>
    <mergeCell ref="A57:K59"/>
    <mergeCell ref="A39:K41"/>
    <mergeCell ref="F22:G22"/>
    <mergeCell ref="F23:G23"/>
    <mergeCell ref="A20:A23"/>
    <mergeCell ref="C20:K20"/>
    <mergeCell ref="B21:B23"/>
    <mergeCell ref="F21:G21"/>
    <mergeCell ref="H21:K21"/>
    <mergeCell ref="K28:K29"/>
    <mergeCell ref="A34:K34"/>
    <mergeCell ref="G47:H47"/>
    <mergeCell ref="G46:I46"/>
    <mergeCell ref="A46:E47"/>
    <mergeCell ref="G33:H33"/>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5"/>
  <dataValidations count="4">
    <dataValidation type="list" allowBlank="1" showInputMessage="1" showErrorMessage="1" sqref="K22:K23" xr:uid="{00000000-0002-0000-1100-000000000000}">
      <formula1>"転用,譲渡,交換,貸付,取壊し"</formula1>
    </dataValidation>
    <dataValidation type="list" allowBlank="1" showInputMessage="1" showErrorMessage="1" sqref="I22:I23" xr:uid="{00000000-0002-0000-1100-000001000000}">
      <formula1>"有（承認済）,有（申請済）,有（申請予定）,無"</formula1>
    </dataValidation>
    <dataValidation type="list" allowBlank="1" showInputMessage="1" showErrorMessage="1" sqref="B21:B23 C33:J33" xr:uid="{00000000-0002-0000-1100-000002000000}">
      <formula1>"有,無"</formula1>
    </dataValidation>
    <dataValidation type="list" allowBlank="1" showInputMessage="1" showErrorMessage="1" sqref="G46:I46" xr:uid="{00000000-0002-0000-1100-000003000000}">
      <formula1>"参加予定あり,参加予定なし,未定"</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100-000004000000}">
          <x14:formula1>
            <xm:f>'管理用（このシートは削除しないでください）'!$D$3:$D$8</xm:f>
          </x14:formula1>
          <xm:sqref>B16:K16</xm:sqref>
        </x14:dataValidation>
        <x14:dataValidation type="list" allowBlank="1" showInputMessage="1" showErrorMessage="1" xr:uid="{00000000-0002-0000-1100-000005000000}">
          <x14:formula1>
            <xm:f>'管理用（このシートは削除しないでください）'!$F$3:$F$9</xm:f>
          </x14:formula1>
          <xm:sqref>B19:K19</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S60"/>
  <sheetViews>
    <sheetView view="pageBreakPreview" zoomScale="80" zoomScaleNormal="100" zoomScaleSheetLayoutView="80" workbookViewId="0">
      <selection activeCell="N26" sqref="N26"/>
    </sheetView>
  </sheetViews>
  <sheetFormatPr defaultColWidth="9" defaultRowHeight="13.5"/>
  <cols>
    <col min="1" max="1" width="9" style="21"/>
    <col min="2" max="2" width="53.75" style="21" customWidth="1"/>
    <col min="3" max="3" width="10.875" style="21" customWidth="1"/>
    <col min="4" max="4" width="35.125" style="22" customWidth="1"/>
    <col min="5" max="5" width="9" style="22"/>
    <col min="6" max="6" width="40" style="22" customWidth="1"/>
    <col min="7" max="7" width="12.5" style="22" customWidth="1"/>
    <col min="8" max="8" width="15.5" style="22" customWidth="1"/>
    <col min="9" max="11" width="12.5" style="22" customWidth="1"/>
    <col min="12" max="13" width="9" style="21"/>
    <col min="14" max="14" width="12.375" style="21" bestFit="1" customWidth="1"/>
    <col min="15" max="15" width="10.75" style="21" customWidth="1"/>
    <col min="16" max="16384" width="9" style="21"/>
  </cols>
  <sheetData>
    <row r="1" spans="2:19">
      <c r="B1" s="106" t="s">
        <v>65</v>
      </c>
      <c r="D1" s="107" t="s">
        <v>66</v>
      </c>
      <c r="F1" s="107" t="s">
        <v>67</v>
      </c>
      <c r="H1" s="189" t="s">
        <v>449</v>
      </c>
      <c r="I1" s="190"/>
      <c r="J1" s="190"/>
      <c r="K1" s="190"/>
      <c r="L1" s="190"/>
      <c r="M1" s="190"/>
      <c r="N1" s="190"/>
      <c r="O1" s="190"/>
      <c r="P1" s="190"/>
      <c r="Q1" s="190"/>
      <c r="R1" s="190"/>
      <c r="S1" s="190"/>
    </row>
    <row r="2" spans="2:19">
      <c r="H2" s="190"/>
      <c r="I2" s="190"/>
      <c r="J2" s="190"/>
      <c r="K2" s="190"/>
      <c r="L2" s="190"/>
      <c r="M2" s="190"/>
      <c r="N2" s="190"/>
      <c r="O2" s="190"/>
      <c r="P2" s="190"/>
      <c r="Q2" s="190"/>
      <c r="R2" s="190"/>
      <c r="S2" s="190"/>
    </row>
    <row r="3" spans="2:19" ht="135">
      <c r="B3" s="21" t="s">
        <v>68</v>
      </c>
      <c r="D3" s="22" t="s">
        <v>186</v>
      </c>
      <c r="F3" s="22" t="s">
        <v>69</v>
      </c>
      <c r="H3" s="196" t="s">
        <v>460</v>
      </c>
      <c r="I3" s="196" t="s">
        <v>461</v>
      </c>
      <c r="J3" s="196" t="s">
        <v>462</v>
      </c>
      <c r="K3" s="196" t="s">
        <v>463</v>
      </c>
      <c r="L3" s="196" t="s">
        <v>464</v>
      </c>
      <c r="M3" s="196" t="s">
        <v>465</v>
      </c>
      <c r="N3" s="196" t="s">
        <v>466</v>
      </c>
      <c r="O3" s="196" t="s">
        <v>467</v>
      </c>
      <c r="P3" s="196" t="s">
        <v>468</v>
      </c>
      <c r="Q3" s="196" t="s">
        <v>541</v>
      </c>
      <c r="R3" s="196" t="s">
        <v>547</v>
      </c>
      <c r="S3" s="196" t="s">
        <v>469</v>
      </c>
    </row>
    <row r="4" spans="2:19">
      <c r="B4" s="21" t="s">
        <v>70</v>
      </c>
      <c r="D4" s="22" t="s">
        <v>187</v>
      </c>
      <c r="F4" s="22" t="s">
        <v>71</v>
      </c>
      <c r="H4" s="190" t="s">
        <v>450</v>
      </c>
      <c r="I4" s="190" t="s">
        <v>450</v>
      </c>
      <c r="J4" s="190" t="s">
        <v>455</v>
      </c>
      <c r="K4" s="190" t="s">
        <v>457</v>
      </c>
      <c r="L4" s="190" t="s">
        <v>457</v>
      </c>
      <c r="M4" s="190" t="s">
        <v>542</v>
      </c>
      <c r="N4" s="190" t="s">
        <v>457</v>
      </c>
      <c r="O4" s="190" t="s">
        <v>457</v>
      </c>
      <c r="P4" s="190" t="s">
        <v>545</v>
      </c>
      <c r="Q4" s="190" t="s">
        <v>457</v>
      </c>
      <c r="R4" s="190" t="s">
        <v>458</v>
      </c>
      <c r="S4" s="190" t="s">
        <v>457</v>
      </c>
    </row>
    <row r="5" spans="2:19">
      <c r="B5" s="21" t="s">
        <v>72</v>
      </c>
      <c r="D5" s="22" t="s">
        <v>188</v>
      </c>
      <c r="F5" s="22" t="s">
        <v>73</v>
      </c>
      <c r="H5" s="190" t="s">
        <v>451</v>
      </c>
      <c r="I5" s="190" t="s">
        <v>451</v>
      </c>
      <c r="J5" s="190" t="s">
        <v>544</v>
      </c>
      <c r="K5" s="190"/>
      <c r="L5" s="190"/>
      <c r="M5" s="190" t="s">
        <v>543</v>
      </c>
      <c r="N5" s="190"/>
      <c r="O5" s="190"/>
      <c r="P5" s="190" t="s">
        <v>456</v>
      </c>
      <c r="Q5" s="190"/>
      <c r="R5" s="190" t="s">
        <v>459</v>
      </c>
      <c r="S5" s="190"/>
    </row>
    <row r="6" spans="2:19">
      <c r="B6" s="21" t="s">
        <v>74</v>
      </c>
      <c r="D6" s="22" t="s">
        <v>189</v>
      </c>
      <c r="F6" s="22" t="s">
        <v>75</v>
      </c>
      <c r="H6" s="190" t="s">
        <v>453</v>
      </c>
      <c r="I6" s="190" t="s">
        <v>453</v>
      </c>
      <c r="J6" s="190" t="s">
        <v>454</v>
      </c>
      <c r="K6" s="190"/>
      <c r="L6" s="190"/>
      <c r="M6" s="190" t="s">
        <v>562</v>
      </c>
      <c r="N6" s="190"/>
      <c r="O6" s="190"/>
      <c r="P6" s="190"/>
      <c r="Q6" s="190"/>
      <c r="R6" s="190"/>
      <c r="S6" s="190"/>
    </row>
    <row r="7" spans="2:19">
      <c r="B7" s="21" t="s">
        <v>76</v>
      </c>
      <c r="D7" s="22" t="s">
        <v>190</v>
      </c>
      <c r="F7" s="22" t="s">
        <v>77</v>
      </c>
      <c r="H7" s="190" t="s">
        <v>120</v>
      </c>
      <c r="I7" s="190" t="s">
        <v>452</v>
      </c>
      <c r="J7" s="190"/>
      <c r="K7" s="190"/>
      <c r="L7" s="190"/>
      <c r="M7" s="190" t="s">
        <v>563</v>
      </c>
      <c r="N7" s="190"/>
      <c r="O7" s="190"/>
      <c r="P7" s="190"/>
      <c r="Q7" s="190"/>
      <c r="R7" s="190"/>
      <c r="S7" s="190"/>
    </row>
    <row r="8" spans="2:19">
      <c r="B8" s="21" t="s">
        <v>78</v>
      </c>
      <c r="F8" s="22" t="s">
        <v>79</v>
      </c>
      <c r="H8" s="190" t="s">
        <v>546</v>
      </c>
      <c r="I8" s="190"/>
      <c r="J8" s="190"/>
      <c r="K8" s="190"/>
      <c r="L8" s="190"/>
      <c r="M8" s="190"/>
      <c r="N8" s="190"/>
      <c r="O8" s="190"/>
      <c r="P8" s="190"/>
      <c r="Q8" s="190"/>
      <c r="R8" s="190"/>
      <c r="S8" s="190"/>
    </row>
    <row r="9" spans="2:19">
      <c r="B9" s="21" t="s">
        <v>80</v>
      </c>
      <c r="F9" s="22" t="s">
        <v>81</v>
      </c>
      <c r="H9" s="190"/>
      <c r="I9" s="190"/>
      <c r="J9" s="190"/>
      <c r="K9" s="190"/>
      <c r="L9" s="190"/>
      <c r="M9" s="190"/>
      <c r="N9" s="190"/>
      <c r="O9" s="190"/>
      <c r="P9" s="190"/>
      <c r="Q9" s="190"/>
      <c r="R9" s="190"/>
      <c r="S9" s="190"/>
    </row>
    <row r="10" spans="2:19">
      <c r="B10" s="21" t="s">
        <v>82</v>
      </c>
      <c r="F10" s="22" t="s">
        <v>415</v>
      </c>
      <c r="H10" s="21"/>
      <c r="I10" s="21"/>
      <c r="J10" s="21"/>
      <c r="K10" s="21"/>
    </row>
    <row r="11" spans="2:19">
      <c r="B11" s="21" t="s">
        <v>549</v>
      </c>
      <c r="H11" s="21"/>
      <c r="I11" s="21"/>
      <c r="J11" s="21"/>
      <c r="K11" s="21"/>
    </row>
    <row r="12" spans="2:19">
      <c r="B12" s="21" t="s">
        <v>550</v>
      </c>
      <c r="H12" s="21"/>
      <c r="I12" s="21"/>
      <c r="J12" s="21"/>
      <c r="K12" s="21"/>
    </row>
    <row r="13" spans="2:19">
      <c r="B13" s="21" t="s">
        <v>551</v>
      </c>
      <c r="H13" s="184"/>
      <c r="I13" s="186"/>
      <c r="J13" s="187"/>
      <c r="K13" s="187"/>
      <c r="L13" s="187"/>
      <c r="M13" s="187"/>
    </row>
    <row r="14" spans="2:19">
      <c r="B14" s="21" t="s">
        <v>552</v>
      </c>
      <c r="H14" s="184"/>
      <c r="I14" s="188"/>
      <c r="J14" s="185"/>
      <c r="K14" s="185"/>
      <c r="L14" s="185"/>
      <c r="M14" s="185"/>
    </row>
    <row r="15" spans="2:19">
      <c r="H15" s="184"/>
      <c r="I15" s="188"/>
      <c r="J15" s="185"/>
      <c r="K15" s="185"/>
      <c r="L15" s="185"/>
      <c r="M15" s="185"/>
    </row>
    <row r="16" spans="2:19">
      <c r="H16" s="184"/>
      <c r="I16" s="188"/>
      <c r="J16" s="185"/>
      <c r="K16" s="185"/>
      <c r="L16" s="185"/>
      <c r="M16" s="185"/>
    </row>
    <row r="17" spans="2:15">
      <c r="H17" s="184"/>
      <c r="I17" s="188"/>
      <c r="J17" s="185"/>
      <c r="K17" s="185"/>
      <c r="L17" s="185"/>
      <c r="M17" s="185"/>
    </row>
    <row r="18" spans="2:15">
      <c r="H18" s="184"/>
      <c r="I18" s="188"/>
      <c r="J18" s="185"/>
      <c r="K18" s="185"/>
      <c r="L18" s="185"/>
      <c r="M18" s="185"/>
    </row>
    <row r="19" spans="2:15">
      <c r="H19" s="184"/>
      <c r="I19" s="188"/>
      <c r="J19" s="185"/>
      <c r="K19" s="185"/>
      <c r="L19" s="185"/>
      <c r="M19" s="185"/>
    </row>
    <row r="20" spans="2:15">
      <c r="H20" s="184"/>
      <c r="I20" s="188"/>
      <c r="J20" s="185"/>
      <c r="K20" s="185"/>
      <c r="L20" s="185"/>
      <c r="M20" s="185"/>
    </row>
    <row r="21" spans="2:15">
      <c r="H21" s="184"/>
      <c r="I21" s="188"/>
      <c r="J21" s="185"/>
      <c r="K21" s="185"/>
      <c r="L21" s="185"/>
      <c r="M21" s="185"/>
    </row>
    <row r="22" spans="2:15">
      <c r="B22" s="106" t="s">
        <v>143</v>
      </c>
      <c r="D22" s="107" t="s">
        <v>303</v>
      </c>
      <c r="H22" s="189" t="s">
        <v>470</v>
      </c>
      <c r="I22" s="190"/>
      <c r="J22" s="190"/>
      <c r="K22" s="190"/>
      <c r="L22" s="190"/>
      <c r="M22" s="190"/>
      <c r="N22" s="190"/>
      <c r="O22" s="190"/>
    </row>
    <row r="23" spans="2:15">
      <c r="H23" s="190"/>
      <c r="I23" s="190"/>
      <c r="J23" s="190"/>
      <c r="K23" s="190"/>
      <c r="L23" s="190"/>
      <c r="M23" s="190"/>
      <c r="N23" s="190"/>
      <c r="O23" s="190"/>
    </row>
    <row r="24" spans="2:15" ht="42">
      <c r="B24" s="21" t="s">
        <v>513</v>
      </c>
      <c r="C24" s="21" t="s">
        <v>145</v>
      </c>
      <c r="D24" s="22" t="s">
        <v>304</v>
      </c>
      <c r="H24" s="191"/>
      <c r="I24" s="192" t="s">
        <v>471</v>
      </c>
      <c r="J24" s="193" t="s">
        <v>472</v>
      </c>
      <c r="K24" s="193" t="s">
        <v>473</v>
      </c>
      <c r="L24" s="193" t="s">
        <v>474</v>
      </c>
      <c r="M24" s="193" t="s">
        <v>475</v>
      </c>
      <c r="N24" s="193" t="s">
        <v>564</v>
      </c>
      <c r="O24" s="193" t="s">
        <v>567</v>
      </c>
    </row>
    <row r="25" spans="2:15">
      <c r="B25" s="21" t="s">
        <v>165</v>
      </c>
      <c r="C25" s="21" t="s">
        <v>149</v>
      </c>
      <c r="D25" s="22" t="s">
        <v>305</v>
      </c>
      <c r="H25" s="191" t="s">
        <v>476</v>
      </c>
      <c r="I25" s="194" t="s">
        <v>477</v>
      </c>
      <c r="J25" s="195">
        <v>0.5</v>
      </c>
      <c r="K25" s="195" t="s">
        <v>478</v>
      </c>
      <c r="L25" s="195">
        <v>0.5</v>
      </c>
      <c r="M25" s="195">
        <v>1</v>
      </c>
      <c r="N25" s="362">
        <v>1000000</v>
      </c>
      <c r="O25" s="362"/>
    </row>
    <row r="26" spans="2:15">
      <c r="B26" s="21" t="s">
        <v>166</v>
      </c>
      <c r="C26" s="21" t="s">
        <v>150</v>
      </c>
      <c r="D26" s="22" t="s">
        <v>306</v>
      </c>
      <c r="H26" s="191" t="s">
        <v>479</v>
      </c>
      <c r="I26" s="194" t="s">
        <v>477</v>
      </c>
      <c r="J26" s="195">
        <v>0.75</v>
      </c>
      <c r="K26" s="195" t="s">
        <v>480</v>
      </c>
      <c r="L26" s="195">
        <v>0.5</v>
      </c>
      <c r="M26" s="195">
        <v>0.66666666666666663</v>
      </c>
      <c r="N26" s="362">
        <v>2500000</v>
      </c>
      <c r="O26" s="362">
        <v>1000000</v>
      </c>
    </row>
    <row r="27" spans="2:15">
      <c r="B27" s="21" t="s">
        <v>158</v>
      </c>
      <c r="C27" s="21" t="s">
        <v>159</v>
      </c>
      <c r="D27" s="22" t="s">
        <v>307</v>
      </c>
      <c r="H27" s="191" t="s">
        <v>481</v>
      </c>
      <c r="I27" s="194" t="s">
        <v>477</v>
      </c>
      <c r="J27" s="195">
        <v>0.33333333333333331</v>
      </c>
      <c r="K27" s="195" t="s">
        <v>480</v>
      </c>
      <c r="L27" s="195">
        <v>0.33333333333333331</v>
      </c>
      <c r="M27" s="195">
        <v>1</v>
      </c>
      <c r="N27" s="362">
        <v>1666000</v>
      </c>
      <c r="O27" s="362">
        <v>2500000</v>
      </c>
    </row>
    <row r="28" spans="2:15">
      <c r="B28" s="21" t="s">
        <v>512</v>
      </c>
      <c r="C28" s="21" t="s">
        <v>144</v>
      </c>
      <c r="D28" s="22" t="s">
        <v>308</v>
      </c>
      <c r="H28" s="191" t="s">
        <v>482</v>
      </c>
      <c r="I28" s="194" t="s">
        <v>483</v>
      </c>
      <c r="J28" s="195" t="s">
        <v>484</v>
      </c>
      <c r="K28" s="195" t="s">
        <v>480</v>
      </c>
      <c r="L28" s="195">
        <v>0.5</v>
      </c>
      <c r="M28" s="195">
        <v>0.5</v>
      </c>
      <c r="N28" s="362">
        <v>1000000</v>
      </c>
      <c r="O28" s="362"/>
    </row>
    <row r="29" spans="2:15">
      <c r="B29" s="21" t="s">
        <v>160</v>
      </c>
      <c r="C29" s="21" t="s">
        <v>146</v>
      </c>
      <c r="D29" s="22" t="s">
        <v>309</v>
      </c>
      <c r="H29" s="191" t="s">
        <v>485</v>
      </c>
      <c r="I29" s="194" t="s">
        <v>483</v>
      </c>
      <c r="J29" s="195" t="s">
        <v>484</v>
      </c>
      <c r="K29" s="195" t="s">
        <v>480</v>
      </c>
      <c r="L29" s="195">
        <v>0.5</v>
      </c>
      <c r="M29" s="195">
        <v>0.5</v>
      </c>
      <c r="N29" s="362">
        <v>1000000</v>
      </c>
      <c r="O29" s="362"/>
    </row>
    <row r="30" spans="2:15">
      <c r="B30" s="21" t="s">
        <v>161</v>
      </c>
      <c r="C30" s="21" t="s">
        <v>147</v>
      </c>
      <c r="D30" s="22" t="s">
        <v>310</v>
      </c>
      <c r="H30" s="191" t="s">
        <v>486</v>
      </c>
      <c r="I30" s="194" t="s">
        <v>487</v>
      </c>
      <c r="J30" s="195" t="s">
        <v>484</v>
      </c>
      <c r="K30" s="195" t="s">
        <v>480</v>
      </c>
      <c r="L30" s="195">
        <v>0.5</v>
      </c>
      <c r="M30" s="195">
        <v>0.5</v>
      </c>
      <c r="N30" s="362">
        <v>2500000</v>
      </c>
      <c r="O30" s="362"/>
    </row>
    <row r="31" spans="2:15">
      <c r="B31" s="21" t="s">
        <v>162</v>
      </c>
      <c r="C31" s="21" t="s">
        <v>148</v>
      </c>
      <c r="D31" s="22" t="s">
        <v>311</v>
      </c>
      <c r="H31" s="191" t="s">
        <v>488</v>
      </c>
      <c r="I31" s="194" t="s">
        <v>489</v>
      </c>
      <c r="J31" s="195">
        <v>0.66666666666666663</v>
      </c>
      <c r="K31" s="195" t="s">
        <v>480</v>
      </c>
      <c r="L31" s="195">
        <v>0.33333333333333331</v>
      </c>
      <c r="M31" s="195">
        <v>0.5</v>
      </c>
      <c r="N31" s="362"/>
      <c r="O31" s="362"/>
    </row>
    <row r="32" spans="2:15">
      <c r="B32" s="21" t="s">
        <v>163</v>
      </c>
      <c r="C32" s="21" t="s">
        <v>151</v>
      </c>
      <c r="D32" s="22" t="s">
        <v>312</v>
      </c>
      <c r="H32" s="191" t="s">
        <v>490</v>
      </c>
      <c r="I32" s="194" t="s">
        <v>491</v>
      </c>
      <c r="J32" s="195">
        <v>0.66666666666666663</v>
      </c>
      <c r="K32" s="195" t="s">
        <v>480</v>
      </c>
      <c r="L32" s="195">
        <v>0.33333333333333331</v>
      </c>
      <c r="M32" s="195">
        <v>0.5</v>
      </c>
      <c r="N32" s="362"/>
      <c r="O32" s="362"/>
    </row>
    <row r="33" spans="1:15">
      <c r="B33" s="21" t="s">
        <v>164</v>
      </c>
      <c r="D33" s="22" t="s">
        <v>313</v>
      </c>
      <c r="H33" s="191" t="s">
        <v>492</v>
      </c>
      <c r="I33" s="194" t="s">
        <v>477</v>
      </c>
      <c r="J33" s="195">
        <v>0.5</v>
      </c>
      <c r="K33" s="195" t="s">
        <v>480</v>
      </c>
      <c r="L33" s="195">
        <v>0.5</v>
      </c>
      <c r="M33" s="195">
        <v>1</v>
      </c>
      <c r="N33" s="362">
        <v>1000000</v>
      </c>
      <c r="O33" s="362"/>
    </row>
    <row r="34" spans="1:15">
      <c r="D34" s="22" t="s">
        <v>314</v>
      </c>
      <c r="H34" s="191" t="s">
        <v>541</v>
      </c>
      <c r="I34" s="194" t="s">
        <v>477</v>
      </c>
      <c r="J34" s="195">
        <v>0.5</v>
      </c>
      <c r="K34" s="195" t="s">
        <v>480</v>
      </c>
      <c r="L34" s="195">
        <v>0.5</v>
      </c>
      <c r="M34" s="195">
        <v>1</v>
      </c>
      <c r="N34" s="362"/>
      <c r="O34" s="362"/>
    </row>
    <row r="35" spans="1:15">
      <c r="D35" s="22" t="s">
        <v>315</v>
      </c>
      <c r="H35" s="191" t="s">
        <v>547</v>
      </c>
      <c r="I35" s="194" t="s">
        <v>477</v>
      </c>
      <c r="J35" s="195">
        <v>0.5</v>
      </c>
      <c r="K35" s="195" t="s">
        <v>480</v>
      </c>
      <c r="L35" s="195">
        <v>0.5</v>
      </c>
      <c r="M35" s="195">
        <v>1</v>
      </c>
      <c r="N35" s="362"/>
      <c r="O35" s="362"/>
    </row>
    <row r="36" spans="1:15">
      <c r="D36" s="22" t="s">
        <v>316</v>
      </c>
      <c r="H36" s="191" t="s">
        <v>493</v>
      </c>
      <c r="I36" s="194" t="s">
        <v>477</v>
      </c>
      <c r="J36" s="195">
        <v>0.33333333333333331</v>
      </c>
      <c r="K36" s="195" t="s">
        <v>480</v>
      </c>
      <c r="L36" s="195">
        <v>0.33333333333333331</v>
      </c>
      <c r="M36" s="195">
        <v>1</v>
      </c>
      <c r="N36" s="362"/>
      <c r="O36" s="362"/>
    </row>
    <row r="37" spans="1:15">
      <c r="D37" s="22" t="s">
        <v>317</v>
      </c>
      <c r="H37" s="21"/>
      <c r="I37" s="21"/>
      <c r="J37" s="21"/>
      <c r="K37" s="21"/>
    </row>
    <row r="38" spans="1:15">
      <c r="D38" s="22" t="s">
        <v>318</v>
      </c>
      <c r="H38" s="21"/>
      <c r="I38" s="21"/>
      <c r="J38" s="21"/>
      <c r="K38" s="21"/>
    </row>
    <row r="39" spans="1:15">
      <c r="D39" s="22" t="s">
        <v>319</v>
      </c>
      <c r="H39" s="21"/>
      <c r="I39" s="21"/>
      <c r="J39" s="21"/>
      <c r="K39" s="21"/>
    </row>
    <row r="40" spans="1:15">
      <c r="D40" s="22" t="s">
        <v>320</v>
      </c>
      <c r="H40" s="21"/>
      <c r="I40" s="21"/>
      <c r="J40" s="21"/>
      <c r="K40" s="21"/>
    </row>
    <row r="41" spans="1:15">
      <c r="D41" s="22" t="s">
        <v>321</v>
      </c>
      <c r="H41" s="21"/>
      <c r="I41" s="21"/>
      <c r="J41" s="21"/>
      <c r="K41" s="21"/>
    </row>
    <row r="42" spans="1:15">
      <c r="D42" s="22" t="s">
        <v>322</v>
      </c>
      <c r="H42" s="21"/>
      <c r="I42" s="21"/>
      <c r="J42" s="21"/>
      <c r="K42" s="21"/>
    </row>
    <row r="43" spans="1:15">
      <c r="D43" s="22" t="s">
        <v>323</v>
      </c>
      <c r="H43" s="21"/>
      <c r="I43" s="21"/>
      <c r="J43" s="21"/>
      <c r="K43" s="21"/>
    </row>
    <row r="44" spans="1:15">
      <c r="D44" s="22" t="s">
        <v>324</v>
      </c>
      <c r="H44" s="21"/>
      <c r="I44" s="21"/>
      <c r="J44" s="21"/>
      <c r="K44" s="21"/>
    </row>
    <row r="45" spans="1:15">
      <c r="D45" s="22" t="s">
        <v>325</v>
      </c>
      <c r="H45" s="21"/>
      <c r="I45" s="21"/>
      <c r="J45" s="21"/>
      <c r="K45" s="21"/>
    </row>
    <row r="46" spans="1:15">
      <c r="H46" s="21"/>
      <c r="I46" s="21"/>
      <c r="J46" s="21"/>
      <c r="K46" s="21"/>
    </row>
    <row r="47" spans="1:15">
      <c r="A47" s="21">
        <v>9</v>
      </c>
      <c r="B47" s="106" t="s">
        <v>353</v>
      </c>
      <c r="H47" s="21"/>
      <c r="I47" s="21"/>
      <c r="J47" s="21"/>
      <c r="K47" s="21"/>
    </row>
    <row r="48" spans="1:15">
      <c r="H48" s="21"/>
      <c r="I48" s="21"/>
      <c r="J48" s="21"/>
      <c r="K48" s="21"/>
    </row>
    <row r="49" spans="2:11" ht="27">
      <c r="B49" s="108" t="s">
        <v>365</v>
      </c>
      <c r="H49" s="21"/>
      <c r="I49" s="21"/>
      <c r="J49" s="21"/>
      <c r="K49" s="21"/>
    </row>
    <row r="50" spans="2:11">
      <c r="B50" s="108" t="s">
        <v>366</v>
      </c>
      <c r="H50" s="21"/>
      <c r="I50" s="21"/>
      <c r="J50" s="21"/>
      <c r="K50" s="21"/>
    </row>
    <row r="51" spans="2:11">
      <c r="B51" s="108" t="s">
        <v>354</v>
      </c>
      <c r="H51" s="21"/>
      <c r="I51" s="21"/>
      <c r="J51" s="21"/>
      <c r="K51" s="21"/>
    </row>
    <row r="52" spans="2:11">
      <c r="B52" s="108" t="s">
        <v>355</v>
      </c>
      <c r="H52" s="21"/>
      <c r="I52" s="21"/>
      <c r="J52" s="21"/>
      <c r="K52" s="21"/>
    </row>
    <row r="53" spans="2:11">
      <c r="B53" s="108" t="s">
        <v>356</v>
      </c>
      <c r="H53" s="21"/>
      <c r="I53" s="21"/>
      <c r="J53" s="21"/>
      <c r="K53" s="21"/>
    </row>
    <row r="54" spans="2:11">
      <c r="B54" s="108" t="s">
        <v>357</v>
      </c>
      <c r="H54" s="21"/>
      <c r="I54" s="21"/>
      <c r="J54" s="21"/>
      <c r="K54" s="21"/>
    </row>
    <row r="55" spans="2:11">
      <c r="B55" s="108"/>
      <c r="H55" s="21"/>
      <c r="I55" s="21"/>
      <c r="J55" s="21"/>
      <c r="K55" s="21"/>
    </row>
    <row r="56" spans="2:11">
      <c r="B56" s="108"/>
      <c r="H56" s="21"/>
      <c r="I56" s="21"/>
      <c r="J56" s="21"/>
      <c r="K56" s="21"/>
    </row>
    <row r="57" spans="2:11">
      <c r="H57" s="21"/>
      <c r="I57" s="21"/>
      <c r="J57" s="21"/>
      <c r="K57" s="21"/>
    </row>
    <row r="58" spans="2:11">
      <c r="H58" s="21"/>
      <c r="I58" s="21"/>
      <c r="J58" s="21"/>
      <c r="K58" s="21"/>
    </row>
    <row r="59" spans="2:11">
      <c r="H59" s="21"/>
      <c r="I59" s="21"/>
      <c r="J59" s="21"/>
      <c r="K59" s="21"/>
    </row>
    <row r="60" spans="2:11">
      <c r="H60" s="21"/>
      <c r="I60" s="21"/>
      <c r="J60" s="21"/>
      <c r="K60" s="21"/>
    </row>
  </sheetData>
  <phoneticPr fontId="5"/>
  <pageMargins left="0.70866141732283472" right="0.70866141732283472" top="0.74803149606299213" bottom="0.74803149606299213" header="0.31496062992125984" footer="0.31496062992125984"/>
  <pageSetup paperSize="9" scale="57" orientation="portrait" blackAndWhite="1"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81"/>
  <sheetViews>
    <sheetView view="pageBreakPreview" zoomScaleNormal="100" zoomScaleSheetLayoutView="100" workbookViewId="0">
      <selection activeCell="E14" sqref="E14"/>
    </sheetView>
  </sheetViews>
  <sheetFormatPr defaultColWidth="9" defaultRowHeight="13.5" outlineLevelCol="1"/>
  <cols>
    <col min="1" max="2" width="5" style="24" customWidth="1"/>
    <col min="3" max="3" width="24.875" style="24" customWidth="1"/>
    <col min="4" max="12" width="8.5" style="24" customWidth="1"/>
    <col min="13" max="21" width="8.5" style="24" hidden="1" customWidth="1" outlineLevel="1"/>
    <col min="22" max="22" width="9" style="24" collapsed="1"/>
    <col min="23" max="16384" width="9" style="24"/>
  </cols>
  <sheetData>
    <row r="1" spans="1:22" ht="19.5" customHeight="1">
      <c r="A1" s="121" t="s">
        <v>43</v>
      </c>
    </row>
    <row r="2" spans="1:22" ht="17.25" customHeight="1">
      <c r="A2" s="121"/>
      <c r="B2" s="121"/>
      <c r="C2" s="121"/>
      <c r="D2" s="371" t="s">
        <v>502</v>
      </c>
      <c r="E2" s="371"/>
      <c r="F2" s="371"/>
      <c r="G2" s="371"/>
      <c r="H2" s="371"/>
      <c r="I2" s="121"/>
      <c r="J2" s="121"/>
      <c r="K2" s="121"/>
      <c r="L2" s="121"/>
      <c r="M2" s="251"/>
      <c r="N2" s="251"/>
      <c r="O2" s="251"/>
      <c r="P2" s="251"/>
      <c r="Q2" s="251"/>
      <c r="R2" s="251"/>
      <c r="S2" s="251"/>
      <c r="T2" s="251"/>
      <c r="U2" s="251"/>
    </row>
    <row r="3" spans="1:22" ht="17.25">
      <c r="A3" s="121"/>
      <c r="B3" s="121"/>
      <c r="C3" s="121"/>
      <c r="D3" s="371"/>
      <c r="E3" s="371"/>
      <c r="F3" s="371"/>
      <c r="G3" s="371"/>
      <c r="H3" s="371"/>
      <c r="I3" s="121"/>
      <c r="J3" s="121"/>
      <c r="K3" s="121"/>
      <c r="L3" s="121"/>
      <c r="M3" s="251"/>
      <c r="N3" s="251"/>
      <c r="O3" s="251"/>
      <c r="P3" s="251"/>
      <c r="Q3" s="251"/>
      <c r="R3" s="251"/>
      <c r="S3" s="251"/>
      <c r="T3" s="251"/>
      <c r="U3" s="251"/>
    </row>
    <row r="4" spans="1:22" ht="14.25" thickBot="1">
      <c r="A4" s="25" t="s">
        <v>24</v>
      </c>
    </row>
    <row r="5" spans="1:22" s="27" customFormat="1" ht="19.5" customHeight="1" thickBot="1">
      <c r="A5" s="404" t="s">
        <v>25</v>
      </c>
      <c r="B5" s="405"/>
      <c r="C5" s="252"/>
      <c r="D5" s="26" t="s">
        <v>53</v>
      </c>
      <c r="E5" s="406"/>
      <c r="F5" s="407"/>
      <c r="G5" s="407"/>
      <c r="H5" s="407"/>
      <c r="I5" s="408"/>
      <c r="V5" s="27" t="s">
        <v>83</v>
      </c>
    </row>
    <row r="6" spans="1:22" s="27" customFormat="1" ht="12.75" thickBot="1">
      <c r="A6" s="23"/>
    </row>
    <row r="7" spans="1:22" s="27" customFormat="1" ht="18" customHeight="1">
      <c r="A7" s="372" t="s">
        <v>44</v>
      </c>
      <c r="B7" s="373" t="s">
        <v>45</v>
      </c>
      <c r="C7" s="374"/>
      <c r="D7" s="372" t="s">
        <v>501</v>
      </c>
      <c r="E7" s="373"/>
      <c r="F7" s="374"/>
      <c r="G7" s="372" t="s">
        <v>26</v>
      </c>
      <c r="H7" s="373"/>
      <c r="I7" s="373"/>
      <c r="J7" s="373"/>
      <c r="K7" s="373"/>
      <c r="L7" s="374"/>
      <c r="M7" s="372" t="s">
        <v>26</v>
      </c>
      <c r="N7" s="373"/>
      <c r="O7" s="373"/>
      <c r="P7" s="373"/>
      <c r="Q7" s="373"/>
      <c r="R7" s="373"/>
      <c r="S7" s="373"/>
      <c r="T7" s="373"/>
      <c r="U7" s="374"/>
    </row>
    <row r="8" spans="1:22" s="27" customFormat="1" ht="18" customHeight="1">
      <c r="A8" s="409"/>
      <c r="B8" s="392"/>
      <c r="C8" s="393"/>
      <c r="D8" s="409" t="s">
        <v>46</v>
      </c>
      <c r="E8" s="392" t="s">
        <v>47</v>
      </c>
      <c r="F8" s="393" t="s">
        <v>48</v>
      </c>
      <c r="G8" s="375" t="s">
        <v>521</v>
      </c>
      <c r="H8" s="376"/>
      <c r="I8" s="173" t="str">
        <f>IF(I28="","",ROUND(I28/F28*100,0))</f>
        <v/>
      </c>
      <c r="J8" s="377" t="s">
        <v>511</v>
      </c>
      <c r="K8" s="376"/>
      <c r="L8" s="174" t="str">
        <f>IF(I8="","",IF(I8=100,"",100-I8))</f>
        <v/>
      </c>
      <c r="M8" s="375" t="s">
        <v>522</v>
      </c>
      <c r="N8" s="376"/>
      <c r="O8" s="173" t="str">
        <f>IF(O28="","",ROUND(O28/L28*100,0))</f>
        <v/>
      </c>
      <c r="P8" s="375" t="s">
        <v>522</v>
      </c>
      <c r="Q8" s="376"/>
      <c r="R8" s="173" t="str">
        <f>IF(R28="","",ROUND(R28/O28*100,0))</f>
        <v/>
      </c>
      <c r="S8" s="377" t="s">
        <v>522</v>
      </c>
      <c r="T8" s="376"/>
      <c r="U8" s="174" t="str">
        <f>IF(O8="","",IF(O8=100,"",100-O8))</f>
        <v/>
      </c>
    </row>
    <row r="9" spans="1:22" s="27" customFormat="1" ht="18" customHeight="1" thickBot="1">
      <c r="A9" s="399"/>
      <c r="B9" s="400"/>
      <c r="C9" s="401"/>
      <c r="D9" s="399"/>
      <c r="E9" s="400"/>
      <c r="F9" s="401"/>
      <c r="G9" s="246" t="s">
        <v>46</v>
      </c>
      <c r="H9" s="247" t="s">
        <v>47</v>
      </c>
      <c r="I9" s="247" t="s">
        <v>48</v>
      </c>
      <c r="J9" s="247" t="s">
        <v>46</v>
      </c>
      <c r="K9" s="247" t="s">
        <v>47</v>
      </c>
      <c r="L9" s="249" t="s">
        <v>48</v>
      </c>
      <c r="M9" s="246" t="s">
        <v>46</v>
      </c>
      <c r="N9" s="247" t="s">
        <v>47</v>
      </c>
      <c r="O9" s="247" t="s">
        <v>48</v>
      </c>
      <c r="P9" s="246" t="s">
        <v>46</v>
      </c>
      <c r="Q9" s="247" t="s">
        <v>47</v>
      </c>
      <c r="R9" s="247" t="s">
        <v>48</v>
      </c>
      <c r="S9" s="247" t="s">
        <v>46</v>
      </c>
      <c r="T9" s="247" t="s">
        <v>47</v>
      </c>
      <c r="U9" s="249" t="s">
        <v>48</v>
      </c>
    </row>
    <row r="10" spans="1:22" s="27" customFormat="1" ht="18" customHeight="1">
      <c r="A10" s="383" t="s">
        <v>49</v>
      </c>
      <c r="B10" s="402" t="s">
        <v>51</v>
      </c>
      <c r="C10" s="28"/>
      <c r="D10" s="29" t="s">
        <v>27</v>
      </c>
      <c r="E10" s="30" t="s">
        <v>29</v>
      </c>
      <c r="F10" s="31" t="s">
        <v>31</v>
      </c>
      <c r="G10" s="29" t="s">
        <v>32</v>
      </c>
      <c r="H10" s="30" t="s">
        <v>29</v>
      </c>
      <c r="I10" s="30" t="s">
        <v>33</v>
      </c>
      <c r="J10" s="30" t="s">
        <v>27</v>
      </c>
      <c r="K10" s="30" t="s">
        <v>29</v>
      </c>
      <c r="L10" s="31" t="s">
        <v>33</v>
      </c>
      <c r="M10" s="29" t="s">
        <v>32</v>
      </c>
      <c r="N10" s="30" t="s">
        <v>29</v>
      </c>
      <c r="O10" s="30" t="s">
        <v>33</v>
      </c>
      <c r="P10" s="29" t="s">
        <v>32</v>
      </c>
      <c r="Q10" s="30" t="s">
        <v>29</v>
      </c>
      <c r="R10" s="30" t="s">
        <v>33</v>
      </c>
      <c r="S10" s="30" t="s">
        <v>27</v>
      </c>
      <c r="T10" s="30" t="s">
        <v>29</v>
      </c>
      <c r="U10" s="31" t="s">
        <v>33</v>
      </c>
    </row>
    <row r="11" spans="1:22" s="27" customFormat="1" ht="18" customHeight="1">
      <c r="A11" s="384"/>
      <c r="B11" s="403"/>
      <c r="C11" s="250" t="s">
        <v>56</v>
      </c>
      <c r="D11" s="168"/>
      <c r="E11" s="169" t="str">
        <f>IF(D11="","",F11/D11)</f>
        <v/>
      </c>
      <c r="F11" s="170"/>
      <c r="G11" s="168"/>
      <c r="H11" s="169" t="str">
        <f>IF(G11="","",I11/G11)</f>
        <v/>
      </c>
      <c r="I11" s="171"/>
      <c r="J11" s="169"/>
      <c r="K11" s="169" t="str">
        <f>IF(J11="","",L11/J11)</f>
        <v/>
      </c>
      <c r="L11" s="172"/>
      <c r="M11" s="168"/>
      <c r="N11" s="169" t="str">
        <f>IF(M11="","",O11/M11)</f>
        <v/>
      </c>
      <c r="O11" s="171"/>
      <c r="P11" s="168"/>
      <c r="Q11" s="169" t="str">
        <f>IF(P11="","",R11/P11)</f>
        <v/>
      </c>
      <c r="R11" s="171"/>
      <c r="S11" s="169"/>
      <c r="T11" s="169" t="str">
        <f>IF(S11="","",U11/S11)</f>
        <v/>
      </c>
      <c r="U11" s="172"/>
    </row>
    <row r="12" spans="1:22" s="27" customFormat="1" ht="18" customHeight="1">
      <c r="A12" s="384"/>
      <c r="B12" s="403"/>
      <c r="C12" s="175" t="s">
        <v>507</v>
      </c>
      <c r="D12" s="168"/>
      <c r="E12" s="169" t="str">
        <f>IF(D12="","",F12/D12)</f>
        <v/>
      </c>
      <c r="F12" s="170"/>
      <c r="G12" s="168"/>
      <c r="H12" s="169" t="str">
        <f>IF(G12="","",I12/G12)</f>
        <v/>
      </c>
      <c r="I12" s="171"/>
      <c r="J12" s="169"/>
      <c r="K12" s="169" t="str">
        <f t="shared" ref="K12:K47" si="0">IF(J12="","",L12/J12)</f>
        <v/>
      </c>
      <c r="L12" s="172"/>
      <c r="M12" s="168"/>
      <c r="N12" s="169" t="str">
        <f>IF(M12="","",O12/M12)</f>
        <v/>
      </c>
      <c r="O12" s="171"/>
      <c r="P12" s="168"/>
      <c r="Q12" s="169" t="str">
        <f>IF(P12="","",R12/P12)</f>
        <v/>
      </c>
      <c r="R12" s="171"/>
      <c r="S12" s="169"/>
      <c r="T12" s="169" t="str">
        <f t="shared" ref="T12:T47" si="1">IF(S12="","",U12/S12)</f>
        <v/>
      </c>
      <c r="U12" s="172"/>
    </row>
    <row r="13" spans="1:22" s="27" customFormat="1" ht="18" customHeight="1">
      <c r="A13" s="384"/>
      <c r="B13" s="403"/>
      <c r="C13" s="350" t="s">
        <v>508</v>
      </c>
      <c r="D13" s="261"/>
      <c r="E13" s="244" t="str">
        <f>IF(D13="","",F13/D13)</f>
        <v/>
      </c>
      <c r="F13" s="205"/>
      <c r="G13" s="262"/>
      <c r="H13" s="204" t="str">
        <f>IF(G13="","",I13/G13)</f>
        <v/>
      </c>
      <c r="I13" s="207"/>
      <c r="J13" s="263"/>
      <c r="K13" s="204" t="str">
        <f t="shared" si="0"/>
        <v/>
      </c>
      <c r="L13" s="205"/>
      <c r="M13" s="206"/>
      <c r="N13" s="204" t="str">
        <f>IF(M13="","",O13/M13)</f>
        <v/>
      </c>
      <c r="O13" s="207"/>
      <c r="P13" s="206"/>
      <c r="Q13" s="204" t="str">
        <f>IF(P13="","",R13/P13)</f>
        <v/>
      </c>
      <c r="R13" s="207"/>
      <c r="S13" s="207"/>
      <c r="T13" s="204" t="str">
        <f t="shared" si="1"/>
        <v/>
      </c>
      <c r="U13" s="205"/>
    </row>
    <row r="14" spans="1:22" s="27" customFormat="1" ht="18" customHeight="1">
      <c r="A14" s="384"/>
      <c r="B14" s="403"/>
      <c r="C14" s="250" t="s">
        <v>58</v>
      </c>
      <c r="D14" s="208"/>
      <c r="E14" s="204" t="str">
        <f t="shared" ref="E14:E47" si="2">IF(D14="","",F14/D14)</f>
        <v/>
      </c>
      <c r="F14" s="209"/>
      <c r="G14" s="208"/>
      <c r="H14" s="204" t="str">
        <f>IF(G14="","",I14/G14)</f>
        <v/>
      </c>
      <c r="I14" s="210"/>
      <c r="J14" s="204"/>
      <c r="K14" s="204" t="str">
        <f t="shared" si="0"/>
        <v/>
      </c>
      <c r="L14" s="209"/>
      <c r="M14" s="208"/>
      <c r="N14" s="204" t="str">
        <f>IF(M14="","",O14/M14)</f>
        <v/>
      </c>
      <c r="O14" s="210"/>
      <c r="P14" s="208"/>
      <c r="Q14" s="204" t="str">
        <f>IF(P14="","",R14/P14)</f>
        <v/>
      </c>
      <c r="R14" s="210"/>
      <c r="S14" s="204"/>
      <c r="T14" s="204" t="str">
        <f t="shared" si="1"/>
        <v/>
      </c>
      <c r="U14" s="209"/>
    </row>
    <row r="15" spans="1:22" s="27" customFormat="1" ht="18" customHeight="1">
      <c r="A15" s="384"/>
      <c r="B15" s="403"/>
      <c r="C15" s="175"/>
      <c r="D15" s="265"/>
      <c r="E15" s="267" t="str">
        <f t="shared" si="2"/>
        <v/>
      </c>
      <c r="F15" s="207"/>
      <c r="G15" s="265"/>
      <c r="H15" s="266" t="str">
        <f t="shared" ref="H15:H47" si="3">IF(G15="","",I15/G15)</f>
        <v/>
      </c>
      <c r="I15" s="211"/>
      <c r="J15" s="207"/>
      <c r="K15" s="204" t="str">
        <f t="shared" si="0"/>
        <v/>
      </c>
      <c r="L15" s="205"/>
      <c r="M15" s="206"/>
      <c r="N15" s="204" t="str">
        <f t="shared" ref="N15:N47" si="4">IF(M15="","",O15/M15)</f>
        <v/>
      </c>
      <c r="O15" s="211"/>
      <c r="P15" s="206"/>
      <c r="Q15" s="204" t="str">
        <f t="shared" ref="Q15:Q47" si="5">IF(P15="","",R15/P15)</f>
        <v/>
      </c>
      <c r="R15" s="211"/>
      <c r="S15" s="207"/>
      <c r="T15" s="204" t="str">
        <f t="shared" si="1"/>
        <v/>
      </c>
      <c r="U15" s="205"/>
    </row>
    <row r="16" spans="1:22" s="27" customFormat="1" ht="18" customHeight="1">
      <c r="A16" s="384"/>
      <c r="B16" s="403"/>
      <c r="C16" s="175"/>
      <c r="D16" s="265"/>
      <c r="E16" s="266" t="str">
        <f t="shared" si="2"/>
        <v/>
      </c>
      <c r="F16" s="205"/>
      <c r="G16" s="265"/>
      <c r="H16" s="266" t="str">
        <f t="shared" si="3"/>
        <v/>
      </c>
      <c r="I16" s="211"/>
      <c r="J16" s="207"/>
      <c r="K16" s="204" t="str">
        <f t="shared" si="0"/>
        <v/>
      </c>
      <c r="L16" s="205"/>
      <c r="M16" s="206"/>
      <c r="N16" s="204" t="str">
        <f t="shared" si="4"/>
        <v/>
      </c>
      <c r="O16" s="211"/>
      <c r="P16" s="206"/>
      <c r="Q16" s="204" t="str">
        <f t="shared" si="5"/>
        <v/>
      </c>
      <c r="R16" s="211"/>
      <c r="S16" s="207"/>
      <c r="T16" s="204" t="str">
        <f t="shared" si="1"/>
        <v/>
      </c>
      <c r="U16" s="205"/>
    </row>
    <row r="17" spans="1:24" s="27" customFormat="1" ht="18" customHeight="1">
      <c r="A17" s="384"/>
      <c r="B17" s="403"/>
      <c r="C17" s="175"/>
      <c r="D17" s="268"/>
      <c r="E17" s="266" t="str">
        <f t="shared" si="2"/>
        <v/>
      </c>
      <c r="F17" s="205"/>
      <c r="G17" s="265"/>
      <c r="H17" s="266" t="str">
        <f t="shared" si="3"/>
        <v/>
      </c>
      <c r="I17" s="211"/>
      <c r="J17" s="264"/>
      <c r="K17" s="210"/>
      <c r="L17" s="205"/>
      <c r="M17" s="206"/>
      <c r="N17" s="204" t="str">
        <f t="shared" si="4"/>
        <v/>
      </c>
      <c r="O17" s="211"/>
      <c r="P17" s="206"/>
      <c r="Q17" s="204" t="str">
        <f t="shared" si="5"/>
        <v/>
      </c>
      <c r="R17" s="211"/>
      <c r="S17" s="211"/>
      <c r="T17" s="210" t="str">
        <f t="shared" si="1"/>
        <v/>
      </c>
      <c r="U17" s="205"/>
    </row>
    <row r="18" spans="1:24" s="27" customFormat="1" ht="18" customHeight="1">
      <c r="A18" s="384"/>
      <c r="B18" s="403"/>
      <c r="C18" s="250" t="s">
        <v>57</v>
      </c>
      <c r="D18" s="208"/>
      <c r="E18" s="204" t="str">
        <f t="shared" si="2"/>
        <v/>
      </c>
      <c r="F18" s="209"/>
      <c r="G18" s="208"/>
      <c r="H18" s="210" t="str">
        <f t="shared" si="3"/>
        <v/>
      </c>
      <c r="I18" s="210"/>
      <c r="J18" s="210"/>
      <c r="K18" s="210" t="str">
        <f t="shared" si="0"/>
        <v/>
      </c>
      <c r="L18" s="209"/>
      <c r="M18" s="208"/>
      <c r="N18" s="210" t="str">
        <f t="shared" si="4"/>
        <v/>
      </c>
      <c r="O18" s="210"/>
      <c r="P18" s="208"/>
      <c r="Q18" s="210" t="str">
        <f t="shared" si="5"/>
        <v/>
      </c>
      <c r="R18" s="210"/>
      <c r="S18" s="210"/>
      <c r="T18" s="210" t="str">
        <f t="shared" si="1"/>
        <v/>
      </c>
      <c r="U18" s="209"/>
    </row>
    <row r="19" spans="1:24" s="27" customFormat="1" ht="18" customHeight="1">
      <c r="A19" s="384"/>
      <c r="B19" s="403"/>
      <c r="C19" s="250" t="str">
        <f>C12</f>
        <v>&lt;改修工事&gt;</v>
      </c>
      <c r="D19" s="208"/>
      <c r="E19" s="204" t="str">
        <f t="shared" si="2"/>
        <v/>
      </c>
      <c r="F19" s="209"/>
      <c r="G19" s="212"/>
      <c r="H19" s="210" t="str">
        <f t="shared" si="3"/>
        <v/>
      </c>
      <c r="I19" s="210"/>
      <c r="J19" s="210"/>
      <c r="K19" s="210" t="str">
        <f t="shared" si="0"/>
        <v/>
      </c>
      <c r="L19" s="209"/>
      <c r="M19" s="212"/>
      <c r="N19" s="210" t="str">
        <f t="shared" si="4"/>
        <v/>
      </c>
      <c r="O19" s="210"/>
      <c r="P19" s="212"/>
      <c r="Q19" s="210" t="str">
        <f t="shared" si="5"/>
        <v/>
      </c>
      <c r="R19" s="210"/>
      <c r="S19" s="210"/>
      <c r="T19" s="210" t="str">
        <f t="shared" si="1"/>
        <v/>
      </c>
      <c r="U19" s="209"/>
    </row>
    <row r="20" spans="1:24" s="27" customFormat="1" ht="18" customHeight="1">
      <c r="A20" s="384"/>
      <c r="B20" s="403"/>
      <c r="C20" s="250" t="str">
        <f>IF(C13="","",C13)</f>
        <v>　（改築）</v>
      </c>
      <c r="D20" s="208"/>
      <c r="E20" s="204" t="str">
        <f t="shared" si="2"/>
        <v/>
      </c>
      <c r="F20" s="209"/>
      <c r="G20" s="212"/>
      <c r="H20" s="210" t="str">
        <f t="shared" si="3"/>
        <v/>
      </c>
      <c r="I20" s="210"/>
      <c r="J20" s="210"/>
      <c r="K20" s="210" t="str">
        <f t="shared" si="0"/>
        <v/>
      </c>
      <c r="L20" s="209"/>
      <c r="M20" s="212"/>
      <c r="N20" s="210" t="str">
        <f t="shared" si="4"/>
        <v/>
      </c>
      <c r="O20" s="210"/>
      <c r="P20" s="212"/>
      <c r="Q20" s="210" t="str">
        <f t="shared" si="5"/>
        <v/>
      </c>
      <c r="R20" s="210"/>
      <c r="S20" s="210"/>
      <c r="T20" s="210" t="str">
        <f t="shared" si="1"/>
        <v/>
      </c>
      <c r="U20" s="209"/>
    </row>
    <row r="21" spans="1:24" s="27" customFormat="1" ht="18" customHeight="1">
      <c r="A21" s="384"/>
      <c r="B21" s="403"/>
      <c r="C21" s="250" t="s">
        <v>58</v>
      </c>
      <c r="D21" s="208"/>
      <c r="E21" s="204" t="str">
        <f t="shared" si="2"/>
        <v/>
      </c>
      <c r="F21" s="209"/>
      <c r="G21" s="212"/>
      <c r="H21" s="210" t="str">
        <f t="shared" si="3"/>
        <v/>
      </c>
      <c r="I21" s="210"/>
      <c r="J21" s="210"/>
      <c r="K21" s="210" t="str">
        <f t="shared" si="0"/>
        <v/>
      </c>
      <c r="L21" s="209"/>
      <c r="M21" s="212"/>
      <c r="N21" s="210" t="str">
        <f t="shared" si="4"/>
        <v/>
      </c>
      <c r="O21" s="210"/>
      <c r="P21" s="212"/>
      <c r="Q21" s="210" t="str">
        <f t="shared" si="5"/>
        <v/>
      </c>
      <c r="R21" s="210"/>
      <c r="S21" s="210"/>
      <c r="T21" s="210" t="str">
        <f t="shared" si="1"/>
        <v/>
      </c>
      <c r="U21" s="209"/>
    </row>
    <row r="22" spans="1:24" s="27" customFormat="1" ht="18" customHeight="1">
      <c r="A22" s="384"/>
      <c r="B22" s="403"/>
      <c r="C22" s="175"/>
      <c r="D22" s="206"/>
      <c r="E22" s="204" t="str">
        <f t="shared" si="2"/>
        <v/>
      </c>
      <c r="F22" s="205"/>
      <c r="G22" s="213"/>
      <c r="H22" s="210" t="str">
        <f t="shared" si="3"/>
        <v/>
      </c>
      <c r="I22" s="211"/>
      <c r="J22" s="211"/>
      <c r="K22" s="210" t="str">
        <f t="shared" si="0"/>
        <v/>
      </c>
      <c r="L22" s="205"/>
      <c r="M22" s="213"/>
      <c r="N22" s="210" t="str">
        <f t="shared" si="4"/>
        <v/>
      </c>
      <c r="O22" s="211"/>
      <c r="P22" s="213"/>
      <c r="Q22" s="210" t="str">
        <f t="shared" si="5"/>
        <v/>
      </c>
      <c r="R22" s="211"/>
      <c r="S22" s="211"/>
      <c r="T22" s="210" t="str">
        <f t="shared" si="1"/>
        <v/>
      </c>
      <c r="U22" s="205"/>
    </row>
    <row r="23" spans="1:24" s="27" customFormat="1" ht="18" customHeight="1">
      <c r="A23" s="384"/>
      <c r="B23" s="403"/>
      <c r="C23" s="175"/>
      <c r="D23" s="206"/>
      <c r="E23" s="204" t="str">
        <f t="shared" si="2"/>
        <v/>
      </c>
      <c r="F23" s="205"/>
      <c r="G23" s="213"/>
      <c r="H23" s="210" t="str">
        <f t="shared" si="3"/>
        <v/>
      </c>
      <c r="I23" s="211"/>
      <c r="J23" s="211"/>
      <c r="K23" s="210" t="str">
        <f t="shared" si="0"/>
        <v/>
      </c>
      <c r="L23" s="205"/>
      <c r="M23" s="213"/>
      <c r="N23" s="210" t="str">
        <f t="shared" si="4"/>
        <v/>
      </c>
      <c r="O23" s="211"/>
      <c r="P23" s="213"/>
      <c r="Q23" s="210" t="str">
        <f t="shared" si="5"/>
        <v/>
      </c>
      <c r="R23" s="211"/>
      <c r="S23" s="211"/>
      <c r="T23" s="210" t="str">
        <f t="shared" si="1"/>
        <v/>
      </c>
      <c r="U23" s="205"/>
    </row>
    <row r="24" spans="1:24" s="27" customFormat="1" ht="18" customHeight="1">
      <c r="A24" s="384"/>
      <c r="B24" s="403"/>
      <c r="C24" s="175"/>
      <c r="D24" s="206"/>
      <c r="E24" s="204" t="str">
        <f t="shared" si="2"/>
        <v/>
      </c>
      <c r="F24" s="214"/>
      <c r="G24" s="213"/>
      <c r="H24" s="210" t="str">
        <f t="shared" si="3"/>
        <v/>
      </c>
      <c r="I24" s="211"/>
      <c r="J24" s="211"/>
      <c r="K24" s="210" t="str">
        <f t="shared" si="0"/>
        <v/>
      </c>
      <c r="L24" s="205"/>
      <c r="M24" s="213"/>
      <c r="N24" s="210" t="str">
        <f t="shared" si="4"/>
        <v/>
      </c>
      <c r="O24" s="211"/>
      <c r="P24" s="213"/>
      <c r="Q24" s="210" t="str">
        <f t="shared" si="5"/>
        <v/>
      </c>
      <c r="R24" s="211"/>
      <c r="S24" s="211"/>
      <c r="T24" s="210" t="str">
        <f t="shared" si="1"/>
        <v/>
      </c>
      <c r="U24" s="205"/>
    </row>
    <row r="25" spans="1:24" s="27" customFormat="1" ht="18" customHeight="1">
      <c r="A25" s="384"/>
      <c r="B25" s="403"/>
      <c r="C25" s="175"/>
      <c r="D25" s="206"/>
      <c r="E25" s="204" t="str">
        <f t="shared" si="2"/>
        <v/>
      </c>
      <c r="F25" s="214"/>
      <c r="G25" s="213"/>
      <c r="H25" s="210" t="str">
        <f t="shared" si="3"/>
        <v/>
      </c>
      <c r="I25" s="211"/>
      <c r="J25" s="211"/>
      <c r="K25" s="210" t="str">
        <f t="shared" si="0"/>
        <v/>
      </c>
      <c r="L25" s="205"/>
      <c r="M25" s="213"/>
      <c r="N25" s="210" t="str">
        <f t="shared" si="4"/>
        <v/>
      </c>
      <c r="O25" s="211"/>
      <c r="P25" s="213"/>
      <c r="Q25" s="210" t="str">
        <f t="shared" si="5"/>
        <v/>
      </c>
      <c r="R25" s="211"/>
      <c r="S25" s="211"/>
      <c r="T25" s="210" t="str">
        <f t="shared" si="1"/>
        <v/>
      </c>
      <c r="U25" s="205"/>
    </row>
    <row r="26" spans="1:24" s="27" customFormat="1" ht="18" customHeight="1">
      <c r="A26" s="384"/>
      <c r="B26" s="403"/>
      <c r="C26" s="175"/>
      <c r="D26" s="206"/>
      <c r="E26" s="204" t="str">
        <f t="shared" si="2"/>
        <v/>
      </c>
      <c r="F26" s="214"/>
      <c r="G26" s="213"/>
      <c r="H26" s="210" t="str">
        <f t="shared" si="3"/>
        <v/>
      </c>
      <c r="I26" s="211"/>
      <c r="J26" s="211"/>
      <c r="K26" s="210" t="str">
        <f t="shared" si="0"/>
        <v/>
      </c>
      <c r="L26" s="205"/>
      <c r="M26" s="213"/>
      <c r="N26" s="210" t="str">
        <f t="shared" si="4"/>
        <v/>
      </c>
      <c r="O26" s="211"/>
      <c r="P26" s="213"/>
      <c r="Q26" s="210" t="str">
        <f t="shared" si="5"/>
        <v/>
      </c>
      <c r="R26" s="211"/>
      <c r="S26" s="211"/>
      <c r="T26" s="210" t="str">
        <f t="shared" si="1"/>
        <v/>
      </c>
      <c r="U26" s="205"/>
    </row>
    <row r="27" spans="1:24" s="27" customFormat="1" ht="18" customHeight="1">
      <c r="A27" s="384"/>
      <c r="B27" s="403"/>
      <c r="C27" s="175"/>
      <c r="D27" s="206"/>
      <c r="E27" s="210" t="str">
        <f t="shared" si="2"/>
        <v/>
      </c>
      <c r="F27" s="214"/>
      <c r="G27" s="213"/>
      <c r="H27" s="210" t="str">
        <f t="shared" si="3"/>
        <v/>
      </c>
      <c r="I27" s="211"/>
      <c r="J27" s="211"/>
      <c r="K27" s="210" t="str">
        <f t="shared" si="0"/>
        <v/>
      </c>
      <c r="L27" s="205"/>
      <c r="M27" s="213"/>
      <c r="N27" s="210" t="str">
        <f t="shared" si="4"/>
        <v/>
      </c>
      <c r="O27" s="211"/>
      <c r="P27" s="213"/>
      <c r="Q27" s="210" t="str">
        <f t="shared" si="5"/>
        <v/>
      </c>
      <c r="R27" s="211"/>
      <c r="S27" s="211"/>
      <c r="T27" s="210" t="str">
        <f t="shared" si="1"/>
        <v/>
      </c>
      <c r="U27" s="205"/>
    </row>
    <row r="28" spans="1:24" s="27" customFormat="1" ht="18" customHeight="1">
      <c r="A28" s="384"/>
      <c r="B28" s="403"/>
      <c r="C28" s="248" t="s">
        <v>62</v>
      </c>
      <c r="D28" s="215"/>
      <c r="E28" s="216" t="str">
        <f t="shared" si="2"/>
        <v/>
      </c>
      <c r="F28" s="217" t="str">
        <f>IF(SUM(F12:F27)=0,"",SUM(F12:F27))</f>
        <v/>
      </c>
      <c r="G28" s="218"/>
      <c r="H28" s="216" t="str">
        <f t="shared" si="3"/>
        <v/>
      </c>
      <c r="I28" s="216" t="str">
        <f>IF(SUM(I12:I27)=0,"",SUM(I12:I27))</f>
        <v/>
      </c>
      <c r="J28" s="219"/>
      <c r="K28" s="216" t="str">
        <f t="shared" si="0"/>
        <v/>
      </c>
      <c r="L28" s="217" t="str">
        <f>IF(SUM(L12:L27)=0,"",SUM(L12:L27))</f>
        <v/>
      </c>
      <c r="M28" s="218"/>
      <c r="N28" s="216" t="str">
        <f t="shared" si="4"/>
        <v/>
      </c>
      <c r="O28" s="216" t="str">
        <f>IF(SUM(O12:O27)=0,"",SUM(O12:O27))</f>
        <v/>
      </c>
      <c r="P28" s="218"/>
      <c r="Q28" s="216" t="str">
        <f t="shared" si="5"/>
        <v/>
      </c>
      <c r="R28" s="216" t="str">
        <f>IF(SUM(R12:R27)=0,"",SUM(R12:R27))</f>
        <v/>
      </c>
      <c r="S28" s="219"/>
      <c r="T28" s="216" t="str">
        <f t="shared" si="1"/>
        <v/>
      </c>
      <c r="U28" s="217" t="str">
        <f>IF(SUM(U12:U27)=0,"",SUM(U12:U27))</f>
        <v/>
      </c>
    </row>
    <row r="29" spans="1:24" s="27" customFormat="1" ht="18" customHeight="1">
      <c r="A29" s="384"/>
      <c r="B29" s="403" t="s">
        <v>52</v>
      </c>
      <c r="C29" s="177"/>
      <c r="D29" s="220"/>
      <c r="E29" s="221" t="str">
        <f t="shared" si="2"/>
        <v/>
      </c>
      <c r="F29" s="222"/>
      <c r="G29" s="220"/>
      <c r="H29" s="221" t="str">
        <f t="shared" si="3"/>
        <v/>
      </c>
      <c r="I29" s="223"/>
      <c r="J29" s="223"/>
      <c r="K29" s="221" t="str">
        <f t="shared" si="0"/>
        <v/>
      </c>
      <c r="L29" s="222"/>
      <c r="M29" s="220"/>
      <c r="N29" s="221" t="str">
        <f t="shared" si="4"/>
        <v/>
      </c>
      <c r="O29" s="223"/>
      <c r="P29" s="220"/>
      <c r="Q29" s="221" t="str">
        <f t="shared" si="5"/>
        <v/>
      </c>
      <c r="R29" s="223"/>
      <c r="S29" s="223"/>
      <c r="T29" s="221" t="str">
        <f t="shared" si="1"/>
        <v/>
      </c>
      <c r="U29" s="222"/>
    </row>
    <row r="30" spans="1:24" s="27" customFormat="1" ht="18" customHeight="1">
      <c r="A30" s="384"/>
      <c r="B30" s="403"/>
      <c r="C30" s="178"/>
      <c r="D30" s="224"/>
      <c r="E30" s="225" t="str">
        <f t="shared" si="2"/>
        <v/>
      </c>
      <c r="F30" s="226"/>
      <c r="G30" s="224"/>
      <c r="H30" s="225" t="str">
        <f t="shared" si="3"/>
        <v/>
      </c>
      <c r="I30" s="227"/>
      <c r="J30" s="227"/>
      <c r="K30" s="225" t="str">
        <f t="shared" si="0"/>
        <v/>
      </c>
      <c r="L30" s="226"/>
      <c r="M30" s="224"/>
      <c r="N30" s="225" t="str">
        <f t="shared" si="4"/>
        <v/>
      </c>
      <c r="O30" s="227"/>
      <c r="P30" s="224"/>
      <c r="Q30" s="225" t="str">
        <f t="shared" si="5"/>
        <v/>
      </c>
      <c r="R30" s="227"/>
      <c r="S30" s="227"/>
      <c r="T30" s="225" t="str">
        <f t="shared" si="1"/>
        <v/>
      </c>
      <c r="U30" s="226"/>
    </row>
    <row r="31" spans="1:24" s="27" customFormat="1" ht="18" customHeight="1">
      <c r="A31" s="384"/>
      <c r="B31" s="403"/>
      <c r="C31" s="178"/>
      <c r="D31" s="224"/>
      <c r="E31" s="225" t="str">
        <f t="shared" si="2"/>
        <v/>
      </c>
      <c r="F31" s="226"/>
      <c r="G31" s="224"/>
      <c r="H31" s="225" t="str">
        <f t="shared" si="3"/>
        <v/>
      </c>
      <c r="I31" s="227"/>
      <c r="J31" s="227"/>
      <c r="K31" s="225" t="str">
        <f t="shared" si="0"/>
        <v/>
      </c>
      <c r="L31" s="226"/>
      <c r="M31" s="224"/>
      <c r="N31" s="225" t="str">
        <f t="shared" si="4"/>
        <v/>
      </c>
      <c r="O31" s="227"/>
      <c r="P31" s="224"/>
      <c r="Q31" s="225" t="str">
        <f t="shared" si="5"/>
        <v/>
      </c>
      <c r="R31" s="227"/>
      <c r="S31" s="227"/>
      <c r="T31" s="225" t="str">
        <f t="shared" si="1"/>
        <v/>
      </c>
      <c r="U31" s="226"/>
    </row>
    <row r="32" spans="1:24" s="27" customFormat="1" ht="18" customHeight="1">
      <c r="A32" s="384"/>
      <c r="B32" s="403"/>
      <c r="C32" s="178"/>
      <c r="D32" s="224"/>
      <c r="E32" s="225" t="str">
        <f t="shared" si="2"/>
        <v/>
      </c>
      <c r="F32" s="226"/>
      <c r="G32" s="224"/>
      <c r="H32" s="225" t="str">
        <f t="shared" si="3"/>
        <v/>
      </c>
      <c r="I32" s="227"/>
      <c r="J32" s="227"/>
      <c r="K32" s="225" t="str">
        <f t="shared" si="0"/>
        <v/>
      </c>
      <c r="L32" s="226"/>
      <c r="M32" s="224"/>
      <c r="N32" s="225" t="str">
        <f t="shared" si="4"/>
        <v/>
      </c>
      <c r="O32" s="227"/>
      <c r="P32" s="224"/>
      <c r="Q32" s="225" t="str">
        <f t="shared" si="5"/>
        <v/>
      </c>
      <c r="R32" s="227"/>
      <c r="S32" s="227"/>
      <c r="T32" s="225" t="str">
        <f t="shared" si="1"/>
        <v/>
      </c>
      <c r="U32" s="226"/>
      <c r="V32" s="390" t="s">
        <v>87</v>
      </c>
      <c r="W32" s="391"/>
      <c r="X32" s="391"/>
    </row>
    <row r="33" spans="1:24" s="27" customFormat="1" ht="18" customHeight="1">
      <c r="A33" s="384"/>
      <c r="B33" s="403"/>
      <c r="C33" s="179"/>
      <c r="D33" s="228"/>
      <c r="E33" s="229" t="str">
        <f t="shared" si="2"/>
        <v/>
      </c>
      <c r="F33" s="230"/>
      <c r="G33" s="228"/>
      <c r="H33" s="229" t="str">
        <f t="shared" si="3"/>
        <v/>
      </c>
      <c r="I33" s="231"/>
      <c r="J33" s="231"/>
      <c r="K33" s="229" t="str">
        <f t="shared" si="0"/>
        <v/>
      </c>
      <c r="L33" s="230"/>
      <c r="M33" s="228"/>
      <c r="N33" s="229" t="str">
        <f t="shared" si="4"/>
        <v/>
      </c>
      <c r="O33" s="231"/>
      <c r="P33" s="228"/>
      <c r="Q33" s="229" t="str">
        <f t="shared" si="5"/>
        <v/>
      </c>
      <c r="R33" s="231"/>
      <c r="S33" s="231"/>
      <c r="T33" s="229" t="str">
        <f t="shared" si="1"/>
        <v/>
      </c>
      <c r="U33" s="230"/>
      <c r="V33" s="390"/>
      <c r="W33" s="391"/>
      <c r="X33" s="391"/>
    </row>
    <row r="34" spans="1:24" s="27" customFormat="1" ht="18" customHeight="1">
      <c r="A34" s="384"/>
      <c r="B34" s="403"/>
      <c r="C34" s="245" t="s">
        <v>62</v>
      </c>
      <c r="D34" s="218"/>
      <c r="E34" s="216" t="str">
        <f t="shared" si="2"/>
        <v/>
      </c>
      <c r="F34" s="217" t="str">
        <f>IF(SUM(F29:F33)=0,"",(SUM(F29:F33)))</f>
        <v/>
      </c>
      <c r="G34" s="218"/>
      <c r="H34" s="216" t="str">
        <f t="shared" si="3"/>
        <v/>
      </c>
      <c r="I34" s="216" t="str">
        <f>IF(SUM(I29:I33)=0,"",(SUM(I29:I33)))</f>
        <v/>
      </c>
      <c r="J34" s="219"/>
      <c r="K34" s="216" t="str">
        <f t="shared" si="0"/>
        <v/>
      </c>
      <c r="L34" s="217" t="str">
        <f>IF(SUM(L29:L33)=0,"",(SUM(L29:L33)))</f>
        <v/>
      </c>
      <c r="M34" s="218"/>
      <c r="N34" s="216" t="str">
        <f t="shared" si="4"/>
        <v/>
      </c>
      <c r="O34" s="216" t="str">
        <f>IF(SUM(O29:O33)=0,"",(SUM(O29:O33)))</f>
        <v/>
      </c>
      <c r="P34" s="218"/>
      <c r="Q34" s="216" t="str">
        <f t="shared" si="5"/>
        <v/>
      </c>
      <c r="R34" s="216" t="str">
        <f>IF(SUM(R29:R33)=0,"",(SUM(R29:R33)))</f>
        <v/>
      </c>
      <c r="S34" s="219"/>
      <c r="T34" s="216" t="str">
        <f t="shared" si="1"/>
        <v/>
      </c>
      <c r="U34" s="217" t="str">
        <f>IF(SUM(U29:U33)=0,"",(SUM(U29:U33)))</f>
        <v/>
      </c>
    </row>
    <row r="35" spans="1:24" s="27" customFormat="1" ht="18" customHeight="1">
      <c r="A35" s="384"/>
      <c r="B35" s="392" t="s">
        <v>60</v>
      </c>
      <c r="C35" s="393"/>
      <c r="D35" s="218"/>
      <c r="E35" s="216" t="str">
        <f t="shared" si="2"/>
        <v/>
      </c>
      <c r="F35" s="217" t="str">
        <f>IF(F28="","",IF(F34="",F28,F28+F34))</f>
        <v/>
      </c>
      <c r="G35" s="218"/>
      <c r="H35" s="216" t="str">
        <f t="shared" si="3"/>
        <v/>
      </c>
      <c r="I35" s="216" t="str">
        <f>IF(I28="","",IF(I34="",I28,I28+I34))</f>
        <v/>
      </c>
      <c r="J35" s="219"/>
      <c r="K35" s="216" t="str">
        <f t="shared" si="0"/>
        <v/>
      </c>
      <c r="L35" s="217" t="str">
        <f>IF(L28="","",IF(L34="",L28,L28+L34))</f>
        <v/>
      </c>
      <c r="M35" s="218"/>
      <c r="N35" s="216" t="str">
        <f t="shared" si="4"/>
        <v/>
      </c>
      <c r="O35" s="216" t="str">
        <f>IF(O28="","",IF(O34="",O28,O28+O34))</f>
        <v/>
      </c>
      <c r="P35" s="218"/>
      <c r="Q35" s="216" t="str">
        <f t="shared" si="5"/>
        <v/>
      </c>
      <c r="R35" s="216" t="str">
        <f>IF(R28="","",IF(R34="",R28,R28+R34))</f>
        <v/>
      </c>
      <c r="S35" s="219"/>
      <c r="T35" s="216" t="str">
        <f t="shared" si="1"/>
        <v/>
      </c>
      <c r="U35" s="217" t="str">
        <f>IF(U28="","",IF(U34="",U28,U28+U34))</f>
        <v/>
      </c>
    </row>
    <row r="36" spans="1:24" s="27" customFormat="1" ht="18" customHeight="1">
      <c r="A36" s="384" t="s">
        <v>50</v>
      </c>
      <c r="B36" s="395" t="str">
        <f>C12</f>
        <v>&lt;改修工事&gt;</v>
      </c>
      <c r="C36" s="396"/>
      <c r="D36" s="232"/>
      <c r="E36" s="221" t="str">
        <f t="shared" si="2"/>
        <v/>
      </c>
      <c r="F36" s="233"/>
      <c r="G36" s="232"/>
      <c r="H36" s="221" t="str">
        <f t="shared" si="3"/>
        <v/>
      </c>
      <c r="I36" s="221"/>
      <c r="J36" s="221"/>
      <c r="K36" s="221" t="str">
        <f t="shared" si="0"/>
        <v/>
      </c>
      <c r="L36" s="233"/>
      <c r="M36" s="232"/>
      <c r="N36" s="221" t="str">
        <f t="shared" si="4"/>
        <v/>
      </c>
      <c r="O36" s="221"/>
      <c r="P36" s="232"/>
      <c r="Q36" s="221" t="str">
        <f t="shared" si="5"/>
        <v/>
      </c>
      <c r="R36" s="221"/>
      <c r="S36" s="221"/>
      <c r="T36" s="221" t="str">
        <f t="shared" si="1"/>
        <v/>
      </c>
      <c r="U36" s="233"/>
    </row>
    <row r="37" spans="1:24" s="27" customFormat="1" ht="18" customHeight="1">
      <c r="A37" s="384"/>
      <c r="B37" s="395" t="str">
        <f>C20</f>
        <v>　（改築）</v>
      </c>
      <c r="C37" s="396"/>
      <c r="D37" s="234"/>
      <c r="E37" s="225" t="str">
        <f t="shared" si="2"/>
        <v/>
      </c>
      <c r="F37" s="235"/>
      <c r="G37" s="234"/>
      <c r="H37" s="225" t="str">
        <f t="shared" si="3"/>
        <v/>
      </c>
      <c r="I37" s="225"/>
      <c r="J37" s="225"/>
      <c r="K37" s="225" t="str">
        <f t="shared" si="0"/>
        <v/>
      </c>
      <c r="L37" s="235"/>
      <c r="M37" s="234"/>
      <c r="N37" s="225" t="str">
        <f t="shared" si="4"/>
        <v/>
      </c>
      <c r="O37" s="225"/>
      <c r="P37" s="234"/>
      <c r="Q37" s="225" t="str">
        <f t="shared" si="5"/>
        <v/>
      </c>
      <c r="R37" s="225"/>
      <c r="S37" s="225"/>
      <c r="T37" s="225" t="str">
        <f t="shared" si="1"/>
        <v/>
      </c>
      <c r="U37" s="235"/>
    </row>
    <row r="38" spans="1:24" s="27" customFormat="1" ht="18" customHeight="1">
      <c r="A38" s="384"/>
      <c r="B38" s="32" t="s">
        <v>55</v>
      </c>
      <c r="C38" s="175"/>
      <c r="D38" s="224"/>
      <c r="E38" s="225" t="str">
        <f t="shared" si="2"/>
        <v/>
      </c>
      <c r="F38" s="226"/>
      <c r="G38" s="224"/>
      <c r="H38" s="225" t="str">
        <f t="shared" si="3"/>
        <v/>
      </c>
      <c r="I38" s="227"/>
      <c r="J38" s="227"/>
      <c r="K38" s="225" t="str">
        <f t="shared" si="0"/>
        <v/>
      </c>
      <c r="L38" s="226"/>
      <c r="M38" s="224"/>
      <c r="N38" s="225" t="str">
        <f t="shared" si="4"/>
        <v/>
      </c>
      <c r="O38" s="227"/>
      <c r="P38" s="224"/>
      <c r="Q38" s="225" t="str">
        <f t="shared" si="5"/>
        <v/>
      </c>
      <c r="R38" s="227"/>
      <c r="S38" s="227"/>
      <c r="T38" s="225" t="str">
        <f t="shared" si="1"/>
        <v/>
      </c>
      <c r="U38" s="226"/>
    </row>
    <row r="39" spans="1:24" s="27" customFormat="1" ht="18" customHeight="1">
      <c r="A39" s="384"/>
      <c r="B39" s="32" t="s">
        <v>55</v>
      </c>
      <c r="C39" s="175"/>
      <c r="D39" s="224"/>
      <c r="E39" s="225" t="str">
        <f t="shared" si="2"/>
        <v/>
      </c>
      <c r="F39" s="226"/>
      <c r="G39" s="224"/>
      <c r="H39" s="225" t="str">
        <f t="shared" si="3"/>
        <v/>
      </c>
      <c r="I39" s="227"/>
      <c r="J39" s="227"/>
      <c r="K39" s="225" t="str">
        <f t="shared" si="0"/>
        <v/>
      </c>
      <c r="L39" s="226"/>
      <c r="M39" s="224"/>
      <c r="N39" s="225" t="str">
        <f t="shared" si="4"/>
        <v/>
      </c>
      <c r="O39" s="227"/>
      <c r="P39" s="224"/>
      <c r="Q39" s="225" t="str">
        <f t="shared" si="5"/>
        <v/>
      </c>
      <c r="R39" s="227"/>
      <c r="S39" s="227"/>
      <c r="T39" s="225" t="str">
        <f t="shared" si="1"/>
        <v/>
      </c>
      <c r="U39" s="226"/>
    </row>
    <row r="40" spans="1:24" s="27" customFormat="1" ht="18" customHeight="1">
      <c r="A40" s="384"/>
      <c r="B40" s="33" t="s">
        <v>54</v>
      </c>
      <c r="C40" s="175"/>
      <c r="D40" s="224"/>
      <c r="E40" s="225" t="str">
        <f t="shared" si="2"/>
        <v/>
      </c>
      <c r="F40" s="226"/>
      <c r="G40" s="224"/>
      <c r="H40" s="225" t="str">
        <f t="shared" si="3"/>
        <v/>
      </c>
      <c r="I40" s="227"/>
      <c r="J40" s="227"/>
      <c r="K40" s="225" t="str">
        <f t="shared" si="0"/>
        <v/>
      </c>
      <c r="L40" s="226"/>
      <c r="M40" s="224"/>
      <c r="N40" s="225" t="str">
        <f t="shared" si="4"/>
        <v/>
      </c>
      <c r="O40" s="227"/>
      <c r="P40" s="224"/>
      <c r="Q40" s="225" t="str">
        <f t="shared" si="5"/>
        <v/>
      </c>
      <c r="R40" s="227"/>
      <c r="S40" s="227"/>
      <c r="T40" s="225" t="str">
        <f t="shared" si="1"/>
        <v/>
      </c>
      <c r="U40" s="226"/>
    </row>
    <row r="41" spans="1:24" s="27" customFormat="1" ht="18" customHeight="1">
      <c r="A41" s="384"/>
      <c r="B41" s="395" t="s">
        <v>59</v>
      </c>
      <c r="C41" s="396"/>
      <c r="D41" s="234"/>
      <c r="E41" s="225" t="str">
        <f t="shared" si="2"/>
        <v/>
      </c>
      <c r="F41" s="235"/>
      <c r="G41" s="234"/>
      <c r="H41" s="225" t="str">
        <f t="shared" si="3"/>
        <v/>
      </c>
      <c r="I41" s="225"/>
      <c r="J41" s="225"/>
      <c r="K41" s="225" t="str">
        <f t="shared" si="0"/>
        <v/>
      </c>
      <c r="L41" s="235"/>
      <c r="M41" s="234"/>
      <c r="N41" s="225" t="str">
        <f t="shared" si="4"/>
        <v/>
      </c>
      <c r="O41" s="225"/>
      <c r="P41" s="234"/>
      <c r="Q41" s="225" t="str">
        <f t="shared" si="5"/>
        <v/>
      </c>
      <c r="R41" s="225"/>
      <c r="S41" s="225"/>
      <c r="T41" s="225" t="str">
        <f t="shared" si="1"/>
        <v/>
      </c>
      <c r="U41" s="235"/>
    </row>
    <row r="42" spans="1:24" s="27" customFormat="1" ht="18" customHeight="1">
      <c r="A42" s="384"/>
      <c r="B42" s="395" t="str">
        <f>C20</f>
        <v>　（改築）</v>
      </c>
      <c r="C42" s="396"/>
      <c r="D42" s="234"/>
      <c r="E42" s="225" t="str">
        <f t="shared" si="2"/>
        <v/>
      </c>
      <c r="F42" s="235"/>
      <c r="G42" s="234"/>
      <c r="H42" s="225" t="str">
        <f t="shared" si="3"/>
        <v/>
      </c>
      <c r="I42" s="225"/>
      <c r="J42" s="225"/>
      <c r="K42" s="225" t="str">
        <f t="shared" si="0"/>
        <v/>
      </c>
      <c r="L42" s="235"/>
      <c r="M42" s="234"/>
      <c r="N42" s="225" t="str">
        <f t="shared" si="4"/>
        <v/>
      </c>
      <c r="O42" s="225"/>
      <c r="P42" s="234"/>
      <c r="Q42" s="225" t="str">
        <f t="shared" si="5"/>
        <v/>
      </c>
      <c r="R42" s="225"/>
      <c r="S42" s="225"/>
      <c r="T42" s="225" t="str">
        <f t="shared" si="1"/>
        <v/>
      </c>
      <c r="U42" s="235"/>
    </row>
    <row r="43" spans="1:24" s="27" customFormat="1" ht="18" customHeight="1">
      <c r="A43" s="384"/>
      <c r="B43" s="33" t="s">
        <v>54</v>
      </c>
      <c r="C43" s="175"/>
      <c r="D43" s="224"/>
      <c r="E43" s="225" t="str">
        <f t="shared" si="2"/>
        <v/>
      </c>
      <c r="F43" s="226"/>
      <c r="G43" s="224"/>
      <c r="H43" s="225" t="str">
        <f t="shared" si="3"/>
        <v/>
      </c>
      <c r="I43" s="227"/>
      <c r="J43" s="227"/>
      <c r="K43" s="225" t="str">
        <f t="shared" si="0"/>
        <v/>
      </c>
      <c r="L43" s="226"/>
      <c r="M43" s="224"/>
      <c r="N43" s="225" t="str">
        <f t="shared" si="4"/>
        <v/>
      </c>
      <c r="O43" s="227"/>
      <c r="P43" s="224"/>
      <c r="Q43" s="225" t="str">
        <f t="shared" si="5"/>
        <v/>
      </c>
      <c r="R43" s="227"/>
      <c r="S43" s="227"/>
      <c r="T43" s="225" t="str">
        <f t="shared" si="1"/>
        <v/>
      </c>
      <c r="U43" s="226"/>
    </row>
    <row r="44" spans="1:24" s="27" customFormat="1" ht="18" customHeight="1">
      <c r="A44" s="384"/>
      <c r="B44" s="32" t="s">
        <v>54</v>
      </c>
      <c r="C44" s="175"/>
      <c r="D44" s="224"/>
      <c r="E44" s="225" t="str">
        <f t="shared" si="2"/>
        <v/>
      </c>
      <c r="F44" s="226"/>
      <c r="G44" s="224"/>
      <c r="H44" s="225" t="str">
        <f t="shared" si="3"/>
        <v/>
      </c>
      <c r="I44" s="227"/>
      <c r="J44" s="227"/>
      <c r="K44" s="225" t="str">
        <f t="shared" si="0"/>
        <v/>
      </c>
      <c r="L44" s="226"/>
      <c r="M44" s="224"/>
      <c r="N44" s="225" t="str">
        <f t="shared" si="4"/>
        <v/>
      </c>
      <c r="O44" s="227"/>
      <c r="P44" s="224"/>
      <c r="Q44" s="225" t="str">
        <f t="shared" si="5"/>
        <v/>
      </c>
      <c r="R44" s="227"/>
      <c r="S44" s="227"/>
      <c r="T44" s="225" t="str">
        <f t="shared" si="1"/>
        <v/>
      </c>
      <c r="U44" s="226"/>
    </row>
    <row r="45" spans="1:24" s="27" customFormat="1" ht="18" customHeight="1">
      <c r="A45" s="384"/>
      <c r="B45" s="34" t="s">
        <v>55</v>
      </c>
      <c r="C45" s="180"/>
      <c r="D45" s="228"/>
      <c r="E45" s="229" t="str">
        <f t="shared" si="2"/>
        <v/>
      </c>
      <c r="F45" s="230"/>
      <c r="G45" s="228"/>
      <c r="H45" s="229" t="str">
        <f t="shared" si="3"/>
        <v/>
      </c>
      <c r="I45" s="231"/>
      <c r="J45" s="231"/>
      <c r="K45" s="229" t="str">
        <f t="shared" si="0"/>
        <v/>
      </c>
      <c r="L45" s="230"/>
      <c r="M45" s="228"/>
      <c r="N45" s="229" t="str">
        <f t="shared" si="4"/>
        <v/>
      </c>
      <c r="O45" s="231"/>
      <c r="P45" s="228"/>
      <c r="Q45" s="229" t="str">
        <f t="shared" si="5"/>
        <v/>
      </c>
      <c r="R45" s="231"/>
      <c r="S45" s="231"/>
      <c r="T45" s="229" t="str">
        <f t="shared" si="1"/>
        <v/>
      </c>
      <c r="U45" s="230"/>
    </row>
    <row r="46" spans="1:24" s="27" customFormat="1" ht="18" customHeight="1">
      <c r="A46" s="394"/>
      <c r="B46" s="397" t="s">
        <v>63</v>
      </c>
      <c r="C46" s="398"/>
      <c r="D46" s="218"/>
      <c r="E46" s="216" t="str">
        <f t="shared" si="2"/>
        <v/>
      </c>
      <c r="F46" s="217" t="str">
        <f>IF(SUM(F36:F45)=0,"",(SUM(F36:F45)))</f>
        <v/>
      </c>
      <c r="G46" s="218"/>
      <c r="H46" s="216" t="str">
        <f t="shared" si="3"/>
        <v/>
      </c>
      <c r="I46" s="216" t="str">
        <f>IF(SUM(I36:I45)=0,"",(SUM(I36:I45)))</f>
        <v/>
      </c>
      <c r="J46" s="219"/>
      <c r="K46" s="216" t="str">
        <f t="shared" si="0"/>
        <v/>
      </c>
      <c r="L46" s="217" t="str">
        <f>IF(SUM(L36:L45)=0,"",(SUM(L36:L45)))</f>
        <v/>
      </c>
      <c r="M46" s="218"/>
      <c r="N46" s="216" t="str">
        <f t="shared" si="4"/>
        <v/>
      </c>
      <c r="O46" s="216" t="str">
        <f>IF(SUM(O36:O45)=0,"",(SUM(O36:O45)))</f>
        <v/>
      </c>
      <c r="P46" s="218"/>
      <c r="Q46" s="216" t="str">
        <f t="shared" si="5"/>
        <v/>
      </c>
      <c r="R46" s="216" t="str">
        <f>IF(SUM(R36:R45)=0,"",(SUM(R36:R45)))</f>
        <v/>
      </c>
      <c r="S46" s="219"/>
      <c r="T46" s="216" t="str">
        <f t="shared" si="1"/>
        <v/>
      </c>
      <c r="U46" s="217" t="str">
        <f>IF(SUM(U36:U45)=0,"",(SUM(U36:U45)))</f>
        <v/>
      </c>
    </row>
    <row r="47" spans="1:24" s="27" customFormat="1" ht="18" customHeight="1" thickBot="1">
      <c r="A47" s="399" t="s">
        <v>64</v>
      </c>
      <c r="B47" s="400"/>
      <c r="C47" s="401"/>
      <c r="D47" s="236"/>
      <c r="E47" s="237" t="str">
        <f t="shared" si="2"/>
        <v/>
      </c>
      <c r="F47" s="238" t="str">
        <f>IF(F35="","",IF(F46="",F35,F35+F46))</f>
        <v/>
      </c>
      <c r="G47" s="236"/>
      <c r="H47" s="237" t="str">
        <f t="shared" si="3"/>
        <v/>
      </c>
      <c r="I47" s="237" t="str">
        <f>IF(I35="","",IF(I46="",I35,I35+I46))</f>
        <v/>
      </c>
      <c r="J47" s="239"/>
      <c r="K47" s="237" t="str">
        <f t="shared" si="0"/>
        <v/>
      </c>
      <c r="L47" s="238" t="str">
        <f>IF(L35="","",IF(L46="",L35,L35+L46))</f>
        <v/>
      </c>
      <c r="M47" s="236"/>
      <c r="N47" s="237" t="str">
        <f t="shared" si="4"/>
        <v/>
      </c>
      <c r="O47" s="237" t="str">
        <f>IF(O35="","",IF(O46="",O35,O35+O46))</f>
        <v/>
      </c>
      <c r="P47" s="236"/>
      <c r="Q47" s="237" t="str">
        <f t="shared" si="5"/>
        <v/>
      </c>
      <c r="R47" s="237" t="str">
        <f>IF(R35="","",IF(R46="",R35,R35+R46))</f>
        <v/>
      </c>
      <c r="S47" s="239"/>
      <c r="T47" s="237" t="str">
        <f t="shared" si="1"/>
        <v/>
      </c>
      <c r="U47" s="238" t="str">
        <f>IF(U35="","",IF(U46="",U35,U35+U46))</f>
        <v/>
      </c>
    </row>
    <row r="48" spans="1:24" s="27" customFormat="1" ht="18" customHeight="1">
      <c r="A48" s="383" t="s">
        <v>34</v>
      </c>
      <c r="B48" s="386" t="s">
        <v>35</v>
      </c>
      <c r="C48" s="387"/>
      <c r="D48" s="378" t="s">
        <v>30</v>
      </c>
      <c r="E48" s="368" t="s">
        <v>30</v>
      </c>
      <c r="F48" s="240"/>
      <c r="G48" s="378"/>
      <c r="H48" s="368"/>
      <c r="I48" s="241"/>
      <c r="J48" s="368"/>
      <c r="K48" s="368" t="s">
        <v>30</v>
      </c>
      <c r="L48" s="240"/>
      <c r="M48" s="378"/>
      <c r="N48" s="368"/>
      <c r="O48" s="241"/>
      <c r="P48" s="378"/>
      <c r="Q48" s="368"/>
      <c r="R48" s="241"/>
      <c r="S48" s="368"/>
      <c r="T48" s="368" t="s">
        <v>30</v>
      </c>
      <c r="U48" s="240" t="s">
        <v>30</v>
      </c>
    </row>
    <row r="49" spans="1:21" s="27" customFormat="1" ht="18" customHeight="1">
      <c r="A49" s="384"/>
      <c r="B49" s="381" t="s">
        <v>441</v>
      </c>
      <c r="C49" s="382"/>
      <c r="D49" s="379"/>
      <c r="E49" s="369"/>
      <c r="F49" s="226" t="s">
        <v>30</v>
      </c>
      <c r="G49" s="379"/>
      <c r="H49" s="369"/>
      <c r="I49" s="227"/>
      <c r="J49" s="369"/>
      <c r="K49" s="369"/>
      <c r="L49" s="226" t="s">
        <v>30</v>
      </c>
      <c r="M49" s="379"/>
      <c r="N49" s="369"/>
      <c r="O49" s="227"/>
      <c r="P49" s="379"/>
      <c r="Q49" s="369"/>
      <c r="R49" s="227"/>
      <c r="S49" s="369"/>
      <c r="T49" s="369"/>
      <c r="U49" s="226" t="s">
        <v>30</v>
      </c>
    </row>
    <row r="50" spans="1:21" s="27" customFormat="1" ht="18" customHeight="1">
      <c r="A50" s="384"/>
      <c r="B50" s="381" t="s">
        <v>36</v>
      </c>
      <c r="C50" s="382"/>
      <c r="D50" s="379"/>
      <c r="E50" s="369"/>
      <c r="F50" s="226" t="s">
        <v>30</v>
      </c>
      <c r="G50" s="379"/>
      <c r="H50" s="369"/>
      <c r="I50" s="227"/>
      <c r="J50" s="369"/>
      <c r="K50" s="369"/>
      <c r="L50" s="226" t="s">
        <v>30</v>
      </c>
      <c r="M50" s="379"/>
      <c r="N50" s="369"/>
      <c r="O50" s="227"/>
      <c r="P50" s="379"/>
      <c r="Q50" s="369"/>
      <c r="R50" s="227"/>
      <c r="S50" s="369"/>
      <c r="T50" s="369"/>
      <c r="U50" s="226" t="s">
        <v>30</v>
      </c>
    </row>
    <row r="51" spans="1:21" s="27" customFormat="1" ht="18" customHeight="1">
      <c r="A51" s="384"/>
      <c r="B51" s="381" t="s">
        <v>37</v>
      </c>
      <c r="C51" s="382"/>
      <c r="D51" s="379"/>
      <c r="E51" s="369"/>
      <c r="F51" s="226" t="s">
        <v>40</v>
      </c>
      <c r="G51" s="379"/>
      <c r="H51" s="369"/>
      <c r="I51" s="227"/>
      <c r="J51" s="369"/>
      <c r="K51" s="369"/>
      <c r="L51" s="226" t="s">
        <v>30</v>
      </c>
      <c r="M51" s="379"/>
      <c r="N51" s="369"/>
      <c r="O51" s="227"/>
      <c r="P51" s="379"/>
      <c r="Q51" s="369"/>
      <c r="R51" s="227"/>
      <c r="S51" s="369"/>
      <c r="T51" s="369"/>
      <c r="U51" s="226" t="s">
        <v>30</v>
      </c>
    </row>
    <row r="52" spans="1:21" s="27" customFormat="1" ht="18" customHeight="1">
      <c r="A52" s="384"/>
      <c r="B52" s="381" t="s">
        <v>516</v>
      </c>
      <c r="C52" s="382"/>
      <c r="D52" s="379"/>
      <c r="E52" s="369"/>
      <c r="F52" s="214"/>
      <c r="G52" s="379"/>
      <c r="H52" s="369"/>
      <c r="I52" s="227"/>
      <c r="J52" s="369"/>
      <c r="K52" s="369"/>
      <c r="L52" s="226" t="s">
        <v>30</v>
      </c>
      <c r="M52" s="379"/>
      <c r="N52" s="369"/>
      <c r="O52" s="227"/>
      <c r="P52" s="379"/>
      <c r="Q52" s="369"/>
      <c r="R52" s="227"/>
      <c r="S52" s="369"/>
      <c r="T52" s="369"/>
      <c r="U52" s="226" t="s">
        <v>30</v>
      </c>
    </row>
    <row r="53" spans="1:21" s="27" customFormat="1" ht="18" customHeight="1">
      <c r="A53" s="384"/>
      <c r="B53" s="381" t="s">
        <v>38</v>
      </c>
      <c r="C53" s="382"/>
      <c r="D53" s="379"/>
      <c r="E53" s="369"/>
      <c r="F53" s="214"/>
      <c r="G53" s="379"/>
      <c r="H53" s="369"/>
      <c r="I53" s="227"/>
      <c r="J53" s="369"/>
      <c r="K53" s="369"/>
      <c r="L53" s="226" t="s">
        <v>30</v>
      </c>
      <c r="M53" s="379"/>
      <c r="N53" s="369"/>
      <c r="O53" s="227"/>
      <c r="P53" s="379"/>
      <c r="Q53" s="369"/>
      <c r="R53" s="227"/>
      <c r="S53" s="369"/>
      <c r="T53" s="369"/>
      <c r="U53" s="226" t="s">
        <v>30</v>
      </c>
    </row>
    <row r="54" spans="1:21" s="27" customFormat="1" ht="18" customHeight="1">
      <c r="A54" s="384"/>
      <c r="B54" s="381" t="s">
        <v>39</v>
      </c>
      <c r="C54" s="382"/>
      <c r="D54" s="380"/>
      <c r="E54" s="370"/>
      <c r="F54" s="214"/>
      <c r="G54" s="380"/>
      <c r="H54" s="370"/>
      <c r="I54" s="231"/>
      <c r="J54" s="370"/>
      <c r="K54" s="370"/>
      <c r="L54" s="226"/>
      <c r="M54" s="380"/>
      <c r="N54" s="370"/>
      <c r="O54" s="231"/>
      <c r="P54" s="380"/>
      <c r="Q54" s="370"/>
      <c r="R54" s="231"/>
      <c r="S54" s="370"/>
      <c r="T54" s="370"/>
      <c r="U54" s="226" t="s">
        <v>30</v>
      </c>
    </row>
    <row r="55" spans="1:21" s="27" customFormat="1" ht="18" customHeight="1" thickBot="1">
      <c r="A55" s="385"/>
      <c r="B55" s="388" t="s">
        <v>61</v>
      </c>
      <c r="C55" s="389"/>
      <c r="D55" s="242" t="s">
        <v>28</v>
      </c>
      <c r="E55" s="243" t="s">
        <v>28</v>
      </c>
      <c r="F55" s="238" t="str">
        <f>IF(SUM(F48:F54)=0,"",SUM(F48:F54))</f>
        <v/>
      </c>
      <c r="G55" s="242" t="s">
        <v>41</v>
      </c>
      <c r="H55" s="243" t="s">
        <v>41</v>
      </c>
      <c r="I55" s="237" t="str">
        <f>IF(SUM(I48:I54)=0,"",SUM(I48:I54))</f>
        <v/>
      </c>
      <c r="J55" s="243" t="s">
        <v>41</v>
      </c>
      <c r="K55" s="243" t="s">
        <v>41</v>
      </c>
      <c r="L55" s="238" t="str">
        <f>IF(SUM(L48:L54)=0,"",SUM(L48:L54))</f>
        <v/>
      </c>
      <c r="M55" s="242" t="s">
        <v>41</v>
      </c>
      <c r="N55" s="243" t="s">
        <v>41</v>
      </c>
      <c r="O55" s="237" t="str">
        <f>IF(SUM(O48:O54)=0,"",SUM(O48:O54))</f>
        <v/>
      </c>
      <c r="P55" s="242" t="s">
        <v>41</v>
      </c>
      <c r="Q55" s="243" t="s">
        <v>41</v>
      </c>
      <c r="R55" s="237" t="str">
        <f>IF(SUM(R48:R54)=0,"",SUM(R48:R54))</f>
        <v/>
      </c>
      <c r="S55" s="243" t="s">
        <v>41</v>
      </c>
      <c r="T55" s="243" t="s">
        <v>41</v>
      </c>
      <c r="U55" s="238" t="str">
        <f>IF(SUM(U48:U54)=0,"",SUM(U48:U54))</f>
        <v/>
      </c>
    </row>
    <row r="56" spans="1:21">
      <c r="F56" s="176" t="str">
        <f>IF(F47=F55,"","↑【確認】「事業財源」の合計と「合計（総事業費）」が不一致")</f>
        <v/>
      </c>
    </row>
    <row r="57" spans="1:21">
      <c r="F57" s="176"/>
    </row>
    <row r="58" spans="1:21">
      <c r="A58" s="35" t="s">
        <v>42</v>
      </c>
    </row>
    <row r="59" spans="1:21">
      <c r="A59" s="35"/>
    </row>
    <row r="60" spans="1:21">
      <c r="A60" s="36" t="s">
        <v>95</v>
      </c>
      <c r="B60" s="181" t="s">
        <v>102</v>
      </c>
      <c r="C60" s="181"/>
      <c r="D60" s="181"/>
      <c r="E60" s="181"/>
      <c r="F60" s="181"/>
      <c r="G60" s="181"/>
      <c r="H60" s="181"/>
      <c r="I60" s="181"/>
      <c r="J60" s="181"/>
      <c r="K60" s="181"/>
      <c r="L60" s="181"/>
    </row>
    <row r="61" spans="1:21">
      <c r="A61" s="36"/>
      <c r="B61" s="181" t="s">
        <v>503</v>
      </c>
      <c r="C61" s="181"/>
      <c r="D61" s="181"/>
      <c r="E61" s="181"/>
      <c r="F61" s="181"/>
      <c r="G61" s="181"/>
      <c r="H61" s="181"/>
      <c r="I61" s="181"/>
      <c r="J61" s="181"/>
      <c r="K61" s="181"/>
      <c r="L61" s="181"/>
    </row>
    <row r="62" spans="1:21">
      <c r="A62" s="36" t="s">
        <v>96</v>
      </c>
      <c r="B62" s="181" t="s">
        <v>103</v>
      </c>
      <c r="C62" s="181"/>
      <c r="D62" s="181"/>
      <c r="E62" s="181"/>
      <c r="F62" s="181"/>
      <c r="G62" s="181"/>
      <c r="H62" s="181"/>
      <c r="I62" s="181"/>
      <c r="J62" s="181"/>
      <c r="K62" s="181"/>
      <c r="L62" s="181"/>
    </row>
    <row r="63" spans="1:21">
      <c r="A63" s="36"/>
      <c r="B63" s="181" t="s">
        <v>84</v>
      </c>
      <c r="C63" s="181"/>
      <c r="D63" s="181"/>
      <c r="E63" s="181"/>
      <c r="F63" s="181"/>
      <c r="G63" s="181"/>
      <c r="H63" s="181"/>
      <c r="I63" s="181"/>
      <c r="J63" s="181"/>
      <c r="K63" s="181"/>
      <c r="L63" s="181"/>
    </row>
    <row r="64" spans="1:21">
      <c r="A64" s="36" t="s">
        <v>85</v>
      </c>
      <c r="B64" s="181" t="s">
        <v>442</v>
      </c>
      <c r="C64" s="181"/>
      <c r="D64" s="181"/>
      <c r="E64" s="181"/>
      <c r="F64" s="181"/>
      <c r="G64" s="181"/>
      <c r="H64" s="181"/>
      <c r="I64" s="181"/>
      <c r="J64" s="181"/>
      <c r="K64" s="181"/>
      <c r="L64" s="181"/>
    </row>
    <row r="65" spans="1:12">
      <c r="A65" s="36" t="s">
        <v>97</v>
      </c>
      <c r="B65" s="181" t="s">
        <v>104</v>
      </c>
      <c r="C65" s="181"/>
      <c r="D65" s="181"/>
      <c r="E65" s="181"/>
      <c r="F65" s="181"/>
      <c r="G65" s="181"/>
      <c r="H65" s="181"/>
      <c r="I65" s="181"/>
      <c r="J65" s="181"/>
      <c r="K65" s="181"/>
      <c r="L65" s="181"/>
    </row>
    <row r="66" spans="1:12">
      <c r="A66" s="36"/>
      <c r="B66" s="181" t="s">
        <v>504</v>
      </c>
      <c r="C66" s="181"/>
      <c r="D66" s="181"/>
      <c r="E66" s="181"/>
      <c r="F66" s="181"/>
      <c r="G66" s="181"/>
      <c r="H66" s="181"/>
      <c r="I66" s="181"/>
      <c r="J66" s="181"/>
      <c r="K66" s="181"/>
      <c r="L66" s="181"/>
    </row>
    <row r="67" spans="1:12">
      <c r="A67" s="36"/>
      <c r="B67" s="181" t="s">
        <v>505</v>
      </c>
      <c r="C67" s="181"/>
      <c r="D67" s="181"/>
      <c r="E67" s="181"/>
      <c r="F67" s="181"/>
      <c r="G67" s="181"/>
      <c r="H67" s="181"/>
      <c r="I67" s="181"/>
      <c r="J67" s="181"/>
      <c r="K67" s="181"/>
      <c r="L67" s="181"/>
    </row>
    <row r="68" spans="1:12">
      <c r="A68" s="36"/>
      <c r="B68" s="181"/>
      <c r="C68" s="181"/>
      <c r="D68" s="181"/>
      <c r="E68" s="181"/>
      <c r="F68" s="181"/>
      <c r="G68" s="181"/>
      <c r="H68" s="181"/>
      <c r="I68" s="181"/>
      <c r="J68" s="181"/>
      <c r="K68" s="181"/>
      <c r="L68" s="181"/>
    </row>
    <row r="69" spans="1:12">
      <c r="A69" s="36" t="s">
        <v>98</v>
      </c>
      <c r="B69" s="181" t="s">
        <v>506</v>
      </c>
      <c r="C69" s="181"/>
      <c r="D69" s="181"/>
      <c r="E69" s="181"/>
      <c r="F69" s="181"/>
      <c r="G69" s="181"/>
      <c r="H69" s="181"/>
      <c r="I69" s="181"/>
      <c r="J69" s="181"/>
      <c r="K69" s="181"/>
      <c r="L69" s="181"/>
    </row>
    <row r="70" spans="1:12">
      <c r="A70" s="36"/>
      <c r="B70" s="181"/>
      <c r="C70" s="181"/>
      <c r="D70" s="181"/>
      <c r="E70" s="181"/>
      <c r="F70" s="181"/>
      <c r="G70" s="181"/>
      <c r="H70" s="181"/>
      <c r="I70" s="181"/>
      <c r="J70" s="181"/>
      <c r="K70" s="181"/>
      <c r="L70" s="181"/>
    </row>
    <row r="71" spans="1:12">
      <c r="A71" s="36" t="s">
        <v>99</v>
      </c>
      <c r="B71" s="181" t="s">
        <v>88</v>
      </c>
      <c r="C71" s="181"/>
      <c r="D71" s="181"/>
      <c r="E71" s="181"/>
      <c r="F71" s="181"/>
      <c r="G71" s="181"/>
      <c r="H71" s="181"/>
      <c r="I71" s="181"/>
      <c r="J71" s="181"/>
      <c r="K71" s="181"/>
      <c r="L71" s="181"/>
    </row>
    <row r="72" spans="1:12">
      <c r="A72" s="36" t="s">
        <v>89</v>
      </c>
      <c r="B72" s="181" t="s">
        <v>90</v>
      </c>
      <c r="C72" s="181"/>
      <c r="D72" s="181"/>
      <c r="E72" s="181"/>
      <c r="F72" s="181"/>
      <c r="G72" s="181"/>
      <c r="H72" s="181"/>
      <c r="I72" s="181"/>
      <c r="J72" s="181"/>
      <c r="K72" s="181"/>
      <c r="L72" s="181"/>
    </row>
    <row r="73" spans="1:12">
      <c r="A73" s="36" t="s">
        <v>89</v>
      </c>
      <c r="B73" s="181" t="s">
        <v>105</v>
      </c>
      <c r="C73" s="181"/>
      <c r="D73" s="181"/>
      <c r="E73" s="181"/>
      <c r="F73" s="181"/>
      <c r="G73" s="181"/>
      <c r="H73" s="181"/>
      <c r="I73" s="181"/>
      <c r="J73" s="181"/>
      <c r="K73" s="181"/>
      <c r="L73" s="181"/>
    </row>
    <row r="74" spans="1:12">
      <c r="A74" s="36" t="s">
        <v>91</v>
      </c>
      <c r="B74" s="182" t="s">
        <v>443</v>
      </c>
      <c r="C74" s="182"/>
      <c r="D74" s="181"/>
      <c r="E74" s="181"/>
      <c r="F74" s="181"/>
      <c r="G74" s="181"/>
      <c r="H74" s="181"/>
      <c r="I74" s="181"/>
      <c r="J74" s="181"/>
      <c r="K74" s="181"/>
      <c r="L74" s="181"/>
    </row>
    <row r="75" spans="1:12">
      <c r="A75" s="36" t="s">
        <v>92</v>
      </c>
      <c r="B75" s="182" t="s">
        <v>106</v>
      </c>
      <c r="C75" s="182"/>
      <c r="D75" s="181"/>
      <c r="E75" s="181"/>
      <c r="F75" s="181"/>
      <c r="G75" s="181"/>
      <c r="H75" s="181"/>
      <c r="I75" s="181"/>
      <c r="J75" s="181"/>
      <c r="K75" s="181"/>
      <c r="L75" s="181"/>
    </row>
    <row r="76" spans="1:12">
      <c r="A76" s="36" t="s">
        <v>89</v>
      </c>
      <c r="B76" s="182" t="s">
        <v>107</v>
      </c>
      <c r="C76" s="182"/>
      <c r="D76" s="181"/>
      <c r="E76" s="181"/>
      <c r="F76" s="181"/>
      <c r="G76" s="181"/>
      <c r="H76" s="181"/>
      <c r="I76" s="181"/>
      <c r="J76" s="181"/>
      <c r="K76" s="181"/>
      <c r="L76" s="181"/>
    </row>
    <row r="77" spans="1:12">
      <c r="A77" s="36" t="s">
        <v>89</v>
      </c>
      <c r="B77" s="182" t="s">
        <v>444</v>
      </c>
      <c r="C77" s="182"/>
      <c r="D77" s="181"/>
      <c r="E77" s="181"/>
      <c r="F77" s="181"/>
      <c r="G77" s="181"/>
      <c r="H77" s="181"/>
      <c r="I77" s="181"/>
      <c r="J77" s="181"/>
      <c r="K77" s="181"/>
      <c r="L77" s="181"/>
    </row>
    <row r="78" spans="1:12">
      <c r="A78" s="36" t="s">
        <v>100</v>
      </c>
      <c r="B78" s="181" t="s">
        <v>93</v>
      </c>
      <c r="C78" s="181"/>
      <c r="D78" s="181"/>
      <c r="E78" s="181"/>
      <c r="F78" s="181"/>
      <c r="G78" s="181"/>
      <c r="H78" s="181"/>
      <c r="I78" s="181"/>
      <c r="J78" s="181"/>
      <c r="K78" s="181"/>
      <c r="L78" s="181"/>
    </row>
    <row r="79" spans="1:12">
      <c r="A79" s="36" t="s">
        <v>101</v>
      </c>
      <c r="B79" s="181" t="s">
        <v>94</v>
      </c>
      <c r="C79" s="181"/>
      <c r="D79" s="181"/>
      <c r="E79" s="181"/>
      <c r="F79" s="181"/>
      <c r="G79" s="181"/>
      <c r="H79" s="181"/>
      <c r="I79" s="181"/>
      <c r="J79" s="181"/>
      <c r="K79" s="181"/>
      <c r="L79" s="181"/>
    </row>
    <row r="80" spans="1:12">
      <c r="A80" s="37"/>
      <c r="B80" s="181" t="s">
        <v>86</v>
      </c>
      <c r="C80" s="181"/>
      <c r="D80" s="181"/>
      <c r="E80" s="181"/>
      <c r="F80" s="181"/>
      <c r="G80" s="181"/>
      <c r="H80" s="181"/>
      <c r="I80" s="181"/>
      <c r="J80" s="181"/>
      <c r="K80" s="181"/>
      <c r="L80" s="181"/>
    </row>
    <row r="81" spans="1:1">
      <c r="A81" s="37"/>
    </row>
  </sheetData>
  <mergeCells count="49">
    <mergeCell ref="A5:B5"/>
    <mergeCell ref="E5:I5"/>
    <mergeCell ref="A7:A9"/>
    <mergeCell ref="B7:C9"/>
    <mergeCell ref="D7:F7"/>
    <mergeCell ref="G7:L7"/>
    <mergeCell ref="D8:D9"/>
    <mergeCell ref="A47:C47"/>
    <mergeCell ref="E8:E9"/>
    <mergeCell ref="F8:F9"/>
    <mergeCell ref="G8:H8"/>
    <mergeCell ref="J8:K8"/>
    <mergeCell ref="A10:A35"/>
    <mergeCell ref="B10:B28"/>
    <mergeCell ref="B29:B34"/>
    <mergeCell ref="V32:X33"/>
    <mergeCell ref="B35:C35"/>
    <mergeCell ref="A36:A46"/>
    <mergeCell ref="B36:C36"/>
    <mergeCell ref="B37:C37"/>
    <mergeCell ref="B41:C41"/>
    <mergeCell ref="B42:C42"/>
    <mergeCell ref="B46:C46"/>
    <mergeCell ref="B54:C54"/>
    <mergeCell ref="A48:A55"/>
    <mergeCell ref="B48:C48"/>
    <mergeCell ref="D48:D54"/>
    <mergeCell ref="E48:E54"/>
    <mergeCell ref="B55:C55"/>
    <mergeCell ref="B49:C49"/>
    <mergeCell ref="B50:C50"/>
    <mergeCell ref="B51:C51"/>
    <mergeCell ref="B52:C52"/>
    <mergeCell ref="B53:C53"/>
    <mergeCell ref="Q48:Q54"/>
    <mergeCell ref="D2:H3"/>
    <mergeCell ref="M7:U7"/>
    <mergeCell ref="M8:N8"/>
    <mergeCell ref="S8:T8"/>
    <mergeCell ref="M48:M54"/>
    <mergeCell ref="N48:N54"/>
    <mergeCell ref="S48:S54"/>
    <mergeCell ref="T48:T54"/>
    <mergeCell ref="P8:Q8"/>
    <mergeCell ref="P48:P54"/>
    <mergeCell ref="J48:J54"/>
    <mergeCell ref="K48:K54"/>
    <mergeCell ref="G48:G54"/>
    <mergeCell ref="H48:H54"/>
  </mergeCells>
  <phoneticPr fontId="5"/>
  <dataValidations count="3">
    <dataValidation showInputMessage="1" showErrorMessage="1" sqref="C19" xr:uid="{00000000-0002-0000-0100-000000000000}"/>
    <dataValidation type="list" showInputMessage="1" showErrorMessage="1" sqref="C12" xr:uid="{00000000-0002-0000-0100-000001000000}">
      <formula1>" &lt;建築工事&gt;, &lt;改修工事&gt;"</formula1>
    </dataValidation>
    <dataValidation type="list" allowBlank="1" showInputMessage="1" showErrorMessage="1" sqref="C13" xr:uid="{00000000-0002-0000-0100-000002000000}">
      <formula1>"　（新築）,（移転新築）,　（増築）,　（改築）"</formula1>
    </dataValidation>
  </dataValidations>
  <printOptions horizontalCentered="1"/>
  <pageMargins left="0.51181102362204722" right="0.51181102362204722" top="0.74803149606299213" bottom="0.74803149606299213" header="0.31496062992125984" footer="0.31496062992125984"/>
  <pageSetup paperSize="9" scale="82" fitToWidth="0" orientation="portrait" blackAndWhite="1" r:id="rId1"/>
  <headerFooter>
    <oddFooter>&amp;P / &amp;N ページ</oddFooter>
  </headerFooter>
  <colBreaks count="1" manualBreakCount="1">
    <brk id="21"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3000000}">
          <x14:formula1>
            <xm:f>'管理用（このシートは削除しないでください）'!$B$3:$B$16</xm:f>
          </x14:formula1>
          <xm:sqref>E5:I5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3"/>
  <sheetViews>
    <sheetView view="pageBreakPreview" zoomScaleNormal="100" zoomScaleSheetLayoutView="100" workbookViewId="0">
      <selection activeCell="M34" sqref="M34"/>
    </sheetView>
  </sheetViews>
  <sheetFormatPr defaultColWidth="9" defaultRowHeight="12"/>
  <cols>
    <col min="1" max="1" width="11.25" style="38" customWidth="1"/>
    <col min="2" max="18" width="10" style="38" customWidth="1"/>
    <col min="19" max="16384" width="9" style="38"/>
  </cols>
  <sheetData>
    <row r="1" spans="1:11">
      <c r="A1" s="38" t="s">
        <v>109</v>
      </c>
    </row>
    <row r="2" spans="1:11" ht="18" customHeight="1">
      <c r="A2" s="410" t="s">
        <v>125</v>
      </c>
      <c r="B2" s="410"/>
      <c r="C2" s="410"/>
      <c r="D2" s="410"/>
      <c r="E2" s="410"/>
      <c r="F2" s="410"/>
      <c r="G2" s="410"/>
      <c r="H2" s="410"/>
      <c r="I2" s="410"/>
      <c r="J2" s="410"/>
      <c r="K2" s="410"/>
    </row>
    <row r="5" spans="1:11" ht="18.75" customHeight="1">
      <c r="A5" s="40" t="s">
        <v>65</v>
      </c>
      <c r="B5" s="414" t="s">
        <v>110</v>
      </c>
      <c r="C5" s="414"/>
      <c r="D5" s="414"/>
      <c r="E5" s="414"/>
      <c r="F5" s="414"/>
    </row>
    <row r="6" spans="1:11" ht="12" customHeight="1">
      <c r="A6" s="46"/>
      <c r="B6" s="47"/>
      <c r="C6" s="47"/>
      <c r="D6" s="47"/>
      <c r="E6" s="47"/>
      <c r="F6" s="47"/>
    </row>
    <row r="8" spans="1:11">
      <c r="A8" s="414" t="s">
        <v>111</v>
      </c>
      <c r="B8" s="414"/>
      <c r="C8" s="414"/>
      <c r="D8" s="414" t="s">
        <v>152</v>
      </c>
      <c r="E8" s="414"/>
      <c r="F8" s="414"/>
      <c r="G8" s="414" t="s">
        <v>112</v>
      </c>
      <c r="H8" s="414"/>
      <c r="I8" s="414"/>
      <c r="J8" s="414"/>
      <c r="K8" s="414"/>
    </row>
    <row r="9" spans="1:11" ht="18.75" customHeight="1">
      <c r="A9" s="415"/>
      <c r="B9" s="415"/>
      <c r="C9" s="415"/>
      <c r="D9" s="415"/>
      <c r="E9" s="415"/>
      <c r="F9" s="415"/>
      <c r="G9" s="415"/>
      <c r="H9" s="415"/>
      <c r="I9" s="415"/>
      <c r="J9" s="415"/>
      <c r="K9" s="415"/>
    </row>
    <row r="10" spans="1:11" ht="12" customHeight="1">
      <c r="A10" s="45"/>
      <c r="B10" s="45"/>
      <c r="C10" s="45"/>
      <c r="D10" s="45"/>
      <c r="E10" s="45"/>
      <c r="F10" s="45"/>
      <c r="G10" s="45"/>
      <c r="H10" s="45"/>
      <c r="I10" s="45"/>
      <c r="J10" s="45"/>
      <c r="K10" s="45"/>
    </row>
    <row r="11" spans="1:11" ht="12" customHeight="1">
      <c r="A11" s="45"/>
      <c r="B11" s="45"/>
      <c r="C11" s="45"/>
      <c r="D11" s="45"/>
      <c r="E11" s="45"/>
      <c r="F11" s="45"/>
      <c r="G11" s="45"/>
      <c r="H11" s="45"/>
      <c r="I11" s="45"/>
      <c r="J11" s="45"/>
      <c r="K11" s="45"/>
    </row>
    <row r="12" spans="1:11">
      <c r="A12" s="38" t="s">
        <v>155</v>
      </c>
    </row>
    <row r="13" spans="1:11" ht="3.75" customHeight="1"/>
    <row r="14" spans="1:11">
      <c r="A14" s="412" t="s">
        <v>113</v>
      </c>
      <c r="B14" s="411" t="s">
        <v>126</v>
      </c>
      <c r="C14" s="411"/>
      <c r="D14" s="411"/>
      <c r="E14" s="411"/>
      <c r="F14" s="411"/>
      <c r="G14" s="411" t="s">
        <v>127</v>
      </c>
      <c r="H14" s="411"/>
      <c r="I14" s="411"/>
      <c r="J14" s="411"/>
      <c r="K14" s="411"/>
    </row>
    <row r="15" spans="1:11" ht="18.75" customHeight="1">
      <c r="A15" s="413"/>
      <c r="B15" s="119" t="s">
        <v>419</v>
      </c>
      <c r="C15" s="134" t="s">
        <v>420</v>
      </c>
      <c r="D15" s="120" t="s">
        <v>421</v>
      </c>
      <c r="E15" s="120" t="s">
        <v>422</v>
      </c>
      <c r="F15" s="135" t="s">
        <v>423</v>
      </c>
      <c r="G15" s="119" t="s">
        <v>419</v>
      </c>
      <c r="H15" s="134" t="s">
        <v>420</v>
      </c>
      <c r="I15" s="120" t="s">
        <v>421</v>
      </c>
      <c r="J15" s="120" t="s">
        <v>422</v>
      </c>
      <c r="K15" s="135" t="s">
        <v>420</v>
      </c>
    </row>
    <row r="16" spans="1:11" ht="18.75" customHeight="1">
      <c r="A16" s="40" t="s">
        <v>142</v>
      </c>
      <c r="B16" s="416"/>
      <c r="C16" s="416"/>
      <c r="D16" s="416"/>
      <c r="E16" s="416"/>
      <c r="F16" s="416"/>
      <c r="G16" s="443"/>
      <c r="H16" s="462"/>
      <c r="I16" s="462"/>
      <c r="J16" s="462"/>
      <c r="K16" s="444"/>
    </row>
    <row r="17" spans="1:11">
      <c r="A17" s="411" t="s">
        <v>220</v>
      </c>
      <c r="B17" s="411" t="s">
        <v>123</v>
      </c>
      <c r="C17" s="411"/>
      <c r="D17" s="411"/>
      <c r="E17" s="411"/>
      <c r="F17" s="411"/>
      <c r="G17" s="411" t="s">
        <v>124</v>
      </c>
      <c r="H17" s="411"/>
      <c r="I17" s="411"/>
      <c r="J17" s="411"/>
      <c r="K17" s="411"/>
    </row>
    <row r="18" spans="1:11" ht="18.75" customHeight="1">
      <c r="A18" s="411"/>
      <c r="B18" s="416"/>
      <c r="C18" s="416"/>
      <c r="D18" s="426" t="s">
        <v>154</v>
      </c>
      <c r="E18" s="427"/>
      <c r="F18" s="136"/>
      <c r="G18" s="416"/>
      <c r="H18" s="416"/>
      <c r="I18" s="426" t="s">
        <v>154</v>
      </c>
      <c r="J18" s="427"/>
      <c r="K18" s="136"/>
    </row>
    <row r="19" spans="1:11">
      <c r="A19" s="440" t="s">
        <v>132</v>
      </c>
      <c r="B19" s="411" t="s">
        <v>130</v>
      </c>
      <c r="C19" s="411"/>
      <c r="D19" s="411"/>
      <c r="E19" s="411"/>
      <c r="F19" s="411"/>
      <c r="G19" s="411" t="s">
        <v>131</v>
      </c>
      <c r="H19" s="411"/>
      <c r="I19" s="411"/>
      <c r="J19" s="411"/>
      <c r="K19" s="411"/>
    </row>
    <row r="20" spans="1:11" ht="18.75" customHeight="1">
      <c r="A20" s="413"/>
      <c r="B20" s="416"/>
      <c r="C20" s="416"/>
      <c r="D20" s="416"/>
      <c r="E20" s="416"/>
      <c r="F20" s="416"/>
      <c r="G20" s="416"/>
      <c r="H20" s="416"/>
      <c r="I20" s="416"/>
      <c r="J20" s="416"/>
      <c r="K20" s="416"/>
    </row>
    <row r="21" spans="1:11" ht="12" customHeight="1">
      <c r="A21" s="439" t="s">
        <v>133</v>
      </c>
      <c r="B21" s="40" t="s">
        <v>134</v>
      </c>
      <c r="C21" s="414" t="s">
        <v>135</v>
      </c>
      <c r="D21" s="414"/>
      <c r="E21" s="414"/>
      <c r="F21" s="414"/>
      <c r="G21" s="414"/>
      <c r="H21" s="414"/>
      <c r="I21" s="414"/>
      <c r="J21" s="414"/>
      <c r="K21" s="414"/>
    </row>
    <row r="22" spans="1:11">
      <c r="A22" s="439"/>
      <c r="B22" s="416"/>
      <c r="C22" s="40" t="s">
        <v>136</v>
      </c>
      <c r="D22" s="40" t="s">
        <v>137</v>
      </c>
      <c r="E22" s="40" t="s">
        <v>138</v>
      </c>
      <c r="F22" s="424" t="s">
        <v>131</v>
      </c>
      <c r="G22" s="425"/>
      <c r="H22" s="411" t="s">
        <v>139</v>
      </c>
      <c r="I22" s="411"/>
      <c r="J22" s="411"/>
      <c r="K22" s="411"/>
    </row>
    <row r="23" spans="1:11" ht="18.75" customHeight="1">
      <c r="A23" s="439"/>
      <c r="B23" s="416"/>
      <c r="C23" s="137"/>
      <c r="D23" s="138"/>
      <c r="E23" s="139"/>
      <c r="F23" s="423"/>
      <c r="G23" s="423"/>
      <c r="H23" s="44" t="s">
        <v>140</v>
      </c>
      <c r="I23" s="140"/>
      <c r="J23" s="44" t="s">
        <v>141</v>
      </c>
      <c r="K23" s="141"/>
    </row>
    <row r="24" spans="1:11" ht="18.75" customHeight="1">
      <c r="A24" s="439"/>
      <c r="B24" s="416"/>
      <c r="C24" s="137"/>
      <c r="D24" s="138"/>
      <c r="E24" s="139"/>
      <c r="F24" s="423"/>
      <c r="G24" s="423"/>
      <c r="H24" s="44" t="s">
        <v>140</v>
      </c>
      <c r="I24" s="140"/>
      <c r="J24" s="44" t="s">
        <v>141</v>
      </c>
      <c r="K24" s="141"/>
    </row>
    <row r="27" spans="1:11">
      <c r="A27" s="38" t="s">
        <v>156</v>
      </c>
    </row>
    <row r="28" spans="1:11" ht="3.75" customHeight="1"/>
    <row r="29" spans="1:11">
      <c r="A29" s="419" t="s">
        <v>44</v>
      </c>
      <c r="B29" s="420" t="s">
        <v>199</v>
      </c>
      <c r="C29" s="421"/>
      <c r="D29" s="421"/>
      <c r="E29" s="421"/>
      <c r="F29" s="421"/>
      <c r="G29" s="422"/>
      <c r="H29" s="420" t="s">
        <v>200</v>
      </c>
      <c r="I29" s="422"/>
      <c r="J29" s="417" t="s">
        <v>438</v>
      </c>
      <c r="K29" s="419" t="s">
        <v>122</v>
      </c>
    </row>
    <row r="30" spans="1:11" ht="24">
      <c r="A30" s="418"/>
      <c r="B30" s="39" t="s">
        <v>114</v>
      </c>
      <c r="C30" s="39" t="s">
        <v>115</v>
      </c>
      <c r="D30" s="39" t="s">
        <v>117</v>
      </c>
      <c r="E30" s="39" t="s">
        <v>118</v>
      </c>
      <c r="F30" s="39" t="s">
        <v>116</v>
      </c>
      <c r="G30" s="39" t="s">
        <v>119</v>
      </c>
      <c r="H30" s="43" t="s">
        <v>129</v>
      </c>
      <c r="I30" s="41" t="s">
        <v>120</v>
      </c>
      <c r="J30" s="418"/>
      <c r="K30" s="418"/>
    </row>
    <row r="31" spans="1:11" ht="18.75" customHeight="1">
      <c r="A31" s="40" t="s">
        <v>436</v>
      </c>
      <c r="B31" s="138"/>
      <c r="C31" s="138"/>
      <c r="D31" s="138"/>
      <c r="E31" s="138"/>
      <c r="F31" s="138"/>
      <c r="G31" s="138"/>
      <c r="H31" s="138"/>
      <c r="I31" s="138"/>
      <c r="J31" s="138"/>
      <c r="K31" s="48" t="str">
        <f>IF(SUM(B31:J31)=0,"",SUM(B31:J31))</f>
        <v/>
      </c>
    </row>
    <row r="32" spans="1:11" ht="15" customHeight="1">
      <c r="A32" s="411" t="s">
        <v>437</v>
      </c>
      <c r="B32" s="202"/>
      <c r="C32" s="202"/>
      <c r="D32" s="202"/>
      <c r="E32" s="202"/>
      <c r="F32" s="202"/>
      <c r="G32" s="202"/>
      <c r="H32" s="202"/>
      <c r="I32" s="202"/>
      <c r="J32" s="202"/>
      <c r="K32" s="49" t="str">
        <f t="shared" ref="K32:K33" si="0">IF(SUM(B32:J32)=0,"",SUM(B32:J32))</f>
        <v/>
      </c>
    </row>
    <row r="33" spans="1:11" ht="15" customHeight="1">
      <c r="A33" s="411"/>
      <c r="B33" s="143"/>
      <c r="C33" s="143"/>
      <c r="D33" s="143"/>
      <c r="E33" s="143"/>
      <c r="F33" s="143"/>
      <c r="G33" s="143"/>
      <c r="H33" s="143"/>
      <c r="I33" s="143"/>
      <c r="J33" s="143"/>
      <c r="K33" s="50" t="str">
        <f t="shared" si="0"/>
        <v/>
      </c>
    </row>
    <row r="34" spans="1:11" ht="12" customHeight="1">
      <c r="A34" s="46"/>
      <c r="B34" s="53"/>
      <c r="C34" s="53"/>
      <c r="D34" s="53"/>
      <c r="E34" s="53"/>
      <c r="F34" s="53"/>
      <c r="G34" s="53"/>
      <c r="H34" s="53"/>
      <c r="I34" s="53"/>
      <c r="J34" s="53"/>
      <c r="K34" s="53"/>
    </row>
    <row r="36" spans="1:11">
      <c r="A36" s="38" t="s">
        <v>157</v>
      </c>
    </row>
    <row r="37" spans="1:11" ht="3.75" customHeight="1"/>
    <row r="38" spans="1:11" ht="18.75" customHeight="1">
      <c r="A38" s="430"/>
      <c r="B38" s="431"/>
      <c r="C38" s="431"/>
      <c r="D38" s="431"/>
      <c r="E38" s="431"/>
      <c r="F38" s="431"/>
      <c r="G38" s="431"/>
      <c r="H38" s="431"/>
      <c r="I38" s="431"/>
      <c r="J38" s="431"/>
      <c r="K38" s="432"/>
    </row>
    <row r="39" spans="1:11" ht="18.75" customHeight="1">
      <c r="A39" s="433"/>
      <c r="B39" s="434"/>
      <c r="C39" s="434"/>
      <c r="D39" s="434"/>
      <c r="E39" s="434"/>
      <c r="F39" s="434"/>
      <c r="G39" s="434"/>
      <c r="H39" s="434"/>
      <c r="I39" s="434"/>
      <c r="J39" s="434"/>
      <c r="K39" s="435"/>
    </row>
    <row r="40" spans="1:11" ht="18.75" customHeight="1">
      <c r="A40" s="433"/>
      <c r="B40" s="434"/>
      <c r="C40" s="434"/>
      <c r="D40" s="434"/>
      <c r="E40" s="434"/>
      <c r="F40" s="434"/>
      <c r="G40" s="434"/>
      <c r="H40" s="434"/>
      <c r="I40" s="434"/>
      <c r="J40" s="434"/>
      <c r="K40" s="435"/>
    </row>
    <row r="41" spans="1:11" ht="18.75" customHeight="1">
      <c r="A41" s="436"/>
      <c r="B41" s="437"/>
      <c r="C41" s="437"/>
      <c r="D41" s="437"/>
      <c r="E41" s="437"/>
      <c r="F41" s="437"/>
      <c r="G41" s="437"/>
      <c r="H41" s="437"/>
      <c r="I41" s="437"/>
      <c r="J41" s="437"/>
      <c r="K41" s="438"/>
    </row>
    <row r="44" spans="1:11">
      <c r="A44" s="38" t="s">
        <v>167</v>
      </c>
    </row>
    <row r="45" spans="1:11" ht="3.75" customHeight="1"/>
    <row r="46" spans="1:11" ht="18.75" customHeight="1">
      <c r="A46" s="428" t="s">
        <v>153</v>
      </c>
      <c r="B46" s="429"/>
      <c r="C46" s="445"/>
      <c r="D46" s="446"/>
      <c r="E46" s="446"/>
      <c r="F46" s="446"/>
      <c r="G46" s="446"/>
      <c r="H46" s="447"/>
      <c r="I46" s="45"/>
      <c r="J46" s="45"/>
      <c r="K46" s="45"/>
    </row>
    <row r="47" spans="1:11" ht="18.75" customHeight="1">
      <c r="A47" s="477" t="s">
        <v>183</v>
      </c>
      <c r="B47" s="478"/>
      <c r="C47" s="474"/>
      <c r="D47" s="475"/>
      <c r="E47" s="475"/>
      <c r="F47" s="475"/>
      <c r="G47" s="475"/>
      <c r="H47" s="476"/>
    </row>
    <row r="48" spans="1:11" ht="18.75" customHeight="1">
      <c r="A48" s="65"/>
      <c r="B48" s="441" t="s">
        <v>168</v>
      </c>
      <c r="C48" s="442"/>
      <c r="D48" s="448" t="s">
        <v>181</v>
      </c>
      <c r="E48" s="448"/>
      <c r="F48" s="448"/>
      <c r="G48" s="443"/>
      <c r="H48" s="444"/>
    </row>
    <row r="49" spans="1:11" ht="18.75" customHeight="1">
      <c r="A49" s="59"/>
      <c r="B49" s="465"/>
      <c r="C49" s="466"/>
      <c r="D49" s="448" t="s">
        <v>185</v>
      </c>
      <c r="E49" s="448"/>
      <c r="F49" s="448"/>
      <c r="G49" s="471"/>
      <c r="H49" s="472"/>
    </row>
    <row r="50" spans="1:11" ht="18.75" customHeight="1">
      <c r="A50" s="59"/>
      <c r="B50" s="441" t="s">
        <v>169</v>
      </c>
      <c r="C50" s="442"/>
      <c r="D50" s="473" t="s">
        <v>184</v>
      </c>
      <c r="E50" s="473"/>
      <c r="F50" s="473"/>
      <c r="G50" s="471"/>
      <c r="H50" s="472"/>
      <c r="I50" s="63"/>
      <c r="J50" s="64"/>
      <c r="K50" s="64"/>
    </row>
    <row r="51" spans="1:11" ht="18.75" customHeight="1">
      <c r="A51" s="59"/>
      <c r="B51" s="467" t="s">
        <v>214</v>
      </c>
      <c r="C51" s="468"/>
      <c r="D51" s="473" t="s">
        <v>170</v>
      </c>
      <c r="E51" s="473"/>
      <c r="F51" s="473"/>
      <c r="G51" s="40" t="s">
        <v>177</v>
      </c>
      <c r="H51" s="463"/>
      <c r="I51" s="469"/>
      <c r="J51" s="469"/>
      <c r="K51" s="470"/>
    </row>
    <row r="52" spans="1:11" ht="18.75" customHeight="1">
      <c r="A52" s="59"/>
      <c r="B52" s="467"/>
      <c r="C52" s="468"/>
      <c r="D52" s="65"/>
      <c r="E52" s="54" t="s">
        <v>175</v>
      </c>
      <c r="F52" s="423"/>
      <c r="G52" s="423"/>
      <c r="H52" s="40" t="s">
        <v>182</v>
      </c>
      <c r="I52" s="423"/>
      <c r="J52" s="423"/>
      <c r="K52" s="423"/>
    </row>
    <row r="53" spans="1:11" ht="18.75" customHeight="1">
      <c r="A53" s="59"/>
      <c r="B53" s="59"/>
      <c r="D53" s="59"/>
      <c r="E53" s="54" t="s">
        <v>176</v>
      </c>
      <c r="F53" s="144"/>
      <c r="G53" s="42" t="s">
        <v>180</v>
      </c>
      <c r="H53" s="40" t="s">
        <v>178</v>
      </c>
      <c r="I53" s="463"/>
      <c r="J53" s="464"/>
      <c r="K53" s="42" t="s">
        <v>179</v>
      </c>
    </row>
    <row r="54" spans="1:11" ht="18.75" customHeight="1">
      <c r="A54" s="59"/>
      <c r="B54" s="59"/>
      <c r="D54" s="59"/>
      <c r="E54" s="448" t="s">
        <v>174</v>
      </c>
      <c r="F54" s="448"/>
      <c r="G54" s="448"/>
      <c r="H54" s="448"/>
      <c r="I54" s="459"/>
      <c r="J54" s="459"/>
      <c r="K54" s="459"/>
    </row>
    <row r="55" spans="1:11" ht="18.75" customHeight="1">
      <c r="A55" s="59"/>
      <c r="B55" s="59"/>
      <c r="D55" s="59"/>
      <c r="E55" s="449" t="s">
        <v>171</v>
      </c>
      <c r="F55" s="450"/>
      <c r="G55" s="449" t="s">
        <v>173</v>
      </c>
      <c r="H55" s="451"/>
      <c r="I55" s="454"/>
      <c r="J55" s="455"/>
      <c r="K55" s="456"/>
    </row>
    <row r="56" spans="1:11" ht="18.75" customHeight="1">
      <c r="A56" s="59"/>
      <c r="B56" s="59"/>
      <c r="D56" s="59"/>
      <c r="E56" s="198"/>
      <c r="F56" s="61"/>
      <c r="G56" s="103"/>
      <c r="H56" s="440" t="s">
        <v>499</v>
      </c>
      <c r="I56" s="57"/>
      <c r="J56" s="199" t="s">
        <v>497</v>
      </c>
      <c r="K56" s="55" t="s">
        <v>498</v>
      </c>
    </row>
    <row r="57" spans="1:11" ht="18.75" customHeight="1">
      <c r="A57" s="59"/>
      <c r="B57" s="59"/>
      <c r="D57" s="59"/>
      <c r="E57" s="198"/>
      <c r="F57" s="61"/>
      <c r="G57" s="198"/>
      <c r="H57" s="460"/>
      <c r="I57" s="55" t="s">
        <v>496</v>
      </c>
      <c r="J57" s="200"/>
      <c r="K57" s="201"/>
    </row>
    <row r="58" spans="1:11" ht="18.75" customHeight="1">
      <c r="A58" s="59"/>
      <c r="B58" s="59"/>
      <c r="D58" s="59"/>
      <c r="E58" s="198"/>
      <c r="F58" s="61"/>
      <c r="G58" s="198"/>
      <c r="H58" s="460"/>
      <c r="I58" s="56" t="s">
        <v>494</v>
      </c>
      <c r="J58" s="201"/>
      <c r="K58" s="201"/>
    </row>
    <row r="59" spans="1:11" ht="18.75" customHeight="1">
      <c r="A59" s="59"/>
      <c r="B59" s="59"/>
      <c r="D59" s="59"/>
      <c r="E59" s="198"/>
      <c r="F59" s="61"/>
      <c r="G59" s="71"/>
      <c r="H59" s="461"/>
      <c r="I59" s="56" t="s">
        <v>495</v>
      </c>
      <c r="J59" s="201"/>
      <c r="K59" s="201"/>
    </row>
    <row r="60" spans="1:11" ht="18.75" customHeight="1">
      <c r="A60" s="63"/>
      <c r="B60" s="63"/>
      <c r="C60" s="64"/>
      <c r="D60" s="63"/>
      <c r="E60" s="60"/>
      <c r="F60" s="66"/>
      <c r="G60" s="452" t="s">
        <v>172</v>
      </c>
      <c r="H60" s="453"/>
      <c r="I60" s="457"/>
      <c r="J60" s="457"/>
      <c r="K60" s="458"/>
    </row>
    <row r="61" spans="1:11" ht="18.75" customHeight="1"/>
    <row r="62" spans="1:11" ht="18.75" customHeight="1"/>
    <row r="63" spans="1:11" ht="18.75" customHeight="1"/>
  </sheetData>
  <mergeCells count="66">
    <mergeCell ref="G16:K16"/>
    <mergeCell ref="I52:K52"/>
    <mergeCell ref="I53:J53"/>
    <mergeCell ref="B49:C49"/>
    <mergeCell ref="B51:C52"/>
    <mergeCell ref="H51:K51"/>
    <mergeCell ref="G49:H49"/>
    <mergeCell ref="G50:H50"/>
    <mergeCell ref="D51:F51"/>
    <mergeCell ref="F52:G52"/>
    <mergeCell ref="B50:C50"/>
    <mergeCell ref="D48:F48"/>
    <mergeCell ref="D49:F49"/>
    <mergeCell ref="D50:F50"/>
    <mergeCell ref="C47:H47"/>
    <mergeCell ref="A47:B47"/>
    <mergeCell ref="E54:H54"/>
    <mergeCell ref="E55:F55"/>
    <mergeCell ref="G55:H55"/>
    <mergeCell ref="G60:H60"/>
    <mergeCell ref="I55:K55"/>
    <mergeCell ref="I60:K60"/>
    <mergeCell ref="I54:K54"/>
    <mergeCell ref="H56:H59"/>
    <mergeCell ref="B48:C48"/>
    <mergeCell ref="G48:H48"/>
    <mergeCell ref="C46:H46"/>
    <mergeCell ref="B18:C18"/>
    <mergeCell ref="G18:H18"/>
    <mergeCell ref="D18:E18"/>
    <mergeCell ref="I18:J18"/>
    <mergeCell ref="A46:B46"/>
    <mergeCell ref="B20:F20"/>
    <mergeCell ref="A29:A30"/>
    <mergeCell ref="A38:K41"/>
    <mergeCell ref="A21:A24"/>
    <mergeCell ref="A17:A18"/>
    <mergeCell ref="A19:A20"/>
    <mergeCell ref="A32:A33"/>
    <mergeCell ref="B16:F16"/>
    <mergeCell ref="J29:J30"/>
    <mergeCell ref="K29:K30"/>
    <mergeCell ref="B29:G29"/>
    <mergeCell ref="H29:I29"/>
    <mergeCell ref="F24:G24"/>
    <mergeCell ref="B22:B24"/>
    <mergeCell ref="B17:F17"/>
    <mergeCell ref="G17:K17"/>
    <mergeCell ref="G20:K20"/>
    <mergeCell ref="C21:K21"/>
    <mergeCell ref="F22:G22"/>
    <mergeCell ref="F23:G23"/>
    <mergeCell ref="H22:K22"/>
    <mergeCell ref="B19:F19"/>
    <mergeCell ref="G19:K19"/>
    <mergeCell ref="A2:K2"/>
    <mergeCell ref="B14:F14"/>
    <mergeCell ref="G14:K14"/>
    <mergeCell ref="A14:A15"/>
    <mergeCell ref="B5:F5"/>
    <mergeCell ref="A8:C8"/>
    <mergeCell ref="D8:F8"/>
    <mergeCell ref="G8:K8"/>
    <mergeCell ref="A9:C9"/>
    <mergeCell ref="D9:F9"/>
    <mergeCell ref="G9:K9"/>
  </mergeCells>
  <phoneticPr fontId="5"/>
  <dataValidations count="6">
    <dataValidation type="list" allowBlank="1" showInputMessage="1" showErrorMessage="1" sqref="B22:B24" xr:uid="{00000000-0002-0000-0200-000000000000}">
      <formula1>"有,無"</formula1>
    </dataValidation>
    <dataValidation type="list" allowBlank="1" showInputMessage="1" showErrorMessage="1" sqref="I23:I24" xr:uid="{00000000-0002-0000-0200-000001000000}">
      <formula1>"有（承認済）,有（申請済）,有（申請予定）,無"</formula1>
    </dataValidation>
    <dataValidation type="list" allowBlank="1" showInputMessage="1" showErrorMessage="1" sqref="K23:K24" xr:uid="{00000000-0002-0000-0200-000002000000}">
      <formula1>"転用,譲渡,交換,貸付,取壊し"</formula1>
    </dataValidation>
    <dataValidation type="list" allowBlank="1" showInputMessage="1" showErrorMessage="1" sqref="C46" xr:uid="{00000000-0002-0000-0200-000003000000}">
      <formula1>"無医地区,無医地区に準じる地区,無歯科医地区,無歯科医地区に準じる地区"</formula1>
    </dataValidation>
    <dataValidation type="list" allowBlank="1" showInputMessage="1" showErrorMessage="1" sqref="B18:C18 G18:H18" xr:uid="{00000000-0002-0000-0200-000004000000}">
      <formula1>"有床,無床"</formula1>
    </dataValidation>
    <dataValidation type="list" allowBlank="1" showInputMessage="1" showErrorMessage="1" sqref="G48:H48" xr:uid="{00000000-0002-0000-0200-000005000000}">
      <formula1>"はい,いいえ"</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6000000}">
          <x14:formula1>
            <xm:f>'管理用（このシートは削除しないでください）'!$F$3:$F$10</xm:f>
          </x14:formula1>
          <xm:sqref>B20:K20</xm:sqref>
        </x14:dataValidation>
        <x14:dataValidation type="list" allowBlank="1" showInputMessage="1" showErrorMessage="1" xr:uid="{00000000-0002-0000-0200-000007000000}">
          <x14:formula1>
            <xm:f>'管理用（このシートは削除しないでください）'!$B$24:$B$33</xm:f>
          </x14:formula1>
          <xm:sqref>C47:H47</xm:sqref>
        </x14:dataValidation>
        <x14:dataValidation type="list" allowBlank="1" showInputMessage="1" showErrorMessage="1" xr:uid="{00000000-0002-0000-0200-000008000000}">
          <x14:formula1>
            <xm:f>'管理用（このシートは削除しないでください）'!$D$3:$D$7</xm:f>
          </x14:formula1>
          <xm:sqref>B16:K16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5"/>
  <sheetViews>
    <sheetView view="pageBreakPreview" zoomScaleNormal="100" zoomScaleSheetLayoutView="100" workbookViewId="0"/>
  </sheetViews>
  <sheetFormatPr defaultColWidth="9" defaultRowHeight="12"/>
  <cols>
    <col min="1" max="1" width="11.25" style="38" customWidth="1"/>
    <col min="2" max="18" width="10" style="38" customWidth="1"/>
    <col min="19" max="16384" width="9" style="38"/>
  </cols>
  <sheetData>
    <row r="1" spans="1:11">
      <c r="A1" s="38" t="s">
        <v>196</v>
      </c>
    </row>
    <row r="2" spans="1:11" ht="18" customHeight="1">
      <c r="A2" s="410" t="s">
        <v>125</v>
      </c>
      <c r="B2" s="410"/>
      <c r="C2" s="410"/>
      <c r="D2" s="410"/>
      <c r="E2" s="410"/>
      <c r="F2" s="410"/>
      <c r="G2" s="410"/>
      <c r="H2" s="410"/>
      <c r="I2" s="410"/>
      <c r="J2" s="410"/>
      <c r="K2" s="410"/>
    </row>
    <row r="5" spans="1:11" ht="18.75" customHeight="1">
      <c r="A5" s="40" t="s">
        <v>65</v>
      </c>
      <c r="B5" s="414" t="s">
        <v>191</v>
      </c>
      <c r="C5" s="414"/>
      <c r="D5" s="414"/>
      <c r="E5" s="414"/>
      <c r="F5" s="414"/>
    </row>
    <row r="6" spans="1:11" ht="18.75" customHeight="1">
      <c r="A6" s="40" t="s">
        <v>197</v>
      </c>
      <c r="B6" s="423"/>
      <c r="C6" s="423"/>
      <c r="D6" s="423"/>
      <c r="E6" s="423"/>
      <c r="F6" s="423"/>
    </row>
    <row r="7" spans="1:11" ht="12" customHeight="1">
      <c r="A7" s="46"/>
      <c r="B7" s="47"/>
      <c r="C7" s="47"/>
      <c r="D7" s="47"/>
      <c r="E7" s="47"/>
      <c r="F7" s="47"/>
    </row>
    <row r="9" spans="1:11">
      <c r="A9" s="414" t="s">
        <v>111</v>
      </c>
      <c r="B9" s="414"/>
      <c r="C9" s="414"/>
      <c r="D9" s="414" t="s">
        <v>152</v>
      </c>
      <c r="E9" s="414"/>
      <c r="F9" s="414"/>
      <c r="G9" s="414" t="s">
        <v>112</v>
      </c>
      <c r="H9" s="414"/>
      <c r="I9" s="414"/>
      <c r="J9" s="414"/>
      <c r="K9" s="414"/>
    </row>
    <row r="10" spans="1:11" ht="18.75" customHeight="1">
      <c r="A10" s="415"/>
      <c r="B10" s="415"/>
      <c r="C10" s="415"/>
      <c r="D10" s="415"/>
      <c r="E10" s="415"/>
      <c r="F10" s="415"/>
      <c r="G10" s="415"/>
      <c r="H10" s="415"/>
      <c r="I10" s="415"/>
      <c r="J10" s="415"/>
      <c r="K10" s="415"/>
    </row>
    <row r="11" spans="1:11" ht="12" customHeight="1">
      <c r="A11" s="45"/>
      <c r="B11" s="45"/>
      <c r="C11" s="45"/>
      <c r="D11" s="45"/>
      <c r="E11" s="45"/>
      <c r="F11" s="45"/>
      <c r="G11" s="45"/>
      <c r="H11" s="45"/>
      <c r="I11" s="45"/>
      <c r="J11" s="45"/>
      <c r="K11" s="45"/>
    </row>
    <row r="12" spans="1:11" ht="12" customHeight="1">
      <c r="A12" s="45"/>
      <c r="B12" s="45"/>
      <c r="C12" s="45"/>
      <c r="D12" s="45"/>
      <c r="E12" s="45"/>
      <c r="F12" s="45"/>
      <c r="G12" s="45"/>
      <c r="H12" s="45"/>
      <c r="I12" s="45"/>
      <c r="J12" s="45"/>
      <c r="K12" s="45"/>
    </row>
    <row r="13" spans="1:11">
      <c r="A13" s="38" t="s">
        <v>155</v>
      </c>
    </row>
    <row r="14" spans="1:11" ht="3.75" customHeight="1"/>
    <row r="15" spans="1:11">
      <c r="A15" s="412" t="s">
        <v>113</v>
      </c>
      <c r="B15" s="411" t="s">
        <v>126</v>
      </c>
      <c r="C15" s="411"/>
      <c r="D15" s="411"/>
      <c r="E15" s="411"/>
      <c r="F15" s="411"/>
      <c r="G15" s="411" t="s">
        <v>127</v>
      </c>
      <c r="H15" s="411"/>
      <c r="I15" s="411"/>
      <c r="J15" s="411"/>
      <c r="K15" s="411"/>
    </row>
    <row r="16" spans="1:11" ht="18.75" customHeight="1">
      <c r="A16" s="413"/>
      <c r="B16" s="119" t="s">
        <v>419</v>
      </c>
      <c r="C16" s="134" t="s">
        <v>420</v>
      </c>
      <c r="D16" s="120" t="s">
        <v>421</v>
      </c>
      <c r="E16" s="120" t="s">
        <v>422</v>
      </c>
      <c r="F16" s="135" t="s">
        <v>420</v>
      </c>
      <c r="G16" s="119" t="s">
        <v>419</v>
      </c>
      <c r="H16" s="134" t="s">
        <v>420</v>
      </c>
      <c r="I16" s="120" t="s">
        <v>421</v>
      </c>
      <c r="J16" s="120" t="s">
        <v>422</v>
      </c>
      <c r="K16" s="135" t="s">
        <v>420</v>
      </c>
    </row>
    <row r="17" spans="1:11" ht="18.75" customHeight="1">
      <c r="A17" s="40" t="s">
        <v>142</v>
      </c>
      <c r="B17" s="416"/>
      <c r="C17" s="416"/>
      <c r="D17" s="416"/>
      <c r="E17" s="416"/>
      <c r="F17" s="416"/>
      <c r="G17" s="443"/>
      <c r="H17" s="462"/>
      <c r="I17" s="462"/>
      <c r="J17" s="462"/>
      <c r="K17" s="444"/>
    </row>
    <row r="18" spans="1:11">
      <c r="A18" s="411" t="s">
        <v>220</v>
      </c>
      <c r="B18" s="411" t="s">
        <v>123</v>
      </c>
      <c r="C18" s="411"/>
      <c r="D18" s="411"/>
      <c r="E18" s="411"/>
      <c r="F18" s="411"/>
      <c r="G18" s="411" t="s">
        <v>124</v>
      </c>
      <c r="H18" s="411"/>
      <c r="I18" s="411"/>
      <c r="J18" s="411"/>
      <c r="K18" s="411"/>
    </row>
    <row r="19" spans="1:11" ht="18.75" customHeight="1">
      <c r="A19" s="411"/>
      <c r="B19" s="416"/>
      <c r="C19" s="416"/>
      <c r="D19" s="426" t="s">
        <v>154</v>
      </c>
      <c r="E19" s="427"/>
      <c r="F19" s="136"/>
      <c r="G19" s="416"/>
      <c r="H19" s="416"/>
      <c r="I19" s="426" t="s">
        <v>154</v>
      </c>
      <c r="J19" s="427"/>
      <c r="K19" s="136"/>
    </row>
    <row r="20" spans="1:11">
      <c r="A20" s="440" t="s">
        <v>132</v>
      </c>
      <c r="B20" s="411" t="s">
        <v>130</v>
      </c>
      <c r="C20" s="411"/>
      <c r="D20" s="411"/>
      <c r="E20" s="411"/>
      <c r="F20" s="411"/>
      <c r="G20" s="411" t="s">
        <v>131</v>
      </c>
      <c r="H20" s="411"/>
      <c r="I20" s="411"/>
      <c r="J20" s="411"/>
      <c r="K20" s="411"/>
    </row>
    <row r="21" spans="1:11" ht="18.75" customHeight="1">
      <c r="A21" s="413"/>
      <c r="B21" s="416"/>
      <c r="C21" s="416"/>
      <c r="D21" s="416"/>
      <c r="E21" s="416"/>
      <c r="F21" s="416"/>
      <c r="G21" s="416"/>
      <c r="H21" s="416"/>
      <c r="I21" s="416"/>
      <c r="J21" s="416"/>
      <c r="K21" s="416"/>
    </row>
    <row r="22" spans="1:11" ht="12" customHeight="1">
      <c r="A22" s="439" t="s">
        <v>133</v>
      </c>
      <c r="B22" s="40" t="s">
        <v>134</v>
      </c>
      <c r="C22" s="414" t="s">
        <v>135</v>
      </c>
      <c r="D22" s="414"/>
      <c r="E22" s="414"/>
      <c r="F22" s="414"/>
      <c r="G22" s="414"/>
      <c r="H22" s="414"/>
      <c r="I22" s="414"/>
      <c r="J22" s="414"/>
      <c r="K22" s="414"/>
    </row>
    <row r="23" spans="1:11">
      <c r="A23" s="439"/>
      <c r="B23" s="416"/>
      <c r="C23" s="40" t="s">
        <v>136</v>
      </c>
      <c r="D23" s="40" t="s">
        <v>137</v>
      </c>
      <c r="E23" s="40" t="s">
        <v>138</v>
      </c>
      <c r="F23" s="424" t="s">
        <v>131</v>
      </c>
      <c r="G23" s="425"/>
      <c r="H23" s="411" t="s">
        <v>139</v>
      </c>
      <c r="I23" s="411"/>
      <c r="J23" s="411"/>
      <c r="K23" s="411"/>
    </row>
    <row r="24" spans="1:11" ht="18.75" customHeight="1">
      <c r="A24" s="439"/>
      <c r="B24" s="416"/>
      <c r="C24" s="137"/>
      <c r="D24" s="138"/>
      <c r="E24" s="139"/>
      <c r="F24" s="423"/>
      <c r="G24" s="423"/>
      <c r="H24" s="44" t="s">
        <v>140</v>
      </c>
      <c r="I24" s="140"/>
      <c r="J24" s="44" t="s">
        <v>141</v>
      </c>
      <c r="K24" s="141"/>
    </row>
    <row r="25" spans="1:11" ht="18.75" customHeight="1">
      <c r="A25" s="439"/>
      <c r="B25" s="416"/>
      <c r="C25" s="137"/>
      <c r="D25" s="138"/>
      <c r="E25" s="139"/>
      <c r="F25" s="423"/>
      <c r="G25" s="423"/>
      <c r="H25" s="44" t="s">
        <v>140</v>
      </c>
      <c r="I25" s="140"/>
      <c r="J25" s="44" t="s">
        <v>141</v>
      </c>
      <c r="K25" s="141"/>
    </row>
    <row r="28" spans="1:11">
      <c r="A28" s="38" t="s">
        <v>156</v>
      </c>
    </row>
    <row r="29" spans="1:11" ht="3.75" customHeight="1"/>
    <row r="30" spans="1:11" ht="13.5" customHeight="1">
      <c r="A30" s="419" t="s">
        <v>44</v>
      </c>
      <c r="B30" s="420" t="s">
        <v>199</v>
      </c>
      <c r="C30" s="421"/>
      <c r="D30" s="421"/>
      <c r="E30" s="421"/>
      <c r="F30" s="421"/>
      <c r="G30" s="422"/>
      <c r="H30" s="420" t="s">
        <v>200</v>
      </c>
      <c r="I30" s="422"/>
      <c r="J30" s="477" t="s">
        <v>122</v>
      </c>
      <c r="K30" s="478"/>
    </row>
    <row r="31" spans="1:11" ht="24">
      <c r="A31" s="418"/>
      <c r="B31" s="39" t="s">
        <v>114</v>
      </c>
      <c r="C31" s="39" t="s">
        <v>115</v>
      </c>
      <c r="D31" s="39" t="s">
        <v>117</v>
      </c>
      <c r="E31" s="39" t="s">
        <v>118</v>
      </c>
      <c r="F31" s="39" t="s">
        <v>116</v>
      </c>
      <c r="G31" s="39" t="s">
        <v>119</v>
      </c>
      <c r="H31" s="43" t="s">
        <v>129</v>
      </c>
      <c r="I31" s="41" t="s">
        <v>120</v>
      </c>
      <c r="J31" s="479"/>
      <c r="K31" s="480"/>
    </row>
    <row r="32" spans="1:11" ht="18.75" customHeight="1">
      <c r="A32" s="40" t="s">
        <v>436</v>
      </c>
      <c r="B32" s="138"/>
      <c r="C32" s="138"/>
      <c r="D32" s="138"/>
      <c r="E32" s="138"/>
      <c r="F32" s="138"/>
      <c r="G32" s="138"/>
      <c r="H32" s="138"/>
      <c r="I32" s="138"/>
      <c r="J32" s="481" t="str">
        <f>IF(SUM(B32:I32)=0,"",SUM(B32:I32))</f>
        <v/>
      </c>
      <c r="K32" s="482"/>
    </row>
    <row r="33" spans="1:11" ht="15" customHeight="1">
      <c r="A33" s="411" t="s">
        <v>437</v>
      </c>
      <c r="B33" s="202"/>
      <c r="C33" s="202"/>
      <c r="D33" s="202"/>
      <c r="E33" s="202"/>
      <c r="F33" s="202"/>
      <c r="G33" s="202"/>
      <c r="H33" s="202"/>
      <c r="I33" s="202"/>
      <c r="J33" s="487" t="str">
        <f>IF(SUM(B33:I33)=0,"",SUM(B33:I33))</f>
        <v/>
      </c>
      <c r="K33" s="488"/>
    </row>
    <row r="34" spans="1:11" ht="15" customHeight="1">
      <c r="A34" s="411"/>
      <c r="B34" s="143"/>
      <c r="C34" s="143"/>
      <c r="D34" s="143"/>
      <c r="E34" s="143"/>
      <c r="F34" s="143"/>
      <c r="G34" s="143"/>
      <c r="H34" s="143"/>
      <c r="I34" s="143"/>
      <c r="J34" s="489" t="str">
        <f>IF(SUM(B34:I34)=0,"",SUM(B34:I34))</f>
        <v/>
      </c>
      <c r="K34" s="490"/>
    </row>
    <row r="35" spans="1:11" ht="12" customHeight="1">
      <c r="A35" s="46"/>
      <c r="B35" s="53"/>
      <c r="C35" s="53"/>
      <c r="D35" s="53"/>
      <c r="E35" s="53"/>
      <c r="F35" s="53"/>
      <c r="G35" s="53"/>
      <c r="H35" s="53"/>
      <c r="I35" s="53"/>
      <c r="J35" s="53"/>
      <c r="K35" s="53"/>
    </row>
    <row r="37" spans="1:11">
      <c r="A37" s="38" t="s">
        <v>157</v>
      </c>
    </row>
    <row r="38" spans="1:11" ht="3.75" customHeight="1"/>
    <row r="39" spans="1:11" ht="18.75" customHeight="1">
      <c r="A39" s="430"/>
      <c r="B39" s="431"/>
      <c r="C39" s="431"/>
      <c r="D39" s="431"/>
      <c r="E39" s="431"/>
      <c r="F39" s="431"/>
      <c r="G39" s="431"/>
      <c r="H39" s="431"/>
      <c r="I39" s="431"/>
      <c r="J39" s="431"/>
      <c r="K39" s="432"/>
    </row>
    <row r="40" spans="1:11" ht="18.75" customHeight="1">
      <c r="A40" s="433"/>
      <c r="B40" s="434"/>
      <c r="C40" s="434"/>
      <c r="D40" s="434"/>
      <c r="E40" s="434"/>
      <c r="F40" s="434"/>
      <c r="G40" s="434"/>
      <c r="H40" s="434"/>
      <c r="I40" s="434"/>
      <c r="J40" s="434"/>
      <c r="K40" s="435"/>
    </row>
    <row r="41" spans="1:11" ht="18.75" customHeight="1">
      <c r="A41" s="433"/>
      <c r="B41" s="434"/>
      <c r="C41" s="434"/>
      <c r="D41" s="434"/>
      <c r="E41" s="434"/>
      <c r="F41" s="434"/>
      <c r="G41" s="434"/>
      <c r="H41" s="434"/>
      <c r="I41" s="434"/>
      <c r="J41" s="434"/>
      <c r="K41" s="435"/>
    </row>
    <row r="42" spans="1:11" ht="18.75" customHeight="1">
      <c r="A42" s="436"/>
      <c r="B42" s="437"/>
      <c r="C42" s="437"/>
      <c r="D42" s="437"/>
      <c r="E42" s="437"/>
      <c r="F42" s="437"/>
      <c r="G42" s="437"/>
      <c r="H42" s="437"/>
      <c r="I42" s="437"/>
      <c r="J42" s="437"/>
      <c r="K42" s="438"/>
    </row>
    <row r="45" spans="1:11">
      <c r="A45" s="38" t="s">
        <v>192</v>
      </c>
    </row>
    <row r="46" spans="1:11" ht="3.75" customHeight="1"/>
    <row r="47" spans="1:11" ht="18.75" customHeight="1">
      <c r="A47" s="428" t="s">
        <v>193</v>
      </c>
      <c r="B47" s="429"/>
      <c r="C47" s="443"/>
      <c r="D47" s="462"/>
      <c r="E47" s="462"/>
      <c r="F47" s="462"/>
      <c r="G47" s="462"/>
      <c r="H47" s="444"/>
    </row>
    <row r="48" spans="1:11" ht="18.75" customHeight="1">
      <c r="A48" s="483" t="s">
        <v>198</v>
      </c>
      <c r="B48" s="484"/>
      <c r="C48" s="484"/>
      <c r="D48" s="484"/>
      <c r="E48" s="451"/>
      <c r="F48" s="443"/>
      <c r="G48" s="462"/>
      <c r="H48" s="444"/>
    </row>
    <row r="49" spans="1:11" ht="18.75" customHeight="1">
      <c r="A49" s="485" t="s">
        <v>194</v>
      </c>
      <c r="B49" s="486"/>
      <c r="C49" s="444"/>
      <c r="D49" s="416"/>
      <c r="E49" s="416"/>
      <c r="F49" s="491"/>
      <c r="G49" s="491"/>
      <c r="H49" s="491"/>
    </row>
    <row r="50" spans="1:11" ht="7.5" customHeight="1"/>
    <row r="51" spans="1:11">
      <c r="A51" s="38" t="s">
        <v>195</v>
      </c>
    </row>
    <row r="52" spans="1:11" ht="18.75" customHeight="1">
      <c r="A52" s="430"/>
      <c r="B52" s="431"/>
      <c r="C52" s="431"/>
      <c r="D52" s="431"/>
      <c r="E52" s="431"/>
      <c r="F52" s="431"/>
      <c r="G52" s="431"/>
      <c r="H52" s="431"/>
      <c r="I52" s="431"/>
      <c r="J52" s="431"/>
      <c r="K52" s="432"/>
    </row>
    <row r="53" spans="1:11" ht="18.75" customHeight="1">
      <c r="A53" s="433"/>
      <c r="B53" s="434"/>
      <c r="C53" s="434"/>
      <c r="D53" s="434"/>
      <c r="E53" s="434"/>
      <c r="F53" s="434"/>
      <c r="G53" s="434"/>
      <c r="H53" s="434"/>
      <c r="I53" s="434"/>
      <c r="J53" s="434"/>
      <c r="K53" s="435"/>
    </row>
    <row r="54" spans="1:11" ht="18.75" customHeight="1">
      <c r="A54" s="433"/>
      <c r="B54" s="434"/>
      <c r="C54" s="434"/>
      <c r="D54" s="434"/>
      <c r="E54" s="434"/>
      <c r="F54" s="434"/>
      <c r="G54" s="434"/>
      <c r="H54" s="434"/>
      <c r="I54" s="434"/>
      <c r="J54" s="434"/>
      <c r="K54" s="435"/>
    </row>
    <row r="55" spans="1:11" ht="18.75" customHeight="1">
      <c r="A55" s="436"/>
      <c r="B55" s="437"/>
      <c r="C55" s="437"/>
      <c r="D55" s="437"/>
      <c r="E55" s="437"/>
      <c r="F55" s="437"/>
      <c r="G55" s="437"/>
      <c r="H55" s="437"/>
      <c r="I55" s="437"/>
      <c r="J55" s="437"/>
      <c r="K55" s="438"/>
    </row>
  </sheetData>
  <mergeCells count="50">
    <mergeCell ref="J32:K32"/>
    <mergeCell ref="A52:K55"/>
    <mergeCell ref="C49:E49"/>
    <mergeCell ref="A48:E48"/>
    <mergeCell ref="A49:B49"/>
    <mergeCell ref="J33:K33"/>
    <mergeCell ref="J34:K34"/>
    <mergeCell ref="F49:H49"/>
    <mergeCell ref="F48:H48"/>
    <mergeCell ref="A33:A34"/>
    <mergeCell ref="A39:K42"/>
    <mergeCell ref="A47:B47"/>
    <mergeCell ref="C47:H47"/>
    <mergeCell ref="A20:A21"/>
    <mergeCell ref="B20:F20"/>
    <mergeCell ref="G20:K20"/>
    <mergeCell ref="B21:F21"/>
    <mergeCell ref="G21:K21"/>
    <mergeCell ref="F24:G24"/>
    <mergeCell ref="F25:G25"/>
    <mergeCell ref="A30:A31"/>
    <mergeCell ref="B30:G30"/>
    <mergeCell ref="H30:I30"/>
    <mergeCell ref="A22:A25"/>
    <mergeCell ref="C22:K22"/>
    <mergeCell ref="B23:B25"/>
    <mergeCell ref="F23:G23"/>
    <mergeCell ref="H23:K23"/>
    <mergeCell ref="J30:K31"/>
    <mergeCell ref="A18:A19"/>
    <mergeCell ref="B18:F18"/>
    <mergeCell ref="G18:K18"/>
    <mergeCell ref="B19:C19"/>
    <mergeCell ref="D19:E19"/>
    <mergeCell ref="G19:H19"/>
    <mergeCell ref="I19:J19"/>
    <mergeCell ref="B17:F17"/>
    <mergeCell ref="G17:K17"/>
    <mergeCell ref="A2:K2"/>
    <mergeCell ref="B5:F5"/>
    <mergeCell ref="A9:C9"/>
    <mergeCell ref="D9:F9"/>
    <mergeCell ref="G9:K9"/>
    <mergeCell ref="A10:C10"/>
    <mergeCell ref="D10:F10"/>
    <mergeCell ref="G10:K10"/>
    <mergeCell ref="B6:F6"/>
    <mergeCell ref="A15:A16"/>
    <mergeCell ref="B15:F15"/>
    <mergeCell ref="G15:K15"/>
  </mergeCells>
  <phoneticPr fontId="5"/>
  <dataValidations count="6">
    <dataValidation type="list" allowBlank="1" showInputMessage="1" showErrorMessage="1" sqref="B19:C19 G19:H19" xr:uid="{00000000-0002-0000-0300-000000000000}">
      <formula1>"有床,無床"</formula1>
    </dataValidation>
    <dataValidation type="list" allowBlank="1" showInputMessage="1" showErrorMessage="1" sqref="K24:K25" xr:uid="{00000000-0002-0000-0300-000001000000}">
      <formula1>"転用,譲渡,交換,貸付,取壊し"</formula1>
    </dataValidation>
    <dataValidation type="list" allowBlank="1" showInputMessage="1" showErrorMessage="1" sqref="I24:I25" xr:uid="{00000000-0002-0000-0300-000002000000}">
      <formula1>"有（承認済）,有（申請済）,有（申請予定）,無"</formula1>
    </dataValidation>
    <dataValidation type="list" allowBlank="1" showInputMessage="1" showErrorMessage="1" sqref="B23:B25 F48:H48" xr:uid="{00000000-0002-0000-0300-000003000000}">
      <formula1>"有,無"</formula1>
    </dataValidation>
    <dataValidation type="list" allowBlank="1" showInputMessage="1" showErrorMessage="1" sqref="B6:F6" xr:uid="{00000000-0002-0000-0300-000004000000}">
      <formula1>"眼科,耳鼻いんこう科,歯科"</formula1>
    </dataValidation>
    <dataValidation type="list" allowBlank="1" showInputMessage="1" showErrorMessage="1" sqref="C49:E49" xr:uid="{00000000-0002-0000-0300-000005000000}">
      <formula1>"（平成8年度から10年度までの平均）,（平成18年度から20年度までの平均）"</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6000000}">
          <x14:formula1>
            <xm:f>'管理用（このシートは削除しないでください）'!$D$3:$D$8</xm:f>
          </x14:formula1>
          <xm:sqref>B17:K17</xm:sqref>
        </x14:dataValidation>
        <x14:dataValidation type="list" allowBlank="1" showInputMessage="1" showErrorMessage="1" xr:uid="{00000000-0002-0000-0300-000007000000}">
          <x14:formula1>
            <xm:f>'管理用（このシートは削除しないでください）'!$B$24:$B$33</xm:f>
          </x14:formula1>
          <xm:sqref>C47:H47</xm:sqref>
        </x14:dataValidation>
        <x14:dataValidation type="list" allowBlank="1" showInputMessage="1" showErrorMessage="1" xr:uid="{00000000-0002-0000-0300-000008000000}">
          <x14:formula1>
            <xm:f>'管理用（このシートは削除しないでください）'!$F$3:$F$9</xm:f>
          </x14:formula1>
          <xm:sqref>B21:K21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62"/>
  <sheetViews>
    <sheetView view="pageBreakPreview" zoomScaleNormal="100" zoomScaleSheetLayoutView="100" workbookViewId="0"/>
  </sheetViews>
  <sheetFormatPr defaultColWidth="9" defaultRowHeight="12"/>
  <cols>
    <col min="1" max="1" width="11.25" style="38" customWidth="1"/>
    <col min="2" max="18" width="10" style="38" customWidth="1"/>
    <col min="19" max="16384" width="9" style="38"/>
  </cols>
  <sheetData>
    <row r="1" spans="1:11">
      <c r="A1" s="38" t="s">
        <v>217</v>
      </c>
    </row>
    <row r="2" spans="1:11" ht="18" customHeight="1">
      <c r="A2" s="410" t="s">
        <v>125</v>
      </c>
      <c r="B2" s="410"/>
      <c r="C2" s="410"/>
      <c r="D2" s="410"/>
      <c r="E2" s="410"/>
      <c r="F2" s="410"/>
      <c r="G2" s="410"/>
      <c r="H2" s="410"/>
      <c r="I2" s="410"/>
      <c r="J2" s="410"/>
      <c r="K2" s="410"/>
    </row>
    <row r="5" spans="1:11" ht="18.75" customHeight="1">
      <c r="A5" s="40" t="s">
        <v>65</v>
      </c>
      <c r="B5" s="414" t="s">
        <v>201</v>
      </c>
      <c r="C5" s="414"/>
      <c r="D5" s="414"/>
      <c r="E5" s="414"/>
      <c r="F5" s="414"/>
    </row>
    <row r="6" spans="1:11" ht="12" customHeight="1">
      <c r="A6" s="46"/>
      <c r="B6" s="47"/>
      <c r="C6" s="47"/>
      <c r="D6" s="47"/>
      <c r="E6" s="47"/>
      <c r="F6" s="47"/>
    </row>
    <row r="8" spans="1:11">
      <c r="A8" s="414" t="s">
        <v>202</v>
      </c>
      <c r="B8" s="414"/>
      <c r="C8" s="414"/>
      <c r="D8" s="414" t="s">
        <v>203</v>
      </c>
      <c r="E8" s="414"/>
      <c r="F8" s="414"/>
      <c r="G8" s="414" t="s">
        <v>112</v>
      </c>
      <c r="H8" s="414"/>
      <c r="I8" s="414"/>
      <c r="J8" s="414"/>
      <c r="K8" s="414"/>
    </row>
    <row r="9" spans="1:11" ht="18.75" customHeight="1">
      <c r="A9" s="415"/>
      <c r="B9" s="415"/>
      <c r="C9" s="415"/>
      <c r="D9" s="415"/>
      <c r="E9" s="415"/>
      <c r="F9" s="415"/>
      <c r="G9" s="415"/>
      <c r="H9" s="415"/>
      <c r="I9" s="415"/>
      <c r="J9" s="415"/>
      <c r="K9" s="415"/>
    </row>
    <row r="10" spans="1:11" ht="12" customHeight="1">
      <c r="A10" s="45"/>
      <c r="B10" s="45"/>
      <c r="C10" s="45"/>
      <c r="D10" s="45"/>
      <c r="E10" s="45"/>
      <c r="F10" s="45"/>
      <c r="G10" s="45"/>
      <c r="H10" s="45"/>
      <c r="I10" s="45"/>
      <c r="J10" s="45"/>
      <c r="K10" s="45"/>
    </row>
    <row r="11" spans="1:11" ht="12" customHeight="1">
      <c r="A11" s="45"/>
      <c r="B11" s="45"/>
      <c r="C11" s="45"/>
      <c r="D11" s="45"/>
      <c r="E11" s="45"/>
      <c r="F11" s="45"/>
      <c r="G11" s="45"/>
      <c r="H11" s="45"/>
      <c r="I11" s="45"/>
      <c r="J11" s="45"/>
      <c r="K11" s="45"/>
    </row>
    <row r="12" spans="1:11">
      <c r="A12" s="38" t="s">
        <v>155</v>
      </c>
    </row>
    <row r="13" spans="1:11" ht="3.75" customHeight="1"/>
    <row r="14" spans="1:11">
      <c r="A14" s="412" t="s">
        <v>113</v>
      </c>
      <c r="B14" s="411" t="s">
        <v>126</v>
      </c>
      <c r="C14" s="411"/>
      <c r="D14" s="411"/>
      <c r="E14" s="411"/>
      <c r="F14" s="411"/>
      <c r="G14" s="411" t="s">
        <v>127</v>
      </c>
      <c r="H14" s="411"/>
      <c r="I14" s="411"/>
      <c r="J14" s="411"/>
      <c r="K14" s="411"/>
    </row>
    <row r="15" spans="1:11" ht="18.75" customHeight="1">
      <c r="A15" s="413"/>
      <c r="B15" s="119" t="s">
        <v>419</v>
      </c>
      <c r="C15" s="134" t="s">
        <v>420</v>
      </c>
      <c r="D15" s="120" t="s">
        <v>421</v>
      </c>
      <c r="E15" s="120" t="s">
        <v>422</v>
      </c>
      <c r="F15" s="135" t="s">
        <v>420</v>
      </c>
      <c r="G15" s="119" t="s">
        <v>419</v>
      </c>
      <c r="H15" s="134" t="s">
        <v>420</v>
      </c>
      <c r="I15" s="120" t="s">
        <v>421</v>
      </c>
      <c r="J15" s="120" t="s">
        <v>422</v>
      </c>
      <c r="K15" s="135" t="s">
        <v>420</v>
      </c>
    </row>
    <row r="16" spans="1:11" ht="18.75" customHeight="1">
      <c r="A16" s="40" t="s">
        <v>142</v>
      </c>
      <c r="B16" s="416"/>
      <c r="C16" s="416"/>
      <c r="D16" s="416"/>
      <c r="E16" s="416"/>
      <c r="F16" s="416"/>
      <c r="G16" s="443"/>
      <c r="H16" s="462"/>
      <c r="I16" s="462"/>
      <c r="J16" s="462"/>
      <c r="K16" s="444"/>
    </row>
    <row r="17" spans="1:11">
      <c r="A17" s="440" t="s">
        <v>132</v>
      </c>
      <c r="B17" s="411" t="s">
        <v>130</v>
      </c>
      <c r="C17" s="411"/>
      <c r="D17" s="411"/>
      <c r="E17" s="411"/>
      <c r="F17" s="411"/>
      <c r="G17" s="411" t="s">
        <v>131</v>
      </c>
      <c r="H17" s="411"/>
      <c r="I17" s="411"/>
      <c r="J17" s="411"/>
      <c r="K17" s="411"/>
    </row>
    <row r="18" spans="1:11" ht="18.75" customHeight="1">
      <c r="A18" s="413"/>
      <c r="B18" s="416"/>
      <c r="C18" s="416"/>
      <c r="D18" s="416"/>
      <c r="E18" s="416"/>
      <c r="F18" s="416"/>
      <c r="G18" s="416"/>
      <c r="H18" s="416"/>
      <c r="I18" s="416"/>
      <c r="J18" s="416"/>
      <c r="K18" s="416"/>
    </row>
    <row r="21" spans="1:11">
      <c r="A21" s="38" t="s">
        <v>156</v>
      </c>
    </row>
    <row r="22" spans="1:11" ht="3.75" customHeight="1"/>
    <row r="23" spans="1:11">
      <c r="A23" s="419" t="s">
        <v>44</v>
      </c>
      <c r="B23" s="420" t="s">
        <v>204</v>
      </c>
      <c r="C23" s="421"/>
      <c r="D23" s="421"/>
      <c r="E23" s="421"/>
      <c r="F23" s="421"/>
      <c r="G23" s="421"/>
      <c r="H23" s="421"/>
      <c r="I23" s="422"/>
      <c r="J23" s="417" t="s">
        <v>205</v>
      </c>
      <c r="K23" s="419" t="s">
        <v>122</v>
      </c>
    </row>
    <row r="24" spans="1:11">
      <c r="A24" s="418"/>
      <c r="B24" s="39" t="s">
        <v>206</v>
      </c>
      <c r="C24" s="39" t="s">
        <v>114</v>
      </c>
      <c r="D24" s="39" t="s">
        <v>207</v>
      </c>
      <c r="E24" s="39" t="s">
        <v>208</v>
      </c>
      <c r="F24" s="39" t="s">
        <v>209</v>
      </c>
      <c r="G24" s="39" t="s">
        <v>211</v>
      </c>
      <c r="H24" s="43" t="s">
        <v>210</v>
      </c>
      <c r="I24" s="41" t="s">
        <v>116</v>
      </c>
      <c r="J24" s="418"/>
      <c r="K24" s="418"/>
    </row>
    <row r="25" spans="1:11" ht="15" customHeight="1">
      <c r="A25" s="411" t="s">
        <v>437</v>
      </c>
      <c r="B25" s="202"/>
      <c r="C25" s="202"/>
      <c r="D25" s="202"/>
      <c r="E25" s="202"/>
      <c r="F25" s="202"/>
      <c r="G25" s="202"/>
      <c r="H25" s="202"/>
      <c r="I25" s="202"/>
      <c r="J25" s="202"/>
      <c r="K25" s="49" t="str">
        <f t="shared" ref="K25:K26" si="0">IF(SUM(B25:J25)=0,"",SUM(B25:J25))</f>
        <v/>
      </c>
    </row>
    <row r="26" spans="1:11" ht="15" customHeight="1">
      <c r="A26" s="411"/>
      <c r="B26" s="143"/>
      <c r="C26" s="143"/>
      <c r="D26" s="143"/>
      <c r="E26" s="143"/>
      <c r="F26" s="143"/>
      <c r="G26" s="143"/>
      <c r="H26" s="143"/>
      <c r="I26" s="143"/>
      <c r="J26" s="143"/>
      <c r="K26" s="50" t="str">
        <f t="shared" si="0"/>
        <v/>
      </c>
    </row>
    <row r="27" spans="1:11" ht="12" customHeight="1">
      <c r="A27" s="46"/>
      <c r="B27" s="53"/>
      <c r="C27" s="53"/>
      <c r="D27" s="53"/>
      <c r="E27" s="53"/>
      <c r="F27" s="53"/>
      <c r="G27" s="53"/>
      <c r="H27" s="53"/>
      <c r="I27" s="53"/>
      <c r="J27" s="53"/>
      <c r="K27" s="53"/>
    </row>
    <row r="29" spans="1:11">
      <c r="A29" s="38" t="s">
        <v>157</v>
      </c>
    </row>
    <row r="30" spans="1:11" ht="3.75" customHeight="1"/>
    <row r="31" spans="1:11" ht="18.75" customHeight="1">
      <c r="A31" s="430"/>
      <c r="B31" s="431"/>
      <c r="C31" s="431"/>
      <c r="D31" s="431"/>
      <c r="E31" s="431"/>
      <c r="F31" s="431"/>
      <c r="G31" s="431"/>
      <c r="H31" s="431"/>
      <c r="I31" s="431"/>
      <c r="J31" s="431"/>
      <c r="K31" s="432"/>
    </row>
    <row r="32" spans="1:11" ht="18.75" customHeight="1">
      <c r="A32" s="433"/>
      <c r="B32" s="434"/>
      <c r="C32" s="434"/>
      <c r="D32" s="434"/>
      <c r="E32" s="434"/>
      <c r="F32" s="434"/>
      <c r="G32" s="434"/>
      <c r="H32" s="434"/>
      <c r="I32" s="434"/>
      <c r="J32" s="434"/>
      <c r="K32" s="435"/>
    </row>
    <row r="33" spans="1:11" ht="18.75" customHeight="1">
      <c r="A33" s="436"/>
      <c r="B33" s="437"/>
      <c r="C33" s="437"/>
      <c r="D33" s="437"/>
      <c r="E33" s="437"/>
      <c r="F33" s="437"/>
      <c r="G33" s="437"/>
      <c r="H33" s="437"/>
      <c r="I33" s="437"/>
      <c r="J33" s="437"/>
      <c r="K33" s="438"/>
    </row>
    <row r="36" spans="1:11">
      <c r="A36" s="38" t="s">
        <v>167</v>
      </c>
    </row>
    <row r="37" spans="1:11" ht="3.75" customHeight="1"/>
    <row r="38" spans="1:11" ht="18.75" customHeight="1">
      <c r="A38" s="428" t="s">
        <v>153</v>
      </c>
      <c r="B38" s="429"/>
      <c r="C38" s="445"/>
      <c r="D38" s="446"/>
      <c r="E38" s="446"/>
      <c r="F38" s="446"/>
      <c r="G38" s="446"/>
      <c r="H38" s="447"/>
      <c r="I38" s="45"/>
      <c r="J38" s="45"/>
      <c r="K38" s="45"/>
    </row>
    <row r="39" spans="1:11" ht="18.75" customHeight="1">
      <c r="A39" s="477" t="s">
        <v>183</v>
      </c>
      <c r="B39" s="478"/>
      <c r="C39" s="474"/>
      <c r="D39" s="475"/>
      <c r="E39" s="475"/>
      <c r="F39" s="475"/>
      <c r="G39" s="475"/>
      <c r="H39" s="476"/>
    </row>
    <row r="40" spans="1:11" ht="18.75" customHeight="1">
      <c r="A40" s="65"/>
      <c r="B40" s="441" t="s">
        <v>168</v>
      </c>
      <c r="C40" s="442"/>
      <c r="D40" s="448" t="s">
        <v>181</v>
      </c>
      <c r="E40" s="448"/>
      <c r="F40" s="448"/>
      <c r="G40" s="443"/>
      <c r="H40" s="444"/>
    </row>
    <row r="41" spans="1:11" ht="18.75" customHeight="1">
      <c r="A41" s="59"/>
      <c r="B41" s="465"/>
      <c r="C41" s="466"/>
      <c r="D41" s="448" t="s">
        <v>185</v>
      </c>
      <c r="E41" s="448"/>
      <c r="F41" s="448"/>
      <c r="G41" s="471"/>
      <c r="H41" s="472"/>
    </row>
    <row r="42" spans="1:11" ht="18.75" customHeight="1">
      <c r="A42" s="59"/>
      <c r="B42" s="441" t="s">
        <v>169</v>
      </c>
      <c r="C42" s="442"/>
      <c r="D42" s="473" t="s">
        <v>184</v>
      </c>
      <c r="E42" s="473"/>
      <c r="F42" s="473"/>
      <c r="G42" s="471"/>
      <c r="H42" s="472"/>
      <c r="I42" s="63"/>
      <c r="J42" s="64"/>
      <c r="K42" s="64"/>
    </row>
    <row r="43" spans="1:11" ht="18.75" customHeight="1">
      <c r="A43" s="59"/>
      <c r="B43" s="467" t="s">
        <v>214</v>
      </c>
      <c r="C43" s="468"/>
      <c r="D43" s="473" t="s">
        <v>170</v>
      </c>
      <c r="E43" s="473"/>
      <c r="F43" s="473"/>
      <c r="G43" s="40" t="s">
        <v>177</v>
      </c>
      <c r="H43" s="463"/>
      <c r="I43" s="469"/>
      <c r="J43" s="469"/>
      <c r="K43" s="470"/>
    </row>
    <row r="44" spans="1:11" ht="18.75" customHeight="1">
      <c r="A44" s="59"/>
      <c r="B44" s="467"/>
      <c r="C44" s="468"/>
      <c r="D44" s="65"/>
      <c r="E44" s="54" t="s">
        <v>175</v>
      </c>
      <c r="F44" s="423"/>
      <c r="G44" s="423"/>
      <c r="H44" s="40" t="s">
        <v>182</v>
      </c>
      <c r="I44" s="423"/>
      <c r="J44" s="423"/>
      <c r="K44" s="423"/>
    </row>
    <row r="45" spans="1:11" ht="18.75" customHeight="1">
      <c r="A45" s="59"/>
      <c r="B45" s="59"/>
      <c r="D45" s="59"/>
      <c r="E45" s="54" t="s">
        <v>128</v>
      </c>
      <c r="F45" s="144"/>
      <c r="G45" s="42" t="s">
        <v>180</v>
      </c>
      <c r="H45" s="40" t="s">
        <v>178</v>
      </c>
      <c r="I45" s="463"/>
      <c r="J45" s="464"/>
      <c r="K45" s="42" t="s">
        <v>179</v>
      </c>
    </row>
    <row r="46" spans="1:11" ht="18.75" customHeight="1">
      <c r="A46" s="59"/>
      <c r="B46" s="59"/>
      <c r="D46" s="59"/>
      <c r="E46" s="448" t="s">
        <v>212</v>
      </c>
      <c r="F46" s="448"/>
      <c r="G46" s="448"/>
      <c r="H46" s="448"/>
      <c r="I46" s="459"/>
      <c r="J46" s="459"/>
      <c r="K46" s="459"/>
    </row>
    <row r="47" spans="1:11" ht="18.75" customHeight="1">
      <c r="A47" s="59"/>
      <c r="B47" s="59"/>
      <c r="D47" s="59"/>
      <c r="E47" s="449" t="s">
        <v>213</v>
      </c>
      <c r="F47" s="450"/>
      <c r="G47" s="449" t="s">
        <v>173</v>
      </c>
      <c r="H47" s="451"/>
      <c r="I47" s="454"/>
      <c r="J47" s="455"/>
      <c r="K47" s="456"/>
    </row>
    <row r="48" spans="1:11" ht="18.75" customHeight="1">
      <c r="A48" s="59"/>
      <c r="B48" s="59"/>
      <c r="D48" s="59"/>
      <c r="E48" s="198"/>
      <c r="F48" s="61"/>
      <c r="G48" s="103"/>
      <c r="H48" s="440" t="s">
        <v>499</v>
      </c>
      <c r="I48" s="57"/>
      <c r="J48" s="199" t="s">
        <v>497</v>
      </c>
      <c r="K48" s="55" t="s">
        <v>498</v>
      </c>
    </row>
    <row r="49" spans="1:11" ht="18.75" customHeight="1">
      <c r="A49" s="59"/>
      <c r="B49" s="59"/>
      <c r="D49" s="59"/>
      <c r="E49" s="198"/>
      <c r="F49" s="61"/>
      <c r="G49" s="198"/>
      <c r="H49" s="460"/>
      <c r="I49" s="55" t="s">
        <v>496</v>
      </c>
      <c r="J49" s="200"/>
      <c r="K49" s="201"/>
    </row>
    <row r="50" spans="1:11" ht="18.75" customHeight="1">
      <c r="A50" s="59"/>
      <c r="B50" s="59"/>
      <c r="D50" s="59"/>
      <c r="E50" s="198"/>
      <c r="F50" s="61"/>
      <c r="G50" s="198"/>
      <c r="H50" s="460"/>
      <c r="I50" s="56" t="s">
        <v>494</v>
      </c>
      <c r="J50" s="201"/>
      <c r="K50" s="201"/>
    </row>
    <row r="51" spans="1:11" ht="18.75" customHeight="1">
      <c r="A51" s="59"/>
      <c r="B51" s="59"/>
      <c r="D51" s="59"/>
      <c r="E51" s="198"/>
      <c r="F51" s="61"/>
      <c r="G51" s="71"/>
      <c r="H51" s="461"/>
      <c r="I51" s="56" t="s">
        <v>495</v>
      </c>
      <c r="J51" s="201"/>
      <c r="K51" s="201"/>
    </row>
    <row r="52" spans="1:11" ht="18.75" customHeight="1">
      <c r="A52" s="63"/>
      <c r="B52" s="63"/>
      <c r="C52" s="64"/>
      <c r="D52" s="63"/>
      <c r="E52" s="60"/>
      <c r="F52" s="66"/>
      <c r="G52" s="452" t="s">
        <v>172</v>
      </c>
      <c r="H52" s="453"/>
      <c r="I52" s="457"/>
      <c r="J52" s="457"/>
      <c r="K52" s="458"/>
    </row>
    <row r="53" spans="1:11" ht="6.75" customHeight="1"/>
    <row r="54" spans="1:11">
      <c r="A54" s="38" t="s">
        <v>215</v>
      </c>
    </row>
    <row r="55" spans="1:11" ht="18.75" customHeight="1">
      <c r="A55" s="430"/>
      <c r="B55" s="431"/>
      <c r="C55" s="431"/>
      <c r="D55" s="431"/>
      <c r="E55" s="431"/>
      <c r="F55" s="431"/>
      <c r="G55" s="431"/>
      <c r="H55" s="431"/>
      <c r="I55" s="431"/>
      <c r="J55" s="431"/>
      <c r="K55" s="432"/>
    </row>
    <row r="56" spans="1:11" ht="18.75" customHeight="1">
      <c r="A56" s="433"/>
      <c r="B56" s="434"/>
      <c r="C56" s="434"/>
      <c r="D56" s="434"/>
      <c r="E56" s="434"/>
      <c r="F56" s="434"/>
      <c r="G56" s="434"/>
      <c r="H56" s="434"/>
      <c r="I56" s="434"/>
      <c r="J56" s="434"/>
      <c r="K56" s="435"/>
    </row>
    <row r="57" spans="1:11" ht="18.75" customHeight="1">
      <c r="A57" s="436"/>
      <c r="B57" s="437"/>
      <c r="C57" s="437"/>
      <c r="D57" s="437"/>
      <c r="E57" s="437"/>
      <c r="F57" s="437"/>
      <c r="G57" s="437"/>
      <c r="H57" s="437"/>
      <c r="I57" s="437"/>
      <c r="J57" s="437"/>
      <c r="K57" s="438"/>
    </row>
    <row r="59" spans="1:11">
      <c r="A59" s="38" t="s">
        <v>216</v>
      </c>
    </row>
    <row r="60" spans="1:11" ht="18.75" customHeight="1">
      <c r="A60" s="430"/>
      <c r="B60" s="431"/>
      <c r="C60" s="431"/>
      <c r="D60" s="431"/>
      <c r="E60" s="431"/>
      <c r="F60" s="431"/>
      <c r="G60" s="431"/>
      <c r="H60" s="431"/>
      <c r="I60" s="431"/>
      <c r="J60" s="431"/>
      <c r="K60" s="432"/>
    </row>
    <row r="61" spans="1:11" ht="18.75" customHeight="1">
      <c r="A61" s="433"/>
      <c r="B61" s="434"/>
      <c r="C61" s="434"/>
      <c r="D61" s="434"/>
      <c r="E61" s="434"/>
      <c r="F61" s="434"/>
      <c r="G61" s="434"/>
      <c r="H61" s="434"/>
      <c r="I61" s="434"/>
      <c r="J61" s="434"/>
      <c r="K61" s="435"/>
    </row>
    <row r="62" spans="1:11" ht="18.75" customHeight="1">
      <c r="A62" s="436"/>
      <c r="B62" s="437"/>
      <c r="C62" s="437"/>
      <c r="D62" s="437"/>
      <c r="E62" s="437"/>
      <c r="F62" s="437"/>
      <c r="G62" s="437"/>
      <c r="H62" s="437"/>
      <c r="I62" s="437"/>
      <c r="J62" s="437"/>
      <c r="K62" s="438"/>
    </row>
  </sheetData>
  <mergeCells count="53">
    <mergeCell ref="A9:C9"/>
    <mergeCell ref="D9:F9"/>
    <mergeCell ref="G9:K9"/>
    <mergeCell ref="A14:A15"/>
    <mergeCell ref="B14:F14"/>
    <mergeCell ref="G14:K14"/>
    <mergeCell ref="A2:K2"/>
    <mergeCell ref="B5:F5"/>
    <mergeCell ref="A8:C8"/>
    <mergeCell ref="D8:F8"/>
    <mergeCell ref="G8:K8"/>
    <mergeCell ref="A25:A26"/>
    <mergeCell ref="A31:K33"/>
    <mergeCell ref="A38:B38"/>
    <mergeCell ref="C38:H38"/>
    <mergeCell ref="B16:F16"/>
    <mergeCell ref="G16:K16"/>
    <mergeCell ref="A23:A24"/>
    <mergeCell ref="J23:J24"/>
    <mergeCell ref="A17:A18"/>
    <mergeCell ref="B17:F17"/>
    <mergeCell ref="G17:K17"/>
    <mergeCell ref="B18:F18"/>
    <mergeCell ref="G18:K18"/>
    <mergeCell ref="K23:K24"/>
    <mergeCell ref="B23:I23"/>
    <mergeCell ref="B41:C41"/>
    <mergeCell ref="D41:F41"/>
    <mergeCell ref="G41:H41"/>
    <mergeCell ref="A39:B39"/>
    <mergeCell ref="C39:H39"/>
    <mergeCell ref="B40:C40"/>
    <mergeCell ref="D40:F40"/>
    <mergeCell ref="G40:H40"/>
    <mergeCell ref="A60:K62"/>
    <mergeCell ref="I45:J45"/>
    <mergeCell ref="E46:H46"/>
    <mergeCell ref="I46:K46"/>
    <mergeCell ref="E47:F47"/>
    <mergeCell ref="G47:H47"/>
    <mergeCell ref="I47:K47"/>
    <mergeCell ref="H48:H51"/>
    <mergeCell ref="G52:H52"/>
    <mergeCell ref="I52:K52"/>
    <mergeCell ref="A55:K57"/>
    <mergeCell ref="B42:C42"/>
    <mergeCell ref="D42:F42"/>
    <mergeCell ref="G42:H42"/>
    <mergeCell ref="B43:C44"/>
    <mergeCell ref="D43:F43"/>
    <mergeCell ref="H43:K43"/>
    <mergeCell ref="F44:G44"/>
    <mergeCell ref="I44:K44"/>
  </mergeCells>
  <phoneticPr fontId="5"/>
  <dataValidations count="2">
    <dataValidation type="list" allowBlank="1" showInputMessage="1" showErrorMessage="1" sqref="G40:H40" xr:uid="{00000000-0002-0000-0400-000000000000}">
      <formula1>"はい,いいえ"</formula1>
    </dataValidation>
    <dataValidation type="list" allowBlank="1" showInputMessage="1" showErrorMessage="1" sqref="C38" xr:uid="{00000000-0002-0000-0400-000001000000}">
      <formula1>"無医地区,無医地区に準じる地区,無歯科医地区,無歯科医地区に準じる地区"</formula1>
    </dataValidation>
  </dataValidations>
  <printOptions horizontalCentered="1"/>
  <pageMargins left="0.31496062992125984" right="0.31496062992125984" top="0.55118110236220474" bottom="0.55118110236220474" header="0.31496062992125984" footer="0.31496062992125984"/>
  <pageSetup paperSize="9" scale="86"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2000000}">
          <x14:formula1>
            <xm:f>'管理用（このシートは削除しないでください）'!$B$24:$B$33</xm:f>
          </x14:formula1>
          <xm:sqref>C39:H39</xm:sqref>
        </x14:dataValidation>
        <x14:dataValidation type="list" allowBlank="1" showInputMessage="1" showErrorMessage="1" xr:uid="{00000000-0002-0000-0400-000003000000}">
          <x14:formula1>
            <xm:f>'管理用（このシートは削除しないでください）'!$F$3:$F$9</xm:f>
          </x14:formula1>
          <xm:sqref>B18:K18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66"/>
  <sheetViews>
    <sheetView view="pageBreakPreview" zoomScaleNormal="100" zoomScaleSheetLayoutView="100" workbookViewId="0"/>
  </sheetViews>
  <sheetFormatPr defaultColWidth="9" defaultRowHeight="12"/>
  <cols>
    <col min="1" max="1" width="11.25" style="38" customWidth="1"/>
    <col min="2" max="18" width="10" style="38" customWidth="1"/>
    <col min="19" max="16384" width="9" style="38"/>
  </cols>
  <sheetData>
    <row r="1" spans="1:11">
      <c r="A1" s="38" t="s">
        <v>218</v>
      </c>
    </row>
    <row r="2" spans="1:11" ht="18" customHeight="1">
      <c r="A2" s="410" t="s">
        <v>125</v>
      </c>
      <c r="B2" s="410"/>
      <c r="C2" s="410"/>
      <c r="D2" s="410"/>
      <c r="E2" s="410"/>
      <c r="F2" s="410"/>
      <c r="G2" s="410"/>
      <c r="H2" s="410"/>
      <c r="I2" s="410"/>
      <c r="J2" s="410"/>
      <c r="K2" s="410"/>
    </row>
    <row r="5" spans="1:11" ht="18.75" customHeight="1">
      <c r="A5" s="40" t="s">
        <v>65</v>
      </c>
      <c r="B5" s="414" t="s">
        <v>219</v>
      </c>
      <c r="C5" s="414"/>
      <c r="D5" s="414"/>
      <c r="E5" s="414"/>
      <c r="F5" s="414"/>
    </row>
    <row r="6" spans="1:11" ht="12" customHeight="1">
      <c r="A6" s="46"/>
      <c r="B6" s="47"/>
      <c r="C6" s="47"/>
      <c r="D6" s="47"/>
      <c r="E6" s="47"/>
      <c r="F6" s="47"/>
    </row>
    <row r="8" spans="1:11">
      <c r="A8" s="414" t="s">
        <v>111</v>
      </c>
      <c r="B8" s="414"/>
      <c r="C8" s="414"/>
      <c r="D8" s="414" t="s">
        <v>152</v>
      </c>
      <c r="E8" s="414"/>
      <c r="F8" s="414"/>
      <c r="G8" s="414" t="s">
        <v>112</v>
      </c>
      <c r="H8" s="414"/>
      <c r="I8" s="414"/>
      <c r="J8" s="414"/>
      <c r="K8" s="414"/>
    </row>
    <row r="9" spans="1:11" ht="18.75" customHeight="1">
      <c r="A9" s="415"/>
      <c r="B9" s="415"/>
      <c r="C9" s="415"/>
      <c r="D9" s="415"/>
      <c r="E9" s="415"/>
      <c r="F9" s="415"/>
      <c r="G9" s="415"/>
      <c r="H9" s="415"/>
      <c r="I9" s="415"/>
      <c r="J9" s="415"/>
      <c r="K9" s="415"/>
    </row>
    <row r="10" spans="1:11" ht="12" customHeight="1">
      <c r="A10" s="45"/>
      <c r="B10" s="45"/>
      <c r="C10" s="45"/>
      <c r="D10" s="45"/>
      <c r="E10" s="45"/>
      <c r="F10" s="45"/>
      <c r="G10" s="45"/>
      <c r="H10" s="45"/>
      <c r="I10" s="45"/>
      <c r="J10" s="45"/>
      <c r="K10" s="45"/>
    </row>
    <row r="11" spans="1:11" ht="12" customHeight="1">
      <c r="A11" s="45"/>
      <c r="B11" s="45"/>
      <c r="C11" s="45"/>
      <c r="D11" s="45"/>
      <c r="E11" s="45"/>
      <c r="F11" s="45"/>
      <c r="G11" s="45"/>
      <c r="H11" s="45"/>
      <c r="I11" s="45"/>
      <c r="J11" s="45"/>
      <c r="K11" s="45"/>
    </row>
    <row r="12" spans="1:11">
      <c r="A12" s="38" t="s">
        <v>155</v>
      </c>
    </row>
    <row r="13" spans="1:11" ht="3.75" customHeight="1"/>
    <row r="14" spans="1:11">
      <c r="A14" s="412" t="s">
        <v>113</v>
      </c>
      <c r="B14" s="411" t="s">
        <v>126</v>
      </c>
      <c r="C14" s="411"/>
      <c r="D14" s="411"/>
      <c r="E14" s="411"/>
      <c r="F14" s="411"/>
      <c r="G14" s="411" t="s">
        <v>127</v>
      </c>
      <c r="H14" s="411"/>
      <c r="I14" s="411"/>
      <c r="J14" s="411"/>
      <c r="K14" s="411"/>
    </row>
    <row r="15" spans="1:11" ht="18.75" customHeight="1">
      <c r="A15" s="413"/>
      <c r="B15" s="119" t="s">
        <v>419</v>
      </c>
      <c r="C15" s="134" t="s">
        <v>523</v>
      </c>
      <c r="D15" s="120" t="s">
        <v>421</v>
      </c>
      <c r="E15" s="120" t="s">
        <v>422</v>
      </c>
      <c r="F15" s="135" t="s">
        <v>523</v>
      </c>
      <c r="G15" s="119" t="s">
        <v>419</v>
      </c>
      <c r="H15" s="134" t="s">
        <v>523</v>
      </c>
      <c r="I15" s="120" t="s">
        <v>421</v>
      </c>
      <c r="J15" s="120" t="s">
        <v>422</v>
      </c>
      <c r="K15" s="135" t="s">
        <v>523</v>
      </c>
    </row>
    <row r="16" spans="1:11" ht="18.75" customHeight="1">
      <c r="A16" s="40" t="s">
        <v>142</v>
      </c>
      <c r="B16" s="416" t="s">
        <v>509</v>
      </c>
      <c r="C16" s="416"/>
      <c r="D16" s="416"/>
      <c r="E16" s="416"/>
      <c r="F16" s="416"/>
      <c r="G16" s="443"/>
      <c r="H16" s="462"/>
      <c r="I16" s="462"/>
      <c r="J16" s="462"/>
      <c r="K16" s="444"/>
    </row>
    <row r="17" spans="1:11" ht="18.75" customHeight="1">
      <c r="A17" s="132" t="s">
        <v>220</v>
      </c>
      <c r="B17" s="126" t="s">
        <v>424</v>
      </c>
      <c r="C17" s="161"/>
      <c r="D17" s="127" t="s">
        <v>425</v>
      </c>
      <c r="E17" s="162"/>
      <c r="F17" s="129" t="s">
        <v>426</v>
      </c>
      <c r="G17" s="162"/>
      <c r="H17" s="128" t="s">
        <v>427</v>
      </c>
      <c r="I17" s="162"/>
      <c r="J17" s="128" t="s">
        <v>428</v>
      </c>
      <c r="K17" s="130">
        <f>C17+E17+G17+I17</f>
        <v>0</v>
      </c>
    </row>
    <row r="18" spans="1:11">
      <c r="A18" s="440" t="s">
        <v>132</v>
      </c>
      <c r="B18" s="411" t="s">
        <v>221</v>
      </c>
      <c r="C18" s="411"/>
      <c r="D18" s="411"/>
      <c r="E18" s="411"/>
      <c r="F18" s="411"/>
      <c r="G18" s="411" t="s">
        <v>222</v>
      </c>
      <c r="H18" s="411"/>
      <c r="I18" s="411"/>
      <c r="J18" s="411"/>
      <c r="K18" s="411"/>
    </row>
    <row r="19" spans="1:11" ht="18.75" customHeight="1">
      <c r="A19" s="413"/>
      <c r="B19" s="416"/>
      <c r="C19" s="416"/>
      <c r="D19" s="416"/>
      <c r="E19" s="416"/>
      <c r="F19" s="416"/>
      <c r="G19" s="416"/>
      <c r="H19" s="416"/>
      <c r="I19" s="416"/>
      <c r="J19" s="416"/>
      <c r="K19" s="416"/>
    </row>
    <row r="20" spans="1:11" ht="12" customHeight="1">
      <c r="A20" s="439" t="s">
        <v>133</v>
      </c>
      <c r="B20" s="40" t="s">
        <v>134</v>
      </c>
      <c r="C20" s="414" t="s">
        <v>135</v>
      </c>
      <c r="D20" s="414"/>
      <c r="E20" s="414"/>
      <c r="F20" s="414"/>
      <c r="G20" s="414"/>
      <c r="H20" s="414"/>
      <c r="I20" s="414"/>
      <c r="J20" s="414"/>
      <c r="K20" s="414"/>
    </row>
    <row r="21" spans="1:11">
      <c r="A21" s="439"/>
      <c r="B21" s="416" t="s">
        <v>108</v>
      </c>
      <c r="C21" s="40" t="s">
        <v>136</v>
      </c>
      <c r="D21" s="40" t="s">
        <v>137</v>
      </c>
      <c r="E21" s="40" t="s">
        <v>138</v>
      </c>
      <c r="F21" s="424" t="s">
        <v>131</v>
      </c>
      <c r="G21" s="425"/>
      <c r="H21" s="411" t="s">
        <v>139</v>
      </c>
      <c r="I21" s="411"/>
      <c r="J21" s="411"/>
      <c r="K21" s="411"/>
    </row>
    <row r="22" spans="1:11" ht="18.75" customHeight="1">
      <c r="A22" s="439"/>
      <c r="B22" s="416"/>
      <c r="C22" s="137"/>
      <c r="D22" s="138"/>
      <c r="E22" s="269"/>
      <c r="F22" s="423"/>
      <c r="G22" s="423"/>
      <c r="H22" s="44" t="s">
        <v>140</v>
      </c>
      <c r="I22" s="140" t="s">
        <v>510</v>
      </c>
      <c r="J22" s="44" t="s">
        <v>141</v>
      </c>
      <c r="K22" s="141"/>
    </row>
    <row r="23" spans="1:11" ht="18.75" customHeight="1">
      <c r="A23" s="439"/>
      <c r="B23" s="416"/>
      <c r="C23" s="137"/>
      <c r="D23" s="138"/>
      <c r="E23" s="139"/>
      <c r="F23" s="423"/>
      <c r="G23" s="423"/>
      <c r="H23" s="44" t="s">
        <v>140</v>
      </c>
      <c r="I23" s="140"/>
      <c r="J23" s="44" t="s">
        <v>141</v>
      </c>
      <c r="K23" s="141"/>
    </row>
    <row r="24" spans="1:11" ht="7.5" customHeight="1"/>
    <row r="25" spans="1:11" ht="7.5" customHeight="1"/>
    <row r="26" spans="1:11">
      <c r="A26" s="38" t="s">
        <v>156</v>
      </c>
    </row>
    <row r="27" spans="1:11" ht="3.75" customHeight="1"/>
    <row r="28" spans="1:11">
      <c r="A28" s="419" t="s">
        <v>44</v>
      </c>
      <c r="B28" s="428" t="s">
        <v>339</v>
      </c>
      <c r="C28" s="429"/>
      <c r="D28" s="428" t="s">
        <v>340</v>
      </c>
      <c r="E28" s="516"/>
      <c r="F28" s="429"/>
      <c r="G28" s="428" t="s">
        <v>341</v>
      </c>
      <c r="H28" s="516"/>
      <c r="I28" s="516"/>
      <c r="J28" s="516"/>
      <c r="K28" s="429"/>
    </row>
    <row r="29" spans="1:11">
      <c r="A29" s="418"/>
      <c r="B29" s="39" t="s">
        <v>223</v>
      </c>
      <c r="C29" s="39" t="s">
        <v>224</v>
      </c>
      <c r="D29" s="39" t="s">
        <v>228</v>
      </c>
      <c r="E29" s="39" t="s">
        <v>416</v>
      </c>
      <c r="F29" s="39" t="s">
        <v>225</v>
      </c>
      <c r="G29" s="77" t="s">
        <v>229</v>
      </c>
      <c r="H29" s="75" t="s">
        <v>230</v>
      </c>
      <c r="I29" s="76" t="s">
        <v>231</v>
      </c>
      <c r="J29" s="56" t="s">
        <v>232</v>
      </c>
      <c r="K29" s="56" t="s">
        <v>119</v>
      </c>
    </row>
    <row r="30" spans="1:11" ht="18.75" customHeight="1">
      <c r="A30" s="40" t="s">
        <v>436</v>
      </c>
      <c r="B30" s="138"/>
      <c r="C30" s="138"/>
      <c r="D30" s="138"/>
      <c r="E30" s="138"/>
      <c r="F30" s="138"/>
      <c r="G30" s="145"/>
      <c r="H30" s="138"/>
      <c r="I30" s="138"/>
      <c r="J30" s="138"/>
      <c r="K30" s="138"/>
    </row>
    <row r="31" spans="1:11" ht="15" customHeight="1">
      <c r="A31" s="411" t="s">
        <v>437</v>
      </c>
      <c r="B31" s="202"/>
      <c r="C31" s="202"/>
      <c r="D31" s="202"/>
      <c r="E31" s="202"/>
      <c r="F31" s="202"/>
      <c r="G31" s="202"/>
      <c r="H31" s="202"/>
      <c r="I31" s="202"/>
      <c r="J31" s="202"/>
      <c r="K31" s="202"/>
    </row>
    <row r="32" spans="1:11" ht="15" customHeight="1">
      <c r="A32" s="411"/>
      <c r="B32" s="143"/>
      <c r="C32" s="143"/>
      <c r="D32" s="143"/>
      <c r="E32" s="146"/>
      <c r="F32" s="146"/>
      <c r="G32" s="146"/>
      <c r="H32" s="146"/>
      <c r="I32" s="146"/>
      <c r="J32" s="146"/>
      <c r="K32" s="146"/>
    </row>
    <row r="33" spans="1:13">
      <c r="A33" s="419" t="s">
        <v>44</v>
      </c>
      <c r="B33" s="419" t="s">
        <v>226</v>
      </c>
      <c r="C33" s="419" t="s">
        <v>233</v>
      </c>
      <c r="D33" s="419" t="s">
        <v>119</v>
      </c>
      <c r="E33" s="419" t="s">
        <v>122</v>
      </c>
      <c r="F33" s="513" t="s">
        <v>234</v>
      </c>
      <c r="G33" s="513"/>
      <c r="H33" s="513"/>
      <c r="I33" s="513"/>
      <c r="J33" s="513"/>
      <c r="K33" s="513"/>
    </row>
    <row r="34" spans="1:13">
      <c r="A34" s="418"/>
      <c r="B34" s="418"/>
      <c r="C34" s="418"/>
      <c r="D34" s="418"/>
      <c r="E34" s="418"/>
      <c r="F34" s="513" t="s">
        <v>227</v>
      </c>
      <c r="G34" s="513"/>
      <c r="H34" s="513"/>
      <c r="I34" s="513" t="s">
        <v>119</v>
      </c>
      <c r="J34" s="513"/>
      <c r="K34" s="513"/>
    </row>
    <row r="35" spans="1:13" ht="18.75" customHeight="1">
      <c r="A35" s="40" t="s">
        <v>436</v>
      </c>
      <c r="B35" s="138"/>
      <c r="C35" s="138"/>
      <c r="D35" s="147"/>
      <c r="E35" s="68" t="str">
        <f>IF(SUM(B30:K30)+SUM(B35:D35)=0,"",SUM(B30:K30)+SUM(B35:D35))</f>
        <v/>
      </c>
      <c r="F35" s="514"/>
      <c r="G35" s="514"/>
      <c r="H35" s="514"/>
      <c r="I35" s="515"/>
      <c r="J35" s="515"/>
      <c r="K35" s="515"/>
    </row>
    <row r="36" spans="1:13" ht="15" customHeight="1">
      <c r="A36" s="411" t="s">
        <v>437</v>
      </c>
      <c r="B36" s="202"/>
      <c r="C36" s="202"/>
      <c r="D36" s="202"/>
      <c r="E36" s="69" t="str">
        <f>IF(SUM(B31:K31)+SUM(B36:D36)=0,"",SUM(B31:K31)+SUM(B36:D36))</f>
        <v/>
      </c>
      <c r="F36" s="514"/>
      <c r="G36" s="514"/>
      <c r="H36" s="514"/>
      <c r="I36" s="515"/>
      <c r="J36" s="515"/>
      <c r="K36" s="515"/>
    </row>
    <row r="37" spans="1:13" ht="15" customHeight="1">
      <c r="A37" s="411"/>
      <c r="B37" s="143"/>
      <c r="C37" s="143"/>
      <c r="D37" s="148"/>
      <c r="E37" s="70" t="str">
        <f>IF(SUM(B32:K32)+SUM(B37:D37)=0,"",SUM(B32:K32)+SUM(B37:D37))</f>
        <v/>
      </c>
      <c r="F37" s="514"/>
      <c r="G37" s="514"/>
      <c r="H37" s="514"/>
      <c r="I37" s="515"/>
      <c r="J37" s="515"/>
      <c r="K37" s="515"/>
    </row>
    <row r="38" spans="1:13" ht="7.5" customHeight="1">
      <c r="A38" s="46"/>
      <c r="B38" s="53"/>
      <c r="C38" s="53"/>
      <c r="D38" s="53"/>
      <c r="E38" s="53"/>
      <c r="F38" s="53"/>
      <c r="G38" s="53"/>
      <c r="H38" s="53"/>
      <c r="I38" s="53"/>
      <c r="J38" s="53"/>
      <c r="K38" s="53"/>
    </row>
    <row r="39" spans="1:13" ht="7.5" customHeight="1">
      <c r="A39" s="46"/>
      <c r="B39" s="53"/>
      <c r="C39" s="53"/>
      <c r="D39" s="53"/>
      <c r="E39" s="53"/>
      <c r="F39" s="53"/>
      <c r="G39" s="53"/>
      <c r="H39" s="53"/>
      <c r="I39" s="53"/>
      <c r="J39" s="53"/>
      <c r="K39" s="53"/>
    </row>
    <row r="40" spans="1:13">
      <c r="A40" s="38" t="s">
        <v>235</v>
      </c>
    </row>
    <row r="41" spans="1:13" ht="3.75" customHeight="1"/>
    <row r="42" spans="1:13" ht="15" customHeight="1">
      <c r="A42" s="501" t="s">
        <v>236</v>
      </c>
      <c r="B42" s="502"/>
      <c r="C42" s="502"/>
      <c r="D42" s="503"/>
      <c r="E42" s="493" t="s">
        <v>240</v>
      </c>
      <c r="F42" s="494"/>
      <c r="G42" s="494"/>
      <c r="H42" s="495"/>
      <c r="I42" s="508" t="s">
        <v>122</v>
      </c>
      <c r="J42" s="81"/>
    </row>
    <row r="43" spans="1:13" ht="15" customHeight="1">
      <c r="A43" s="504"/>
      <c r="B43" s="505"/>
      <c r="C43" s="505"/>
      <c r="D43" s="506"/>
      <c r="E43" s="511" t="s">
        <v>237</v>
      </c>
      <c r="F43" s="80"/>
      <c r="G43" s="511" t="s">
        <v>238</v>
      </c>
      <c r="H43" s="84"/>
      <c r="I43" s="509"/>
      <c r="J43" s="81"/>
    </row>
    <row r="44" spans="1:13" ht="27" customHeight="1">
      <c r="A44" s="465"/>
      <c r="B44" s="507"/>
      <c r="C44" s="507"/>
      <c r="D44" s="466"/>
      <c r="E44" s="512"/>
      <c r="F44" s="86" t="s">
        <v>241</v>
      </c>
      <c r="G44" s="512"/>
      <c r="H44" s="94" t="s">
        <v>241</v>
      </c>
      <c r="I44" s="510"/>
      <c r="J44" s="81"/>
    </row>
    <row r="45" spans="1:13" ht="15" customHeight="1">
      <c r="A45" s="496"/>
      <c r="B45" s="496"/>
      <c r="C45" s="496"/>
      <c r="D45" s="496"/>
      <c r="E45" s="149"/>
      <c r="F45" s="122" t="str">
        <f>L45</f>
        <v/>
      </c>
      <c r="G45" s="253"/>
      <c r="H45" s="123" t="str">
        <f>M45</f>
        <v/>
      </c>
      <c r="I45" s="93" t="str">
        <f>IF(E45+G45=0,"",F45+H45)</f>
        <v/>
      </c>
      <c r="L45" s="38" t="str">
        <f>IF(E45="","",ROUND(E45/12,2))</f>
        <v/>
      </c>
      <c r="M45" s="38" t="str">
        <f>IF(G45="","",ROUND(G45/12,2))</f>
        <v/>
      </c>
    </row>
    <row r="46" spans="1:13" ht="15" customHeight="1">
      <c r="A46" s="496"/>
      <c r="B46" s="496"/>
      <c r="C46" s="496"/>
      <c r="D46" s="496"/>
      <c r="E46" s="149"/>
      <c r="F46" s="122" t="str">
        <f t="shared" ref="F46:F56" si="0">L46</f>
        <v/>
      </c>
      <c r="G46" s="253"/>
      <c r="H46" s="123" t="str">
        <f t="shared" ref="H46:H56" si="1">M46</f>
        <v/>
      </c>
      <c r="I46" s="93" t="str">
        <f t="shared" ref="I46:I56" si="2">IF(E46+G46=0,"",F46+H46)</f>
        <v/>
      </c>
      <c r="L46" s="38" t="str">
        <f t="shared" ref="L46:L56" si="3">IF(E46="","",ROUND(E46/12,2))</f>
        <v/>
      </c>
      <c r="M46" s="38" t="str">
        <f t="shared" ref="M46:M56" si="4">IF(G46="","",ROUND(G46/12,2))</f>
        <v/>
      </c>
    </row>
    <row r="47" spans="1:13" ht="15" customHeight="1">
      <c r="A47" s="496"/>
      <c r="B47" s="496"/>
      <c r="C47" s="496"/>
      <c r="D47" s="496"/>
      <c r="E47" s="149"/>
      <c r="F47" s="122" t="str">
        <f t="shared" si="0"/>
        <v/>
      </c>
      <c r="G47" s="253"/>
      <c r="H47" s="123" t="str">
        <f t="shared" si="1"/>
        <v/>
      </c>
      <c r="I47" s="93" t="str">
        <f t="shared" si="2"/>
        <v/>
      </c>
      <c r="L47" s="38" t="str">
        <f t="shared" si="3"/>
        <v/>
      </c>
      <c r="M47" s="38" t="str">
        <f t="shared" si="4"/>
        <v/>
      </c>
    </row>
    <row r="48" spans="1:13" ht="15" customHeight="1">
      <c r="A48" s="496"/>
      <c r="B48" s="496"/>
      <c r="C48" s="496"/>
      <c r="D48" s="496"/>
      <c r="E48" s="149"/>
      <c r="F48" s="122" t="str">
        <f t="shared" si="0"/>
        <v/>
      </c>
      <c r="G48" s="253"/>
      <c r="H48" s="123" t="str">
        <f t="shared" si="1"/>
        <v/>
      </c>
      <c r="I48" s="93" t="str">
        <f t="shared" si="2"/>
        <v/>
      </c>
      <c r="L48" s="38" t="str">
        <f t="shared" si="3"/>
        <v/>
      </c>
      <c r="M48" s="38" t="str">
        <f t="shared" si="4"/>
        <v/>
      </c>
    </row>
    <row r="49" spans="1:13" ht="15" customHeight="1">
      <c r="A49" s="496"/>
      <c r="B49" s="496"/>
      <c r="C49" s="496"/>
      <c r="D49" s="496"/>
      <c r="E49" s="149"/>
      <c r="F49" s="122" t="str">
        <f t="shared" si="0"/>
        <v/>
      </c>
      <c r="G49" s="253"/>
      <c r="H49" s="123" t="str">
        <f t="shared" si="1"/>
        <v/>
      </c>
      <c r="I49" s="93" t="str">
        <f t="shared" si="2"/>
        <v/>
      </c>
      <c r="L49" s="38" t="str">
        <f t="shared" si="3"/>
        <v/>
      </c>
      <c r="M49" s="38" t="str">
        <f t="shared" si="4"/>
        <v/>
      </c>
    </row>
    <row r="50" spans="1:13" ht="15" customHeight="1">
      <c r="A50" s="496"/>
      <c r="B50" s="496"/>
      <c r="C50" s="496"/>
      <c r="D50" s="496"/>
      <c r="E50" s="149"/>
      <c r="F50" s="122" t="str">
        <f t="shared" si="0"/>
        <v/>
      </c>
      <c r="G50" s="253"/>
      <c r="H50" s="123" t="str">
        <f t="shared" si="1"/>
        <v/>
      </c>
      <c r="I50" s="93" t="str">
        <f t="shared" si="2"/>
        <v/>
      </c>
      <c r="L50" s="38" t="str">
        <f t="shared" si="3"/>
        <v/>
      </c>
      <c r="M50" s="38" t="str">
        <f t="shared" si="4"/>
        <v/>
      </c>
    </row>
    <row r="51" spans="1:13" ht="15" customHeight="1">
      <c r="A51" s="496"/>
      <c r="B51" s="496"/>
      <c r="C51" s="496"/>
      <c r="D51" s="496"/>
      <c r="E51" s="149"/>
      <c r="F51" s="122" t="str">
        <f t="shared" si="0"/>
        <v/>
      </c>
      <c r="G51" s="253"/>
      <c r="H51" s="123" t="str">
        <f t="shared" si="1"/>
        <v/>
      </c>
      <c r="I51" s="93" t="str">
        <f t="shared" si="2"/>
        <v/>
      </c>
      <c r="L51" s="38" t="str">
        <f t="shared" si="3"/>
        <v/>
      </c>
      <c r="M51" s="38" t="str">
        <f t="shared" si="4"/>
        <v/>
      </c>
    </row>
    <row r="52" spans="1:13" ht="15" customHeight="1">
      <c r="A52" s="496"/>
      <c r="B52" s="496"/>
      <c r="C52" s="496"/>
      <c r="D52" s="496"/>
      <c r="E52" s="149"/>
      <c r="F52" s="122" t="str">
        <f t="shared" si="0"/>
        <v/>
      </c>
      <c r="G52" s="253"/>
      <c r="H52" s="123" t="str">
        <f t="shared" si="1"/>
        <v/>
      </c>
      <c r="I52" s="93" t="str">
        <f t="shared" si="2"/>
        <v/>
      </c>
      <c r="L52" s="38" t="str">
        <f t="shared" si="3"/>
        <v/>
      </c>
      <c r="M52" s="38" t="str">
        <f t="shared" si="4"/>
        <v/>
      </c>
    </row>
    <row r="53" spans="1:13" ht="15" customHeight="1">
      <c r="A53" s="496"/>
      <c r="B53" s="496"/>
      <c r="C53" s="496"/>
      <c r="D53" s="496"/>
      <c r="E53" s="149"/>
      <c r="F53" s="122" t="str">
        <f t="shared" si="0"/>
        <v/>
      </c>
      <c r="G53" s="253"/>
      <c r="H53" s="123" t="str">
        <f t="shared" si="1"/>
        <v/>
      </c>
      <c r="I53" s="93" t="str">
        <f t="shared" si="2"/>
        <v/>
      </c>
      <c r="L53" s="38" t="str">
        <f t="shared" si="3"/>
        <v/>
      </c>
      <c r="M53" s="38" t="str">
        <f t="shared" si="4"/>
        <v/>
      </c>
    </row>
    <row r="54" spans="1:13" ht="15" customHeight="1">
      <c r="A54" s="496"/>
      <c r="B54" s="496"/>
      <c r="C54" s="496"/>
      <c r="D54" s="496"/>
      <c r="E54" s="149"/>
      <c r="F54" s="122" t="str">
        <f t="shared" si="0"/>
        <v/>
      </c>
      <c r="G54" s="253"/>
      <c r="H54" s="123" t="str">
        <f t="shared" si="1"/>
        <v/>
      </c>
      <c r="I54" s="93" t="str">
        <f t="shared" si="2"/>
        <v/>
      </c>
      <c r="L54" s="38" t="str">
        <f t="shared" si="3"/>
        <v/>
      </c>
      <c r="M54" s="38" t="str">
        <f t="shared" si="4"/>
        <v/>
      </c>
    </row>
    <row r="55" spans="1:13" ht="15" customHeight="1">
      <c r="A55" s="496"/>
      <c r="B55" s="496"/>
      <c r="C55" s="496"/>
      <c r="D55" s="496"/>
      <c r="E55" s="149"/>
      <c r="F55" s="122" t="str">
        <f t="shared" si="0"/>
        <v/>
      </c>
      <c r="G55" s="253"/>
      <c r="H55" s="123" t="str">
        <f t="shared" si="1"/>
        <v/>
      </c>
      <c r="I55" s="93" t="str">
        <f t="shared" si="2"/>
        <v/>
      </c>
      <c r="L55" s="38" t="str">
        <f t="shared" si="3"/>
        <v/>
      </c>
      <c r="M55" s="38" t="str">
        <f t="shared" si="4"/>
        <v/>
      </c>
    </row>
    <row r="56" spans="1:13" ht="15" customHeight="1" thickBot="1">
      <c r="A56" s="497"/>
      <c r="B56" s="497"/>
      <c r="C56" s="497"/>
      <c r="D56" s="497"/>
      <c r="E56" s="150"/>
      <c r="F56" s="124" t="str">
        <f t="shared" si="0"/>
        <v/>
      </c>
      <c r="G56" s="254"/>
      <c r="H56" s="125" t="str">
        <f t="shared" si="1"/>
        <v/>
      </c>
      <c r="I56" s="92" t="str">
        <f t="shared" si="2"/>
        <v/>
      </c>
      <c r="L56" s="38" t="str">
        <f t="shared" si="3"/>
        <v/>
      </c>
      <c r="M56" s="38" t="str">
        <f t="shared" si="4"/>
        <v/>
      </c>
    </row>
    <row r="57" spans="1:13" ht="15" customHeight="1" thickTop="1" thickBot="1">
      <c r="A57" s="498" t="s">
        <v>122</v>
      </c>
      <c r="B57" s="499"/>
      <c r="C57" s="499"/>
      <c r="D57" s="500"/>
      <c r="E57" s="85" t="str">
        <f>IF(E45="","",SUM(E45:E56))</f>
        <v/>
      </c>
      <c r="F57" s="89" t="str">
        <f t="shared" ref="F57" si="5">IF(F45="","",SUM(F45:F56))</f>
        <v/>
      </c>
      <c r="G57" s="255" t="str">
        <f t="shared" ref="G57" si="6">IF(G45="","",SUM(G45:G56))</f>
        <v/>
      </c>
      <c r="H57" s="95" t="str">
        <f t="shared" ref="H57:I57" si="7">IF(H45="","",SUM(H45:H56))</f>
        <v/>
      </c>
      <c r="I57" s="165" t="str">
        <f t="shared" si="7"/>
        <v/>
      </c>
    </row>
    <row r="58" spans="1:13" ht="15" customHeight="1" thickBot="1">
      <c r="A58" s="46"/>
      <c r="B58" s="53"/>
      <c r="C58" s="53"/>
      <c r="D58" s="53"/>
      <c r="E58" s="53"/>
      <c r="F58" s="492" t="s">
        <v>242</v>
      </c>
      <c r="G58" s="492"/>
      <c r="H58" s="492"/>
      <c r="I58" s="166" t="str">
        <f>IF(I57="","",ROUNDDOWN(I57,0))</f>
        <v/>
      </c>
    </row>
    <row r="59" spans="1:13" ht="7.5" customHeight="1">
      <c r="A59" s="46"/>
      <c r="B59" s="53"/>
      <c r="C59" s="53"/>
      <c r="D59" s="53"/>
      <c r="E59" s="53"/>
      <c r="F59" s="53"/>
      <c r="G59" s="53"/>
      <c r="H59" s="53"/>
      <c r="I59" s="53"/>
    </row>
    <row r="60" spans="1:13" ht="7.5" customHeight="1">
      <c r="A60" s="46"/>
      <c r="B60" s="53"/>
      <c r="C60" s="53"/>
      <c r="D60" s="53"/>
      <c r="E60" s="53"/>
      <c r="F60" s="53"/>
      <c r="G60" s="53"/>
      <c r="H60" s="53"/>
      <c r="I60" s="53"/>
    </row>
    <row r="61" spans="1:13">
      <c r="A61" s="38" t="s">
        <v>239</v>
      </c>
    </row>
    <row r="62" spans="1:13" ht="3.75" customHeight="1"/>
    <row r="63" spans="1:13" ht="18.75" customHeight="1">
      <c r="A63" s="430"/>
      <c r="B63" s="431"/>
      <c r="C63" s="431"/>
      <c r="D63" s="431"/>
      <c r="E63" s="431"/>
      <c r="F63" s="431"/>
      <c r="G63" s="431"/>
      <c r="H63" s="431"/>
      <c r="I63" s="431"/>
      <c r="J63" s="431"/>
      <c r="K63" s="432"/>
    </row>
    <row r="64" spans="1:13" ht="18.75" customHeight="1">
      <c r="A64" s="433"/>
      <c r="B64" s="434"/>
      <c r="C64" s="434"/>
      <c r="D64" s="434"/>
      <c r="E64" s="434"/>
      <c r="F64" s="434"/>
      <c r="G64" s="434"/>
      <c r="H64" s="434"/>
      <c r="I64" s="434"/>
      <c r="J64" s="434"/>
      <c r="K64" s="435"/>
    </row>
    <row r="65" spans="1:11" ht="18.75" customHeight="1">
      <c r="A65" s="433"/>
      <c r="B65" s="434"/>
      <c r="C65" s="434"/>
      <c r="D65" s="434"/>
      <c r="E65" s="434"/>
      <c r="F65" s="434"/>
      <c r="G65" s="434"/>
      <c r="H65" s="434"/>
      <c r="I65" s="434"/>
      <c r="J65" s="434"/>
      <c r="K65" s="435"/>
    </row>
    <row r="66" spans="1:11" ht="18.75" customHeight="1">
      <c r="A66" s="436"/>
      <c r="B66" s="437"/>
      <c r="C66" s="437"/>
      <c r="D66" s="437"/>
      <c r="E66" s="437"/>
      <c r="F66" s="437"/>
      <c r="G66" s="437"/>
      <c r="H66" s="437"/>
      <c r="I66" s="437"/>
      <c r="J66" s="437"/>
      <c r="K66" s="438"/>
    </row>
  </sheetData>
  <mergeCells count="61">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F22:G22"/>
    <mergeCell ref="F23:G23"/>
    <mergeCell ref="A28:A29"/>
    <mergeCell ref="A20:A23"/>
    <mergeCell ref="C20:K20"/>
    <mergeCell ref="B21:B23"/>
    <mergeCell ref="F21:G21"/>
    <mergeCell ref="H21:K21"/>
    <mergeCell ref="G28:K28"/>
    <mergeCell ref="D28:F28"/>
    <mergeCell ref="B28:C28"/>
    <mergeCell ref="A33:A34"/>
    <mergeCell ref="A36:A37"/>
    <mergeCell ref="I42:I44"/>
    <mergeCell ref="A31:A32"/>
    <mergeCell ref="A63:K66"/>
    <mergeCell ref="B33:B34"/>
    <mergeCell ref="C33:C34"/>
    <mergeCell ref="D33:D34"/>
    <mergeCell ref="E43:E44"/>
    <mergeCell ref="G43:G44"/>
    <mergeCell ref="F33:K33"/>
    <mergeCell ref="F34:H34"/>
    <mergeCell ref="I34:K34"/>
    <mergeCell ref="F35:H37"/>
    <mergeCell ref="I35:K37"/>
    <mergeCell ref="E33:E34"/>
    <mergeCell ref="F58:H58"/>
    <mergeCell ref="E42:H42"/>
    <mergeCell ref="A55:D55"/>
    <mergeCell ref="A56:D56"/>
    <mergeCell ref="A57:D57"/>
    <mergeCell ref="A52:D52"/>
    <mergeCell ref="A53:D53"/>
    <mergeCell ref="A54:D54"/>
    <mergeCell ref="A49:D49"/>
    <mergeCell ref="A50:D50"/>
    <mergeCell ref="A51:D51"/>
    <mergeCell ref="A46:D46"/>
    <mergeCell ref="A47:D47"/>
    <mergeCell ref="A48:D48"/>
    <mergeCell ref="A45:D45"/>
    <mergeCell ref="A42:D44"/>
  </mergeCells>
  <phoneticPr fontId="5"/>
  <dataValidations count="4">
    <dataValidation type="list" allowBlank="1" showInputMessage="1" showErrorMessage="1" sqref="K22:K23" xr:uid="{00000000-0002-0000-0500-000000000000}">
      <formula1>"転用,譲渡,交換,貸付,取壊し"</formula1>
    </dataValidation>
    <dataValidation type="list" allowBlank="1" showInputMessage="1" showErrorMessage="1" sqref="I22:I23" xr:uid="{00000000-0002-0000-0500-000001000000}">
      <formula1>"有（承認済）,有（申請済）,有（申請予定）,無"</formula1>
    </dataValidation>
    <dataValidation type="list" allowBlank="1" showInputMessage="1" showErrorMessage="1" sqref="B21:B23" xr:uid="{00000000-0002-0000-0500-000002000000}">
      <formula1>"有,無"</formula1>
    </dataValidation>
    <dataValidation type="list" allowBlank="1" showInputMessage="1" showErrorMessage="1" sqref="B16:K16" xr:uid="{00000000-0002-0000-0500-000003000000}">
      <formula1>"新築,移転新築,増築,改築"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4000000}">
          <x14:formula1>
            <xm:f>'管理用（このシートは削除しないでください）'!$F$3:$F$10</xm:f>
          </x14:formula1>
          <xm:sqref>B19:K19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62"/>
  <sheetViews>
    <sheetView view="pageBreakPreview" zoomScaleNormal="100" zoomScaleSheetLayoutView="100" workbookViewId="0"/>
  </sheetViews>
  <sheetFormatPr defaultColWidth="9" defaultRowHeight="12"/>
  <cols>
    <col min="1" max="1" width="11.25" style="38" customWidth="1"/>
    <col min="2" max="18" width="10" style="38" customWidth="1"/>
    <col min="19" max="16384" width="9" style="38"/>
  </cols>
  <sheetData>
    <row r="1" spans="1:11">
      <c r="A1" s="38" t="s">
        <v>243</v>
      </c>
    </row>
    <row r="2" spans="1:11" ht="18" customHeight="1">
      <c r="A2" s="410" t="s">
        <v>125</v>
      </c>
      <c r="B2" s="410"/>
      <c r="C2" s="410"/>
      <c r="D2" s="410"/>
      <c r="E2" s="410"/>
      <c r="F2" s="410"/>
      <c r="G2" s="410"/>
      <c r="H2" s="410"/>
      <c r="I2" s="410"/>
      <c r="J2" s="410"/>
      <c r="K2" s="410"/>
    </row>
    <row r="5" spans="1:11" ht="18.75" customHeight="1">
      <c r="A5" s="40" t="s">
        <v>65</v>
      </c>
      <c r="B5" s="414" t="s">
        <v>244</v>
      </c>
      <c r="C5" s="414"/>
      <c r="D5" s="414"/>
      <c r="E5" s="414"/>
      <c r="F5" s="414"/>
    </row>
    <row r="6" spans="1:11" ht="12" customHeight="1">
      <c r="A6" s="46"/>
      <c r="B6" s="47"/>
      <c r="C6" s="47"/>
      <c r="D6" s="47"/>
      <c r="E6" s="47"/>
      <c r="F6" s="47"/>
    </row>
    <row r="8" spans="1:11">
      <c r="A8" s="414" t="s">
        <v>111</v>
      </c>
      <c r="B8" s="414"/>
      <c r="C8" s="414"/>
      <c r="D8" s="414" t="s">
        <v>152</v>
      </c>
      <c r="E8" s="414"/>
      <c r="F8" s="414"/>
      <c r="G8" s="414" t="s">
        <v>112</v>
      </c>
      <c r="H8" s="414"/>
      <c r="I8" s="414"/>
      <c r="J8" s="414"/>
      <c r="K8" s="414"/>
    </row>
    <row r="9" spans="1:11" ht="18.75" customHeight="1">
      <c r="A9" s="415"/>
      <c r="B9" s="415"/>
      <c r="C9" s="415"/>
      <c r="D9" s="415"/>
      <c r="E9" s="415"/>
      <c r="F9" s="415"/>
      <c r="G9" s="415"/>
      <c r="H9" s="415"/>
      <c r="I9" s="415"/>
      <c r="J9" s="415"/>
      <c r="K9" s="415"/>
    </row>
    <row r="10" spans="1:11" ht="12" customHeight="1">
      <c r="A10" s="45"/>
      <c r="B10" s="45"/>
      <c r="C10" s="45"/>
      <c r="D10" s="45"/>
      <c r="E10" s="45"/>
      <c r="F10" s="45"/>
      <c r="G10" s="45"/>
      <c r="H10" s="45"/>
      <c r="I10" s="45"/>
      <c r="J10" s="45"/>
      <c r="K10" s="45"/>
    </row>
    <row r="11" spans="1:11" ht="12" customHeight="1">
      <c r="A11" s="45"/>
      <c r="B11" s="45"/>
      <c r="C11" s="45"/>
      <c r="D11" s="45"/>
      <c r="E11" s="45"/>
      <c r="F11" s="45"/>
      <c r="G11" s="45"/>
      <c r="H11" s="45"/>
      <c r="I11" s="45"/>
      <c r="J11" s="45"/>
      <c r="K11" s="45"/>
    </row>
    <row r="12" spans="1:11">
      <c r="A12" s="38" t="s">
        <v>155</v>
      </c>
    </row>
    <row r="13" spans="1:11" ht="3.75" customHeight="1"/>
    <row r="14" spans="1:11">
      <c r="A14" s="412" t="s">
        <v>113</v>
      </c>
      <c r="B14" s="411" t="s">
        <v>126</v>
      </c>
      <c r="C14" s="411"/>
      <c r="D14" s="411"/>
      <c r="E14" s="411"/>
      <c r="F14" s="411"/>
      <c r="G14" s="411" t="s">
        <v>127</v>
      </c>
      <c r="H14" s="411"/>
      <c r="I14" s="411"/>
      <c r="J14" s="411"/>
      <c r="K14" s="411"/>
    </row>
    <row r="15" spans="1:11" ht="18.75" customHeight="1">
      <c r="A15" s="413"/>
      <c r="B15" s="119" t="s">
        <v>419</v>
      </c>
      <c r="C15" s="134" t="s">
        <v>420</v>
      </c>
      <c r="D15" s="120" t="s">
        <v>421</v>
      </c>
      <c r="E15" s="120" t="s">
        <v>422</v>
      </c>
      <c r="F15" s="135" t="s">
        <v>420</v>
      </c>
      <c r="G15" s="119" t="s">
        <v>419</v>
      </c>
      <c r="H15" s="134" t="s">
        <v>420</v>
      </c>
      <c r="I15" s="120" t="s">
        <v>421</v>
      </c>
      <c r="J15" s="120" t="s">
        <v>422</v>
      </c>
      <c r="K15" s="135" t="s">
        <v>420</v>
      </c>
    </row>
    <row r="16" spans="1:11" ht="18.75" customHeight="1">
      <c r="A16" s="40" t="s">
        <v>142</v>
      </c>
      <c r="B16" s="416"/>
      <c r="C16" s="416"/>
      <c r="D16" s="416"/>
      <c r="E16" s="416"/>
      <c r="F16" s="416"/>
      <c r="G16" s="443"/>
      <c r="H16" s="462"/>
      <c r="I16" s="462"/>
      <c r="J16" s="462"/>
      <c r="K16" s="444"/>
    </row>
    <row r="17" spans="1:11" ht="18.75" customHeight="1">
      <c r="A17" s="132" t="s">
        <v>220</v>
      </c>
      <c r="B17" s="126" t="s">
        <v>424</v>
      </c>
      <c r="C17" s="161"/>
      <c r="D17" s="127" t="s">
        <v>425</v>
      </c>
      <c r="E17" s="162"/>
      <c r="F17" s="129" t="s">
        <v>426</v>
      </c>
      <c r="G17" s="162"/>
      <c r="H17" s="128" t="s">
        <v>427</v>
      </c>
      <c r="I17" s="162"/>
      <c r="J17" s="128" t="s">
        <v>428</v>
      </c>
      <c r="K17" s="130">
        <f>C17+E17+G17+I17</f>
        <v>0</v>
      </c>
    </row>
    <row r="18" spans="1:11">
      <c r="A18" s="440" t="s">
        <v>132</v>
      </c>
      <c r="B18" s="411" t="s">
        <v>245</v>
      </c>
      <c r="C18" s="411"/>
      <c r="D18" s="411"/>
      <c r="E18" s="411"/>
      <c r="F18" s="411"/>
      <c r="G18" s="411" t="s">
        <v>246</v>
      </c>
      <c r="H18" s="411"/>
      <c r="I18" s="411"/>
      <c r="J18" s="411"/>
      <c r="K18" s="411"/>
    </row>
    <row r="19" spans="1:11" ht="18.75" customHeight="1">
      <c r="A19" s="413"/>
      <c r="B19" s="416"/>
      <c r="C19" s="416"/>
      <c r="D19" s="416"/>
      <c r="E19" s="416"/>
      <c r="F19" s="416"/>
      <c r="G19" s="416"/>
      <c r="H19" s="416"/>
      <c r="I19" s="416"/>
      <c r="J19" s="416"/>
      <c r="K19" s="416"/>
    </row>
    <row r="20" spans="1:11" ht="12" customHeight="1">
      <c r="A20" s="439" t="s">
        <v>133</v>
      </c>
      <c r="B20" s="40" t="s">
        <v>134</v>
      </c>
      <c r="C20" s="414" t="s">
        <v>135</v>
      </c>
      <c r="D20" s="414"/>
      <c r="E20" s="414"/>
      <c r="F20" s="414"/>
      <c r="G20" s="414"/>
      <c r="H20" s="414"/>
      <c r="I20" s="414"/>
      <c r="J20" s="414"/>
      <c r="K20" s="414"/>
    </row>
    <row r="21" spans="1:11">
      <c r="A21" s="439"/>
      <c r="B21" s="416"/>
      <c r="C21" s="40" t="s">
        <v>136</v>
      </c>
      <c r="D21" s="40" t="s">
        <v>137</v>
      </c>
      <c r="E21" s="40" t="s">
        <v>138</v>
      </c>
      <c r="F21" s="424" t="s">
        <v>131</v>
      </c>
      <c r="G21" s="425"/>
      <c r="H21" s="411" t="s">
        <v>139</v>
      </c>
      <c r="I21" s="411"/>
      <c r="J21" s="411"/>
      <c r="K21" s="411"/>
    </row>
    <row r="22" spans="1:11" ht="18.75" customHeight="1">
      <c r="A22" s="439"/>
      <c r="B22" s="416"/>
      <c r="C22" s="137"/>
      <c r="D22" s="138"/>
      <c r="E22" s="139"/>
      <c r="F22" s="423"/>
      <c r="G22" s="423"/>
      <c r="H22" s="44" t="s">
        <v>140</v>
      </c>
      <c r="I22" s="140"/>
      <c r="J22" s="44" t="s">
        <v>141</v>
      </c>
      <c r="K22" s="141"/>
    </row>
    <row r="23" spans="1:11" ht="18.75" customHeight="1">
      <c r="A23" s="439"/>
      <c r="B23" s="416"/>
      <c r="C23" s="137"/>
      <c r="D23" s="138"/>
      <c r="E23" s="139"/>
      <c r="F23" s="423"/>
      <c r="G23" s="423"/>
      <c r="H23" s="44" t="s">
        <v>140</v>
      </c>
      <c r="I23" s="140"/>
      <c r="J23" s="44" t="s">
        <v>141</v>
      </c>
      <c r="K23" s="141"/>
    </row>
    <row r="24" spans="1:11" ht="12" customHeight="1"/>
    <row r="25" spans="1:11" ht="12" customHeight="1"/>
    <row r="26" spans="1:11">
      <c r="A26" s="38" t="s">
        <v>156</v>
      </c>
    </row>
    <row r="27" spans="1:11" ht="3.75" customHeight="1"/>
    <row r="28" spans="1:11">
      <c r="A28" s="477" t="s">
        <v>44</v>
      </c>
      <c r="B28" s="420" t="s">
        <v>342</v>
      </c>
      <c r="C28" s="421"/>
      <c r="D28" s="421"/>
      <c r="E28" s="421"/>
      <c r="F28" s="421"/>
      <c r="G28" s="421"/>
      <c r="H28" s="421"/>
      <c r="I28" s="421"/>
      <c r="J28" s="421"/>
      <c r="K28" s="422"/>
    </row>
    <row r="29" spans="1:11">
      <c r="A29" s="479"/>
      <c r="B29" s="55" t="s">
        <v>247</v>
      </c>
      <c r="C29" s="55" t="s">
        <v>248</v>
      </c>
      <c r="D29" s="55" t="s">
        <v>249</v>
      </c>
      <c r="E29" s="55" t="s">
        <v>250</v>
      </c>
      <c r="F29" s="55" t="s">
        <v>251</v>
      </c>
      <c r="G29" s="55" t="s">
        <v>252</v>
      </c>
      <c r="H29" s="55" t="s">
        <v>253</v>
      </c>
      <c r="I29" s="79" t="s">
        <v>254</v>
      </c>
      <c r="J29" s="56" t="s">
        <v>255</v>
      </c>
      <c r="K29" s="56" t="s">
        <v>256</v>
      </c>
    </row>
    <row r="30" spans="1:11" ht="18.75" customHeight="1">
      <c r="A30" s="40" t="s">
        <v>436</v>
      </c>
      <c r="B30" s="143"/>
      <c r="C30" s="143"/>
      <c r="D30" s="143"/>
      <c r="E30" s="143"/>
      <c r="F30" s="143"/>
      <c r="G30" s="151"/>
      <c r="H30" s="143"/>
      <c r="I30" s="138"/>
      <c r="J30" s="138"/>
      <c r="K30" s="138"/>
    </row>
    <row r="31" spans="1:11" ht="15" customHeight="1">
      <c r="A31" s="411" t="s">
        <v>437</v>
      </c>
      <c r="B31" s="142"/>
      <c r="C31" s="142"/>
      <c r="D31" s="142"/>
      <c r="E31" s="142"/>
      <c r="F31" s="142"/>
      <c r="G31" s="142"/>
      <c r="H31" s="142"/>
      <c r="I31" s="142"/>
      <c r="J31" s="142"/>
      <c r="K31" s="142"/>
    </row>
    <row r="32" spans="1:11" ht="15" customHeight="1">
      <c r="A32" s="411"/>
      <c r="B32" s="143"/>
      <c r="C32" s="143"/>
      <c r="D32" s="143"/>
      <c r="E32" s="146"/>
      <c r="F32" s="146"/>
      <c r="G32" s="146"/>
      <c r="H32" s="146"/>
      <c r="I32" s="146"/>
      <c r="J32" s="146"/>
      <c r="K32" s="146"/>
    </row>
    <row r="33" spans="1:11">
      <c r="A33" s="477" t="s">
        <v>44</v>
      </c>
      <c r="B33" s="57"/>
      <c r="C33" s="57" t="s">
        <v>258</v>
      </c>
      <c r="D33" s="57" t="s">
        <v>259</v>
      </c>
      <c r="E33" s="57" t="s">
        <v>260</v>
      </c>
      <c r="F33" s="419" t="s">
        <v>261</v>
      </c>
      <c r="G33" s="419" t="s">
        <v>119</v>
      </c>
      <c r="H33" s="419" t="s">
        <v>122</v>
      </c>
      <c r="I33" s="477" t="s">
        <v>234</v>
      </c>
      <c r="J33" s="526"/>
      <c r="K33" s="478"/>
    </row>
    <row r="34" spans="1:11" ht="24">
      <c r="A34" s="479"/>
      <c r="B34" s="96" t="s">
        <v>257</v>
      </c>
      <c r="C34" s="96" t="s">
        <v>262</v>
      </c>
      <c r="D34" s="96" t="s">
        <v>263</v>
      </c>
      <c r="E34" s="96" t="s">
        <v>264</v>
      </c>
      <c r="F34" s="418"/>
      <c r="G34" s="418"/>
      <c r="H34" s="418"/>
      <c r="I34" s="479"/>
      <c r="J34" s="527"/>
      <c r="K34" s="480"/>
    </row>
    <row r="35" spans="1:11" ht="18.75" customHeight="1">
      <c r="A35" s="40" t="s">
        <v>436</v>
      </c>
      <c r="B35" s="143"/>
      <c r="C35" s="143"/>
      <c r="D35" s="143"/>
      <c r="E35" s="143"/>
      <c r="F35" s="143"/>
      <c r="G35" s="151"/>
      <c r="H35" s="50" t="str">
        <f>IF(SUM(B30:K30)+SUM(B35:G35)=0,"",SUM((B30:K30)+SUM(B35:G35)))</f>
        <v/>
      </c>
      <c r="I35" s="517"/>
      <c r="J35" s="518"/>
      <c r="K35" s="519"/>
    </row>
    <row r="36" spans="1:11" ht="15" customHeight="1">
      <c r="A36" s="411" t="s">
        <v>437</v>
      </c>
      <c r="B36" s="202"/>
      <c r="C36" s="202"/>
      <c r="D36" s="202"/>
      <c r="E36" s="202"/>
      <c r="F36" s="202"/>
      <c r="G36" s="202"/>
      <c r="H36" s="49" t="str">
        <f t="shared" ref="H36:H37" si="0">IF(SUM(B31:K31)+SUM(B36:G36)=0,"",SUM((B31:K31)+SUM(B36:G36)))</f>
        <v/>
      </c>
      <c r="I36" s="520"/>
      <c r="J36" s="521"/>
      <c r="K36" s="522"/>
    </row>
    <row r="37" spans="1:11" ht="15" customHeight="1">
      <c r="A37" s="411"/>
      <c r="B37" s="143"/>
      <c r="C37" s="143"/>
      <c r="D37" s="143"/>
      <c r="E37" s="143"/>
      <c r="F37" s="143"/>
      <c r="G37" s="143"/>
      <c r="H37" s="50" t="str">
        <f t="shared" si="0"/>
        <v/>
      </c>
      <c r="I37" s="523"/>
      <c r="J37" s="524"/>
      <c r="K37" s="525"/>
    </row>
    <row r="38" spans="1:11" ht="12" customHeight="1">
      <c r="A38" s="46"/>
      <c r="B38" s="53"/>
      <c r="C38" s="53"/>
      <c r="D38" s="53"/>
      <c r="E38" s="53"/>
      <c r="F38" s="81"/>
      <c r="G38" s="81"/>
      <c r="H38" s="81"/>
      <c r="I38" s="82"/>
      <c r="J38" s="82"/>
      <c r="K38" s="82"/>
    </row>
    <row r="39" spans="1:11" ht="12" customHeight="1">
      <c r="A39" s="46"/>
      <c r="B39" s="53"/>
      <c r="C39" s="53"/>
      <c r="D39" s="53"/>
      <c r="E39" s="53"/>
      <c r="F39" s="81"/>
      <c r="G39" s="81"/>
      <c r="H39" s="81"/>
      <c r="I39" s="82"/>
      <c r="J39" s="82"/>
      <c r="K39" s="82"/>
    </row>
    <row r="40" spans="1:11">
      <c r="A40" s="38" t="s">
        <v>265</v>
      </c>
    </row>
    <row r="41" spans="1:11" ht="3.75" customHeight="1"/>
    <row r="42" spans="1:11" ht="15" customHeight="1">
      <c r="A42" s="529" t="s">
        <v>266</v>
      </c>
      <c r="B42" s="530"/>
      <c r="C42" s="530"/>
      <c r="D42" s="530"/>
      <c r="E42" s="530"/>
      <c r="F42" s="530"/>
      <c r="G42" s="530"/>
      <c r="H42" s="530"/>
      <c r="I42" s="531"/>
      <c r="J42" s="81"/>
    </row>
    <row r="43" spans="1:11" ht="15" customHeight="1">
      <c r="A43" s="529" t="s">
        <v>268</v>
      </c>
      <c r="B43" s="530"/>
      <c r="C43" s="530"/>
      <c r="D43" s="530"/>
      <c r="E43" s="530"/>
      <c r="F43" s="530"/>
      <c r="G43" s="530"/>
      <c r="H43" s="530"/>
      <c r="I43" s="531"/>
    </row>
    <row r="44" spans="1:11" ht="15" customHeight="1">
      <c r="A44" s="426" t="s">
        <v>267</v>
      </c>
      <c r="B44" s="528"/>
      <c r="C44" s="152"/>
      <c r="D44" s="426" t="s">
        <v>248</v>
      </c>
      <c r="E44" s="528"/>
      <c r="F44" s="153"/>
      <c r="G44" s="426" t="s">
        <v>249</v>
      </c>
      <c r="H44" s="427"/>
      <c r="I44" s="153"/>
    </row>
    <row r="45" spans="1:11" ht="15" customHeight="1">
      <c r="A45" s="426" t="s">
        <v>250</v>
      </c>
      <c r="B45" s="528"/>
      <c r="C45" s="152"/>
      <c r="D45" s="426" t="s">
        <v>251</v>
      </c>
      <c r="E45" s="528"/>
      <c r="F45" s="153"/>
      <c r="G45" s="426" t="s">
        <v>252</v>
      </c>
      <c r="H45" s="427"/>
      <c r="I45" s="153"/>
    </row>
    <row r="46" spans="1:11" ht="15" customHeight="1">
      <c r="A46" s="426" t="s">
        <v>253</v>
      </c>
      <c r="B46" s="528"/>
      <c r="C46" s="152"/>
      <c r="D46" s="532" t="s">
        <v>254</v>
      </c>
      <c r="E46" s="532"/>
      <c r="F46" s="153"/>
      <c r="G46" s="528" t="s">
        <v>255</v>
      </c>
      <c r="H46" s="532"/>
      <c r="I46" s="153"/>
    </row>
    <row r="47" spans="1:11" ht="15" customHeight="1">
      <c r="A47" s="426" t="s">
        <v>256</v>
      </c>
      <c r="B47" s="528"/>
      <c r="C47" s="152"/>
      <c r="D47" s="532" t="s">
        <v>257</v>
      </c>
      <c r="E47" s="532"/>
      <c r="F47" s="153"/>
      <c r="G47" s="534"/>
      <c r="H47" s="534"/>
      <c r="I47" s="89"/>
    </row>
    <row r="48" spans="1:11" ht="15" customHeight="1">
      <c r="A48" s="485" t="s">
        <v>269</v>
      </c>
      <c r="B48" s="533"/>
      <c r="C48" s="141"/>
      <c r="I48" s="97"/>
    </row>
    <row r="49" spans="1:11" ht="15" customHeight="1">
      <c r="A49" s="485" t="s">
        <v>270</v>
      </c>
      <c r="B49" s="533"/>
      <c r="C49" s="141"/>
      <c r="I49" s="97"/>
    </row>
    <row r="50" spans="1:11" ht="15" customHeight="1">
      <c r="A50" s="485" t="s">
        <v>271</v>
      </c>
      <c r="B50" s="533"/>
      <c r="C50" s="141"/>
      <c r="D50" s="64"/>
      <c r="E50" s="64"/>
      <c r="F50" s="64"/>
      <c r="G50" s="64"/>
      <c r="H50" s="64"/>
      <c r="I50" s="67"/>
    </row>
    <row r="51" spans="1:11" ht="12" customHeight="1"/>
    <row r="52" spans="1:11" ht="12" customHeight="1"/>
    <row r="53" spans="1:11">
      <c r="A53" s="38" t="s">
        <v>239</v>
      </c>
    </row>
    <row r="54" spans="1:11" ht="3.75" customHeight="1"/>
    <row r="55" spans="1:11" ht="18.75" customHeight="1">
      <c r="A55" s="430"/>
      <c r="B55" s="431"/>
      <c r="C55" s="431"/>
      <c r="D55" s="431"/>
      <c r="E55" s="431"/>
      <c r="F55" s="431"/>
      <c r="G55" s="431"/>
      <c r="H55" s="431"/>
      <c r="I55" s="431"/>
      <c r="J55" s="431"/>
      <c r="K55" s="432"/>
    </row>
    <row r="56" spans="1:11" ht="18.75" customHeight="1">
      <c r="A56" s="433"/>
      <c r="B56" s="434"/>
      <c r="C56" s="434"/>
      <c r="D56" s="434"/>
      <c r="E56" s="434"/>
      <c r="F56" s="434"/>
      <c r="G56" s="434"/>
      <c r="H56" s="434"/>
      <c r="I56" s="434"/>
      <c r="J56" s="434"/>
      <c r="K56" s="435"/>
    </row>
    <row r="57" spans="1:11" ht="18.75" customHeight="1">
      <c r="A57" s="433"/>
      <c r="B57" s="434"/>
      <c r="C57" s="434"/>
      <c r="D57" s="434"/>
      <c r="E57" s="434"/>
      <c r="F57" s="434"/>
      <c r="G57" s="434"/>
      <c r="H57" s="434"/>
      <c r="I57" s="434"/>
      <c r="J57" s="434"/>
      <c r="K57" s="435"/>
    </row>
    <row r="58" spans="1:11" ht="18.75" customHeight="1">
      <c r="A58" s="436"/>
      <c r="B58" s="437"/>
      <c r="C58" s="437"/>
      <c r="D58" s="437"/>
      <c r="E58" s="437"/>
      <c r="F58" s="437"/>
      <c r="G58" s="437"/>
      <c r="H58" s="437"/>
      <c r="I58" s="437"/>
      <c r="J58" s="437"/>
      <c r="K58" s="438"/>
    </row>
    <row r="61" spans="1:11" ht="18.75" customHeight="1"/>
    <row r="62" spans="1:11" ht="18.75" customHeight="1"/>
  </sheetData>
  <mergeCells count="53">
    <mergeCell ref="B16:F16"/>
    <mergeCell ref="G16:K16"/>
    <mergeCell ref="A2:K2"/>
    <mergeCell ref="B5:F5"/>
    <mergeCell ref="A8:C8"/>
    <mergeCell ref="D8:F8"/>
    <mergeCell ref="G8:K8"/>
    <mergeCell ref="A9:C9"/>
    <mergeCell ref="D9:F9"/>
    <mergeCell ref="G9:K9"/>
    <mergeCell ref="A14:A15"/>
    <mergeCell ref="B14:F14"/>
    <mergeCell ref="G14:K14"/>
    <mergeCell ref="F22:G22"/>
    <mergeCell ref="F23:G23"/>
    <mergeCell ref="A28:A29"/>
    <mergeCell ref="A18:A19"/>
    <mergeCell ref="B18:F18"/>
    <mergeCell ref="G18:K18"/>
    <mergeCell ref="B19:F19"/>
    <mergeCell ref="G19:K19"/>
    <mergeCell ref="A20:A23"/>
    <mergeCell ref="C20:K20"/>
    <mergeCell ref="B21:B23"/>
    <mergeCell ref="F21:G21"/>
    <mergeCell ref="H21:K21"/>
    <mergeCell ref="B28:K28"/>
    <mergeCell ref="A31:A32"/>
    <mergeCell ref="A33:A34"/>
    <mergeCell ref="A43:I43"/>
    <mergeCell ref="A55:K58"/>
    <mergeCell ref="A46:B46"/>
    <mergeCell ref="A47:B47"/>
    <mergeCell ref="D46:E46"/>
    <mergeCell ref="D47:E47"/>
    <mergeCell ref="A50:B50"/>
    <mergeCell ref="G46:H46"/>
    <mergeCell ref="G47:H47"/>
    <mergeCell ref="A42:I42"/>
    <mergeCell ref="A48:B48"/>
    <mergeCell ref="A49:B49"/>
    <mergeCell ref="H33:H34"/>
    <mergeCell ref="A44:B44"/>
    <mergeCell ref="A45:B45"/>
    <mergeCell ref="D44:E44"/>
    <mergeCell ref="D45:E45"/>
    <mergeCell ref="G44:H44"/>
    <mergeCell ref="G45:H45"/>
    <mergeCell ref="I35:K37"/>
    <mergeCell ref="A36:A37"/>
    <mergeCell ref="I33:K34"/>
    <mergeCell ref="F33:F34"/>
    <mergeCell ref="G33:G34"/>
  </mergeCells>
  <phoneticPr fontId="5"/>
  <dataValidations count="5">
    <dataValidation type="list" allowBlank="1" showInputMessage="1" showErrorMessage="1" sqref="B16:K16" xr:uid="{00000000-0002-0000-0600-000000000000}">
      <formula1>"新築,移転新築,増築,改築"</formula1>
    </dataValidation>
    <dataValidation type="list" allowBlank="1" showInputMessage="1" showErrorMessage="1" sqref="B21:B23" xr:uid="{00000000-0002-0000-0600-000001000000}">
      <formula1>"有,無"</formula1>
    </dataValidation>
    <dataValidation type="list" allowBlank="1" showInputMessage="1" showErrorMessage="1" sqref="I22:I23" xr:uid="{00000000-0002-0000-0600-000002000000}">
      <formula1>"有（承認済）,有（申請済）,有（申請予定）,無"</formula1>
    </dataValidation>
    <dataValidation type="list" allowBlank="1" showInputMessage="1" showErrorMessage="1" sqref="K22:K23" xr:uid="{00000000-0002-0000-0600-000003000000}">
      <formula1>"転用,譲渡,交換,貸付,取壊し"</formula1>
    </dataValidation>
    <dataValidation type="list" allowBlank="1" showInputMessage="1" showErrorMessage="1" sqref="C44:C50 F44:F47 I44:I46" xr:uid="{00000000-0002-0000-0600-000004000000}">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5000000}">
          <x14:formula1>
            <xm:f>'管理用（このシートは削除しないでください）'!$F$3:$F$7</xm:f>
          </x14:formula1>
          <xm:sqref>B19:K19</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55"/>
  <sheetViews>
    <sheetView view="pageBreakPreview" zoomScaleNormal="100" zoomScaleSheetLayoutView="100" workbookViewId="0">
      <selection activeCell="M30" sqref="M30"/>
    </sheetView>
  </sheetViews>
  <sheetFormatPr defaultColWidth="9" defaultRowHeight="12"/>
  <cols>
    <col min="1" max="1" width="11.25" style="38" customWidth="1"/>
    <col min="2" max="18" width="10" style="38" customWidth="1"/>
    <col min="19" max="16384" width="9" style="38"/>
  </cols>
  <sheetData>
    <row r="1" spans="1:11">
      <c r="A1" s="38" t="s">
        <v>272</v>
      </c>
    </row>
    <row r="2" spans="1:11" ht="18" customHeight="1">
      <c r="A2" s="410" t="s">
        <v>125</v>
      </c>
      <c r="B2" s="410"/>
      <c r="C2" s="410"/>
      <c r="D2" s="410"/>
      <c r="E2" s="410"/>
      <c r="F2" s="410"/>
      <c r="G2" s="410"/>
      <c r="H2" s="410"/>
      <c r="I2" s="410"/>
      <c r="J2" s="410"/>
      <c r="K2" s="410"/>
    </row>
    <row r="5" spans="1:11" ht="18.75" customHeight="1">
      <c r="A5" s="40" t="s">
        <v>65</v>
      </c>
      <c r="B5" s="414" t="s">
        <v>273</v>
      </c>
      <c r="C5" s="414"/>
      <c r="D5" s="414"/>
      <c r="E5" s="414"/>
      <c r="F5" s="414"/>
    </row>
    <row r="6" spans="1:11" ht="12" customHeight="1">
      <c r="A6" s="46"/>
      <c r="B6" s="47"/>
      <c r="C6" s="47"/>
      <c r="D6" s="47"/>
      <c r="E6" s="47"/>
      <c r="F6" s="47"/>
    </row>
    <row r="8" spans="1:11">
      <c r="A8" s="414" t="s">
        <v>111</v>
      </c>
      <c r="B8" s="414"/>
      <c r="C8" s="414"/>
      <c r="D8" s="414" t="s">
        <v>152</v>
      </c>
      <c r="E8" s="414"/>
      <c r="F8" s="414"/>
      <c r="G8" s="414" t="s">
        <v>112</v>
      </c>
      <c r="H8" s="414"/>
      <c r="I8" s="414"/>
      <c r="J8" s="414"/>
      <c r="K8" s="414"/>
    </row>
    <row r="9" spans="1:11" ht="18.75" customHeight="1">
      <c r="A9" s="415"/>
      <c r="B9" s="415"/>
      <c r="C9" s="415"/>
      <c r="D9" s="415"/>
      <c r="E9" s="415"/>
      <c r="F9" s="415"/>
      <c r="G9" s="415"/>
      <c r="H9" s="415"/>
      <c r="I9" s="415"/>
      <c r="J9" s="415"/>
      <c r="K9" s="415"/>
    </row>
    <row r="10" spans="1:11" ht="12" customHeight="1">
      <c r="A10" s="45"/>
      <c r="B10" s="45"/>
      <c r="C10" s="45"/>
      <c r="D10" s="45"/>
      <c r="E10" s="45"/>
      <c r="F10" s="45"/>
      <c r="G10" s="45"/>
      <c r="H10" s="45"/>
      <c r="I10" s="45"/>
      <c r="J10" s="45"/>
      <c r="K10" s="45"/>
    </row>
    <row r="11" spans="1:11" ht="12" customHeight="1">
      <c r="A11" s="45"/>
      <c r="B11" s="45"/>
      <c r="C11" s="45"/>
      <c r="D11" s="45"/>
      <c r="E11" s="45"/>
      <c r="F11" s="45"/>
      <c r="G11" s="45"/>
      <c r="H11" s="45"/>
      <c r="I11" s="45"/>
      <c r="J11" s="45"/>
      <c r="K11" s="45"/>
    </row>
    <row r="12" spans="1:11">
      <c r="A12" s="38" t="s">
        <v>155</v>
      </c>
    </row>
    <row r="13" spans="1:11" ht="3.75" customHeight="1"/>
    <row r="14" spans="1:11">
      <c r="A14" s="412" t="s">
        <v>113</v>
      </c>
      <c r="B14" s="411" t="s">
        <v>126</v>
      </c>
      <c r="C14" s="411"/>
      <c r="D14" s="411"/>
      <c r="E14" s="411"/>
      <c r="F14" s="411"/>
      <c r="G14" s="411" t="s">
        <v>127</v>
      </c>
      <c r="H14" s="411"/>
      <c r="I14" s="411"/>
      <c r="J14" s="411"/>
      <c r="K14" s="411"/>
    </row>
    <row r="15" spans="1:11" ht="18.75" customHeight="1">
      <c r="A15" s="413"/>
      <c r="B15" s="119" t="s">
        <v>419</v>
      </c>
      <c r="C15" s="134" t="s">
        <v>420</v>
      </c>
      <c r="D15" s="120" t="s">
        <v>421</v>
      </c>
      <c r="E15" s="120" t="s">
        <v>422</v>
      </c>
      <c r="F15" s="135" t="s">
        <v>420</v>
      </c>
      <c r="G15" s="119" t="s">
        <v>419</v>
      </c>
      <c r="H15" s="134" t="s">
        <v>420</v>
      </c>
      <c r="I15" s="120" t="s">
        <v>421</v>
      </c>
      <c r="J15" s="120" t="s">
        <v>422</v>
      </c>
      <c r="K15" s="135" t="s">
        <v>420</v>
      </c>
    </row>
    <row r="16" spans="1:11" ht="18.75" customHeight="1">
      <c r="A16" s="40" t="s">
        <v>142</v>
      </c>
      <c r="B16" s="416"/>
      <c r="C16" s="416"/>
      <c r="D16" s="416"/>
      <c r="E16" s="416"/>
      <c r="F16" s="416"/>
      <c r="G16" s="424"/>
      <c r="H16" s="540"/>
      <c r="I16" s="540"/>
      <c r="J16" s="540"/>
      <c r="K16" s="425"/>
    </row>
    <row r="17" spans="1:11" ht="18.75" customHeight="1">
      <c r="A17" s="132" t="s">
        <v>220</v>
      </c>
      <c r="B17" s="126" t="s">
        <v>424</v>
      </c>
      <c r="C17" s="161"/>
      <c r="D17" s="127" t="s">
        <v>425</v>
      </c>
      <c r="E17" s="162"/>
      <c r="F17" s="129" t="s">
        <v>426</v>
      </c>
      <c r="G17" s="162"/>
      <c r="H17" s="128" t="s">
        <v>427</v>
      </c>
      <c r="I17" s="162"/>
      <c r="J17" s="128" t="s">
        <v>428</v>
      </c>
      <c r="K17" s="256">
        <f>C17+E17+G17+I17</f>
        <v>0</v>
      </c>
    </row>
    <row r="18" spans="1:11">
      <c r="A18" s="440" t="s">
        <v>132</v>
      </c>
      <c r="B18" s="411" t="s">
        <v>130</v>
      </c>
      <c r="C18" s="411"/>
      <c r="D18" s="411"/>
      <c r="E18" s="411"/>
      <c r="F18" s="411"/>
      <c r="G18" s="411" t="s">
        <v>131</v>
      </c>
      <c r="H18" s="411"/>
      <c r="I18" s="411"/>
      <c r="J18" s="411"/>
      <c r="K18" s="411"/>
    </row>
    <row r="19" spans="1:11" ht="18.75" customHeight="1">
      <c r="A19" s="413"/>
      <c r="B19" s="416"/>
      <c r="C19" s="416"/>
      <c r="D19" s="416"/>
      <c r="E19" s="416"/>
      <c r="F19" s="416"/>
      <c r="G19" s="416"/>
      <c r="H19" s="416"/>
      <c r="I19" s="416"/>
      <c r="J19" s="416"/>
      <c r="K19" s="416"/>
    </row>
    <row r="20" spans="1:11" ht="12" customHeight="1">
      <c r="A20" s="439" t="s">
        <v>133</v>
      </c>
      <c r="B20" s="40" t="s">
        <v>134</v>
      </c>
      <c r="C20" s="414" t="s">
        <v>135</v>
      </c>
      <c r="D20" s="414"/>
      <c r="E20" s="414"/>
      <c r="F20" s="414"/>
      <c r="G20" s="414"/>
      <c r="H20" s="414"/>
      <c r="I20" s="414"/>
      <c r="J20" s="414"/>
      <c r="K20" s="414"/>
    </row>
    <row r="21" spans="1:11">
      <c r="A21" s="439"/>
      <c r="B21" s="416"/>
      <c r="C21" s="40" t="s">
        <v>136</v>
      </c>
      <c r="D21" s="40" t="s">
        <v>137</v>
      </c>
      <c r="E21" s="40" t="s">
        <v>138</v>
      </c>
      <c r="F21" s="424" t="s">
        <v>131</v>
      </c>
      <c r="G21" s="425"/>
      <c r="H21" s="411" t="s">
        <v>139</v>
      </c>
      <c r="I21" s="411"/>
      <c r="J21" s="411"/>
      <c r="K21" s="411"/>
    </row>
    <row r="22" spans="1:11" ht="18.75" customHeight="1">
      <c r="A22" s="439"/>
      <c r="B22" s="416"/>
      <c r="C22" s="137"/>
      <c r="D22" s="138"/>
      <c r="E22" s="139"/>
      <c r="F22" s="423"/>
      <c r="G22" s="423"/>
      <c r="H22" s="44" t="s">
        <v>140</v>
      </c>
      <c r="I22" s="140"/>
      <c r="J22" s="44" t="s">
        <v>141</v>
      </c>
      <c r="K22" s="141"/>
    </row>
    <row r="23" spans="1:11" ht="18.75" customHeight="1">
      <c r="A23" s="439"/>
      <c r="B23" s="416"/>
      <c r="C23" s="137"/>
      <c r="D23" s="138"/>
      <c r="E23" s="139"/>
      <c r="F23" s="423"/>
      <c r="G23" s="423"/>
      <c r="H23" s="44" t="s">
        <v>140</v>
      </c>
      <c r="I23" s="140"/>
      <c r="J23" s="44" t="s">
        <v>141</v>
      </c>
      <c r="K23" s="141"/>
    </row>
    <row r="26" spans="1:11">
      <c r="A26" s="38" t="s">
        <v>156</v>
      </c>
    </row>
    <row r="27" spans="1:11" ht="3.75" customHeight="1"/>
    <row r="28" spans="1:11" ht="15" customHeight="1">
      <c r="A28" s="419" t="s">
        <v>44</v>
      </c>
      <c r="B28" s="420" t="s">
        <v>343</v>
      </c>
      <c r="C28" s="421"/>
      <c r="D28" s="421"/>
      <c r="E28" s="422"/>
      <c r="F28" s="421" t="s">
        <v>344</v>
      </c>
      <c r="G28" s="421"/>
      <c r="H28" s="421"/>
      <c r="I28" s="422"/>
      <c r="J28" s="538" t="s">
        <v>561</v>
      </c>
      <c r="K28" s="419" t="s">
        <v>122</v>
      </c>
    </row>
    <row r="29" spans="1:11" ht="58.5" customHeight="1">
      <c r="A29" s="418"/>
      <c r="B29" s="39"/>
      <c r="C29" s="39" t="s">
        <v>275</v>
      </c>
      <c r="D29" s="39" t="s">
        <v>276</v>
      </c>
      <c r="E29" s="118" t="s">
        <v>417</v>
      </c>
      <c r="F29" s="39" t="s">
        <v>277</v>
      </c>
      <c r="G29" s="39" t="s">
        <v>278</v>
      </c>
      <c r="H29" s="43" t="s">
        <v>279</v>
      </c>
      <c r="I29" s="41" t="s">
        <v>119</v>
      </c>
      <c r="J29" s="539"/>
      <c r="K29" s="418"/>
    </row>
    <row r="30" spans="1:11" ht="18.75" customHeight="1">
      <c r="A30" s="40" t="s">
        <v>436</v>
      </c>
      <c r="B30" s="138"/>
      <c r="C30" s="138"/>
      <c r="D30" s="138"/>
      <c r="E30" s="145"/>
      <c r="F30" s="138"/>
      <c r="G30" s="138"/>
      <c r="H30" s="138"/>
      <c r="I30" s="138"/>
      <c r="J30" s="138"/>
      <c r="K30" s="48" t="str">
        <f>IF(SUM(B30:J30)=0,"",SUM(B30:J30))</f>
        <v/>
      </c>
    </row>
    <row r="31" spans="1:11" ht="15" customHeight="1">
      <c r="A31" s="411" t="s">
        <v>437</v>
      </c>
      <c r="B31" s="202"/>
      <c r="C31" s="202"/>
      <c r="D31" s="202"/>
      <c r="E31" s="203"/>
      <c r="F31" s="202"/>
      <c r="G31" s="202"/>
      <c r="H31" s="202"/>
      <c r="I31" s="202"/>
      <c r="J31" s="202"/>
      <c r="K31" s="49" t="str">
        <f t="shared" ref="K31:K32" si="0">IF(SUM(B31:J31)=0,"",SUM(B31:J31))</f>
        <v/>
      </c>
    </row>
    <row r="32" spans="1:11" ht="15" customHeight="1">
      <c r="A32" s="411"/>
      <c r="B32" s="143"/>
      <c r="C32" s="143"/>
      <c r="D32" s="143"/>
      <c r="E32" s="151"/>
      <c r="F32" s="143"/>
      <c r="G32" s="143"/>
      <c r="H32" s="143"/>
      <c r="I32" s="143"/>
      <c r="J32" s="143"/>
      <c r="K32" s="50" t="str">
        <f t="shared" si="0"/>
        <v/>
      </c>
    </row>
    <row r="33" spans="1:11" ht="12" customHeight="1">
      <c r="A33" s="46"/>
      <c r="B33" s="53"/>
      <c r="C33" s="53"/>
      <c r="D33" s="53"/>
      <c r="E33" s="53"/>
      <c r="F33" s="53"/>
      <c r="G33" s="53"/>
      <c r="H33" s="53"/>
      <c r="I33" s="53"/>
      <c r="J33" s="53"/>
      <c r="K33" s="53"/>
    </row>
    <row r="35" spans="1:11">
      <c r="A35" s="38" t="s">
        <v>157</v>
      </c>
    </row>
    <row r="36" spans="1:11" ht="3.75" customHeight="1"/>
    <row r="37" spans="1:11" ht="18.75" customHeight="1">
      <c r="A37" s="430"/>
      <c r="B37" s="431"/>
      <c r="C37" s="431"/>
      <c r="D37" s="431"/>
      <c r="E37" s="431"/>
      <c r="F37" s="431"/>
      <c r="G37" s="431"/>
      <c r="H37" s="431"/>
      <c r="I37" s="431"/>
      <c r="J37" s="431"/>
      <c r="K37" s="432"/>
    </row>
    <row r="38" spans="1:11" ht="18.75" customHeight="1">
      <c r="A38" s="433"/>
      <c r="B38" s="434"/>
      <c r="C38" s="434"/>
      <c r="D38" s="434"/>
      <c r="E38" s="434"/>
      <c r="F38" s="434"/>
      <c r="G38" s="434"/>
      <c r="H38" s="434"/>
      <c r="I38" s="434"/>
      <c r="J38" s="434"/>
      <c r="K38" s="435"/>
    </row>
    <row r="39" spans="1:11" ht="18.75" customHeight="1">
      <c r="A39" s="433"/>
      <c r="B39" s="434"/>
      <c r="C39" s="434"/>
      <c r="D39" s="434"/>
      <c r="E39" s="434"/>
      <c r="F39" s="434"/>
      <c r="G39" s="434"/>
      <c r="H39" s="434"/>
      <c r="I39" s="434"/>
      <c r="J39" s="434"/>
      <c r="K39" s="435"/>
    </row>
    <row r="40" spans="1:11" ht="18.75" customHeight="1">
      <c r="A40" s="436"/>
      <c r="B40" s="437"/>
      <c r="C40" s="437"/>
      <c r="D40" s="437"/>
      <c r="E40" s="437"/>
      <c r="F40" s="437"/>
      <c r="G40" s="437"/>
      <c r="H40" s="437"/>
      <c r="I40" s="437"/>
      <c r="J40" s="437"/>
      <c r="K40" s="438"/>
    </row>
    <row r="43" spans="1:11">
      <c r="A43" s="38" t="s">
        <v>280</v>
      </c>
    </row>
    <row r="44" spans="1:11" ht="3.75" customHeight="1"/>
    <row r="45" spans="1:11" ht="18.75" customHeight="1">
      <c r="A45" s="64" t="s">
        <v>281</v>
      </c>
    </row>
    <row r="46" spans="1:11" ht="18.75" customHeight="1">
      <c r="A46" s="529" t="s">
        <v>282</v>
      </c>
      <c r="B46" s="530"/>
      <c r="C46" s="531"/>
      <c r="D46" s="154"/>
      <c r="E46" s="62" t="s">
        <v>292</v>
      </c>
      <c r="F46" s="485"/>
      <c r="G46" s="486"/>
      <c r="H46" s="486"/>
      <c r="I46" s="533"/>
    </row>
    <row r="47" spans="1:11" ht="18.75" customHeight="1">
      <c r="A47" s="529" t="s">
        <v>283</v>
      </c>
      <c r="B47" s="530"/>
      <c r="C47" s="531"/>
      <c r="D47" s="443" t="s">
        <v>293</v>
      </c>
      <c r="E47" s="462"/>
      <c r="F47" s="462"/>
      <c r="G47" s="444"/>
      <c r="H47" s="485"/>
      <c r="I47" s="533"/>
    </row>
    <row r="48" spans="1:11" ht="18.75" customHeight="1">
      <c r="A48" s="535" t="s">
        <v>284</v>
      </c>
      <c r="B48" s="536"/>
      <c r="C48" s="536"/>
      <c r="D48" s="536"/>
      <c r="E48" s="536"/>
      <c r="F48" s="536"/>
      <c r="G48" s="536"/>
      <c r="H48" s="536"/>
      <c r="I48" s="537"/>
    </row>
    <row r="49" spans="1:9" ht="18.75" customHeight="1">
      <c r="A49" s="59"/>
      <c r="B49" s="529" t="s">
        <v>288</v>
      </c>
      <c r="C49" s="531"/>
      <c r="D49" s="58" t="s">
        <v>286</v>
      </c>
      <c r="E49" s="155"/>
      <c r="F49" s="98" t="s">
        <v>287</v>
      </c>
      <c r="G49" s="155"/>
      <c r="H49" s="98" t="s">
        <v>290</v>
      </c>
      <c r="I49" s="42"/>
    </row>
    <row r="50" spans="1:9" ht="18.75" customHeight="1">
      <c r="A50" s="59"/>
      <c r="B50" s="529" t="s">
        <v>500</v>
      </c>
      <c r="C50" s="531"/>
      <c r="D50" s="58" t="s">
        <v>291</v>
      </c>
      <c r="E50" s="155"/>
      <c r="F50" s="98" t="s">
        <v>287</v>
      </c>
      <c r="G50" s="155"/>
      <c r="H50" s="98" t="s">
        <v>290</v>
      </c>
      <c r="I50" s="42"/>
    </row>
    <row r="51" spans="1:9" ht="18.75" customHeight="1">
      <c r="A51" s="59"/>
      <c r="B51" s="529" t="s">
        <v>289</v>
      </c>
      <c r="C51" s="531"/>
      <c r="D51" s="58" t="s">
        <v>291</v>
      </c>
      <c r="E51" s="155"/>
      <c r="F51" s="98" t="s">
        <v>287</v>
      </c>
      <c r="G51" s="155"/>
      <c r="H51" s="98" t="s">
        <v>290</v>
      </c>
      <c r="I51" s="42"/>
    </row>
    <row r="52" spans="1:9" ht="18.75" customHeight="1">
      <c r="A52" s="63"/>
      <c r="B52" s="529" t="s">
        <v>285</v>
      </c>
      <c r="C52" s="531"/>
      <c r="D52" s="443"/>
      <c r="E52" s="462"/>
      <c r="F52" s="462"/>
      <c r="G52" s="444"/>
      <c r="H52" s="64"/>
      <c r="I52" s="67"/>
    </row>
    <row r="53" spans="1:9" ht="11.25" customHeight="1">
      <c r="A53" s="102"/>
    </row>
    <row r="54" spans="1:9" ht="11.25" customHeight="1"/>
    <row r="55" spans="1:9" ht="11.25" customHeight="1"/>
  </sheetData>
  <mergeCells count="43">
    <mergeCell ref="B16:F16"/>
    <mergeCell ref="G16:K16"/>
    <mergeCell ref="A2:K2"/>
    <mergeCell ref="B5:F5"/>
    <mergeCell ref="A8:C8"/>
    <mergeCell ref="D8:F8"/>
    <mergeCell ref="G8:K8"/>
    <mergeCell ref="A9:C9"/>
    <mergeCell ref="D9:F9"/>
    <mergeCell ref="G9:K9"/>
    <mergeCell ref="A14:A15"/>
    <mergeCell ref="B14:F14"/>
    <mergeCell ref="G14:K14"/>
    <mergeCell ref="F22:G22"/>
    <mergeCell ref="F23:G23"/>
    <mergeCell ref="A28:A29"/>
    <mergeCell ref="J28:J29"/>
    <mergeCell ref="A18:A19"/>
    <mergeCell ref="B18:F18"/>
    <mergeCell ref="G18:K18"/>
    <mergeCell ref="B19:F19"/>
    <mergeCell ref="G19:K19"/>
    <mergeCell ref="A20:A23"/>
    <mergeCell ref="C20:K20"/>
    <mergeCell ref="B21:B23"/>
    <mergeCell ref="F21:G21"/>
    <mergeCell ref="H21:K21"/>
    <mergeCell ref="D52:G52"/>
    <mergeCell ref="D47:G47"/>
    <mergeCell ref="A46:C46"/>
    <mergeCell ref="A47:C47"/>
    <mergeCell ref="K28:K29"/>
    <mergeCell ref="A31:A32"/>
    <mergeCell ref="A37:K40"/>
    <mergeCell ref="B49:C49"/>
    <mergeCell ref="B51:C51"/>
    <mergeCell ref="B52:C52"/>
    <mergeCell ref="F46:I46"/>
    <mergeCell ref="H47:I47"/>
    <mergeCell ref="A48:I48"/>
    <mergeCell ref="B28:E28"/>
    <mergeCell ref="F28:I28"/>
    <mergeCell ref="B50:C50"/>
  </mergeCells>
  <phoneticPr fontId="5"/>
  <dataValidations count="4">
    <dataValidation type="list" allowBlank="1" showInputMessage="1" showErrorMessage="1" sqref="B16:K16" xr:uid="{00000000-0002-0000-0700-000000000000}">
      <formula1>"新築,移転新築,増築,改築"</formula1>
    </dataValidation>
    <dataValidation type="list" allowBlank="1" showInputMessage="1" showErrorMessage="1" sqref="K22:K23" xr:uid="{00000000-0002-0000-0700-000001000000}">
      <formula1>"転用,譲渡,交換,貸付,取壊し"</formula1>
    </dataValidation>
    <dataValidation type="list" allowBlank="1" showInputMessage="1" showErrorMessage="1" sqref="I22:I23" xr:uid="{00000000-0002-0000-0700-000002000000}">
      <formula1>"有（承認済）,有（申請済）,有（申請予定）,無"</formula1>
    </dataValidation>
    <dataValidation type="list" allowBlank="1" showInputMessage="1" showErrorMessage="1" sqref="B21:B23 D52:G52" xr:uid="{00000000-0002-0000-0700-000003000000}">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4000000}">
          <x14:formula1>
            <xm:f>'管理用（このシートは削除しないでください）'!$F$3:$F$9</xm:f>
          </x14:formula1>
          <xm:sqref>B19:K19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70"/>
  <sheetViews>
    <sheetView view="pageBreakPreview" zoomScaleNormal="100" zoomScaleSheetLayoutView="100" workbookViewId="0"/>
  </sheetViews>
  <sheetFormatPr defaultColWidth="9" defaultRowHeight="12"/>
  <cols>
    <col min="1" max="1" width="11.25" style="38" customWidth="1"/>
    <col min="2" max="18" width="10" style="38" customWidth="1"/>
    <col min="19" max="16384" width="9" style="38"/>
  </cols>
  <sheetData>
    <row r="1" spans="1:11">
      <c r="A1" s="38" t="s">
        <v>294</v>
      </c>
    </row>
    <row r="2" spans="1:11" ht="18" customHeight="1">
      <c r="A2" s="410" t="s">
        <v>125</v>
      </c>
      <c r="B2" s="410"/>
      <c r="C2" s="410"/>
      <c r="D2" s="410"/>
      <c r="E2" s="410"/>
      <c r="F2" s="410"/>
      <c r="G2" s="410"/>
      <c r="H2" s="410"/>
      <c r="I2" s="410"/>
      <c r="J2" s="410"/>
      <c r="K2" s="410"/>
    </row>
    <row r="5" spans="1:11" ht="18.75" customHeight="1">
      <c r="A5" s="40" t="s">
        <v>65</v>
      </c>
      <c r="B5" s="414" t="s">
        <v>295</v>
      </c>
      <c r="C5" s="414"/>
      <c r="D5" s="414"/>
      <c r="E5" s="414"/>
      <c r="F5" s="414"/>
    </row>
    <row r="6" spans="1:11" ht="12" customHeight="1">
      <c r="A6" s="46"/>
      <c r="B6" s="47"/>
      <c r="C6" s="47"/>
      <c r="D6" s="47"/>
      <c r="E6" s="47"/>
      <c r="F6" s="47"/>
    </row>
    <row r="8" spans="1:11">
      <c r="A8" s="414" t="s">
        <v>111</v>
      </c>
      <c r="B8" s="414"/>
      <c r="C8" s="414"/>
      <c r="D8" s="414" t="s">
        <v>152</v>
      </c>
      <c r="E8" s="414"/>
      <c r="F8" s="414"/>
      <c r="G8" s="414" t="s">
        <v>112</v>
      </c>
      <c r="H8" s="414"/>
      <c r="I8" s="414"/>
      <c r="J8" s="414"/>
      <c r="K8" s="414"/>
    </row>
    <row r="9" spans="1:11" ht="18.75" customHeight="1">
      <c r="A9" s="415"/>
      <c r="B9" s="415"/>
      <c r="C9" s="415"/>
      <c r="D9" s="415"/>
      <c r="E9" s="415"/>
      <c r="F9" s="415"/>
      <c r="G9" s="415"/>
      <c r="H9" s="415"/>
      <c r="I9" s="415"/>
      <c r="J9" s="415"/>
      <c r="K9" s="415"/>
    </row>
    <row r="10" spans="1:11" ht="12" customHeight="1">
      <c r="A10" s="45"/>
      <c r="B10" s="45"/>
      <c r="C10" s="45"/>
      <c r="D10" s="45"/>
      <c r="E10" s="45"/>
      <c r="F10" s="45"/>
      <c r="G10" s="45"/>
      <c r="H10" s="45"/>
      <c r="I10" s="45"/>
      <c r="J10" s="45"/>
      <c r="K10" s="45"/>
    </row>
    <row r="11" spans="1:11" ht="12" customHeight="1">
      <c r="A11" s="45"/>
      <c r="B11" s="45"/>
      <c r="C11" s="45"/>
      <c r="D11" s="45"/>
      <c r="E11" s="45"/>
      <c r="F11" s="45"/>
      <c r="G11" s="45"/>
      <c r="H11" s="45"/>
      <c r="I11" s="45"/>
      <c r="J11" s="45"/>
      <c r="K11" s="45"/>
    </row>
    <row r="12" spans="1:11">
      <c r="A12" s="38" t="s">
        <v>155</v>
      </c>
    </row>
    <row r="13" spans="1:11" ht="3.75" customHeight="1"/>
    <row r="14" spans="1:11">
      <c r="A14" s="412" t="s">
        <v>113</v>
      </c>
      <c r="B14" s="411" t="s">
        <v>126</v>
      </c>
      <c r="C14" s="411"/>
      <c r="D14" s="411"/>
      <c r="E14" s="411"/>
      <c r="F14" s="411"/>
      <c r="G14" s="411" t="s">
        <v>127</v>
      </c>
      <c r="H14" s="411"/>
      <c r="I14" s="411"/>
      <c r="J14" s="411"/>
      <c r="K14" s="411"/>
    </row>
    <row r="15" spans="1:11" ht="18.75" customHeight="1">
      <c r="A15" s="413"/>
      <c r="B15" s="119" t="s">
        <v>419</v>
      </c>
      <c r="C15" s="134" t="s">
        <v>420</v>
      </c>
      <c r="D15" s="120" t="s">
        <v>421</v>
      </c>
      <c r="E15" s="120" t="s">
        <v>422</v>
      </c>
      <c r="F15" s="135" t="s">
        <v>420</v>
      </c>
      <c r="G15" s="119" t="s">
        <v>419</v>
      </c>
      <c r="H15" s="134" t="s">
        <v>420</v>
      </c>
      <c r="I15" s="120" t="s">
        <v>421</v>
      </c>
      <c r="J15" s="120" t="s">
        <v>422</v>
      </c>
      <c r="K15" s="135" t="s">
        <v>420</v>
      </c>
    </row>
    <row r="16" spans="1:11" ht="18.75" customHeight="1">
      <c r="A16" s="40" t="s">
        <v>142</v>
      </c>
      <c r="B16" s="411"/>
      <c r="C16" s="411"/>
      <c r="D16" s="411"/>
      <c r="E16" s="411"/>
      <c r="F16" s="411"/>
      <c r="G16" s="424"/>
      <c r="H16" s="540"/>
      <c r="I16" s="540"/>
      <c r="J16" s="540"/>
      <c r="K16" s="425"/>
    </row>
    <row r="17" spans="1:11" ht="18.75" customHeight="1">
      <c r="A17" s="132" t="s">
        <v>220</v>
      </c>
      <c r="B17" s="126" t="s">
        <v>424</v>
      </c>
      <c r="C17" s="161"/>
      <c r="D17" s="127" t="s">
        <v>425</v>
      </c>
      <c r="E17" s="162"/>
      <c r="F17" s="129" t="s">
        <v>426</v>
      </c>
      <c r="G17" s="162"/>
      <c r="H17" s="128" t="s">
        <v>427</v>
      </c>
      <c r="I17" s="162"/>
      <c r="J17" s="128" t="s">
        <v>428</v>
      </c>
      <c r="K17" s="130">
        <f>C17+E17+G17+I17</f>
        <v>0</v>
      </c>
    </row>
    <row r="18" spans="1:11" ht="12" customHeight="1">
      <c r="A18" s="411" t="s">
        <v>376</v>
      </c>
      <c r="B18" s="550"/>
      <c r="C18" s="551"/>
      <c r="D18" s="551"/>
      <c r="E18" s="551"/>
      <c r="F18" s="552"/>
      <c r="G18" s="485" t="s">
        <v>326</v>
      </c>
      <c r="H18" s="486"/>
      <c r="I18" s="486"/>
      <c r="J18" s="486"/>
      <c r="K18" s="533"/>
    </row>
    <row r="19" spans="1:11" ht="19.5" customHeight="1">
      <c r="A19" s="411"/>
      <c r="B19" s="553"/>
      <c r="C19" s="554"/>
      <c r="D19" s="554"/>
      <c r="E19" s="554"/>
      <c r="F19" s="555"/>
      <c r="G19" s="426" t="s">
        <v>377</v>
      </c>
      <c r="H19" s="528"/>
      <c r="I19" s="556"/>
      <c r="J19" s="557"/>
      <c r="K19" s="558"/>
    </row>
    <row r="20" spans="1:11">
      <c r="A20" s="440" t="s">
        <v>132</v>
      </c>
      <c r="B20" s="411" t="s">
        <v>21</v>
      </c>
      <c r="C20" s="411"/>
      <c r="D20" s="411"/>
      <c r="E20" s="411"/>
      <c r="F20" s="411"/>
      <c r="G20" s="412"/>
      <c r="H20" s="412"/>
      <c r="I20" s="412"/>
      <c r="J20" s="412"/>
      <c r="K20" s="412"/>
    </row>
    <row r="21" spans="1:11" ht="18.75" customHeight="1">
      <c r="A21" s="413"/>
      <c r="B21" s="416"/>
      <c r="C21" s="416"/>
      <c r="D21" s="416"/>
      <c r="E21" s="416"/>
      <c r="F21" s="416"/>
      <c r="G21" s="413"/>
      <c r="H21" s="413"/>
      <c r="I21" s="413"/>
      <c r="J21" s="413"/>
      <c r="K21" s="413"/>
    </row>
    <row r="22" spans="1:11" ht="12" customHeight="1">
      <c r="A22" s="439" t="s">
        <v>133</v>
      </c>
      <c r="B22" s="40" t="s">
        <v>134</v>
      </c>
      <c r="C22" s="414" t="s">
        <v>135</v>
      </c>
      <c r="D22" s="414"/>
      <c r="E22" s="414"/>
      <c r="F22" s="414"/>
      <c r="G22" s="414"/>
      <c r="H22" s="414"/>
      <c r="I22" s="414"/>
      <c r="J22" s="414"/>
      <c r="K22" s="414"/>
    </row>
    <row r="23" spans="1:11">
      <c r="A23" s="439"/>
      <c r="B23" s="416"/>
      <c r="C23" s="40" t="s">
        <v>136</v>
      </c>
      <c r="D23" s="40" t="s">
        <v>137</v>
      </c>
      <c r="E23" s="40" t="s">
        <v>138</v>
      </c>
      <c r="F23" s="424" t="s">
        <v>131</v>
      </c>
      <c r="G23" s="425"/>
      <c r="H23" s="411" t="s">
        <v>139</v>
      </c>
      <c r="I23" s="411"/>
      <c r="J23" s="411"/>
      <c r="K23" s="411"/>
    </row>
    <row r="24" spans="1:11" ht="18.75" customHeight="1">
      <c r="A24" s="439"/>
      <c r="B24" s="416"/>
      <c r="C24" s="137"/>
      <c r="D24" s="138"/>
      <c r="E24" s="139"/>
      <c r="F24" s="423"/>
      <c r="G24" s="423"/>
      <c r="H24" s="44" t="s">
        <v>140</v>
      </c>
      <c r="I24" s="140"/>
      <c r="J24" s="44" t="s">
        <v>141</v>
      </c>
      <c r="K24" s="141"/>
    </row>
    <row r="25" spans="1:11" ht="18.75" customHeight="1">
      <c r="A25" s="439"/>
      <c r="B25" s="416"/>
      <c r="C25" s="137"/>
      <c r="D25" s="138"/>
      <c r="E25" s="139"/>
      <c r="F25" s="423"/>
      <c r="G25" s="423"/>
      <c r="H25" s="44" t="s">
        <v>140</v>
      </c>
      <c r="I25" s="140"/>
      <c r="J25" s="44" t="s">
        <v>141</v>
      </c>
      <c r="K25" s="141"/>
    </row>
    <row r="26" spans="1:11" ht="7.5" customHeight="1"/>
    <row r="27" spans="1:11" ht="7.5" customHeight="1"/>
    <row r="28" spans="1:11">
      <c r="A28" s="38" t="s">
        <v>411</v>
      </c>
    </row>
    <row r="29" spans="1:11" ht="3.75" customHeight="1"/>
    <row r="30" spans="1:11">
      <c r="A30" s="419" t="s">
        <v>44</v>
      </c>
      <c r="B30" s="483" t="s">
        <v>337</v>
      </c>
      <c r="C30" s="484"/>
      <c r="D30" s="451"/>
      <c r="E30" s="420" t="s">
        <v>338</v>
      </c>
      <c r="F30" s="421"/>
      <c r="G30" s="422"/>
      <c r="H30" s="419" t="s">
        <v>122</v>
      </c>
      <c r="I30" s="513" t="s">
        <v>234</v>
      </c>
      <c r="J30" s="513"/>
      <c r="K30" s="513"/>
    </row>
    <row r="31" spans="1:11" ht="18.75" customHeight="1">
      <c r="A31" s="549"/>
      <c r="B31" s="545" t="s">
        <v>332</v>
      </c>
      <c r="C31" s="101"/>
      <c r="D31" s="101"/>
      <c r="E31" s="417" t="s">
        <v>334</v>
      </c>
      <c r="F31" s="419" t="s">
        <v>401</v>
      </c>
      <c r="G31" s="478" t="s">
        <v>119</v>
      </c>
      <c r="H31" s="549"/>
      <c r="I31" s="513"/>
      <c r="J31" s="513"/>
      <c r="K31" s="513"/>
    </row>
    <row r="32" spans="1:11" ht="18.75" customHeight="1">
      <c r="A32" s="418"/>
      <c r="B32" s="546"/>
      <c r="C32" s="39" t="s">
        <v>333</v>
      </c>
      <c r="D32" s="39" t="s">
        <v>400</v>
      </c>
      <c r="E32" s="547"/>
      <c r="F32" s="418"/>
      <c r="G32" s="480"/>
      <c r="H32" s="418"/>
      <c r="I32" s="513"/>
      <c r="J32" s="513"/>
      <c r="K32" s="513"/>
    </row>
    <row r="33" spans="1:11" ht="30" customHeight="1">
      <c r="A33" s="167" t="s">
        <v>439</v>
      </c>
      <c r="B33" s="138"/>
      <c r="C33" s="138"/>
      <c r="D33" s="138"/>
      <c r="E33" s="138"/>
      <c r="F33" s="138"/>
      <c r="G33" s="138"/>
      <c r="H33" s="48" t="str">
        <f>IF(SUM(B33+E33+F33+G33)=0,"",SUM(B33+E33+F33+G33))</f>
        <v/>
      </c>
      <c r="I33" s="517"/>
      <c r="J33" s="518"/>
      <c r="K33" s="519"/>
    </row>
    <row r="34" spans="1:11" ht="15" customHeight="1">
      <c r="A34" s="548" t="s">
        <v>440</v>
      </c>
      <c r="B34" s="202"/>
      <c r="C34" s="202"/>
      <c r="D34" s="202"/>
      <c r="E34" s="202"/>
      <c r="F34" s="202"/>
      <c r="G34" s="202"/>
      <c r="H34" s="49" t="str">
        <f t="shared" ref="H34:H35" si="0">IF(SUM(B34+E34+F34+G34)=0,"",SUM(B34+E34+F34+G34))</f>
        <v/>
      </c>
      <c r="I34" s="520"/>
      <c r="J34" s="521"/>
      <c r="K34" s="522"/>
    </row>
    <row r="35" spans="1:11" ht="15" customHeight="1">
      <c r="A35" s="416"/>
      <c r="B35" s="143"/>
      <c r="C35" s="143"/>
      <c r="D35" s="143"/>
      <c r="E35" s="143"/>
      <c r="F35" s="143"/>
      <c r="G35" s="143"/>
      <c r="H35" s="50" t="str">
        <f t="shared" si="0"/>
        <v/>
      </c>
      <c r="I35" s="523"/>
      <c r="J35" s="524"/>
      <c r="K35" s="525"/>
    </row>
    <row r="36" spans="1:11" ht="7.5" customHeight="1">
      <c r="A36" s="46"/>
      <c r="B36" s="53"/>
      <c r="C36" s="53"/>
      <c r="D36" s="53"/>
      <c r="E36" s="53"/>
      <c r="F36" s="53"/>
      <c r="G36" s="53"/>
      <c r="H36" s="53"/>
      <c r="I36" s="53"/>
      <c r="J36" s="53"/>
      <c r="K36" s="53"/>
    </row>
    <row r="37" spans="1:11" ht="7.5" customHeight="1">
      <c r="A37" s="46"/>
      <c r="B37" s="53"/>
      <c r="C37" s="53"/>
      <c r="D37" s="53"/>
      <c r="E37" s="53"/>
      <c r="F37" s="53"/>
      <c r="G37" s="53"/>
      <c r="H37" s="53"/>
      <c r="I37" s="53"/>
      <c r="J37" s="53"/>
      <c r="K37" s="53"/>
    </row>
    <row r="38" spans="1:11">
      <c r="A38" s="38" t="s">
        <v>296</v>
      </c>
    </row>
    <row r="39" spans="1:11" ht="3.75" customHeight="1"/>
    <row r="40" spans="1:11" ht="12" customHeight="1">
      <c r="A40" s="501" t="s">
        <v>402</v>
      </c>
      <c r="B40" s="503"/>
      <c r="C40" s="493" t="s">
        <v>430</v>
      </c>
      <c r="D40" s="494"/>
      <c r="E40" s="494"/>
      <c r="F40" s="495"/>
      <c r="G40" s="493" t="s">
        <v>431</v>
      </c>
      <c r="H40" s="494"/>
      <c r="I40" s="494"/>
      <c r="J40" s="495"/>
      <c r="K40" s="53"/>
    </row>
    <row r="41" spans="1:11" ht="12" customHeight="1">
      <c r="A41" s="504"/>
      <c r="B41" s="506"/>
      <c r="C41" s="541" t="s">
        <v>407</v>
      </c>
      <c r="D41" s="511" t="s">
        <v>408</v>
      </c>
      <c r="E41" s="115"/>
      <c r="F41" s="116"/>
      <c r="G41" s="541" t="s">
        <v>407</v>
      </c>
      <c r="H41" s="511" t="s">
        <v>408</v>
      </c>
      <c r="I41" s="115"/>
      <c r="J41" s="116"/>
      <c r="K41" s="53"/>
    </row>
    <row r="42" spans="1:11" ht="12" customHeight="1">
      <c r="A42" s="504"/>
      <c r="B42" s="506"/>
      <c r="C42" s="542"/>
      <c r="D42" s="544"/>
      <c r="E42" s="493" t="s">
        <v>409</v>
      </c>
      <c r="F42" s="495"/>
      <c r="G42" s="542"/>
      <c r="H42" s="544"/>
      <c r="I42" s="493" t="s">
        <v>409</v>
      </c>
      <c r="J42" s="495"/>
      <c r="K42" s="53"/>
    </row>
    <row r="43" spans="1:11" ht="12" customHeight="1">
      <c r="A43" s="465"/>
      <c r="B43" s="466"/>
      <c r="C43" s="543"/>
      <c r="D43" s="512"/>
      <c r="E43" s="117" t="s">
        <v>407</v>
      </c>
      <c r="F43" s="117" t="s">
        <v>410</v>
      </c>
      <c r="G43" s="543"/>
      <c r="H43" s="512"/>
      <c r="I43" s="117" t="s">
        <v>407</v>
      </c>
      <c r="J43" s="117" t="s">
        <v>410</v>
      </c>
      <c r="K43" s="53"/>
    </row>
    <row r="44" spans="1:11" ht="15" customHeight="1">
      <c r="A44" s="411" t="s">
        <v>403</v>
      </c>
      <c r="B44" s="117" t="s">
        <v>405</v>
      </c>
      <c r="C44" s="257"/>
      <c r="D44" s="257"/>
      <c r="E44" s="257"/>
      <c r="F44" s="257"/>
      <c r="G44" s="257"/>
      <c r="H44" s="257"/>
      <c r="I44" s="257"/>
      <c r="J44" s="257"/>
      <c r="K44" s="53"/>
    </row>
    <row r="45" spans="1:11" ht="15" customHeight="1">
      <c r="A45" s="411"/>
      <c r="B45" s="117" t="s">
        <v>406</v>
      </c>
      <c r="C45" s="257"/>
      <c r="D45" s="257"/>
      <c r="E45" s="257"/>
      <c r="F45" s="257"/>
      <c r="G45" s="257"/>
      <c r="H45" s="257"/>
      <c r="I45" s="257"/>
      <c r="J45" s="257"/>
      <c r="K45" s="53"/>
    </row>
    <row r="46" spans="1:11" ht="15" customHeight="1">
      <c r="A46" s="504" t="s">
        <v>404</v>
      </c>
      <c r="B46" s="117" t="s">
        <v>405</v>
      </c>
      <c r="C46" s="257"/>
      <c r="D46" s="257"/>
      <c r="E46" s="257"/>
      <c r="F46" s="257"/>
      <c r="G46" s="257"/>
      <c r="H46" s="257"/>
      <c r="I46" s="257"/>
      <c r="J46" s="257"/>
      <c r="K46" s="53"/>
    </row>
    <row r="47" spans="1:11" ht="15" customHeight="1">
      <c r="A47" s="465"/>
      <c r="B47" s="117" t="s">
        <v>406</v>
      </c>
      <c r="C47" s="257"/>
      <c r="D47" s="257"/>
      <c r="E47" s="257"/>
      <c r="F47" s="257"/>
      <c r="G47" s="257"/>
      <c r="H47" s="257"/>
      <c r="I47" s="257"/>
      <c r="J47" s="257"/>
      <c r="K47" s="53"/>
    </row>
    <row r="48" spans="1:11" ht="7.5" customHeight="1">
      <c r="A48" s="46"/>
      <c r="B48" s="53"/>
      <c r="C48" s="53"/>
      <c r="D48" s="53"/>
      <c r="E48" s="53"/>
      <c r="F48" s="53"/>
      <c r="G48" s="53"/>
      <c r="H48" s="53"/>
      <c r="I48" s="53"/>
      <c r="J48" s="53"/>
      <c r="K48" s="53"/>
    </row>
    <row r="49" spans="1:13" ht="7.5" customHeight="1">
      <c r="A49" s="46"/>
      <c r="B49" s="53"/>
      <c r="C49" s="53"/>
      <c r="D49" s="53"/>
      <c r="E49" s="53"/>
      <c r="F49" s="53"/>
      <c r="G49" s="53"/>
      <c r="H49" s="53"/>
      <c r="I49" s="53"/>
      <c r="J49" s="53"/>
      <c r="K49" s="53"/>
    </row>
    <row r="50" spans="1:13">
      <c r="A50" s="38" t="s">
        <v>235</v>
      </c>
    </row>
    <row r="51" spans="1:13" ht="3.75" customHeight="1"/>
    <row r="52" spans="1:13" ht="15" customHeight="1">
      <c r="A52" s="501" t="s">
        <v>236</v>
      </c>
      <c r="B52" s="502"/>
      <c r="C52" s="502"/>
      <c r="D52" s="503"/>
      <c r="E52" s="493" t="s">
        <v>240</v>
      </c>
      <c r="F52" s="494"/>
      <c r="G52" s="494"/>
      <c r="H52" s="495"/>
      <c r="I52" s="508" t="s">
        <v>122</v>
      </c>
      <c r="J52" s="81"/>
    </row>
    <row r="53" spans="1:13" ht="15" customHeight="1">
      <c r="A53" s="504"/>
      <c r="B53" s="505"/>
      <c r="C53" s="505"/>
      <c r="D53" s="506"/>
      <c r="E53" s="511" t="s">
        <v>237</v>
      </c>
      <c r="F53" s="80"/>
      <c r="G53" s="511" t="s">
        <v>238</v>
      </c>
      <c r="H53" s="84"/>
      <c r="I53" s="509"/>
      <c r="J53" s="81"/>
    </row>
    <row r="54" spans="1:13" ht="27" customHeight="1">
      <c r="A54" s="465"/>
      <c r="B54" s="507"/>
      <c r="C54" s="507"/>
      <c r="D54" s="466"/>
      <c r="E54" s="512"/>
      <c r="F54" s="86" t="s">
        <v>241</v>
      </c>
      <c r="G54" s="512"/>
      <c r="H54" s="94" t="s">
        <v>241</v>
      </c>
      <c r="I54" s="510"/>
      <c r="J54" s="81"/>
    </row>
    <row r="55" spans="1:13" ht="15" customHeight="1">
      <c r="A55" s="496"/>
      <c r="B55" s="496"/>
      <c r="C55" s="496"/>
      <c r="D55" s="496"/>
      <c r="E55" s="149"/>
      <c r="F55" s="87" t="str">
        <f>L55</f>
        <v/>
      </c>
      <c r="G55" s="259"/>
      <c r="H55" s="90" t="str">
        <f>M55</f>
        <v/>
      </c>
      <c r="I55" s="93" t="str">
        <f>IF(E55+G55=0,"",F55+H55)</f>
        <v/>
      </c>
      <c r="L55" s="38" t="str">
        <f>IF(E55="","",ROUND(E55/12,2))</f>
        <v/>
      </c>
      <c r="M55" s="38" t="str">
        <f>IF(G55="","",ROUND(G55/12,2))</f>
        <v/>
      </c>
    </row>
    <row r="56" spans="1:13" ht="15" customHeight="1">
      <c r="A56" s="496"/>
      <c r="B56" s="496"/>
      <c r="C56" s="496"/>
      <c r="D56" s="496"/>
      <c r="E56" s="149"/>
      <c r="F56" s="87" t="str">
        <f t="shared" ref="F56:F59" si="1">L56</f>
        <v/>
      </c>
      <c r="G56" s="259"/>
      <c r="H56" s="90" t="str">
        <f t="shared" ref="H56:H59" si="2">M56</f>
        <v/>
      </c>
      <c r="I56" s="93" t="str">
        <f t="shared" ref="I56:I59" si="3">IF(E56+G56=0,"",F56+H56)</f>
        <v/>
      </c>
      <c r="L56" s="38" t="str">
        <f t="shared" ref="L56:L59" si="4">IF(E56="","",ROUND(E56/12,2))</f>
        <v/>
      </c>
      <c r="M56" s="38" t="str">
        <f t="shared" ref="M56:M59" si="5">IF(G56="","",ROUND(G56/12,2))</f>
        <v/>
      </c>
    </row>
    <row r="57" spans="1:13" ht="15" customHeight="1">
      <c r="A57" s="496"/>
      <c r="B57" s="496"/>
      <c r="C57" s="496"/>
      <c r="D57" s="496"/>
      <c r="E57" s="149"/>
      <c r="F57" s="87" t="str">
        <f t="shared" si="1"/>
        <v/>
      </c>
      <c r="G57" s="259"/>
      <c r="H57" s="90" t="str">
        <f t="shared" si="2"/>
        <v/>
      </c>
      <c r="I57" s="93" t="str">
        <f t="shared" si="3"/>
        <v/>
      </c>
      <c r="L57" s="38" t="str">
        <f t="shared" si="4"/>
        <v/>
      </c>
      <c r="M57" s="38" t="str">
        <f t="shared" si="5"/>
        <v/>
      </c>
    </row>
    <row r="58" spans="1:13" ht="15" customHeight="1">
      <c r="A58" s="496"/>
      <c r="B58" s="496"/>
      <c r="C58" s="496"/>
      <c r="D58" s="496"/>
      <c r="E58" s="149"/>
      <c r="F58" s="87" t="str">
        <f t="shared" si="1"/>
        <v/>
      </c>
      <c r="G58" s="259"/>
      <c r="H58" s="90" t="str">
        <f t="shared" si="2"/>
        <v/>
      </c>
      <c r="I58" s="93" t="str">
        <f t="shared" si="3"/>
        <v/>
      </c>
      <c r="L58" s="38" t="str">
        <f t="shared" si="4"/>
        <v/>
      </c>
      <c r="M58" s="38" t="str">
        <f t="shared" si="5"/>
        <v/>
      </c>
    </row>
    <row r="59" spans="1:13" ht="15" customHeight="1" thickBot="1">
      <c r="A59" s="497"/>
      <c r="B59" s="497"/>
      <c r="C59" s="497"/>
      <c r="D59" s="497"/>
      <c r="E59" s="150"/>
      <c r="F59" s="88" t="str">
        <f t="shared" si="1"/>
        <v/>
      </c>
      <c r="G59" s="260"/>
      <c r="H59" s="91" t="str">
        <f t="shared" si="2"/>
        <v/>
      </c>
      <c r="I59" s="92" t="str">
        <f t="shared" si="3"/>
        <v/>
      </c>
      <c r="L59" s="38" t="str">
        <f t="shared" si="4"/>
        <v/>
      </c>
      <c r="M59" s="38" t="str">
        <f t="shared" si="5"/>
        <v/>
      </c>
    </row>
    <row r="60" spans="1:13" ht="15" customHeight="1" thickTop="1" thickBot="1">
      <c r="A60" s="498" t="s">
        <v>122</v>
      </c>
      <c r="B60" s="499"/>
      <c r="C60" s="499"/>
      <c r="D60" s="500"/>
      <c r="E60" s="85" t="str">
        <f>IF(E55="","",SUM(E55:E59))</f>
        <v/>
      </c>
      <c r="F60" s="89" t="str">
        <f>IF(F55="","",SUM(F55:F59))</f>
        <v/>
      </c>
      <c r="G60" s="258" t="str">
        <f>IF(G55="","",SUM(G55:G59))</f>
        <v/>
      </c>
      <c r="H60" s="95" t="str">
        <f>IF(H55="","",SUM(H55:H59))</f>
        <v/>
      </c>
      <c r="I60" s="165" t="str">
        <f>IF(I55="","",SUM(I55:I59))</f>
        <v/>
      </c>
    </row>
    <row r="61" spans="1:13" ht="15" customHeight="1" thickBot="1">
      <c r="A61" s="46"/>
      <c r="B61" s="53"/>
      <c r="C61" s="53"/>
      <c r="D61" s="53"/>
      <c r="E61" s="53"/>
      <c r="F61" s="492" t="s">
        <v>242</v>
      </c>
      <c r="G61" s="492"/>
      <c r="H61" s="492"/>
      <c r="I61" s="166" t="str">
        <f>IF(I60="","",ROUNDDOWN(I60,0))</f>
        <v/>
      </c>
    </row>
    <row r="62" spans="1:13" ht="7.5" customHeight="1">
      <c r="A62" s="46"/>
      <c r="B62" s="53"/>
      <c r="C62" s="53"/>
      <c r="D62" s="53"/>
      <c r="E62" s="53"/>
      <c r="F62" s="53"/>
      <c r="G62" s="53"/>
      <c r="H62" s="53"/>
      <c r="I62" s="53"/>
    </row>
    <row r="63" spans="1:13" ht="7.5" customHeight="1">
      <c r="A63" s="46"/>
      <c r="B63" s="53"/>
      <c r="C63" s="53"/>
      <c r="D63" s="53"/>
      <c r="E63" s="53"/>
      <c r="F63" s="53"/>
      <c r="G63" s="53"/>
      <c r="H63" s="53"/>
      <c r="I63" s="53"/>
    </row>
    <row r="64" spans="1:13">
      <c r="A64" s="38" t="s">
        <v>239</v>
      </c>
    </row>
    <row r="65" spans="1:11" ht="3.75" customHeight="1"/>
    <row r="66" spans="1:11" ht="18.75" customHeight="1">
      <c r="A66" s="430"/>
      <c r="B66" s="431"/>
      <c r="C66" s="431"/>
      <c r="D66" s="431"/>
      <c r="E66" s="431"/>
      <c r="F66" s="431"/>
      <c r="G66" s="431"/>
      <c r="H66" s="431"/>
      <c r="I66" s="431"/>
      <c r="J66" s="431"/>
      <c r="K66" s="432"/>
    </row>
    <row r="67" spans="1:11" ht="18.75" customHeight="1">
      <c r="A67" s="433"/>
      <c r="B67" s="434"/>
      <c r="C67" s="434"/>
      <c r="D67" s="434"/>
      <c r="E67" s="434"/>
      <c r="F67" s="434"/>
      <c r="G67" s="434"/>
      <c r="H67" s="434"/>
      <c r="I67" s="434"/>
      <c r="J67" s="434"/>
      <c r="K67" s="435"/>
    </row>
    <row r="68" spans="1:11" ht="18.75" customHeight="1">
      <c r="A68" s="436"/>
      <c r="B68" s="437"/>
      <c r="C68" s="437"/>
      <c r="D68" s="437"/>
      <c r="E68" s="437"/>
      <c r="F68" s="437"/>
      <c r="G68" s="437"/>
      <c r="H68" s="437"/>
      <c r="I68" s="437"/>
      <c r="J68" s="437"/>
      <c r="K68" s="438"/>
    </row>
    <row r="70" spans="1:11" ht="18.75" customHeight="1"/>
  </sheetData>
  <mergeCells count="65">
    <mergeCell ref="E30:G30"/>
    <mergeCell ref="H30:H32"/>
    <mergeCell ref="A18:A19"/>
    <mergeCell ref="B18:F19"/>
    <mergeCell ref="G18:K18"/>
    <mergeCell ref="G19:H19"/>
    <mergeCell ref="I19:K19"/>
    <mergeCell ref="A20:A21"/>
    <mergeCell ref="B20:F20"/>
    <mergeCell ref="G20:K20"/>
    <mergeCell ref="B21:F21"/>
    <mergeCell ref="G21:K21"/>
    <mergeCell ref="B16:F16"/>
    <mergeCell ref="G16:K16"/>
    <mergeCell ref="A2:K2"/>
    <mergeCell ref="B5:F5"/>
    <mergeCell ref="A8:C8"/>
    <mergeCell ref="D8:F8"/>
    <mergeCell ref="G8:K8"/>
    <mergeCell ref="A9:C9"/>
    <mergeCell ref="D9:F9"/>
    <mergeCell ref="G9:K9"/>
    <mergeCell ref="A14:A15"/>
    <mergeCell ref="B14:F14"/>
    <mergeCell ref="G14:K14"/>
    <mergeCell ref="I33:K35"/>
    <mergeCell ref="F24:G24"/>
    <mergeCell ref="F25:G25"/>
    <mergeCell ref="A22:A25"/>
    <mergeCell ref="C22:K22"/>
    <mergeCell ref="B23:B25"/>
    <mergeCell ref="F23:G23"/>
    <mergeCell ref="H23:K23"/>
    <mergeCell ref="I30:K32"/>
    <mergeCell ref="B31:B32"/>
    <mergeCell ref="E31:E32"/>
    <mergeCell ref="F31:F32"/>
    <mergeCell ref="G31:G32"/>
    <mergeCell ref="A34:A35"/>
    <mergeCell ref="A30:A32"/>
    <mergeCell ref="B30:D30"/>
    <mergeCell ref="A55:D55"/>
    <mergeCell ref="A56:D56"/>
    <mergeCell ref="E52:H52"/>
    <mergeCell ref="I52:I54"/>
    <mergeCell ref="E53:E54"/>
    <mergeCell ref="G53:G54"/>
    <mergeCell ref="F61:H61"/>
    <mergeCell ref="A66:K68"/>
    <mergeCell ref="A57:D57"/>
    <mergeCell ref="A58:D58"/>
    <mergeCell ref="A59:D59"/>
    <mergeCell ref="A60:D60"/>
    <mergeCell ref="G40:J40"/>
    <mergeCell ref="G41:G43"/>
    <mergeCell ref="H41:H43"/>
    <mergeCell ref="I42:J42"/>
    <mergeCell ref="A52:D54"/>
    <mergeCell ref="A40:B43"/>
    <mergeCell ref="E42:F42"/>
    <mergeCell ref="A44:A45"/>
    <mergeCell ref="A46:A47"/>
    <mergeCell ref="C40:F40"/>
    <mergeCell ref="C41:C43"/>
    <mergeCell ref="D41:D43"/>
  </mergeCells>
  <phoneticPr fontId="5"/>
  <dataValidations count="5">
    <dataValidation type="list" allowBlank="1" showInputMessage="1" showErrorMessage="1" sqref="B16:K16" xr:uid="{00000000-0002-0000-0800-000000000000}">
      <formula1>"新築,移転新築,増築,改築,改修"</formula1>
    </dataValidation>
    <dataValidation type="list" allowBlank="1" showInputMessage="1" showErrorMessage="1" sqref="B23:B25" xr:uid="{00000000-0002-0000-0800-000001000000}">
      <formula1>"有,無"</formula1>
    </dataValidation>
    <dataValidation type="list" allowBlank="1" showInputMessage="1" showErrorMessage="1" sqref="I24:I25" xr:uid="{00000000-0002-0000-0800-000002000000}">
      <formula1>"有（承認済）,有（申請済）,有（申請予定）,無"</formula1>
    </dataValidation>
    <dataValidation type="list" allowBlank="1" showInputMessage="1" showErrorMessage="1" sqref="K24:K25" xr:uid="{00000000-0002-0000-0800-000003000000}">
      <formula1>"転用,譲渡,交換,貸付,取壊し"</formula1>
    </dataValidation>
    <dataValidation type="list" allowBlank="1" showInputMessage="1" showErrorMessage="1" sqref="B18:F19" xr:uid="{00000000-0002-0000-0800-000004000000}">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5000000}">
          <x14:formula1>
            <xm:f>'管理用（このシートは削除しないでください）'!$F$3:$F$10</xm:f>
          </x14:formula1>
          <xm:sqref>G21:K21</xm:sqref>
        </x14:dataValidation>
        <x14:dataValidation type="list" allowBlank="1" showInputMessage="1" showErrorMessage="1" xr:uid="{00000000-0002-0000-0800-000006000000}">
          <x14:formula1>
            <xm:f>'管理用（このシートは削除しないでください）'!$F$3:$F$9</xm:f>
          </x14:formula1>
          <xm:sqref>B21:F21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B640F812AD7844297CB17990A7D5762" ma:contentTypeVersion="0" ma:contentTypeDescription="新しいドキュメントを作成します。" ma:contentTypeScope="" ma:versionID="51c5eeaf674f138b1c26e9ac194f3242">
  <xsd:schema xmlns:xsd="http://www.w3.org/2001/XMLSchema" xmlns:xs="http://www.w3.org/2001/XMLSchema" xmlns:p="http://schemas.microsoft.com/office/2006/metadata/properties" targetNamespace="http://schemas.microsoft.com/office/2006/metadata/properties" ma:root="true" ma:fieldsID="dea3611c84d8560a9a14a230e5b4174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7219530-6AB0-443F-9C3B-B96E90A3EE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FDA049F9-91FB-4FE1-8880-8022829ABBD6}">
  <ds:schemaRefs>
    <ds:schemaRef ds:uri="http://schemas.microsoft.com/sharepoint/v3/contenttype/forms"/>
  </ds:schemaRefs>
</ds:datastoreItem>
</file>

<file path=customXml/itemProps3.xml><?xml version="1.0" encoding="utf-8"?>
<ds:datastoreItem xmlns:ds="http://schemas.openxmlformats.org/officeDocument/2006/customXml" ds:itemID="{1B8FA6E5-AA9B-4349-A2CD-99DB5F11351D}">
  <ds:schemaRefs>
    <ds:schemaRef ds:uri="http://purl.org/dc/dcmitype/"/>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31</vt:i4>
      </vt:variant>
    </vt:vector>
  </HeadingPairs>
  <TitlesOfParts>
    <vt:vector size="47" baseType="lpstr">
      <vt:lpstr>(様式1) 総括表</vt:lpstr>
      <vt:lpstr>(様式2) 事業費内訳書</vt:lpstr>
      <vt:lpstr>1 へき地診療所</vt:lpstr>
      <vt:lpstr>2 過疎</vt:lpstr>
      <vt:lpstr>3 へき地保健指導所</vt:lpstr>
      <vt:lpstr>4 研修医施設</vt:lpstr>
      <vt:lpstr>5 臨床研修病院</vt:lpstr>
      <vt:lpstr>6 へき地医療拠点病院</vt:lpstr>
      <vt:lpstr>7 研修医環境</vt:lpstr>
      <vt:lpstr>8 離島等患者宿泊</vt:lpstr>
      <vt:lpstr>９ 分娩取扱</vt:lpstr>
      <vt:lpstr>1０ 解剖・死亡時画像診断</vt:lpstr>
      <vt:lpstr>1１ 南海トラフ（へき地医療拠点病院）</vt:lpstr>
      <vt:lpstr>1１ 南海トラフ（へき地診療所）</vt:lpstr>
      <vt:lpstr>1２ 院内感染</vt:lpstr>
      <vt:lpstr>管理用（このシートは削除しないでください）</vt:lpstr>
      <vt:lpstr>'(様式1) 総括表'!Print_Area</vt:lpstr>
      <vt:lpstr>'(様式2) 事業費内訳書'!Print_Area</vt:lpstr>
      <vt:lpstr>'1 へき地診療所'!Print_Area</vt:lpstr>
      <vt:lpstr>'1０ 解剖・死亡時画像診断'!Print_Area</vt:lpstr>
      <vt:lpstr>'1１ 南海トラフ（へき地医療拠点病院）'!Print_Area</vt:lpstr>
      <vt:lpstr>'1１ 南海トラフ（へき地診療所）'!Print_Area</vt:lpstr>
      <vt:lpstr>'1２ 院内感染'!Print_Area</vt:lpstr>
      <vt:lpstr>'2 過疎'!Print_Area</vt:lpstr>
      <vt:lpstr>'3 へき地保健指導所'!Print_Area</vt:lpstr>
      <vt:lpstr>'4 研修医施設'!Print_Area</vt:lpstr>
      <vt:lpstr>'5 臨床研修病院'!Print_Area</vt:lpstr>
      <vt:lpstr>'6 へき地医療拠点病院'!Print_Area</vt:lpstr>
      <vt:lpstr>'7 研修医環境'!Print_Area</vt:lpstr>
      <vt:lpstr>'8 離島等患者宿泊'!Print_Area</vt:lpstr>
      <vt:lpstr>'９ 分娩取扱'!Print_Area</vt:lpstr>
      <vt:lpstr>'管理用（このシートは削除しないでください）'!Print_Area</vt:lpstr>
      <vt:lpstr>'(様式1) 総括表'!Print_Titles</vt:lpstr>
      <vt:lpstr>'(様式2) 事業費内訳書'!Print_Titles</vt:lpstr>
      <vt:lpstr>へき地医療拠点病院施設整備事業</vt:lpstr>
      <vt:lpstr>へき地診療所施設整備事業</vt:lpstr>
      <vt:lpstr>へき地保健指導所施設整備事業</vt:lpstr>
      <vt:lpstr>医師臨床研修病院研修医環境整備事業</vt:lpstr>
      <vt:lpstr>院内感染対策施設整備事業</vt:lpstr>
      <vt:lpstr>過疎地域等特定診療所施設整備事業</vt:lpstr>
      <vt:lpstr>解剖・死亡時画像診断等施設整備事業</vt:lpstr>
      <vt:lpstr>研修医のための研修施設整備事業</vt:lpstr>
      <vt:lpstr>南海トラフ地震及び日本海溝・千島海溝周辺海溝型地震に係る津波避難対策緊急事業</vt:lpstr>
      <vt:lpstr>分娩取扱施設施設整備事業</vt:lpstr>
      <vt:lpstr>補助事業名</vt:lpstr>
      <vt:lpstr>離島等患者宿泊施設施設整備事業</vt:lpstr>
      <vt:lpstr>臨床研修病院施設整備事業</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齊木 大悟(saiki-daigo.oe8)</cp:lastModifiedBy>
  <cp:lastPrinted>2023-08-21T07:02:10Z</cp:lastPrinted>
  <dcterms:created xsi:type="dcterms:W3CDTF">2000-07-04T04:40:42Z</dcterms:created>
  <dcterms:modified xsi:type="dcterms:W3CDTF">2026-03-26T07:58:11Z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0x0101004B640F812AD7844297CB17990A7D5762</vt:lpwstr>
  </property>
</Properties>
</file>