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170" yWindow="1170" windowWidth="21600" windowHeight="112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1" i="12" l="1"/>
  <c r="AA30" i="12"/>
  <c r="AA29" i="12"/>
  <c r="AA28" i="12"/>
  <c r="AA8" i="12"/>
  <c r="AA7"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C36" i="10"/>
  <c r="BE35" i="10"/>
  <c r="BE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s="1"/>
  <c r="AM35" i="10" l="1"/>
  <c r="BW34" i="10" s="1"/>
  <c r="BW35" i="10" s="1"/>
  <c r="BW36" i="10" s="1"/>
  <c r="CO34" i="10" s="1"/>
  <c r="CO35" i="10" s="1"/>
  <c r="CO36" i="10" s="1"/>
  <c r="CO37" i="10" s="1"/>
  <c r="CO38" i="10" s="1"/>
</calcChain>
</file>

<file path=xl/sharedStrings.xml><?xml version="1.0" encoding="utf-8"?>
<sst xmlns="http://schemas.openxmlformats.org/spreadsheetml/2006/main" count="1129" uniqueCount="616">
  <si>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</si>
  <si>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</si>
  <si>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</si>
  <si>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</si>
  <si>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</si>
  <si>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</si>
  <si>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</si>
  <si>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</si>
  <si>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</si>
  <si>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</si>
  <si>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</si>
  <si>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</si>
  <si>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</si>
  <si>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</si>
  <si>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</si>
  <si>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</si>
  <si>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</si>
  <si>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</si>
  <si>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</si>
  <si>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</si>
  <si>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</si>
  <si>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</si>
  <si>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</si>
  <si>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</si>
  <si>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</si>
  <si>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</si>
  <si>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</si>
  <si>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</si>
  <si>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</si>
  <si>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</si>
  <si>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</si>
  <si>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</si>
  <si>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</si>
  <si>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</si>
  <si>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</si>
  <si>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</si>
  <si>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</si>
  <si>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</si>
  <si>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</si>
  <si>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</si>
  <si>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</si>
  <si>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</si>
  <si>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</si>
  <si>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</si>
  <si>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</si>
  <si>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</si>
  <si>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</si>
  <si>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</si>
  <si>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</si>
  <si>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</si>
  <si>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</si>
  <si>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</si>
  <si>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</si>
  <si>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</si>
  <si>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</si>
  <si>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</si>
  <si>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</si>
  <si>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</si>
  <si>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</si>
  <si>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</si>
  <si>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</si>
  <si>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</si>
  <si>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</si>
  <si>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</si>
  <si>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</si>
  <si>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</si>
  <si>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</si>
  <si>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</si>
  <si>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</si>
  <si>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</si>
  <si>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</si>
  <si>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</si>
  <si>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</si>
  <si>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</si>
  <si>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</si>
  <si>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</si>
  <si>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</si>
  <si>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</si>
  <si>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</si>
  <si>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</si>
  <si>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</si>
  <si>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</si>
  <si>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</si>
  <si>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</si>
  <si>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</si>
  <si>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</si>
  <si>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</si>
  <si>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</si>
  <si>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</si>
  <si>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</si>
  <si>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</si>
  <si>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</si>
  <si>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</si>
  <si>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</si>
  <si>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</si>
  <si>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</si>
  <si>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</si>
  <si>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</si>
  <si>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</si>
  <si>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厚木市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</si>
  <si>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</si>
  <si>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</si>
  <si>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</si>
  <si>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</si>
  <si>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</si>
  <si>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</si>
  <si>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</si>
  <si>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</si>
  <si>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</si>
  <si>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</si>
  <si>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</si>
  <si>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</si>
  <si>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</si>
  <si>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</si>
  <si>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</si>
  <si>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</si>
  <si>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</si>
  <si>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</si>
  <si>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</si>
  <si>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</si>
  <si>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</si>
  <si>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</si>
  <si>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</si>
  <si>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</si>
  <si>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</si>
  <si>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</si>
  <si>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</si>
  <si>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</si>
  <si>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</si>
  <si>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</si>
  <si>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</si>
  <si>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</si>
  <si>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</si>
  <si>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</si>
  <si>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</si>
  <si>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</si>
  <si>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</si>
  <si>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</si>
  <si>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</si>
  <si>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</si>
  <si>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</si>
  <si>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</si>
  <si>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</si>
  <si>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</si>
  <si>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</si>
  <si>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</si>
  <si>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</si>
  <si>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</si>
  <si>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</si>
  <si>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</si>
  <si>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</si>
  <si>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</si>
  <si>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</si>
  <si>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</si>
  <si>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</si>
  <si>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</si>
  <si>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</si>
  <si>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</si>
  <si>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</si>
  <si>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</si>
  <si>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</si>
  <si>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</si>
  <si>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</si>
  <si>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</si>
  <si>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</si>
  <si>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</si>
  <si>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</si>
  <si>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</si>
  <si>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</si>
  <si>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</si>
  <si>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</si>
  <si>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</si>
  <si>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</si>
  <si>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</si>
  <si>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</si>
  <si>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</si>
  <si>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</si>
  <si>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</si>
  <si>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</si>
  <si>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</si>
  <si>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</si>
  <si>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</si>
  <si>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</si>
  <si>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</si>
  <si>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</si>
  <si>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</si>
  <si>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</si>
  <si>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</si>
  <si>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</si>
  <si>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</si>
  <si>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</si>
  <si>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</si>
  <si>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</si>
  <si>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</si>
  <si>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</si>
  <si>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</si>
  <si>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</si>
  <si>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</si>
  <si>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</si>
  <si>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</si>
  <si>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</si>
  <si>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</si>
  <si>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</si>
  <si>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</si>
  <si>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</si>
  <si>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</si>
  <si>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</si>
  <si>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</si>
  <si>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</si>
  <si>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</si>
  <si>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</si>
  <si>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</si>
  <si>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</si>
  <si>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</si>
  <si>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</si>
  <si>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神奈川県厚木市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</si>
  <si>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</si>
  <si>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</si>
  <si>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</si>
  <si>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</si>
  <si>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</si>
  <si>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</si>
  <si>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</si>
  <si>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</si>
  <si>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</si>
  <si>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</si>
  <si>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</si>
  <si>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</si>
  <si>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</si>
  <si>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</si>
  <si>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</si>
  <si>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</si>
  <si>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</si>
  <si>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</si>
  <si>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</si>
  <si>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</si>
  <si>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</si>
  <si>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</si>
  <si>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</si>
  <si>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</si>
  <si>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</si>
  <si>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</si>
  <si>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</si>
  <si>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</si>
  <si>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</si>
  <si>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</si>
  <si>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</si>
  <si>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</si>
  <si>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</si>
  <si>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</si>
  <si>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</si>
  <si>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</si>
  <si>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</si>
  <si>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</si>
  <si>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</si>
  <si>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</si>
  <si>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</si>
  <si>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</si>
  <si>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</si>
  <si>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</si>
  <si>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</si>
  <si>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</si>
  <si>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</si>
  <si>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</si>
  <si>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</si>
  <si>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</si>
  <si>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</si>
  <si>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</si>
  <si>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</si>
  <si>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</si>
  <si>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</si>
  <si>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</si>
  <si>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</si>
  <si>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</si>
  <si>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</si>
  <si>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</si>
  <si>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</si>
  <si>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</si>
  <si>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</si>
  <si>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</si>
  <si>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</si>
  <si>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</si>
  <si>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</si>
  <si>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</si>
  <si>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</si>
  <si>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</si>
  <si>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</si>
  <si>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</si>
  <si>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</si>
  <si>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</si>
  <si>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</si>
  <si>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</si>
  <si>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</si>
  <si>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</si>
  <si>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</si>
  <si>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</si>
  <si>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</si>
  <si>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</si>
  <si>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</si>
  <si>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</si>
  <si>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</si>
  <si>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</si>
  <si>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</si>
  <si>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</si>
  <si>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</si>
  <si>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</si>
  <si>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</si>
  <si>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</si>
  <si>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</si>
  <si>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</si>
  <si>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</si>
  <si>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</si>
  <si>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</si>
  <si>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</si>
  <si>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</si>
  <si>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</si>
  <si>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</si>
  <si>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</si>
  <si>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</si>
  <si>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</si>
  <si>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</si>
  <si>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</si>
  <si>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</si>
  <si>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</si>
  <si>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</si>
  <si>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</si>
  <si>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</si>
  <si>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</si>
  <si>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</si>
  <si>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</si>
  <si>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</si>
  <si>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</si>
  <si>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</si>
  <si>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</si>
  <si>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</si>
  <si>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</si>
  <si>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</si>
  <si>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</si>
  <si>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</si>
  <si>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</si>
  <si>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</si>
  <si>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</si>
  <si>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</si>
  <si>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</si>
  <si>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</si>
  <si>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</si>
  <si>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</si>
  <si>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</si>
  <si>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</si>
  <si>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</si>
  <si>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</si>
  <si>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</si>
  <si>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</si>
  <si>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</si>
  <si>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</si>
  <si>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</si>
  <si>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</si>
  <si>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</si>
  <si>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</si>
  <si>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</si>
  <si>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</si>
  <si>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</si>
  <si>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</si>
  <si>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</si>
  <si>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</si>
  <si>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</si>
  <si>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</si>
  <si>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</si>
  <si>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神奈川県厚木市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</si>
  <si>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</si>
  <si>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</si>
  <si>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</si>
  <si>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</si>
  <si>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</si>
  <si>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</si>
  <si>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</si>
  <si>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</si>
  <si>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</si>
  <si>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</si>
  <si>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</si>
  <si>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</si>
  <si>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</si>
  <si>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</si>
  <si>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</si>
  <si>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</si>
  <si>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</si>
  <si>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</si>
  <si>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</si>
  <si>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</si>
  <si>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</si>
  <si>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</si>
  <si>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</si>
  <si>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</si>
  <si>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</si>
  <si>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</si>
  <si>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</si>
  <si>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</si>
  <si>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</si>
  <si>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</si>
  <si>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</si>
  <si>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</si>
  <si>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</si>
  <si>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</si>
  <si>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</si>
  <si>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</si>
  <si>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</si>
  <si>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</si>
  <si>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</si>
  <si>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</si>
  <si>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</si>
  <si>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</si>
  <si>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</si>
  <si>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</si>
  <si>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</si>
  <si>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</si>
  <si>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</si>
  <si>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</si>
  <si>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</si>
  <si>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</si>
  <si>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</si>
  <si>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</si>
  <si>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</si>
  <si>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</si>
  <si>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</si>
  <si>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</si>
  <si>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</si>
  <si>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</si>
  <si>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</si>
  <si>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</si>
  <si>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</si>
  <si>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</si>
  <si>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</si>
  <si>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</si>
  <si>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</si>
  <si>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</si>
  <si>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</si>
  <si>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</si>
  <si>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</si>
  <si>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</si>
  <si>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</si>
  <si>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</si>
  <si>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</si>
  <si>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</si>
  <si>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</si>
  <si>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</si>
  <si>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</si>
  <si>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</si>
  <si>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</si>
  <si>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</si>
  <si>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</si>
  <si>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</si>
  <si>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</si>
  <si>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</si>
  <si>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</si>
  <si>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</si>
  <si>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</si>
  <si>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</si>
  <si>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</si>
  <si>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</si>
  <si>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</si>
  <si>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</si>
  <si>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</si>
  <si>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</si>
  <si>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</si>
  <si>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</si>
  <si>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</si>
  <si>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</si>
  <si>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</si>
  <si>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</si>
  <si>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</si>
  <si>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</si>
  <si>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</si>
  <si>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</si>
  <si>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</si>
  <si>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</si>
  <si>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</si>
  <si>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</si>
  <si>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</si>
  <si>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</si>
  <si>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</si>
  <si>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</si>
  <si>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</si>
  <si>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</si>
  <si>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</si>
  <si>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</si>
  <si>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</si>
  <si>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</si>
  <si>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</si>
  <si>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</si>
  <si>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</si>
  <si>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</si>
  <si>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</si>
  <si>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</si>
  <si>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</si>
  <si>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</si>
  <si>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</si>
  <si>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</si>
  <si>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</si>
  <si>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</si>
  <si>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</si>
  <si>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</si>
  <si>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</si>
  <si>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</si>
  <si>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</si>
  <si>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</si>
  <si>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</si>
  <si>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</si>
  <si>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</si>
  <si>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</si>
  <si>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</si>
  <si>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</si>
  <si>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</si>
  <si>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</si>
  <si>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</si>
  <si>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</si>
  <si>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</si>
  <si>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</si>
  <si>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</si>
  <si>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</si>
  <si>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</si>
  <si>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</si>
  <si>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</si>
  <si>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</si>
  <si>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</si>
  <si>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</si>
  <si>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</si>
  <si>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</si>
  <si>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</si>
  <si>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</si>
  <si>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</si>
  <si>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</si>
  <si>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</si>
  <si>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</si>
  <si>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</si>
  <si>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</si>
  <si>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</si>
  <si>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</si>
  <si>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</si>
  <si>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</si>
  <si>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</si>
  <si>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</si>
  <si>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</si>
  <si>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</si>
  <si>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</si>
  <si>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</si>
  <si>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</si>
  <si>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</si>
  <si>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</si>
  <si>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</si>
  <si>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</si>
  <si>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</si>
  <si>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</si>
  <si>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</si>
  <si>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</si>
  <si>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</si>
  <si>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</si>
  <si>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</si>
  <si>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</si>
  <si>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</si>
  <si>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</si>
  <si>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</si>
  <si>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</si>
  <si>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</si>
  <si>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</si>
  <si>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</si>
  <si>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</si>
  <si>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3.12</t>
  </si>
  <si>
    <t>一般会計</t>
  </si>
  <si>
    <t>病院事業会計</t>
  </si>
  <si>
    <t>▲ 0.42</t>
  </si>
  <si>
    <t>公共下水道事業会計</t>
  </si>
  <si>
    <t>介護保険事業特別会計</t>
  </si>
  <si>
    <t>国民健康保険事業特別会計</t>
  </si>
  <si>
    <t>後期高齢者医療事業特別会計</t>
  </si>
  <si>
    <t>公共用地取得事業特別会計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</si>
  <si>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</si>
  <si>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</si>
  <si>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</si>
  <si>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</si>
  <si>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</si>
  <si>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</si>
  <si>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</si>
  <si>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</si>
  <si>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</si>
  <si>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厚木愛甲環境施設組合</t>
    <rPh sb="0" eb="2">
      <t>アツギ</t>
    </rPh>
    <rPh sb="2" eb="4">
      <t>アイコウ</t>
    </rPh>
    <rPh sb="4" eb="6">
      <t>カンキョウ</t>
    </rPh>
    <rPh sb="6" eb="8">
      <t>シセツ</t>
    </rPh>
    <rPh sb="8" eb="10">
      <t>クミアイ</t>
    </rPh>
    <phoneticPr fontId="3"/>
  </si>
  <si>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</si>
  <si>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3"/>
  </si>
  <si>
    <t>厚木ガーデンシティビル</t>
    <rPh sb="0" eb="2">
      <t>アツギ</t>
    </rPh>
    <phoneticPr fontId="2"/>
  </si>
  <si>
    <t>厚木市勤労者福祉サービスセンター</t>
    <rPh sb="0" eb="3">
      <t>アツギシ</t>
    </rPh>
    <rPh sb="3" eb="6">
      <t>キンロウシャ</t>
    </rPh>
    <rPh sb="6" eb="8">
      <t>フクシ</t>
    </rPh>
    <phoneticPr fontId="2"/>
  </si>
  <si>
    <t>厚木市環境みどり公社</t>
    <rPh sb="0" eb="3">
      <t>アツギシ</t>
    </rPh>
    <rPh sb="3" eb="5">
      <t>カンキョウ</t>
    </rPh>
    <rPh sb="8" eb="10">
      <t>コウシャ</t>
    </rPh>
    <phoneticPr fontId="2"/>
  </si>
  <si>
    <t>厚木市スポーツ協会</t>
    <rPh sb="0" eb="3">
      <t>アツギシ</t>
    </rPh>
    <rPh sb="7" eb="9">
      <t>キョウカイ</t>
    </rPh>
    <phoneticPr fontId="2"/>
  </si>
  <si>
    <t>厚木市文化振興財団</t>
    <rPh sb="0" eb="3">
      <t>アツギシ</t>
    </rPh>
    <rPh sb="3" eb="5">
      <t>ブンカ</t>
    </rPh>
    <rPh sb="5" eb="7">
      <t>シンコウ</t>
    </rPh>
    <rPh sb="7" eb="9">
      <t>ザイダン</t>
    </rPh>
    <phoneticPr fontId="2"/>
  </si>
  <si>
    <t>-</t>
    <phoneticPr fontId="2"/>
  </si>
  <si>
    <t>庁舎整備基金</t>
    <phoneticPr fontId="5"/>
  </si>
  <si>
    <t>一般廃棄物処理施設建設基金</t>
    <phoneticPr fontId="2"/>
  </si>
  <si>
    <t>社会福祉基金</t>
    <phoneticPr fontId="2"/>
  </si>
  <si>
    <t>みどりの基金</t>
    <phoneticPr fontId="2"/>
  </si>
  <si>
    <t>学校施設整備基金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</si>
  <si>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</si>
  <si>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</si>
  <si>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</si>
  <si>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</si>
  <si>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</si>
  <si>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</si>
  <si>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</si>
  <si>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</si>
  <si>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</si>
  <si>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</si>
  <si>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実質公債費比率は、類似団体と比較して低い水準にあるものの、将来負担比率は高い傾向にある。
普通交付税不交付団体である当市は、自立した財政運営を行い、独自の取組も多い結果であるが、景気変動や企業業績等により経常一般財源総額に大きな影響を受けるため、今後予定されている、大規模な投資事業の執行に際しても、これまでと同様に公債費の適正化に取り組んでいく必要がある。</t>
    <phoneticPr fontId="5"/>
  </si>
  <si>
    <t>将来負担比率</t>
    <phoneticPr fontId="5"/>
  </si>
  <si>
    <t>実質公債費比率</t>
    <phoneticPr fontId="5"/>
  </si>
  <si>
    <t>類似団体内平均値</t>
    <phoneticPr fontId="5"/>
  </si>
  <si>
    <t>将来負担比率</t>
    <phoneticPr fontId="5"/>
  </si>
  <si>
    <t>実質公債費比率</t>
    <phoneticPr fontId="5"/>
  </si>
  <si>
    <t xml:space="preserve"> </t>
    <phoneticPr fontId="5"/>
  </si>
  <si>
    <t>将来負担比率は、地方債現在高の増による将来負担額の増などにより、増加傾向にあり、また、類似団体内平均値を上回っている状況である。また、有形固定資産減価償却率についても、公共施設の老朽化等により、増加傾向となっている。平成26年度に策定（令和３年度に改定）した厚木市公共施設最適化基本計画に基づき、更新、統廃合、長寿命化などを計画的に進め、将来負担と公共施設の最適化のバランスを図っていく。</t>
    <rPh sb="32" eb="34">
      <t>ゾウカ</t>
    </rPh>
    <rPh sb="34" eb="36">
      <t>ケイコウ</t>
    </rPh>
    <rPh sb="43" eb="45">
      <t>ルイジ</t>
    </rPh>
    <rPh sb="45" eb="47">
      <t>ダンタイ</t>
    </rPh>
    <rPh sb="47" eb="48">
      <t>ナイ</t>
    </rPh>
    <rPh sb="48" eb="51">
      <t>ヘイキンチ</t>
    </rPh>
    <rPh sb="52" eb="54">
      <t>ウワマワ</t>
    </rPh>
    <rPh sb="58" eb="60">
      <t>ジョウキョウ</t>
    </rPh>
    <rPh sb="99" eb="101">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</si>
</sst>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1">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
      <patternFill patternType="solid">
        <fgColor rgb="FFFFFFFF"/>
        <bgColor rgb="FF000000"/>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9" borderId="0" xfId="6" applyFont="1" applyFill="1" applyAlignment="1">
      <alignment vertical="center"/>
    </xf>
    <xf numFmtId="0" fontId="16" fillId="9" borderId="0" xfId="6" applyFill="1" applyAlignment="1" applyProtection="1">
      <alignment vertical="center"/>
      <protection hidden="1"/>
    </xf>
    <xf numFmtId="0" fontId="1" fillId="9" borderId="0" xfId="16" applyFont="1" applyFill="1">
      <alignment vertical="center"/>
    </xf>
    <xf numFmtId="0" fontId="16" fillId="9" borderId="0" xfId="6" applyFill="1" applyAlignment="1">
      <alignment vertical="center"/>
    </xf>
    <xf numFmtId="0" fontId="16" fillId="9" borderId="0" xfId="6" applyFill="1" applyProtection="1">
      <protection hidden="1"/>
    </xf>
    <xf numFmtId="0" fontId="1" fillId="9" borderId="41" xfId="16" applyFont="1" applyFill="1" applyBorder="1">
      <alignment vertical="center"/>
    </xf>
    <xf numFmtId="0" fontId="1" fillId="9" borderId="12" xfId="16" applyFont="1" applyFill="1" applyBorder="1">
      <alignment vertical="center"/>
    </xf>
    <xf numFmtId="189" fontId="1" fillId="9" borderId="12" xfId="16" applyNumberFormat="1" applyFont="1" applyFill="1" applyBorder="1">
      <alignment vertical="center"/>
    </xf>
    <xf numFmtId="0" fontId="1" fillId="9" borderId="51" xfId="16" applyFont="1" applyFill="1" applyBorder="1">
      <alignment vertical="center"/>
    </xf>
    <xf numFmtId="0" fontId="1" fillId="9" borderId="65" xfId="16" applyFont="1" applyFill="1" applyBorder="1">
      <alignment vertical="center"/>
    </xf>
    <xf numFmtId="0" fontId="1" fillId="9" borderId="38" xfId="16" applyFont="1" applyFill="1" applyBorder="1">
      <alignment vertical="center"/>
    </xf>
    <xf numFmtId="0" fontId="1" fillId="9" borderId="37" xfId="16" applyFont="1" applyFill="1" applyBorder="1">
      <alignment vertical="center"/>
    </xf>
    <xf numFmtId="0" fontId="1" fillId="9" borderId="56" xfId="16" applyFont="1" applyFill="1" applyBorder="1">
      <alignment vertical="center"/>
    </xf>
    <xf numFmtId="0" fontId="1" fillId="9" borderId="40" xfId="16" applyFont="1" applyFill="1" applyBorder="1">
      <alignment vertical="center"/>
    </xf>
    <xf numFmtId="0" fontId="1" fillId="9" borderId="31" xfId="16" applyFont="1" applyFill="1" applyBorder="1">
      <alignment vertical="center"/>
    </xf>
    <xf numFmtId="0" fontId="34" fillId="9" borderId="41" xfId="16" applyFont="1" applyFill="1" applyBorder="1">
      <alignment vertical="center"/>
    </xf>
    <xf numFmtId="178" fontId="38" fillId="9" borderId="0" xfId="16" applyNumberFormat="1" applyFont="1" applyFill="1">
      <alignment vertical="center"/>
    </xf>
    <xf numFmtId="178" fontId="1" fillId="9" borderId="0" xfId="16" applyNumberFormat="1" applyFont="1" applyFill="1">
      <alignment vertical="center"/>
    </xf>
    <xf numFmtId="179" fontId="1" fillId="9" borderId="0" xfId="17" applyNumberFormat="1" applyFont="1" applyFill="1" applyAlignment="1">
      <alignment vertical="center" wrapText="1"/>
    </xf>
    <xf numFmtId="49" fontId="1" fillId="9" borderId="0" xfId="17" applyNumberFormat="1" applyFont="1" applyFill="1" applyAlignment="1">
      <alignment horizontal="center" vertical="center" wrapText="1"/>
    </xf>
    <xf numFmtId="49" fontId="1" fillId="9" borderId="0" xfId="17" applyNumberFormat="1" applyFont="1" applyFill="1" applyAlignment="1">
      <alignment horizontal="center" vertical="center"/>
    </xf>
    <xf numFmtId="178" fontId="1" fillId="9" borderId="65" xfId="16" applyNumberFormat="1" applyFont="1" applyFill="1" applyBorder="1">
      <alignment vertical="center"/>
    </xf>
    <xf numFmtId="178" fontId="1" fillId="9" borderId="38" xfId="16" applyNumberFormat="1" applyFont="1" applyFill="1" applyBorder="1">
      <alignment vertical="center"/>
    </xf>
    <xf numFmtId="191" fontId="1" fillId="9" borderId="0" xfId="16" applyNumberFormat="1" applyFont="1" applyFill="1">
      <alignment vertical="center"/>
    </xf>
    <xf numFmtId="178" fontId="1" fillId="9" borderId="37" xfId="16" applyNumberFormat="1" applyFont="1" applyFill="1" applyBorder="1">
      <alignment vertical="center"/>
    </xf>
    <xf numFmtId="178" fontId="1" fillId="9" borderId="56" xfId="16" applyNumberFormat="1" applyFont="1" applyFill="1" applyBorder="1">
      <alignment vertical="center"/>
    </xf>
    <xf numFmtId="189" fontId="1" fillId="9" borderId="56" xfId="16" applyNumberFormat="1" applyFont="1" applyFill="1" applyBorder="1">
      <alignment vertical="center"/>
    </xf>
    <xf numFmtId="178" fontId="1" fillId="9" borderId="40" xfId="16" applyNumberFormat="1" applyFont="1" applyFill="1" applyBorder="1">
      <alignment vertical="center"/>
    </xf>
    <xf numFmtId="0" fontId="34" fillId="9" borderId="65" xfId="16" applyFont="1" applyFill="1" applyBorder="1">
      <alignment vertical="center"/>
    </xf>
    <xf numFmtId="0" fontId="1" fillId="9" borderId="0" xfId="17" applyFont="1" applyFill="1">
      <alignment vertical="center"/>
    </xf>
    <xf numFmtId="189" fontId="1" fillId="9" borderId="0" xfId="17" applyNumberFormat="1" applyFont="1" applyFill="1">
      <alignment vertical="center"/>
    </xf>
    <xf numFmtId="178" fontId="16" fillId="9" borderId="0" xfId="18" applyNumberFormat="1" applyFill="1" applyAlignment="1">
      <alignment vertical="center"/>
    </xf>
    <xf numFmtId="177" fontId="16" fillId="9" borderId="0" xfId="19" applyNumberFormat="1" applyFill="1" applyAlignment="1">
      <alignment horizontal="right" vertical="center"/>
    </xf>
    <xf numFmtId="187" fontId="16" fillId="9" borderId="0" xfId="19" applyNumberFormat="1" applyFill="1" applyAlignment="1">
      <alignment horizontal="right" vertical="center"/>
    </xf>
    <xf numFmtId="178" fontId="1" fillId="9" borderId="0" xfId="16" applyNumberFormat="1" applyFont="1" applyFill="1" applyAlignment="1">
      <alignment vertical="center" wrapText="1"/>
    </xf>
    <xf numFmtId="178" fontId="16" fillId="9" borderId="0" xfId="18" applyNumberFormat="1" applyFill="1" applyAlignment="1">
      <alignment horizontal="center" vertical="center"/>
    </xf>
    <xf numFmtId="0" fontId="39" fillId="9" borderId="0" xfId="20" applyFont="1" applyFill="1">
      <alignment vertical="center"/>
    </xf>
    <xf numFmtId="0" fontId="16" fillId="10" borderId="0" xfId="6" applyFont="1" applyFill="1" applyBorder="1" applyProtection="1">
      <protection hidden="1"/>
    </xf>
    <xf numFmtId="0" fontId="16" fillId="10" borderId="0" xfId="6" applyFont="1" applyFill="1" applyBorder="1"/>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9" borderId="0" xfId="16" applyFont="1" applyFill="1" applyAlignment="1">
      <alignment horizontal="center" vertical="center"/>
    </xf>
    <xf numFmtId="0" fontId="1" fillId="9" borderId="39" xfId="16" applyFont="1" applyFill="1" applyBorder="1" applyAlignment="1">
      <alignment horizontal="center" vertical="center"/>
    </xf>
    <xf numFmtId="0" fontId="1" fillId="9" borderId="31" xfId="16" applyFont="1" applyFill="1" applyBorder="1" applyAlignment="1">
      <alignment horizontal="center" vertical="center"/>
    </xf>
    <xf numFmtId="0" fontId="1" fillId="9" borderId="42" xfId="16" applyFont="1" applyFill="1" applyBorder="1" applyAlignment="1">
      <alignment horizontal="center" vertical="center"/>
    </xf>
    <xf numFmtId="0" fontId="1" fillId="9" borderId="34" xfId="16" applyFont="1" applyFill="1" applyBorder="1" applyAlignment="1">
      <alignment horizontal="center" vertical="center"/>
    </xf>
    <xf numFmtId="187" fontId="1" fillId="9" borderId="34" xfId="17" applyNumberFormat="1" applyFont="1" applyFill="1" applyBorder="1" applyAlignment="1">
      <alignment horizontal="center" vertical="center"/>
    </xf>
    <xf numFmtId="179" fontId="1" fillId="9" borderId="34" xfId="17" applyNumberFormat="1" applyFont="1" applyFill="1" applyBorder="1" applyAlignment="1">
      <alignment horizontal="center" vertical="center" wrapText="1"/>
    </xf>
    <xf numFmtId="0" fontId="1" fillId="9" borderId="41" xfId="16" applyFont="1" applyFill="1" applyBorder="1" applyAlignment="1" applyProtection="1">
      <alignment horizontal="left" vertical="top" wrapText="1"/>
      <protection locked="0"/>
    </xf>
    <xf numFmtId="0" fontId="1" fillId="9" borderId="12" xfId="16" applyFont="1" applyFill="1" applyBorder="1" applyAlignment="1" applyProtection="1">
      <alignment horizontal="left" vertical="top" wrapText="1"/>
      <protection locked="0"/>
    </xf>
    <xf numFmtId="0" fontId="1" fillId="9" borderId="51" xfId="16" applyFont="1" applyFill="1" applyBorder="1" applyAlignment="1" applyProtection="1">
      <alignment horizontal="left" vertical="top" wrapText="1"/>
      <protection locked="0"/>
    </xf>
    <xf numFmtId="0" fontId="1" fillId="9" borderId="65" xfId="16" applyFont="1" applyFill="1" applyBorder="1" applyAlignment="1" applyProtection="1">
      <alignment horizontal="left" vertical="top" wrapText="1"/>
      <protection locked="0"/>
    </xf>
    <xf numFmtId="0" fontId="1" fillId="9" borderId="0" xfId="16" applyFont="1" applyFill="1" applyAlignment="1" applyProtection="1">
      <alignment horizontal="left" vertical="top" wrapText="1"/>
      <protection locked="0"/>
    </xf>
    <xf numFmtId="0" fontId="1" fillId="9" borderId="38" xfId="16" applyFont="1" applyFill="1" applyBorder="1" applyAlignment="1" applyProtection="1">
      <alignment horizontal="left" vertical="top" wrapText="1"/>
      <protection locked="0"/>
    </xf>
    <xf numFmtId="0" fontId="1" fillId="9" borderId="37" xfId="16" applyFont="1" applyFill="1" applyBorder="1" applyAlignment="1" applyProtection="1">
      <alignment horizontal="left" vertical="top" wrapText="1"/>
      <protection locked="0"/>
    </xf>
    <xf numFmtId="0" fontId="1" fillId="9" borderId="56" xfId="16" applyFont="1" applyFill="1" applyBorder="1" applyAlignment="1" applyProtection="1">
      <alignment horizontal="left" vertical="top" wrapText="1"/>
      <protection locked="0"/>
    </xf>
    <xf numFmtId="0" fontId="1" fillId="9" borderId="40" xfId="16" applyFont="1" applyFill="1" applyBorder="1" applyAlignment="1" applyProtection="1">
      <alignment horizontal="left" vertical="top" wrapText="1"/>
      <protection locked="0"/>
    </xf>
    <xf numFmtId="187" fontId="1" fillId="9" borderId="0" xfId="17" applyNumberFormat="1" applyFont="1" applyFill="1" applyAlignment="1">
      <alignment horizontal="center" vertical="center"/>
    </xf>
    <xf numFmtId="179" fontId="1" fillId="9" borderId="0" xfId="17" applyNumberFormat="1" applyFont="1" applyFill="1" applyAlignment="1">
      <alignment horizontal="center" vertical="center" wrapText="1"/>
    </xf>
    <xf numFmtId="178" fontId="16" fillId="9" borderId="0" xfId="16" applyNumberFormat="1" applyFill="1" applyAlignment="1">
      <alignment horizontal="center" vertical="center"/>
    </xf>
    <xf numFmtId="187" fontId="1" fillId="9" borderId="0" xfId="17" applyNumberFormat="1" applyFont="1" applyFill="1" applyAlignment="1">
      <alignment horizontal="center" vertical="center" wrapText="1"/>
    </xf>
    <xf numFmtId="187" fontId="1" fillId="9" borderId="0" xfId="16" applyNumberFormat="1" applyFont="1" applyFill="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40626</c:v>
                </c:pt>
                <c:pt idx="4">
                  <c:v>46133</c:v>
                </c:pt>
              </c:numCache>
            </c:numRef>
          </c:val>
          <c:smooth val="0"/>
          <c:extLst>
            <c:ext xmlns:c16="http://schemas.microsoft.com/office/drawing/2014/chart" uri="{C3380CC4-5D6E-409C-BE32-E72D297353CC}">
              <c16:uniqueId val="{00000000-B79A-4F7F-BE8A-B1C8B3D026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63452</c:v>
                </c:pt>
                <c:pt idx="1">
                  <c:v>54042</c:v>
                </c:pt>
                <c:pt idx="2">
                  <c:v>58378</c:v>
                </c:pt>
                <c:pt idx="3">
                  <c:v>47849</c:v>
                </c:pt>
                <c:pt idx="4">
                  <c:v>56091</c:v>
                </c:pt>
              </c:numCache>
            </c:numRef>
          </c:val>
          <c:smooth val="0"/>
          <c:extLst>
            <c:ext xmlns:c16="http://schemas.microsoft.com/office/drawing/2014/chart" uri="{C3380CC4-5D6E-409C-BE32-E72D297353CC}">
              <c16:uniqueId val="{00000001-B79A-4F7F-BE8A-B1C8B3D0266E}"/>
            </c:ext>
          </c:extLst>
        </c:ser>
        <c:dLbls>
          <c:showLegendKey val="0"/>
          <c:showVal val="0"/>
          <c:showCatName val="0"/>
          <c:showSerName val="0"/>
          <c:showPercent val="0"/>
          <c:showBubbleSize val="0"/>
        </c:dLbls>
        <c:marker val="1"/>
        <c:smooth val="0"/>
        <c:axId val="203107920"/>
        <c:axId val="203108304"/>
      </c:lineChart>
      <c:catAx>
        <c:axId val="2031079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108304"/>
        <c:crosses val="autoZero"/>
        <c:auto val="1"/>
        <c:lblAlgn val="ctr"/>
        <c:lblOffset val="100"/>
        <c:tickLblSkip val="1"/>
        <c:tickMarkSkip val="1"/>
        <c:noMultiLvlLbl val="0"/>
      </c:catAx>
      <c:valAx>
        <c:axId val="2031083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1079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5.78</c:v>
                </c:pt>
                <c:pt idx="1">
                  <c:v>7.37</c:v>
                </c:pt>
                <c:pt idx="2">
                  <c:v>9.06</c:v>
                </c:pt>
                <c:pt idx="3">
                  <c:v>11.41</c:v>
                </c:pt>
                <c:pt idx="4">
                  <c:v>10.47</c:v>
                </c:pt>
              </c:numCache>
            </c:numRef>
          </c:val>
          <c:extLst>
            <c:ext xmlns:c16="http://schemas.microsoft.com/office/drawing/2014/chart" uri="{C3380CC4-5D6E-409C-BE32-E72D297353CC}">
              <c16:uniqueId val="{00000000-A17D-4A34-A1F8-E32718307F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24.8</c:v>
                </c:pt>
                <c:pt idx="1">
                  <c:v>27.1</c:v>
                </c:pt>
                <c:pt idx="2">
                  <c:v>28.87</c:v>
                </c:pt>
                <c:pt idx="3">
                  <c:v>31.41</c:v>
                </c:pt>
                <c:pt idx="4">
                  <c:v>28.58</c:v>
                </c:pt>
              </c:numCache>
            </c:numRef>
          </c:val>
          <c:extLst>
            <c:ext xmlns:c16="http://schemas.microsoft.com/office/drawing/2014/chart" uri="{C3380CC4-5D6E-409C-BE32-E72D297353CC}">
              <c16:uniqueId val="{00000001-A17D-4A34-A1F8-E32718307F65}"/>
            </c:ext>
          </c:extLst>
        </c:ser>
        <c:dLbls>
          <c:showLegendKey val="0"/>
          <c:showVal val="0"/>
          <c:showCatName val="0"/>
          <c:showSerName val="0"/>
          <c:showPercent val="0"/>
          <c:showBubbleSize val="0"/>
        </c:dLbls>
        <c:gapWidth val="250"/>
        <c:overlap val="100"/>
        <c:axId val="204368824"/>
        <c:axId val="2043703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4.29</c:v>
                </c:pt>
                <c:pt idx="1">
                  <c:v>1.91</c:v>
                </c:pt>
                <c:pt idx="2">
                  <c:v>5.03</c:v>
                </c:pt>
                <c:pt idx="3">
                  <c:v>1.62</c:v>
                </c:pt>
                <c:pt idx="4">
                  <c:v>-3.12</c:v>
                </c:pt>
              </c:numCache>
            </c:numRef>
          </c:val>
          <c:smooth val="0"/>
          <c:extLst>
            <c:ext xmlns:c16="http://schemas.microsoft.com/office/drawing/2014/chart" uri="{C3380CC4-5D6E-409C-BE32-E72D297353CC}">
              <c16:uniqueId val="{00000002-A17D-4A34-A1F8-E32718307F65}"/>
            </c:ext>
          </c:extLst>
        </c:ser>
        <c:dLbls>
          <c:showLegendKey val="0"/>
          <c:showVal val="0"/>
          <c:showCatName val="0"/>
          <c:showSerName val="0"/>
          <c:showPercent val="0"/>
          <c:showBubbleSize val="0"/>
        </c:dLbls>
        <c:marker val="1"/>
        <c:smooth val="0"/>
        <c:axId val="204368824"/>
        <c:axId val="204370392"/>
      </c:lineChart>
      <c:catAx>
        <c:axId val="204368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4370392"/>
        <c:crosses val="autoZero"/>
        <c:auto val="1"/>
        <c:lblAlgn val="ctr"/>
        <c:lblOffset val="100"/>
        <c:tickLblSkip val="1"/>
        <c:tickMarkSkip val="1"/>
        <c:noMultiLvlLbl val="0"/>
      </c:catAx>
      <c:valAx>
        <c:axId val="204370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368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0.71</c:v>
                </c:pt>
                <c:pt idx="2">
                  <c:v>#N/A</c:v>
                </c:pt>
                <c:pt idx="3">
                  <c:v>0.87</c:v>
                </c:pt>
                <c:pt idx="4">
                  <c:v>0</c:v>
                </c:pt>
                <c:pt idx="5">
                  <c:v>0</c:v>
                </c:pt>
                <c:pt idx="6">
                  <c:v>0</c:v>
                </c:pt>
                <c:pt idx="7">
                  <c:v>0</c:v>
                </c:pt>
                <c:pt idx="8">
                  <c:v>0</c:v>
                </c:pt>
                <c:pt idx="9">
                  <c:v>0</c:v>
                </c:pt>
              </c:numCache>
            </c:numRef>
          </c:val>
          <c:extLst>
            <c:ext xmlns:c16="http://schemas.microsoft.com/office/drawing/2014/chart" uri="{C3380CC4-5D6E-409C-BE32-E72D297353CC}">
              <c16:uniqueId val="{00000000-75B1-4131-8023-C49E0A6EC8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B1-4131-8023-C49E0A6EC8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5B1-4131-8023-C49E0A6EC8E9}"/>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5B1-4131-8023-C49E0A6EC8E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7.0000000000000007E-2</c:v>
                </c:pt>
                <c:pt idx="6">
                  <c:v>#N/A</c:v>
                </c:pt>
                <c:pt idx="7">
                  <c:v>7.0000000000000007E-2</c:v>
                </c:pt>
                <c:pt idx="8">
                  <c:v>#N/A</c:v>
                </c:pt>
                <c:pt idx="9">
                  <c:v>0.08</c:v>
                </c:pt>
              </c:numCache>
            </c:numRef>
          </c:val>
          <c:extLst>
            <c:ext xmlns:c16="http://schemas.microsoft.com/office/drawing/2014/chart" uri="{C3380CC4-5D6E-409C-BE32-E72D297353CC}">
              <c16:uniqueId val="{00000004-75B1-4131-8023-C49E0A6EC8E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0.44</c:v>
                </c:pt>
                <c:pt idx="2">
                  <c:v>#N/A</c:v>
                </c:pt>
                <c:pt idx="3">
                  <c:v>0.3</c:v>
                </c:pt>
                <c:pt idx="4">
                  <c:v>#N/A</c:v>
                </c:pt>
                <c:pt idx="5">
                  <c:v>0.31</c:v>
                </c:pt>
                <c:pt idx="6">
                  <c:v>#N/A</c:v>
                </c:pt>
                <c:pt idx="7">
                  <c:v>0.32</c:v>
                </c:pt>
                <c:pt idx="8">
                  <c:v>#N/A</c:v>
                </c:pt>
                <c:pt idx="9">
                  <c:v>0.12</c:v>
                </c:pt>
              </c:numCache>
            </c:numRef>
          </c:val>
          <c:extLst>
            <c:ext xmlns:c16="http://schemas.microsoft.com/office/drawing/2014/chart" uri="{C3380CC4-5D6E-409C-BE32-E72D297353CC}">
              <c16:uniqueId val="{00000005-75B1-4131-8023-C49E0A6EC8E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1.1100000000000001</c:v>
                </c:pt>
                <c:pt idx="2">
                  <c:v>#N/A</c:v>
                </c:pt>
                <c:pt idx="3">
                  <c:v>0.95</c:v>
                </c:pt>
                <c:pt idx="4">
                  <c:v>#N/A</c:v>
                </c:pt>
                <c:pt idx="5">
                  <c:v>0.42</c:v>
                </c:pt>
                <c:pt idx="6">
                  <c:v>#N/A</c:v>
                </c:pt>
                <c:pt idx="7">
                  <c:v>0.18</c:v>
                </c:pt>
                <c:pt idx="8">
                  <c:v>#N/A</c:v>
                </c:pt>
                <c:pt idx="9">
                  <c:v>1.07</c:v>
                </c:pt>
              </c:numCache>
            </c:numRef>
          </c:val>
          <c:extLst>
            <c:ext xmlns:c16="http://schemas.microsoft.com/office/drawing/2014/chart" uri="{C3380CC4-5D6E-409C-BE32-E72D297353CC}">
              <c16:uniqueId val="{00000006-75B1-4131-8023-C49E0A6EC8E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1.65</c:v>
                </c:pt>
                <c:pt idx="6">
                  <c:v>#N/A</c:v>
                </c:pt>
                <c:pt idx="7">
                  <c:v>2.21</c:v>
                </c:pt>
                <c:pt idx="8">
                  <c:v>#N/A</c:v>
                </c:pt>
                <c:pt idx="9">
                  <c:v>2.71</c:v>
                </c:pt>
              </c:numCache>
            </c:numRef>
          </c:val>
          <c:extLst>
            <c:ext xmlns:c16="http://schemas.microsoft.com/office/drawing/2014/chart" uri="{C3380CC4-5D6E-409C-BE32-E72D297353CC}">
              <c16:uniqueId val="{00000007-75B1-4131-8023-C49E0A6EC8E9}"/>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0.42</c:v>
                </c:pt>
                <c:pt idx="1">
                  <c:v>#N/A</c:v>
                </c:pt>
                <c:pt idx="2">
                  <c:v>#N/A</c:v>
                </c:pt>
                <c:pt idx="3">
                  <c:v>2.09</c:v>
                </c:pt>
                <c:pt idx="4">
                  <c:v>#N/A</c:v>
                </c:pt>
                <c:pt idx="5">
                  <c:v>5.05</c:v>
                </c:pt>
                <c:pt idx="6">
                  <c:v>#N/A</c:v>
                </c:pt>
                <c:pt idx="7">
                  <c:v>10.3</c:v>
                </c:pt>
                <c:pt idx="8">
                  <c:v>#N/A</c:v>
                </c:pt>
                <c:pt idx="9">
                  <c:v>7.4</c:v>
                </c:pt>
              </c:numCache>
            </c:numRef>
          </c:val>
          <c:extLst>
            <c:ext xmlns:c16="http://schemas.microsoft.com/office/drawing/2014/chart" uri="{C3380CC4-5D6E-409C-BE32-E72D297353CC}">
              <c16:uniqueId val="{00000008-75B1-4131-8023-C49E0A6EC8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5.78</c:v>
                </c:pt>
                <c:pt idx="2">
                  <c:v>#N/A</c:v>
                </c:pt>
                <c:pt idx="3">
                  <c:v>7.37</c:v>
                </c:pt>
                <c:pt idx="4">
                  <c:v>#N/A</c:v>
                </c:pt>
                <c:pt idx="5">
                  <c:v>9.06</c:v>
                </c:pt>
                <c:pt idx="6">
                  <c:v>#N/A</c:v>
                </c:pt>
                <c:pt idx="7">
                  <c:v>11.4</c:v>
                </c:pt>
                <c:pt idx="8">
                  <c:v>#N/A</c:v>
                </c:pt>
                <c:pt idx="9">
                  <c:v>10.47</c:v>
                </c:pt>
              </c:numCache>
            </c:numRef>
          </c:val>
          <c:extLst>
            <c:ext xmlns:c16="http://schemas.microsoft.com/office/drawing/2014/chart" uri="{C3380CC4-5D6E-409C-BE32-E72D297353CC}">
              <c16:uniqueId val="{00000009-75B1-4131-8023-C49E0A6EC8E9}"/>
            </c:ext>
          </c:extLst>
        </c:ser>
        <c:dLbls>
          <c:showLegendKey val="0"/>
          <c:showVal val="0"/>
          <c:showCatName val="0"/>
          <c:showSerName val="0"/>
          <c:showPercent val="0"/>
          <c:showBubbleSize val="0"/>
        </c:dLbls>
        <c:gapWidth val="150"/>
        <c:overlap val="100"/>
        <c:axId val="204371568"/>
        <c:axId val="204366864"/>
      </c:barChart>
      <c:catAx>
        <c:axId val="204371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4366864"/>
        <c:crosses val="autoZero"/>
        <c:auto val="1"/>
        <c:lblAlgn val="ctr"/>
        <c:lblOffset val="100"/>
        <c:tickLblSkip val="1"/>
        <c:tickMarkSkip val="1"/>
        <c:noMultiLvlLbl val="0"/>
      </c:catAx>
      <c:valAx>
        <c:axId val="204366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371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5998</c:v>
                </c:pt>
                <c:pt idx="5">
                  <c:v>5749</c:v>
                </c:pt>
                <c:pt idx="8">
                  <c:v>5725</c:v>
                </c:pt>
                <c:pt idx="11">
                  <c:v>6044</c:v>
                </c:pt>
                <c:pt idx="14">
                  <c:v>6231</c:v>
                </c:pt>
              </c:numCache>
            </c:numRef>
          </c:val>
          <c:extLst>
            <c:ext xmlns:c16="http://schemas.microsoft.com/office/drawing/2014/chart" uri="{C3380CC4-5D6E-409C-BE32-E72D297353CC}">
              <c16:uniqueId val="{00000000-6AB1-4B4D-A5A1-B0E036F8E4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B1-4B4D-A5A1-B0E036F8E4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654</c:v>
                </c:pt>
              </c:numCache>
            </c:numRef>
          </c:val>
          <c:extLst>
            <c:ext xmlns:c16="http://schemas.microsoft.com/office/drawing/2014/chart" uri="{C3380CC4-5D6E-409C-BE32-E72D297353CC}">
              <c16:uniqueId val="{00000002-6AB1-4B4D-A5A1-B0E036F8E4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5</c:v>
                </c:pt>
                <c:pt idx="12">
                  <c:v>5</c:v>
                </c:pt>
              </c:numCache>
            </c:numRef>
          </c:val>
          <c:extLst>
            <c:ext xmlns:c16="http://schemas.microsoft.com/office/drawing/2014/chart" uri="{C3380CC4-5D6E-409C-BE32-E72D297353CC}">
              <c16:uniqueId val="{00000003-6AB1-4B4D-A5A1-B0E036F8E4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1153</c:v>
                </c:pt>
                <c:pt idx="3">
                  <c:v>1158</c:v>
                </c:pt>
                <c:pt idx="6">
                  <c:v>1122</c:v>
                </c:pt>
                <c:pt idx="9">
                  <c:v>1163</c:v>
                </c:pt>
                <c:pt idx="12">
                  <c:v>1141</c:v>
                </c:pt>
              </c:numCache>
            </c:numRef>
          </c:val>
          <c:extLst>
            <c:ext xmlns:c16="http://schemas.microsoft.com/office/drawing/2014/chart" uri="{C3380CC4-5D6E-409C-BE32-E72D297353CC}">
              <c16:uniqueId val="{00000004-6AB1-4B4D-A5A1-B0E036F8E4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42</c:v>
                </c:pt>
                <c:pt idx="3">
                  <c:v>42</c:v>
                </c:pt>
                <c:pt idx="6">
                  <c:v>42</c:v>
                </c:pt>
                <c:pt idx="9">
                  <c:v>42</c:v>
                </c:pt>
                <c:pt idx="12">
                  <c:v>42</c:v>
                </c:pt>
              </c:numCache>
            </c:numRef>
          </c:val>
          <c:extLst>
            <c:ext xmlns:c16="http://schemas.microsoft.com/office/drawing/2014/chart" uri="{C3380CC4-5D6E-409C-BE32-E72D297353CC}">
              <c16:uniqueId val="{00000005-6AB1-4B4D-A5A1-B0E036F8E4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B1-4B4D-A5A1-B0E036F8E4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5887</c:v>
                </c:pt>
                <c:pt idx="3">
                  <c:v>6001</c:v>
                </c:pt>
                <c:pt idx="6">
                  <c:v>5753</c:v>
                </c:pt>
                <c:pt idx="9">
                  <c:v>6044</c:v>
                </c:pt>
                <c:pt idx="12">
                  <c:v>6132</c:v>
                </c:pt>
              </c:numCache>
            </c:numRef>
          </c:val>
          <c:extLst>
            <c:ext xmlns:c16="http://schemas.microsoft.com/office/drawing/2014/chart" uri="{C3380CC4-5D6E-409C-BE32-E72D297353CC}">
              <c16:uniqueId val="{00000007-6AB1-4B4D-A5A1-B0E036F8E44C}"/>
            </c:ext>
          </c:extLst>
        </c:ser>
        <c:dLbls>
          <c:showLegendKey val="0"/>
          <c:showVal val="0"/>
          <c:showCatName val="0"/>
          <c:showSerName val="0"/>
          <c:showPercent val="0"/>
          <c:showBubbleSize val="0"/>
        </c:dLbls>
        <c:gapWidth val="100"/>
        <c:overlap val="100"/>
        <c:axId val="204370784"/>
        <c:axId val="204366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1084</c:v>
                </c:pt>
                <c:pt idx="2">
                  <c:v>#N/A</c:v>
                </c:pt>
                <c:pt idx="3">
                  <c:v>#N/A</c:v>
                </c:pt>
                <c:pt idx="4">
                  <c:v>1452</c:v>
                </c:pt>
                <c:pt idx="5">
                  <c:v>#N/A</c:v>
                </c:pt>
                <c:pt idx="6">
                  <c:v>#N/A</c:v>
                </c:pt>
                <c:pt idx="7">
                  <c:v>1192</c:v>
                </c:pt>
                <c:pt idx="8">
                  <c:v>#N/A</c:v>
                </c:pt>
                <c:pt idx="9">
                  <c:v>#N/A</c:v>
                </c:pt>
                <c:pt idx="10">
                  <c:v>1210</c:v>
                </c:pt>
                <c:pt idx="11">
                  <c:v>#N/A</c:v>
                </c:pt>
                <c:pt idx="12">
                  <c:v>#N/A</c:v>
                </c:pt>
                <c:pt idx="13">
                  <c:v>1743</c:v>
                </c:pt>
                <c:pt idx="14">
                  <c:v>#N/A</c:v>
                </c:pt>
              </c:numCache>
            </c:numRef>
          </c:val>
          <c:smooth val="0"/>
          <c:extLst>
            <c:ext xmlns:c16="http://schemas.microsoft.com/office/drawing/2014/chart" uri="{C3380CC4-5D6E-409C-BE32-E72D297353CC}">
              <c16:uniqueId val="{00000008-6AB1-4B4D-A5A1-B0E036F8E44C}"/>
            </c:ext>
          </c:extLst>
        </c:ser>
        <c:dLbls>
          <c:showLegendKey val="0"/>
          <c:showVal val="0"/>
          <c:showCatName val="0"/>
          <c:showSerName val="0"/>
          <c:showPercent val="0"/>
          <c:showBubbleSize val="0"/>
        </c:dLbls>
        <c:marker val="1"/>
        <c:smooth val="0"/>
        <c:axId val="204370784"/>
        <c:axId val="204366472"/>
      </c:lineChart>
      <c:catAx>
        <c:axId val="20437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4366472"/>
        <c:crosses val="autoZero"/>
        <c:auto val="1"/>
        <c:lblAlgn val="ctr"/>
        <c:lblOffset val="100"/>
        <c:tickLblSkip val="1"/>
        <c:tickMarkSkip val="1"/>
        <c:noMultiLvlLbl val="0"/>
      </c:catAx>
      <c:valAx>
        <c:axId val="204366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37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30099</c:v>
                </c:pt>
                <c:pt idx="5">
                  <c:v>27888</c:v>
                </c:pt>
                <c:pt idx="8">
                  <c:v>25318</c:v>
                </c:pt>
                <c:pt idx="11">
                  <c:v>23348</c:v>
                </c:pt>
                <c:pt idx="14">
                  <c:v>21803</c:v>
                </c:pt>
              </c:numCache>
            </c:numRef>
          </c:val>
          <c:extLst>
            <c:ext xmlns:c16="http://schemas.microsoft.com/office/drawing/2014/chart" uri="{C3380CC4-5D6E-409C-BE32-E72D297353CC}">
              <c16:uniqueId val="{00000000-A787-4B8F-BD89-70A52942ED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9017</c:v>
                </c:pt>
                <c:pt idx="5">
                  <c:v>10310</c:v>
                </c:pt>
                <c:pt idx="8">
                  <c:v>12261</c:v>
                </c:pt>
                <c:pt idx="11">
                  <c:v>14954</c:v>
                </c:pt>
                <c:pt idx="14">
                  <c:v>17411</c:v>
                </c:pt>
              </c:numCache>
            </c:numRef>
          </c:val>
          <c:extLst>
            <c:ext xmlns:c16="http://schemas.microsoft.com/office/drawing/2014/chart" uri="{C3380CC4-5D6E-409C-BE32-E72D297353CC}">
              <c16:uniqueId val="{00000001-A787-4B8F-BD89-70A52942ED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21461</c:v>
                </c:pt>
                <c:pt idx="5">
                  <c:v>22598</c:v>
                </c:pt>
                <c:pt idx="8">
                  <c:v>26472</c:v>
                </c:pt>
                <c:pt idx="11">
                  <c:v>28714</c:v>
                </c:pt>
                <c:pt idx="14">
                  <c:v>31127</c:v>
                </c:pt>
              </c:numCache>
            </c:numRef>
          </c:val>
          <c:extLst>
            <c:ext xmlns:c16="http://schemas.microsoft.com/office/drawing/2014/chart" uri="{C3380CC4-5D6E-409C-BE32-E72D297353CC}">
              <c16:uniqueId val="{00000002-A787-4B8F-BD89-70A52942ED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87-4B8F-BD89-70A52942ED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87-4B8F-BD89-70A52942ED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87-4B8F-BD89-70A52942ED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12126</c:v>
                </c:pt>
                <c:pt idx="3">
                  <c:v>11498</c:v>
                </c:pt>
                <c:pt idx="6">
                  <c:v>11125</c:v>
                </c:pt>
                <c:pt idx="9">
                  <c:v>10660</c:v>
                </c:pt>
                <c:pt idx="12">
                  <c:v>10698</c:v>
                </c:pt>
              </c:numCache>
            </c:numRef>
          </c:val>
          <c:extLst>
            <c:ext xmlns:c16="http://schemas.microsoft.com/office/drawing/2014/chart" uri="{C3380CC4-5D6E-409C-BE32-E72D297353CC}">
              <c16:uniqueId val="{00000006-A787-4B8F-BD89-70A52942ED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1265</c:v>
                </c:pt>
                <c:pt idx="9">
                  <c:v>1373</c:v>
                </c:pt>
                <c:pt idx="12">
                  <c:v>2307</c:v>
                </c:pt>
              </c:numCache>
            </c:numRef>
          </c:val>
          <c:extLst>
            <c:ext xmlns:c16="http://schemas.microsoft.com/office/drawing/2014/chart" uri="{C3380CC4-5D6E-409C-BE32-E72D297353CC}">
              <c16:uniqueId val="{00000007-A787-4B8F-BD89-70A52942ED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13704</c:v>
                </c:pt>
                <c:pt idx="3">
                  <c:v>12633</c:v>
                </c:pt>
                <c:pt idx="6">
                  <c:v>12900</c:v>
                </c:pt>
                <c:pt idx="9">
                  <c:v>13817</c:v>
                </c:pt>
                <c:pt idx="12">
                  <c:v>14407</c:v>
                </c:pt>
              </c:numCache>
            </c:numRef>
          </c:val>
          <c:extLst>
            <c:ext xmlns:c16="http://schemas.microsoft.com/office/drawing/2014/chart" uri="{C3380CC4-5D6E-409C-BE32-E72D297353CC}">
              <c16:uniqueId val="{00000008-A787-4B8F-BD89-70A52942ED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654</c:v>
                </c:pt>
              </c:numCache>
            </c:numRef>
          </c:val>
          <c:extLst>
            <c:ext xmlns:c16="http://schemas.microsoft.com/office/drawing/2014/chart" uri="{C3380CC4-5D6E-409C-BE32-E72D297353CC}">
              <c16:uniqueId val="{00000009-A787-4B8F-BD89-70A52942ED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52724</c:v>
                </c:pt>
                <c:pt idx="3">
                  <c:v>55067</c:v>
                </c:pt>
                <c:pt idx="6">
                  <c:v>58568</c:v>
                </c:pt>
                <c:pt idx="9">
                  <c:v>60349</c:v>
                </c:pt>
                <c:pt idx="12">
                  <c:v>63061</c:v>
                </c:pt>
              </c:numCache>
            </c:numRef>
          </c:val>
          <c:extLst>
            <c:ext xmlns:c16="http://schemas.microsoft.com/office/drawing/2014/chart" uri="{C3380CC4-5D6E-409C-BE32-E72D297353CC}">
              <c16:uniqueId val="{0000000A-A787-4B8F-BD89-70A52942ED8B}"/>
            </c:ext>
          </c:extLst>
        </c:ser>
        <c:dLbls>
          <c:showLegendKey val="0"/>
          <c:showVal val="0"/>
          <c:showCatName val="0"/>
          <c:showSerName val="0"/>
          <c:showPercent val="0"/>
          <c:showBubbleSize val="0"/>
        </c:dLbls>
        <c:gapWidth val="100"/>
        <c:overlap val="100"/>
        <c:axId val="204365296"/>
        <c:axId val="204364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17977</c:v>
                </c:pt>
                <c:pt idx="2">
                  <c:v>#N/A</c:v>
                </c:pt>
                <c:pt idx="3">
                  <c:v>#N/A</c:v>
                </c:pt>
                <c:pt idx="4">
                  <c:v>18403</c:v>
                </c:pt>
                <c:pt idx="5">
                  <c:v>#N/A</c:v>
                </c:pt>
                <c:pt idx="6">
                  <c:v>#N/A</c:v>
                </c:pt>
                <c:pt idx="7">
                  <c:v>19808</c:v>
                </c:pt>
                <c:pt idx="8">
                  <c:v>#N/A</c:v>
                </c:pt>
                <c:pt idx="9">
                  <c:v>#N/A</c:v>
                </c:pt>
                <c:pt idx="10">
                  <c:v>19184</c:v>
                </c:pt>
                <c:pt idx="11">
                  <c:v>#N/A</c:v>
                </c:pt>
                <c:pt idx="12">
                  <c:v>#N/A</c:v>
                </c:pt>
                <c:pt idx="13">
                  <c:v>20785</c:v>
                </c:pt>
                <c:pt idx="14">
                  <c:v>#N/A</c:v>
                </c:pt>
              </c:numCache>
            </c:numRef>
          </c:val>
          <c:smooth val="0"/>
          <c:extLst>
            <c:ext xmlns:c16="http://schemas.microsoft.com/office/drawing/2014/chart" uri="{C3380CC4-5D6E-409C-BE32-E72D297353CC}">
              <c16:uniqueId val="{0000000B-A787-4B8F-BD89-70A52942ED8B}"/>
            </c:ext>
          </c:extLst>
        </c:ser>
        <c:dLbls>
          <c:showLegendKey val="0"/>
          <c:showVal val="0"/>
          <c:showCatName val="0"/>
          <c:showSerName val="0"/>
          <c:showPercent val="0"/>
          <c:showBubbleSize val="0"/>
        </c:dLbls>
        <c:marker val="1"/>
        <c:smooth val="0"/>
        <c:axId val="204365296"/>
        <c:axId val="204364904"/>
      </c:lineChart>
      <c:catAx>
        <c:axId val="204365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4364904"/>
        <c:crosses val="autoZero"/>
        <c:auto val="1"/>
        <c:lblAlgn val="ctr"/>
        <c:lblOffset val="100"/>
        <c:tickLblSkip val="1"/>
        <c:tickMarkSkip val="1"/>
        <c:noMultiLvlLbl val="0"/>
      </c:catAx>
      <c:valAx>
        <c:axId val="204364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4365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15297</c:v>
                </c:pt>
                <c:pt idx="1">
                  <c:v>15322</c:v>
                </c:pt>
                <c:pt idx="2">
                  <c:v>14156</c:v>
                </c:pt>
              </c:numCache>
            </c:numRef>
          </c:val>
          <c:extLst>
            <c:ext xmlns:c16="http://schemas.microsoft.com/office/drawing/2014/chart" uri="{C3380CC4-5D6E-409C-BE32-E72D297353CC}">
              <c16:uniqueId val="{00000000-9795-47E8-8F2A-F9E0C993DB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795-47E8-8F2A-F9E0C993DB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7754</c:v>
                </c:pt>
                <c:pt idx="1">
                  <c:v>9770</c:v>
                </c:pt>
                <c:pt idx="2">
                  <c:v>14199</c:v>
                </c:pt>
              </c:numCache>
            </c:numRef>
          </c:val>
          <c:extLst>
            <c:ext xmlns:c16="http://schemas.microsoft.com/office/drawing/2014/chart" uri="{C3380CC4-5D6E-409C-BE32-E72D297353CC}">
              <c16:uniqueId val="{00000002-9795-47E8-8F2A-F9E0C993DBB0}"/>
            </c:ext>
          </c:extLst>
        </c:ser>
        <c:dLbls>
          <c:showLegendKey val="0"/>
          <c:showVal val="0"/>
          <c:showCatName val="0"/>
          <c:showSerName val="0"/>
          <c:showPercent val="0"/>
          <c:showBubbleSize val="0"/>
        </c:dLbls>
        <c:gapWidth val="120"/>
        <c:overlap val="100"/>
        <c:axId val="204368040"/>
        <c:axId val="204368432"/>
      </c:barChart>
      <c:catAx>
        <c:axId val="204368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4368432"/>
        <c:crosses val="autoZero"/>
        <c:auto val="1"/>
        <c:lblAlgn val="ctr"/>
        <c:lblOffset val="100"/>
        <c:tickLblSkip val="1"/>
        <c:tickMarkSkip val="1"/>
        <c:noMultiLvlLbl val="0"/>
      </c:catAx>
      <c:valAx>
        <c:axId val="204368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4368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{BE24FE8C-A612-4705-AFB5-B01780B30606}</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1F4-48B3-A1C4-19A549AF6E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{E943FAFC-B292-4E2C-AE18-947AF7430F69}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F4-48B3-A1C4-19A549AF6E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{DEEA2434-2779-4A5A-B647-76CB66F61D7D}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F4-48B3-A1C4-19A549AF6E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{E271C12A-25D8-40E7-B39B-17727943E7C7}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F4-48B3-A1C4-19A549AF6E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{5F49A8A5-8989-4589-B410-2A3AC1082CF8}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F4-48B3-A1C4-19A549AF6E71}"/>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{BFA87529-583E-4277-8755-297D4FF73D35}</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1F4-48B3-A1C4-19A549AF6E71}"/>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{58A37B57-037A-4690-AF94-F6FF74E8E81C}</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1F4-48B3-A1C4-19A549AF6E71}"/>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{07F8A8F5-90B7-430F-A4BC-5C37AC63CFF7}</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1F4-48B3-A1C4-19A549AF6E71}"/>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{7C95692C-9ADB-4D6D-BA6B-BDF9F19836B3}</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1F4-48B3-A1C4-19A549AF6E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59.8</c:v>
                </c:pt>
                <c:pt idx="8">
                  <c:v>60.9</c:v>
                </c:pt>
                <c:pt idx="16">
                  <c:v>61.7</c:v>
                </c:pt>
                <c:pt idx="24">
                  <c:v>62.7</c:v>
                </c:pt>
                <c:pt idx="32">
                  <c:v>62.8</c:v>
                </c:pt>
              </c:numCache>
            </c:numRef>
          </c:xVal>
          <c:yVal>
            <c:numRef>
              <c:f>[1]公会計指標分析・財政指標組合せ分析表!$BP$51:$DC$51</c:f>
              <c:numCache>
                <c:formatCode>General</c:formatCode>
                <c:ptCount val="40"/>
                <c:pt idx="0">
                  <c:v>35.799999999999997</c:v>
                </c:pt>
                <c:pt idx="8">
                  <c:v>38.9</c:v>
                </c:pt>
                <c:pt idx="16">
                  <c:v>39.700000000000003</c:v>
                </c:pt>
                <c:pt idx="24">
                  <c:v>42</c:v>
                </c:pt>
                <c:pt idx="32">
                  <c:v>44.6</c:v>
                </c:pt>
              </c:numCache>
            </c:numRef>
          </c:yVal>
          <c:smooth val="0"/>
          <c:extLst>
            <c:ext xmlns:c16="http://schemas.microsoft.com/office/drawing/2014/chart" uri="{C3380CC4-5D6E-409C-BE32-E72D297353CC}">
              <c16:uniqueId val="{00000009-51F4-48B3-A1C4-19A549AF6E7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{DEA8B035-1F1B-4C9E-8BCB-90AFA0B1FD6B}</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1F4-48B3-A1C4-19A549AF6E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{F1E8C8F4-F13D-4E53-969C-6B3E6751C3D1}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F4-48B3-A1C4-19A549AF6E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{A1A91A37-41E6-41EA-B6D9-B0C174231B3D}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F4-48B3-A1C4-19A549AF6E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{93BF8E82-4B2B-48AB-A5AF-6256C3032E4B}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F4-48B3-A1C4-19A549AF6E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{B644FA3C-8E02-4551-96FD-767E0706DF70}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F4-48B3-A1C4-19A549AF6E71}"/>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{5B78664D-2BD8-4252-8183-A012DF611919}</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1F4-48B3-A1C4-19A549AF6E71}"/>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{50CEC499-F0D0-4A1C-8C0E-61D34E9C8152}</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1F4-48B3-A1C4-19A549AF6E71}"/>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{914C1371-0974-4EA2-BACD-749D7F7E2F7E}</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1F4-48B3-A1C4-19A549AF6E71}"/>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{FE0EF65C-8293-4735-8115-88DAD73FABE0}</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1F4-48B3-A1C4-19A549AF6E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60.4</c:v>
                </c:pt>
                <c:pt idx="8">
                  <c:v>60.9</c:v>
                </c:pt>
                <c:pt idx="16">
                  <c:v>61.9</c:v>
                </c:pt>
                <c:pt idx="24">
                  <c:v>62.5</c:v>
                </c:pt>
                <c:pt idx="32">
                  <c:v>63.5</c:v>
                </c:pt>
              </c:numCache>
            </c:numRef>
          </c:xVal>
          <c:yVal>
            <c:numRef>
              <c:f>[1]公会計指標分析・財政指標組合せ分析表!$BP$55:$DC$55</c:f>
              <c:numCache>
                <c:formatCode>General</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51F4-48B3-A1C4-19A549AF6E71}"/>
            </c:ext>
          </c:extLst>
        </c:ser>
        <c:dLbls>
          <c:showLegendKey val="0"/>
          <c:showVal val="1"/>
          <c:showCatName val="0"/>
          <c:showSerName val="0"/>
          <c:showPercent val="0"/>
          <c:showBubbleSize val="0"/>
        </c:dLbls>
        <c:axId val="204366080"/>
        <c:axId val="237268856"/>
      </c:scatterChart>
      <c:valAx>
        <c:axId val="20436608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7268856"/>
        <c:crosses val="autoZero"/>
        <c:crossBetween val="midCat"/>
      </c:valAx>
      <c:valAx>
        <c:axId val="237268856"/>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043660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{07AE7A8D-6C2B-4432-AA59-9DF92586B11D}</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D62-4B2B-B9B7-AEF4F41CE1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{86CDAAD8-6D10-4CDA-B767-E7FD9F7D7FE3}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62-4B2B-B9B7-AEF4F41CE1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{09D20A72-59CC-4EED-AE94-9B3C56F46CFC}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62-4B2B-B9B7-AEF4F41CE1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{1D983D9D-1A3A-4639-90F8-251437938650}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62-4B2B-B9B7-AEF4F41CE1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{D3AD776A-AA33-4BD5-B2B6-CF7239CD5AF3}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62-4B2B-B9B7-AEF4F41CE15A}"/>
                </c:ext>
              </c:extLst>
            </c:dLbl>
            <c:dLbl>
              <c:idx val="8"/>
              <c:tx>
                <c:strRef>
                  <c:f>[1]公会計指標分析・財政指標組合せ分析表!$BX$72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{DEA5FCCC-6EE7-479D-97F2-631E4538A144}</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D62-4B2B-B9B7-AEF4F41CE15A}"/>
                </c:ext>
              </c:extLst>
            </c:dLbl>
            <c:dLbl>
              <c:idx val="16"/>
              <c:tx>
                <c:strRef>
                  <c:f>[1]公会計指標分析・財政指標組合せ分析表!$CF$72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{9B482865-A283-45DA-9AE0-0131771F1142}</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D62-4B2B-B9B7-AEF4F41CE15A}"/>
                </c:ext>
              </c:extLst>
            </c:dLbl>
            <c:dLbl>
              <c:idx val="24"/>
              <c:tx>
                <c:strRef>
                  <c:f>[1]公会計指標分析・財政指標組合せ分析表!$CN$72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{35961A5B-47EC-4FE2-87C6-82C40CEE95F6}</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D62-4B2B-B9B7-AEF4F41CE15A}"/>
                </c:ext>
              </c:extLst>
            </c:dLbl>
            <c:dLbl>
              <c:idx val="32"/>
              <c:tx>
                <c:strRef>
                  <c:f>[1]公会計指標分析・財政指標組合せ分析表!$CV$72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{7630629B-E596-4974-B9D4-FF798A522CD3}</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D62-4B2B-B9B7-AEF4F41CE1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2.4</c:v>
                </c:pt>
                <c:pt idx="8">
                  <c:v>2.6</c:v>
                </c:pt>
                <c:pt idx="16">
                  <c:v>2.5</c:v>
                </c:pt>
                <c:pt idx="24">
                  <c:v>2.7</c:v>
                </c:pt>
                <c:pt idx="32">
                  <c:v>2.9</c:v>
                </c:pt>
              </c:numCache>
            </c:numRef>
          </c:xVal>
          <c:yVal>
            <c:numRef>
              <c:f>[1]公会計指標分析・財政指標組合せ分析表!$BP$73:$DC$73</c:f>
              <c:numCache>
                <c:formatCode>General</c:formatCode>
                <c:ptCount val="40"/>
                <c:pt idx="0">
                  <c:v>35.799999999999997</c:v>
                </c:pt>
                <c:pt idx="8">
                  <c:v>38.9</c:v>
                </c:pt>
                <c:pt idx="16">
                  <c:v>39.700000000000003</c:v>
                </c:pt>
                <c:pt idx="24">
                  <c:v>42</c:v>
                </c:pt>
                <c:pt idx="32">
                  <c:v>44.6</c:v>
                </c:pt>
              </c:numCache>
            </c:numRef>
          </c:yVal>
          <c:smooth val="0"/>
          <c:extLst>
            <c:ext xmlns:c16="http://schemas.microsoft.com/office/drawing/2014/chart" uri="{C3380CC4-5D6E-409C-BE32-E72D297353CC}">
              <c16:uniqueId val="{00000009-FD62-4B2B-B9B7-AEF4F41CE15A}"/>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{CE6EE733-7432-40E7-9412-755F03788463}</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D62-4B2B-B9B7-AEF4F41CE1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{FFD7647D-964A-4C08-B3FF-1702527EC2D7}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62-4B2B-B9B7-AEF4F41CE1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{78610206-5DB6-4E3D-A246-53B32C07022E}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62-4B2B-B9B7-AEF4F41CE1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{28373487-6B82-41AC-A051-82F47EA1AD0E}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62-4B2B-B9B7-AEF4F41CE1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{E9EBE631-DCEC-4267-B8DE-DA2300B2B915}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62-4B2B-B9B7-AEF4F41CE15A}"/>
                </c:ext>
              </c:extLst>
            </c:dLbl>
            <c:dLbl>
              <c:idx val="8"/>
              <c:tx>
                <c:strRef>
                  <c:f>[1]公会計指標分析・財政指標組合せ分析表!$BX$72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{A3A70B44-1581-4B9D-831A-EF21D04B8281}</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D62-4B2B-B9B7-AEF4F41CE15A}"/>
                </c:ext>
              </c:extLst>
            </c:dLbl>
            <c:dLbl>
              <c:idx val="16"/>
              <c:tx>
                <c:strRef>
                  <c:f>[1]公会計指標分析・財政指標組合せ分析表!$CF$72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{ABEC7D1F-F4B6-4E0B-A776-AFCA7E3BA3CD}</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D62-4B2B-B9B7-AEF4F41CE15A}"/>
                </c:ext>
              </c:extLst>
            </c:dLbl>
            <c:dLbl>
              <c:idx val="24"/>
              <c:tx>
                <c:strRef>
                  <c:f>[1]公会計指標分析・財政指標組合せ分析表!$CN$72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{CC14FDE0-CEEE-43A8-A669-B378B755E74E}</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D62-4B2B-B9B7-AEF4F41CE15A}"/>
                </c:ext>
              </c:extLst>
            </c:dLbl>
            <c:dLbl>
              <c:idx val="32"/>
              <c:tx>
                <c:strRef>
                  <c:f>[1]公会計指標分析・財政指標組合せ分析表!$CV$72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{C2432ECD-F38E-49BF-9FD7-BD8E2F653D35}</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D62-4B2B-B9B7-AEF4F41CE1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4.2</c:v>
                </c:pt>
                <c:pt idx="8">
                  <c:v>3.6</c:v>
                </c:pt>
                <c:pt idx="16">
                  <c:v>3.5</c:v>
                </c:pt>
                <c:pt idx="24">
                  <c:v>3.6</c:v>
                </c:pt>
                <c:pt idx="32">
                  <c:v>4</c:v>
                </c:pt>
              </c:numCache>
            </c:numRef>
          </c:xVal>
          <c:yVal>
            <c:numRef>
              <c:f>[1]公会計指標分析・財政指標組合せ分析表!$BP$77:$DC$77</c:f>
              <c:numCache>
                <c:formatCode>General</c:formatCode>
                <c:ptCount val="40"/>
                <c:pt idx="0">
                  <c:v>23.1</c:v>
                </c:pt>
                <c:pt idx="8">
                  <c:v>19</c:v>
                </c:pt>
                <c:pt idx="16">
                  <c:v>18</c:v>
                </c:pt>
                <c:pt idx="24">
                  <c:v>13.1</c:v>
                </c:pt>
                <c:pt idx="32">
                  <c:v>10.9</c:v>
                </c:pt>
              </c:numCache>
            </c:numRef>
          </c:yVal>
          <c:smooth val="0"/>
          <c:extLst>
            <c:ext xmlns:c16="http://schemas.microsoft.com/office/drawing/2014/chart" uri="{C3380CC4-5D6E-409C-BE32-E72D297353CC}">
              <c16:uniqueId val="{00000013-FD62-4B2B-B9B7-AEF4F41CE15A}"/>
            </c:ext>
          </c:extLst>
        </c:ser>
        <c:dLbls>
          <c:showLegendKey val="0"/>
          <c:showVal val="1"/>
          <c:showCatName val="0"/>
          <c:showSerName val="0"/>
          <c:showPercent val="0"/>
          <c:showBubbleSize val="0"/>
        </c:dLbls>
        <c:axId val="237267680"/>
        <c:axId val="237266504"/>
      </c:scatterChart>
      <c:valAx>
        <c:axId val="237267680"/>
        <c:scaling>
          <c:orientation val="maxMin"/>
          <c:max val="5"/>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7266504"/>
        <c:crosses val="autoZero"/>
        <c:crossBetween val="midCat"/>
      </c:valAx>
      <c:valAx>
        <c:axId val="237266504"/>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372676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分子の要因としては、公債費において公営企業会計（病院分）への償還財源は減じているものの、一般会計及び公共用地特会の元利償還金は増加しているため、元利償還金は約</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億円の増となった。</a:t>
          </a:r>
        </a:p>
        <a:p>
          <a:r>
            <a:rPr kumimoji="1" lang="ja-JP" altLang="en-US" sz="1400">
              <a:latin typeface="ＭＳ ゴシック" pitchFamily="49" charset="-128"/>
              <a:ea typeface="ＭＳ ゴシック" pitchFamily="49" charset="-128"/>
            </a:rPr>
            <a:t>　また、北部学校給食センターの建て替えを実施したことにより、公債費に準ずる債務負担行為に基づく支出額が大幅に増加したため、分子全体として約</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億円の増となった。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満期一括償還地方債については、平成</a:t>
          </a:r>
          <a:r>
            <a:rPr kumimoji="1" lang="en-US" altLang="ja-JP" sz="1000">
              <a:latin typeface="ＭＳ ゴシック" pitchFamily="49" charset="-128"/>
              <a:ea typeface="ＭＳ ゴシック" pitchFamily="49" charset="-128"/>
            </a:rPr>
            <a:t>14</a:t>
          </a:r>
          <a:r>
            <a:rPr kumimoji="1" lang="ja-JP" altLang="en-US" sz="1000">
              <a:latin typeface="ＭＳ ゴシック" pitchFamily="49" charset="-128"/>
              <a:ea typeface="ＭＳ ゴシック" pitchFamily="49" charset="-128"/>
            </a:rPr>
            <a:t>年度から平成</a:t>
          </a:r>
          <a:r>
            <a:rPr kumimoji="1" lang="en-US" altLang="ja-JP" sz="1000">
              <a:latin typeface="ＭＳ ゴシック" pitchFamily="49" charset="-128"/>
              <a:ea typeface="ＭＳ ゴシック" pitchFamily="49" charset="-128"/>
            </a:rPr>
            <a:t>17</a:t>
          </a:r>
          <a:r>
            <a:rPr kumimoji="1" lang="ja-JP" altLang="en-US" sz="1000">
              <a:latin typeface="ＭＳ ゴシック" pitchFamily="49" charset="-128"/>
              <a:ea typeface="ＭＳ ゴシック" pitchFamily="49" charset="-128"/>
            </a:rPr>
            <a:t>年度に発行しており、発行額の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分１を毎年度の減債基金積立金積立相当額としている。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分子の要因のうち将来負担分については、普通会計及び公営企業債繰入額の地方債現在高が増加し、環境施設組合の償還額への負担金も増となった。また、令和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年度から、債務負担行為に基づく支出予定額として北部学校給食センターのＰＦＩ事業分約</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億円が皆増となった。</a:t>
          </a:r>
        </a:p>
        <a:p>
          <a:r>
            <a:rPr kumimoji="1" lang="ja-JP" altLang="en-US" sz="1400">
              <a:latin typeface="ＭＳ ゴシック" pitchFamily="49" charset="-128"/>
              <a:ea typeface="ＭＳ ゴシック" pitchFamily="49" charset="-128"/>
            </a:rPr>
            <a:t>　一方、将来負担を軽減する特定財源等については、庁舎整備基金、学校施設整備基金等が増加し、充当可能特定歳入についても、都市計画事業に係る地方債の現在高等の増加に伴う都市計画税充当見込額の増により増加した。基準財政需要算入額については、下水に係る算入額が増加したものの、臨財債などの公債費が減少した効果が上回り減少した。分子全体としては約</a:t>
          </a:r>
          <a:r>
            <a:rPr kumimoji="1" lang="en-US" altLang="ja-JP" sz="1400">
              <a:latin typeface="ＭＳ ゴシック" pitchFamily="49" charset="-128"/>
              <a:ea typeface="ＭＳ ゴシック" pitchFamily="49" charset="-128"/>
            </a:rPr>
            <a:t>16.0</a:t>
          </a:r>
          <a:r>
            <a:rPr kumimoji="1" lang="ja-JP" altLang="en-US" sz="1400">
              <a:latin typeface="ＭＳ ゴシック" pitchFamily="49" charset="-128"/>
              <a:ea typeface="ＭＳ ゴシック" pitchFamily="49" charset="-128"/>
            </a:rPr>
            <a:t>億円の増となった。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神奈川県厚木市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また、老朽化が進む小・中学校、庁舎や一般廃棄物処理施設の建設など大規模な支出が予定されていることから、計画的に活用していく。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・庁舎整備基金（庁舎建設等基金から名称変更）：市庁舎の建設又は改修に必要な経費に充てるため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・一般廃棄物処理施設建設基金：一般廃棄物処理施設建設に必要な経費に充てるため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・学校施設整備基金：市立の学校施設の整備に必要な経費に充てるため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・みどりの基金：緑の保全及び緑化の推進を図るため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・庁舎整備基金：市庁舎の建設に向けて、約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・学校施設整備基金：老朽化が進む小・中学校の建て替えに向けて、約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憶円を積み立てたことにより増となった。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庁舎整備基金、一般廃棄物処理施設建設基金及び学校施設整備基金については、資金需要のタイミングを計りながら計画的に運用をしていく。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他の特定目的基金については、寄附による積み立てや今後の都市基盤整備など必要な場合には積み立てを行っていく。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令和４年度においては、約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億円を取り崩した結果、年度末残高は前年度と比較して約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積立額については前年度と同水準となっている。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億円については、法人市民税還付準備分としての約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億円、ふるさと納税寄附金の事業等充当分としての約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億円に加え、学校施設整備基金への積立て財源とするため、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223,836
215,291
93.84
107,345,604
101,779,502
5,186,698
49,530,365
63,061,170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増加しており、</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類似団体内平均と</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比較すると</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ほぼ同水準であるが、平成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年度に策定</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（令和３年度に改定）</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した厚木市公共施設最適化基本計画に基づき、長期的な視点で公共施設等の更新</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統廃合</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長寿命化などを計画的に行っているところである</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33</xdr:row>
      <xdr:rowOff>52197</xdr:rowOff>
    </xdr:to>
    <xdr:cxnSp macro="">
      <xdr:nvCxnSpPr>
        <xdr:cNvPr id="63" name="直線コネクタ 62"/>
        <xdr:cNvCxnSpPr/>
      </xdr:nvCxnSpPr>
      <xdr:spPr>
        <a:xfrm flipV="1">
          <a:off x="4760595" y="5445252"/>
          <a:ext cx="127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56024</xdr:rowOff>
    </xdr:from>
    <xdr:ext cx="405111" cy="259045"/>
    <xdr:sp macro="" textlink="">
      <xdr:nvSpPr>
        <xdr:cNvPr id="64" name="有形固定資産減価償却率最小値テキスト"/>
        <xdr:cNvSpPr txBox="1"/>
      </xdr:nvSpPr>
      <xdr:spPr>
        <a:xfrm>
          <a:off x="4813300" y="6485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52197</xdr:rowOff>
    </xdr:from>
    <xdr:to>
      <xdr:col>23</xdr:col>
      <xdr:colOff>174625</xdr:colOff>
      <xdr:row>33</xdr:row>
      <xdr:rowOff>52197</xdr:rowOff>
    </xdr:to>
    <xdr:cxnSp macro="">
      <xdr:nvCxnSpPr>
        <xdr:cNvPr id="65" name="直線コネクタ 64"/>
        <xdr:cNvCxnSpPr/>
      </xdr:nvCxnSpPr>
      <xdr:spPr>
        <a:xfrm>
          <a:off x="4673600" y="64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0" name="フローチャート: 判断 69"/>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104267</xdr:rowOff>
    </xdr:from>
    <xdr:to>
      <xdr:col>15</xdr:col>
      <xdr:colOff>187325</xdr:colOff>
      <xdr:row>30</xdr:row>
      <xdr:rowOff>34417</xdr:rowOff>
    </xdr:to>
    <xdr:sp macro="" textlink="">
      <xdr:nvSpPr>
        <xdr:cNvPr id="71" name="フローチャート: 判断 70"/>
        <xdr:cNvSpPr/>
      </xdr:nvSpPr>
      <xdr:spPr>
        <a:xfrm>
          <a:off x="3238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72" name="フローチャート: 判断 71"/>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3" name="フローチャート: 判断 72"/>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143129</xdr:rowOff>
    </xdr:from>
    <xdr:to>
      <xdr:col>23</xdr:col>
      <xdr:colOff>136525</xdr:colOff>
      <xdr:row>30</xdr:row>
      <xdr:rowOff>73279</xdr:rowOff>
    </xdr:to>
    <xdr:sp macro="" textlink="">
      <xdr:nvSpPr>
        <xdr:cNvPr id="79" name="楕円 78"/>
        <xdr:cNvSpPr/>
      </xdr:nvSpPr>
      <xdr:spPr>
        <a:xfrm>
          <a:off x="47117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166006</xdr:rowOff>
    </xdr:from>
    <xdr:ext cx="405111" cy="259045"/>
    <xdr:sp macro="" textlink="">
      <xdr:nvSpPr>
        <xdr:cNvPr id="80" name="有形固定資産減価償却率該当値テキスト"/>
        <xdr:cNvSpPr txBox="1"/>
      </xdr:nvSpPr>
      <xdr:spPr>
        <a:xfrm>
          <a:off x="4813300" y="57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138811</xdr:rowOff>
    </xdr:from>
    <xdr:to>
      <xdr:col>19</xdr:col>
      <xdr:colOff>187325</xdr:colOff>
      <xdr:row>30</xdr:row>
      <xdr:rowOff>68961</xdr:rowOff>
    </xdr:to>
    <xdr:sp macro="" textlink="">
      <xdr:nvSpPr>
        <xdr:cNvPr id="81" name="楕円 80"/>
        <xdr:cNvSpPr/>
      </xdr:nvSpPr>
      <xdr:spPr>
        <a:xfrm>
          <a:off x="4000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18161</xdr:rowOff>
    </xdr:from>
    <xdr:to>
      <xdr:col>23</xdr:col>
      <xdr:colOff>85725</xdr:colOff>
      <xdr:row>30</xdr:row>
      <xdr:rowOff>22479</xdr:rowOff>
    </xdr:to>
    <xdr:cxnSp macro="">
      <xdr:nvCxnSpPr>
        <xdr:cNvPr id="82" name="直線コネクタ 81"/>
        <xdr:cNvCxnSpPr/>
      </xdr:nvCxnSpPr>
      <xdr:spPr>
        <a:xfrm>
          <a:off x="4051300" y="5933186"/>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95631</xdr:rowOff>
    </xdr:from>
    <xdr:to>
      <xdr:col>15</xdr:col>
      <xdr:colOff>187325</xdr:colOff>
      <xdr:row>30</xdr:row>
      <xdr:rowOff>25781</xdr:rowOff>
    </xdr:to>
    <xdr:sp macro="" textlink="">
      <xdr:nvSpPr>
        <xdr:cNvPr id="83" name="楕円 82"/>
        <xdr:cNvSpPr/>
      </xdr:nvSpPr>
      <xdr:spPr>
        <a:xfrm>
          <a:off x="3238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146431</xdr:rowOff>
    </xdr:from>
    <xdr:to>
      <xdr:col>19</xdr:col>
      <xdr:colOff>136525</xdr:colOff>
      <xdr:row>30</xdr:row>
      <xdr:rowOff>18161</xdr:rowOff>
    </xdr:to>
    <xdr:cxnSp macro="">
      <xdr:nvCxnSpPr>
        <xdr:cNvPr id="84" name="直線コネクタ 83"/>
        <xdr:cNvCxnSpPr/>
      </xdr:nvCxnSpPr>
      <xdr:spPr>
        <a:xfrm>
          <a:off x="3289300" y="589000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61087</xdr:rowOff>
    </xdr:from>
    <xdr:to>
      <xdr:col>11</xdr:col>
      <xdr:colOff>187325</xdr:colOff>
      <xdr:row>29</xdr:row>
      <xdr:rowOff>162687</xdr:rowOff>
    </xdr:to>
    <xdr:sp macro="" textlink="">
      <xdr:nvSpPr>
        <xdr:cNvPr id="85" name="楕円 84"/>
        <xdr:cNvSpPr/>
      </xdr:nvSpPr>
      <xdr:spPr>
        <a:xfrm>
          <a:off x="2476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111887</xdr:rowOff>
    </xdr:from>
    <xdr:to>
      <xdr:col>15</xdr:col>
      <xdr:colOff>136525</xdr:colOff>
      <xdr:row>29</xdr:row>
      <xdr:rowOff>146431</xdr:rowOff>
    </xdr:to>
    <xdr:cxnSp macro="">
      <xdr:nvCxnSpPr>
        <xdr:cNvPr id="86" name="直線コネクタ 85"/>
        <xdr:cNvCxnSpPr/>
      </xdr:nvCxnSpPr>
      <xdr:spPr>
        <a:xfrm>
          <a:off x="2527300" y="585546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13589</xdr:rowOff>
    </xdr:from>
    <xdr:to>
      <xdr:col>7</xdr:col>
      <xdr:colOff>187325</xdr:colOff>
      <xdr:row>29</xdr:row>
      <xdr:rowOff>115189</xdr:rowOff>
    </xdr:to>
    <xdr:sp macro="" textlink="">
      <xdr:nvSpPr>
        <xdr:cNvPr id="87" name="楕円 86"/>
        <xdr:cNvSpPr/>
      </xdr:nvSpPr>
      <xdr:spPr>
        <a:xfrm>
          <a:off x="17145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64389</xdr:rowOff>
    </xdr:from>
    <xdr:to>
      <xdr:col>11</xdr:col>
      <xdr:colOff>136525</xdr:colOff>
      <xdr:row>29</xdr:row>
      <xdr:rowOff>111887</xdr:rowOff>
    </xdr:to>
    <xdr:cxnSp macro="">
      <xdr:nvCxnSpPr>
        <xdr:cNvPr id="88" name="直線コネクタ 87"/>
        <xdr:cNvCxnSpPr/>
      </xdr:nvCxnSpPr>
      <xdr:spPr>
        <a:xfrm>
          <a:off x="1765300" y="580796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89" name="n_1ave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25544</xdr:rowOff>
    </xdr:from>
    <xdr:ext cx="405111" cy="259045"/>
    <xdr:sp macro="" textlink="">
      <xdr:nvSpPr>
        <xdr:cNvPr id="90" name="n_2aveValue有形固定資産減価償却率"/>
        <xdr:cNvSpPr txBox="1"/>
      </xdr:nvSpPr>
      <xdr:spPr>
        <a:xfrm>
          <a:off x="3086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91" name="n_3aveValue有形固定資産減価償却率"/>
        <xdr:cNvSpPr txBox="1"/>
      </xdr:nvSpPr>
      <xdr:spPr>
        <a:xfrm>
          <a:off x="2324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132224</xdr:rowOff>
    </xdr:from>
    <xdr:ext cx="405111" cy="259045"/>
    <xdr:sp macro="" textlink="">
      <xdr:nvSpPr>
        <xdr:cNvPr id="92" name="n_4aveValue有形固定資産減価償却率"/>
        <xdr:cNvSpPr txBox="1"/>
      </xdr:nvSpPr>
      <xdr:spPr>
        <a:xfrm>
          <a:off x="1562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60088</xdr:rowOff>
    </xdr:from>
    <xdr:ext cx="405111" cy="259045"/>
    <xdr:sp macro="" textlink="">
      <xdr:nvSpPr>
        <xdr:cNvPr id="93" name="n_1mainValue有形固定資産減価償却率"/>
        <xdr:cNvSpPr txBox="1"/>
      </xdr:nvSpPr>
      <xdr:spPr>
        <a:xfrm>
          <a:off x="38360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94" name="n_2mainValue有形固定資産減価償却率"/>
        <xdr:cNvSpPr txBox="1"/>
      </xdr:nvSpPr>
      <xdr:spPr>
        <a:xfrm>
          <a:off x="30867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7764</xdr:rowOff>
    </xdr:from>
    <xdr:ext cx="405111" cy="259045"/>
    <xdr:sp macro="" textlink="">
      <xdr:nvSpPr>
        <xdr:cNvPr id="95" name="n_3mainValue有形固定資産減価償却率"/>
        <xdr:cNvSpPr txBox="1"/>
      </xdr:nvSpPr>
      <xdr:spPr>
        <a:xfrm>
          <a:off x="2324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131716</xdr:rowOff>
    </xdr:from>
    <xdr:ext cx="405111" cy="259045"/>
    <xdr:sp macro="" textlink="">
      <xdr:nvSpPr>
        <xdr:cNvPr id="96" name="n_4mainValue有形固定資産減価償却率"/>
        <xdr:cNvSpPr txBox="1"/>
      </xdr:nvSpPr>
      <xdr:spPr>
        <a:xfrm>
          <a:off x="1562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分子となる地方債現在高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しているものの、分母を構成する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経常一般財源等の歳入</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の増加などにより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、債務償還比率は、前年度か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59.7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今後は、大規模な投資事業が予定されており、将来負担を考慮し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、計画的な地方債の借入を活用し、事業を実施していく。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65329</xdr:rowOff>
    </xdr:from>
    <xdr:to>
      <xdr:col>76</xdr:col>
      <xdr:colOff>21589</xdr:colOff>
      <xdr:row>33</xdr:row>
      <xdr:rowOff>124092</xdr:rowOff>
    </xdr:to>
    <xdr:cxnSp macro="">
      <xdr:nvCxnSpPr>
        <xdr:cNvPr id="124" name="直線コネクタ 123"/>
        <xdr:cNvCxnSpPr/>
      </xdr:nvCxnSpPr>
      <xdr:spPr>
        <a:xfrm flipV="1">
          <a:off x="14793595" y="5294554"/>
          <a:ext cx="1269" cy="125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127919</xdr:rowOff>
    </xdr:from>
    <xdr:ext cx="469744" cy="259045"/>
    <xdr:sp macro="" textlink="">
      <xdr:nvSpPr>
        <xdr:cNvPr id="125" name="債務償還比率最小値テキスト"/>
        <xdr:cNvSpPr txBox="1"/>
      </xdr:nvSpPr>
      <xdr:spPr>
        <a:xfrm>
          <a:off x="14846300" y="65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124092</xdr:rowOff>
    </xdr:from>
    <xdr:to>
      <xdr:col>76</xdr:col>
      <xdr:colOff>111125</xdr:colOff>
      <xdr:row>33</xdr:row>
      <xdr:rowOff>124092</xdr:rowOff>
    </xdr:to>
    <xdr:cxnSp macro="">
      <xdr:nvCxnSpPr>
        <xdr:cNvPr id="126" name="直線コネクタ 125"/>
        <xdr:cNvCxnSpPr/>
      </xdr:nvCxnSpPr>
      <xdr:spPr>
        <a:xfrm>
          <a:off x="14706600" y="655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12006</xdr:rowOff>
    </xdr:from>
    <xdr:ext cx="469744" cy="259045"/>
    <xdr:sp macro="" textlink="">
      <xdr:nvSpPr>
        <xdr:cNvPr id="127" name="債務償還比率最大値テキスト"/>
        <xdr:cNvSpPr txBox="1"/>
      </xdr:nvSpPr>
      <xdr:spPr>
        <a:xfrm>
          <a:off x="14846300" y="506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65329</xdr:rowOff>
    </xdr:from>
    <xdr:to>
      <xdr:col>76</xdr:col>
      <xdr:colOff>111125</xdr:colOff>
      <xdr:row>26</xdr:row>
      <xdr:rowOff>65329</xdr:rowOff>
    </xdr:to>
    <xdr:cxnSp macro="">
      <xdr:nvCxnSpPr>
        <xdr:cNvPr id="128" name="直線コネクタ 127"/>
        <xdr:cNvCxnSpPr/>
      </xdr:nvCxnSpPr>
      <xdr:spPr>
        <a:xfrm>
          <a:off x="14706600" y="529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28046</xdr:rowOff>
    </xdr:from>
    <xdr:ext cx="469744" cy="259045"/>
    <xdr:sp macro="" textlink="">
      <xdr:nvSpPr>
        <xdr:cNvPr id="129" name="債務償還比率平均値テキスト"/>
        <xdr:cNvSpPr txBox="1"/>
      </xdr:nvSpPr>
      <xdr:spPr>
        <a:xfrm>
          <a:off x="14846300" y="594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49619</xdr:rowOff>
    </xdr:from>
    <xdr:to>
      <xdr:col>76</xdr:col>
      <xdr:colOff>73025</xdr:colOff>
      <xdr:row>30</xdr:row>
      <xdr:rowOff>151219</xdr:rowOff>
    </xdr:to>
    <xdr:sp macro="" textlink="">
      <xdr:nvSpPr>
        <xdr:cNvPr id="130" name="フローチャート: 判断 129"/>
        <xdr:cNvSpPr/>
      </xdr:nvSpPr>
      <xdr:spPr>
        <a:xfrm>
          <a:off x="147447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102972</xdr:rowOff>
    </xdr:from>
    <xdr:to>
      <xdr:col>72</xdr:col>
      <xdr:colOff>123825</xdr:colOff>
      <xdr:row>30</xdr:row>
      <xdr:rowOff>33122</xdr:rowOff>
    </xdr:to>
    <xdr:sp macro="" textlink="">
      <xdr:nvSpPr>
        <xdr:cNvPr id="131" name="フローチャート: 判断 130"/>
        <xdr:cNvSpPr/>
      </xdr:nvSpPr>
      <xdr:spPr>
        <a:xfrm>
          <a:off x="14033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49593</xdr:rowOff>
    </xdr:from>
    <xdr:to>
      <xdr:col>68</xdr:col>
      <xdr:colOff>123825</xdr:colOff>
      <xdr:row>31</xdr:row>
      <xdr:rowOff>151193</xdr:rowOff>
    </xdr:to>
    <xdr:sp macro="" textlink="">
      <xdr:nvSpPr>
        <xdr:cNvPr id="132" name="フローチャート: 判断 131"/>
        <xdr:cNvSpPr/>
      </xdr:nvSpPr>
      <xdr:spPr>
        <a:xfrm>
          <a:off x="13271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117602</xdr:rowOff>
    </xdr:from>
    <xdr:to>
      <xdr:col>64</xdr:col>
      <xdr:colOff>123825</xdr:colOff>
      <xdr:row>32</xdr:row>
      <xdr:rowOff>47752</xdr:rowOff>
    </xdr:to>
    <xdr:sp macro="" textlink="">
      <xdr:nvSpPr>
        <xdr:cNvPr id="133" name="フローチャート: 判断 132"/>
        <xdr:cNvSpPr/>
      </xdr:nvSpPr>
      <xdr:spPr>
        <a:xfrm>
          <a:off x="12509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125806</xdr:rowOff>
    </xdr:from>
    <xdr:to>
      <xdr:col>60</xdr:col>
      <xdr:colOff>123825</xdr:colOff>
      <xdr:row>32</xdr:row>
      <xdr:rowOff>55956</xdr:rowOff>
    </xdr:to>
    <xdr:sp macro="" textlink="">
      <xdr:nvSpPr>
        <xdr:cNvPr id="134" name="フローチャート: 判断 133"/>
        <xdr:cNvSpPr/>
      </xdr:nvSpPr>
      <xdr:spPr>
        <a:xfrm>
          <a:off x="11747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40386</xdr:rowOff>
    </xdr:from>
    <xdr:to>
      <xdr:col>76</xdr:col>
      <xdr:colOff>73025</xdr:colOff>
      <xdr:row>28</xdr:row>
      <xdr:rowOff>141986</xdr:rowOff>
    </xdr:to>
    <xdr:sp macro="" textlink="">
      <xdr:nvSpPr>
        <xdr:cNvPr id="140" name="楕円 139"/>
        <xdr:cNvSpPr/>
      </xdr:nvSpPr>
      <xdr:spPr>
        <a:xfrm>
          <a:off x="14744700" y="56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63263</xdr:rowOff>
    </xdr:from>
    <xdr:ext cx="469744" cy="259045"/>
    <xdr:sp macro="" textlink="">
      <xdr:nvSpPr>
        <xdr:cNvPr id="141" name="債務償還比率該当値テキスト"/>
        <xdr:cNvSpPr txBox="1"/>
      </xdr:nvSpPr>
      <xdr:spPr>
        <a:xfrm>
          <a:off x="14846300" y="546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169278</xdr:rowOff>
    </xdr:from>
    <xdr:to>
      <xdr:col>72</xdr:col>
      <xdr:colOff>123825</xdr:colOff>
      <xdr:row>29</xdr:row>
      <xdr:rowOff>99428</xdr:rowOff>
    </xdr:to>
    <xdr:sp macro="" textlink="">
      <xdr:nvSpPr>
        <xdr:cNvPr id="142" name="楕円 141"/>
        <xdr:cNvSpPr/>
      </xdr:nvSpPr>
      <xdr:spPr>
        <a:xfrm>
          <a:off x="14033500" y="57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91186</xdr:rowOff>
    </xdr:from>
    <xdr:to>
      <xdr:col>76</xdr:col>
      <xdr:colOff>22225</xdr:colOff>
      <xdr:row>29</xdr:row>
      <xdr:rowOff>48628</xdr:rowOff>
    </xdr:to>
    <xdr:cxnSp macro="">
      <xdr:nvCxnSpPr>
        <xdr:cNvPr id="143" name="直線コネクタ 142"/>
        <xdr:cNvCxnSpPr/>
      </xdr:nvCxnSpPr>
      <xdr:spPr>
        <a:xfrm flipV="1">
          <a:off x="14084300" y="5663311"/>
          <a:ext cx="711200" cy="1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151600</xdr:rowOff>
    </xdr:from>
    <xdr:to>
      <xdr:col>68</xdr:col>
      <xdr:colOff>123825</xdr:colOff>
      <xdr:row>28</xdr:row>
      <xdr:rowOff>81750</xdr:rowOff>
    </xdr:to>
    <xdr:sp macro="" textlink="">
      <xdr:nvSpPr>
        <xdr:cNvPr id="144" name="楕円 143"/>
        <xdr:cNvSpPr/>
      </xdr:nvSpPr>
      <xdr:spPr>
        <a:xfrm>
          <a:off x="13271500" y="555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30950</xdr:rowOff>
    </xdr:from>
    <xdr:to>
      <xdr:col>72</xdr:col>
      <xdr:colOff>73025</xdr:colOff>
      <xdr:row>29</xdr:row>
      <xdr:rowOff>48628</xdr:rowOff>
    </xdr:to>
    <xdr:cxnSp macro="">
      <xdr:nvCxnSpPr>
        <xdr:cNvPr id="145" name="直線コネクタ 144"/>
        <xdr:cNvCxnSpPr/>
      </xdr:nvCxnSpPr>
      <xdr:spPr>
        <a:xfrm>
          <a:off x="13322300" y="5603075"/>
          <a:ext cx="762000" cy="18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148768</xdr:rowOff>
    </xdr:from>
    <xdr:to>
      <xdr:col>64</xdr:col>
      <xdr:colOff>123825</xdr:colOff>
      <xdr:row>29</xdr:row>
      <xdr:rowOff>78918</xdr:rowOff>
    </xdr:to>
    <xdr:sp macro="" textlink="">
      <xdr:nvSpPr>
        <xdr:cNvPr id="146" name="楕円 145"/>
        <xdr:cNvSpPr/>
      </xdr:nvSpPr>
      <xdr:spPr>
        <a:xfrm>
          <a:off x="12509500" y="572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30950</xdr:rowOff>
    </xdr:from>
    <xdr:to>
      <xdr:col>68</xdr:col>
      <xdr:colOff>73025</xdr:colOff>
      <xdr:row>29</xdr:row>
      <xdr:rowOff>28118</xdr:rowOff>
    </xdr:to>
    <xdr:cxnSp macro="">
      <xdr:nvCxnSpPr>
        <xdr:cNvPr id="147" name="直線コネクタ 146"/>
        <xdr:cNvCxnSpPr/>
      </xdr:nvCxnSpPr>
      <xdr:spPr>
        <a:xfrm flipV="1">
          <a:off x="12560300" y="5603075"/>
          <a:ext cx="762000" cy="1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85293</xdr:rowOff>
    </xdr:from>
    <xdr:to>
      <xdr:col>60</xdr:col>
      <xdr:colOff>123825</xdr:colOff>
      <xdr:row>29</xdr:row>
      <xdr:rowOff>15443</xdr:rowOff>
    </xdr:to>
    <xdr:sp macro="" textlink="">
      <xdr:nvSpPr>
        <xdr:cNvPr id="148" name="楕円 147"/>
        <xdr:cNvSpPr/>
      </xdr:nvSpPr>
      <xdr:spPr>
        <a:xfrm>
          <a:off x="11747500" y="56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136093</xdr:rowOff>
    </xdr:from>
    <xdr:to>
      <xdr:col>64</xdr:col>
      <xdr:colOff>73025</xdr:colOff>
      <xdr:row>29</xdr:row>
      <xdr:rowOff>28118</xdr:rowOff>
    </xdr:to>
    <xdr:cxnSp macro="">
      <xdr:nvCxnSpPr>
        <xdr:cNvPr id="149" name="直線コネクタ 148"/>
        <xdr:cNvCxnSpPr/>
      </xdr:nvCxnSpPr>
      <xdr:spPr>
        <a:xfrm>
          <a:off x="11798300" y="5708218"/>
          <a:ext cx="762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24249</xdr:rowOff>
    </xdr:from>
    <xdr:ext cx="469744" cy="259045"/>
    <xdr:sp macro="" textlink="">
      <xdr:nvSpPr>
        <xdr:cNvPr id="150" name="n_1aveValue債務償還比率"/>
        <xdr:cNvSpPr txBox="1"/>
      </xdr:nvSpPr>
      <xdr:spPr>
        <a:xfrm>
          <a:off x="13836727" y="593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142320</xdr:rowOff>
    </xdr:from>
    <xdr:ext cx="469744" cy="259045"/>
    <xdr:sp macro="" textlink="">
      <xdr:nvSpPr>
        <xdr:cNvPr id="151" name="n_2aveValue債務償還比率"/>
        <xdr:cNvSpPr txBox="1"/>
      </xdr:nvSpPr>
      <xdr:spPr>
        <a:xfrm>
          <a:off x="13087427" y="62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38879</xdr:rowOff>
    </xdr:from>
    <xdr:ext cx="469744" cy="259045"/>
    <xdr:sp macro="" textlink="">
      <xdr:nvSpPr>
        <xdr:cNvPr id="152" name="n_3aveValue債務償還比率"/>
        <xdr:cNvSpPr txBox="1"/>
      </xdr:nvSpPr>
      <xdr:spPr>
        <a:xfrm>
          <a:off x="12325427"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47083</xdr:rowOff>
    </xdr:from>
    <xdr:ext cx="469744" cy="259045"/>
    <xdr:sp macro="" textlink="">
      <xdr:nvSpPr>
        <xdr:cNvPr id="153" name="n_4aveValue債務償還比率"/>
        <xdr:cNvSpPr txBox="1"/>
      </xdr:nvSpPr>
      <xdr:spPr>
        <a:xfrm>
          <a:off x="11563427" y="63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115955</xdr:rowOff>
    </xdr:from>
    <xdr:ext cx="469744" cy="259045"/>
    <xdr:sp macro="" textlink="">
      <xdr:nvSpPr>
        <xdr:cNvPr id="154" name="n_1mainValue債務償還比率"/>
        <xdr:cNvSpPr txBox="1"/>
      </xdr:nvSpPr>
      <xdr:spPr>
        <a:xfrm>
          <a:off x="13836727" y="551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98277</xdr:rowOff>
    </xdr:from>
    <xdr:ext cx="469744" cy="259045"/>
    <xdr:sp macro="" textlink="">
      <xdr:nvSpPr>
        <xdr:cNvPr id="155" name="n_2mainValue債務償還比率"/>
        <xdr:cNvSpPr txBox="1"/>
      </xdr:nvSpPr>
      <xdr:spPr>
        <a:xfrm>
          <a:off x="13087427" y="532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95445</xdr:rowOff>
    </xdr:from>
    <xdr:ext cx="469744" cy="259045"/>
    <xdr:sp macro="" textlink="">
      <xdr:nvSpPr>
        <xdr:cNvPr id="156" name="n_3mainValue債務償還比率"/>
        <xdr:cNvSpPr txBox="1"/>
      </xdr:nvSpPr>
      <xdr:spPr>
        <a:xfrm>
          <a:off x="12325427" y="549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31970</xdr:rowOff>
    </xdr:from>
    <xdr:ext cx="469744" cy="259045"/>
    <xdr:sp macro="" textlink="">
      <xdr:nvSpPr>
        <xdr:cNvPr id="157" name="n_4mainValue債務償還比率"/>
        <xdr:cNvSpPr txBox="1"/>
      </xdr:nvSpPr>
      <xdr:spPr>
        <a:xfrm>
          <a:off x="11563427" y="54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3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3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cap="flat" cmpd="sng" algn="ctr">
          <a:solidFill>
            <a:srgbClr val="FFFFFF"/>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223,836
215,291
93.84
107,345,604
101,779,502
5,186,698
49,530,365
63,061,170</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(R5.1.1</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現在</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(R5.1.1</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現在</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
2.9
44.6</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市町村類型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年度毎</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H30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特例市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R01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特例市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R02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特例市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R03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特例市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R04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ysClr val="window" lastClr="FFFFFF"/>
        </a:solidFill>
        <a:ln w="19050" cap="flat" cmpd="sng" algn="ctr">
          <a:solidFill>
            <a:sysClr val="windowText" lastClr="000000"/>
          </a:solidFill>
          <a:prstDash val="solid"/>
          <a:miter lim="800000"/>
        </a:ln>
        <a:effectLst>
          <a:outerShdw dist="37357" dir="2700000" rotWithShape="0">
            <a:scrgbClr r="0" g="0" b="0"/>
          </a:outerShdw>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noFill/>
        <a:ln w="6350" cap="flat" cmpd="sng" algn="ctr">
          <a:solidFill>
            <a:srgbClr val="FF0000"/>
          </a:solidFill>
          <a:prstDash val="solid"/>
          <a:miter lim="800000"/>
        </a:ln>
        <a:effectLst/>
      </xdr:spPr>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noFill/>
        <a:ln w="31750" cap="flat" cmpd="sng" algn="ctr">
          <a:solidFill>
            <a:srgbClr val="808080"/>
          </a:solidFill>
          <a:prstDash val="solid"/>
          <a:miter lim="800000"/>
        </a:ln>
        <a:effectLst/>
      </xdr:spPr>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noFill/>
        <a:ln w="15875" cap="flat" cmpd="sng" algn="ctr">
          <a:solidFill>
            <a:srgbClr val="000000"/>
          </a:solidFill>
          <a:prstDash val="solid"/>
          <a:miter lim="800000"/>
        </a:ln>
        <a:effectLst/>
      </xdr:spPr>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noFill/>
        <a:ln w="31750" cap="flat" cmpd="sng" algn="ctr">
          <a:solidFill>
            <a:srgbClr val="808080"/>
          </a:solidFill>
          <a:prstDash val="solid"/>
          <a:miter lim="800000"/>
        </a:ln>
        <a:effectLst/>
      </xdr:spPr>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noFill/>
        <a:ln w="15875" cap="flat" cmpd="sng" algn="ctr">
          <a:solidFill>
            <a:srgbClr val="000000"/>
          </a:solidFill>
          <a:prstDash val="solid"/>
          <a:miter lim="800000"/>
        </a:ln>
        <a:effectLst/>
      </xdr:spPr>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市町村類型とは、人口および産業構造等により全国の市町村を</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人口については、各調査対象年度の</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類似団体内順位、全国平均、各都道府県平均は、令和</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8/23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66.0</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62.7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noFill/>
        <a:ln w="6350" cap="flat" cmpd="sng" algn="ctr">
          <a:solidFill>
            <a:srgbClr val="C0C0C0"/>
          </a:solidFill>
          <a:prstDash val="solid"/>
          <a:miter lim="800000"/>
        </a:ln>
        <a:effectLst/>
      </xdr:spPr>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24</xdr:col>
      <xdr:colOff>62865</xdr:colOff>
      <xdr:row>34</xdr:row>
      <xdr:rowOff>150495</xdr:rowOff>
    </xdr:from>
    <xdr:to>
      <xdr:col>24</xdr:col>
      <xdr:colOff>62865</xdr:colOff>
      <xdr:row>41</xdr:row>
      <xdr:rowOff>68580</xdr:rowOff>
    </xdr:to>
    <xdr:cxnSp macro="">
      <xdr:nvCxnSpPr>
        <xdr:cNvPr id="57" name="直線コネクタ 56"/>
        <xdr:cNvCxnSpPr/>
      </xdr:nvCxnSpPr>
      <xdr:spPr>
        <a:xfrm flipV="1">
          <a:off x="4634865" y="5979795"/>
          <a:ext cx="0" cy="1118235"/>
        </a:xfrm>
        <a:prstGeom prst="line">
          <a:avLst/>
        </a:prstGeom>
        <a:noFill/>
        <a:ln w="31750" cap="flat" cmpd="sng" algn="ctr">
          <a:solidFill>
            <a:srgbClr val="808080"/>
          </a:solidFill>
          <a:prstDash val="solid"/>
          <a:miter lim="800000"/>
        </a:ln>
        <a:effectLst/>
      </xdr:spPr>
    </xdr:cxnSp>
    <xdr:clientData/>
  </xdr:twoCellAnchor>
  <xdr:oneCellAnchor>
    <xdr:from>
      <xdr:col>24</xdr:col>
      <xdr:colOff>101600</xdr:colOff>
      <xdr:row>41</xdr:row>
      <xdr:rowOff>72407</xdr:rowOff>
    </xdr:from>
    <xdr:ext cx="405111" cy="259045"/>
    <xdr:sp macro="" textlink="">
      <xdr:nvSpPr>
        <xdr:cNvPr id="58" name="【道路】&#10;有形固定資産減価償却率最小値テキスト"/>
        <xdr:cNvSpPr txBox="1"/>
      </xdr:nvSpPr>
      <xdr:spPr>
        <a:xfrm>
          <a:off x="4673600" y="710185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92.6</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41</xdr:row>
      <xdr:rowOff>68580</xdr:rowOff>
    </xdr:from>
    <xdr:to>
      <xdr:col>24</xdr:col>
      <xdr:colOff>152400</xdr:colOff>
      <xdr:row>41</xdr:row>
      <xdr:rowOff>68580</xdr:rowOff>
    </xdr:to>
    <xdr:cxnSp macro="">
      <xdr:nvCxnSpPr>
        <xdr:cNvPr id="59" name="直線コネクタ 58"/>
        <xdr:cNvCxnSpPr/>
      </xdr:nvCxnSpPr>
      <xdr:spPr>
        <a:xfrm>
          <a:off x="4546600" y="709803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33</xdr:row>
      <xdr:rowOff>97172</xdr:rowOff>
    </xdr:from>
    <xdr:ext cx="405111" cy="259045"/>
    <xdr:sp macro="" textlink="">
      <xdr:nvSpPr>
        <xdr:cNvPr id="60" name="【道路】&#10;有形固定資産減価償却率最大値テキスト"/>
        <xdr:cNvSpPr txBox="1"/>
      </xdr:nvSpPr>
      <xdr:spPr>
        <a:xfrm>
          <a:off x="4673600" y="5755022"/>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33.9</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34</xdr:row>
      <xdr:rowOff>150495</xdr:rowOff>
    </xdr:from>
    <xdr:to>
      <xdr:col>24</xdr:col>
      <xdr:colOff>152400</xdr:colOff>
      <xdr:row>34</xdr:row>
      <xdr:rowOff>150495</xdr:rowOff>
    </xdr:to>
    <xdr:cxnSp macro="">
      <xdr:nvCxnSpPr>
        <xdr:cNvPr id="61" name="直線コネクタ 60"/>
        <xdr:cNvCxnSpPr/>
      </xdr:nvCxnSpPr>
      <xdr:spPr>
        <a:xfrm>
          <a:off x="4546600" y="5979795"/>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37</xdr:row>
      <xdr:rowOff>165752</xdr:rowOff>
    </xdr:from>
    <xdr:ext cx="405111" cy="259045"/>
    <xdr:sp macro="" textlink="">
      <xdr:nvSpPr>
        <xdr:cNvPr id="62" name="【道路】&#10;有形固定資産減価償却率平均値テキスト"/>
        <xdr:cNvSpPr txBox="1"/>
      </xdr:nvSpPr>
      <xdr:spPr>
        <a:xfrm>
          <a:off x="4673600" y="6509402"/>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65.5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63" name="フローチャート: 判断 62"/>
        <xdr:cNvSpPr/>
      </xdr:nvSpPr>
      <xdr:spPr>
        <a:xfrm>
          <a:off x="4584700" y="653097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4" name="フローチャート: 判断 63"/>
        <xdr:cNvSpPr/>
      </xdr:nvSpPr>
      <xdr:spPr>
        <a:xfrm>
          <a:off x="3746500" y="65024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xdr:cNvSpPr/>
      </xdr:nvSpPr>
      <xdr:spPr>
        <a:xfrm>
          <a:off x="2857500" y="648716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xdr:cNvSpPr/>
      </xdr:nvSpPr>
      <xdr:spPr>
        <a:xfrm>
          <a:off x="1968500" y="646811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xdr:cNvSpPr/>
      </xdr:nvSpPr>
      <xdr:spPr>
        <a:xfrm>
          <a:off x="1079500" y="645858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xdr:cNvSpPr/>
      </xdr:nvSpPr>
      <xdr:spPr>
        <a:xfrm>
          <a:off x="4584700" y="642810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xdr:cNvSpPr txBox="1"/>
      </xdr:nvSpPr>
      <xdr:spPr>
        <a:xfrm>
          <a:off x="4673600" y="6279532"/>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60.1</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5" name="楕円 74"/>
        <xdr:cNvSpPr/>
      </xdr:nvSpPr>
      <xdr:spPr>
        <a:xfrm>
          <a:off x="3746500" y="640715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177800</xdr:colOff>
      <xdr:row>37</xdr:row>
      <xdr:rowOff>114300</xdr:rowOff>
    </xdr:from>
    <xdr:to>
      <xdr:col>24</xdr:col>
      <xdr:colOff>63500</xdr:colOff>
      <xdr:row>37</xdr:row>
      <xdr:rowOff>135255</xdr:rowOff>
    </xdr:to>
    <xdr:cxnSp macro="">
      <xdr:nvCxnSpPr>
        <xdr:cNvPr id="76" name="直線コネクタ 75"/>
        <xdr:cNvCxnSpPr/>
      </xdr:nvCxnSpPr>
      <xdr:spPr>
        <a:xfrm>
          <a:off x="3797300" y="6457950"/>
          <a:ext cx="838200" cy="20955"/>
        </a:xfrm>
        <a:prstGeom prst="line">
          <a:avLst/>
        </a:prstGeom>
        <a:noFill/>
        <a:ln w="6350" cap="flat" cmpd="sng" algn="ctr">
          <a:solidFill>
            <a:srgbClr val="FF0000"/>
          </a:solidFill>
          <a:prstDash val="solid"/>
          <a:miter lim="800000"/>
        </a:ln>
        <a:effectLst/>
      </xdr:spPr>
    </xdr:cxnSp>
    <xdr:clientData/>
  </xdr:twoCellAnchor>
  <xdr:twoCellAnchor>
    <xdr:from>
      <xdr:col>15</xdr:col>
      <xdr:colOff>0</xdr:colOff>
      <xdr:row>37</xdr:row>
      <xdr:rowOff>50165</xdr:rowOff>
    </xdr:from>
    <xdr:to>
      <xdr:col>15</xdr:col>
      <xdr:colOff>101600</xdr:colOff>
      <xdr:row>37</xdr:row>
      <xdr:rowOff>151765</xdr:rowOff>
    </xdr:to>
    <xdr:sp macro="" textlink="">
      <xdr:nvSpPr>
        <xdr:cNvPr id="77" name="楕円 76"/>
        <xdr:cNvSpPr/>
      </xdr:nvSpPr>
      <xdr:spPr>
        <a:xfrm>
          <a:off x="2857500" y="639381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50800</xdr:colOff>
      <xdr:row>37</xdr:row>
      <xdr:rowOff>100965</xdr:rowOff>
    </xdr:from>
    <xdr:to>
      <xdr:col>19</xdr:col>
      <xdr:colOff>177800</xdr:colOff>
      <xdr:row>37</xdr:row>
      <xdr:rowOff>114300</xdr:rowOff>
    </xdr:to>
    <xdr:cxnSp macro="">
      <xdr:nvCxnSpPr>
        <xdr:cNvPr id="78" name="直線コネクタ 77"/>
        <xdr:cNvCxnSpPr/>
      </xdr:nvCxnSpPr>
      <xdr:spPr>
        <a:xfrm>
          <a:off x="2908300" y="6444615"/>
          <a:ext cx="889000" cy="13335"/>
        </a:xfrm>
        <a:prstGeom prst="line">
          <a:avLst/>
        </a:prstGeom>
        <a:noFill/>
        <a:ln w="6350" cap="flat" cmpd="sng" algn="ctr">
          <a:solidFill>
            <a:srgbClr val="FF0000"/>
          </a:solidFill>
          <a:prstDash val="solid"/>
          <a:miter lim="800000"/>
        </a:ln>
        <a:effectLst/>
      </xdr:spPr>
    </xdr:cxnSp>
    <xdr:clientData/>
  </xdr:twoCellAnchor>
  <xdr:twoCellAnchor>
    <xdr:from>
      <xdr:col>10</xdr:col>
      <xdr:colOff>63500</xdr:colOff>
      <xdr:row>37</xdr:row>
      <xdr:rowOff>42545</xdr:rowOff>
    </xdr:from>
    <xdr:to>
      <xdr:col>10</xdr:col>
      <xdr:colOff>165100</xdr:colOff>
      <xdr:row>37</xdr:row>
      <xdr:rowOff>144145</xdr:rowOff>
    </xdr:to>
    <xdr:sp macro="" textlink="">
      <xdr:nvSpPr>
        <xdr:cNvPr id="79" name="楕円 78"/>
        <xdr:cNvSpPr/>
      </xdr:nvSpPr>
      <xdr:spPr>
        <a:xfrm>
          <a:off x="1968500" y="638619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114300</xdr:colOff>
      <xdr:row>37</xdr:row>
      <xdr:rowOff>93345</xdr:rowOff>
    </xdr:from>
    <xdr:to>
      <xdr:col>15</xdr:col>
      <xdr:colOff>50800</xdr:colOff>
      <xdr:row>37</xdr:row>
      <xdr:rowOff>100965</xdr:rowOff>
    </xdr:to>
    <xdr:cxnSp macro="">
      <xdr:nvCxnSpPr>
        <xdr:cNvPr id="80" name="直線コネクタ 79"/>
        <xdr:cNvCxnSpPr/>
      </xdr:nvCxnSpPr>
      <xdr:spPr>
        <a:xfrm>
          <a:off x="2019300" y="6436995"/>
          <a:ext cx="889000" cy="7620"/>
        </a:xfrm>
        <a:prstGeom prst="line">
          <a:avLst/>
        </a:prstGeom>
        <a:noFill/>
        <a:ln w="6350" cap="flat" cmpd="sng" algn="ctr">
          <a:solidFill>
            <a:srgbClr val="FF0000"/>
          </a:solidFill>
          <a:prstDash val="solid"/>
          <a:miter lim="800000"/>
        </a:ln>
        <a:effectLst/>
      </xdr:spPr>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1" name="楕円 80"/>
        <xdr:cNvSpPr/>
      </xdr:nvSpPr>
      <xdr:spPr>
        <a:xfrm>
          <a:off x="1079500" y="636905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177800</xdr:colOff>
      <xdr:row>37</xdr:row>
      <xdr:rowOff>76200</xdr:rowOff>
    </xdr:from>
    <xdr:to>
      <xdr:col>10</xdr:col>
      <xdr:colOff>114300</xdr:colOff>
      <xdr:row>37</xdr:row>
      <xdr:rowOff>93345</xdr:rowOff>
    </xdr:to>
    <xdr:cxnSp macro="">
      <xdr:nvCxnSpPr>
        <xdr:cNvPr id="82" name="直線コネクタ 81"/>
        <xdr:cNvCxnSpPr/>
      </xdr:nvCxnSpPr>
      <xdr:spPr>
        <a:xfrm>
          <a:off x="1130300" y="6419850"/>
          <a:ext cx="889000" cy="17145"/>
        </a:xfrm>
        <a:prstGeom prst="line">
          <a:avLst/>
        </a:prstGeom>
        <a:noFill/>
        <a:ln w="6350" cap="flat" cmpd="sng" algn="ctr">
          <a:solidFill>
            <a:srgbClr val="FF0000"/>
          </a:solidFill>
          <a:prstDash val="solid"/>
          <a:miter lim="800000"/>
        </a:ln>
        <a:effectLst/>
      </xdr:spPr>
    </xdr:cxnSp>
    <xdr:clientData/>
  </xdr:twoCellAnchor>
  <xdr:oneCellAnchor>
    <xdr:from>
      <xdr:col>18</xdr:col>
      <xdr:colOff>153044</xdr:colOff>
      <xdr:row>38</xdr:row>
      <xdr:rowOff>80027</xdr:rowOff>
    </xdr:from>
    <xdr:ext cx="405111" cy="259045"/>
    <xdr:sp macro="" textlink="">
      <xdr:nvSpPr>
        <xdr:cNvPr id="83" name="n_1aveValue【道路】&#10;有形固定資産減価償却率"/>
        <xdr:cNvSpPr txBox="1"/>
      </xdr:nvSpPr>
      <xdr:spPr>
        <a:xfrm>
          <a:off x="3582044" y="659512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64.0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xdr:cNvSpPr txBox="1"/>
      </xdr:nvSpPr>
      <xdr:spPr>
        <a:xfrm>
          <a:off x="2705744" y="657988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63.2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xdr:cNvSpPr txBox="1"/>
      </xdr:nvSpPr>
      <xdr:spPr>
        <a:xfrm>
          <a:off x="1816744" y="656083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62.2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xdr:cNvSpPr txBox="1"/>
      </xdr:nvSpPr>
      <xdr:spPr>
        <a:xfrm>
          <a:off x="927744" y="655131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61.7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153044</xdr:colOff>
      <xdr:row>36</xdr:row>
      <xdr:rowOff>10177</xdr:rowOff>
    </xdr:from>
    <xdr:ext cx="405111" cy="259045"/>
    <xdr:sp macro="" textlink="">
      <xdr:nvSpPr>
        <xdr:cNvPr id="87" name="n_1mainValue【道路】&#10;有形固定資産減価償却率"/>
        <xdr:cNvSpPr txBox="1"/>
      </xdr:nvSpPr>
      <xdr:spPr>
        <a:xfrm>
          <a:off x="3582044" y="618237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59.0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35</xdr:row>
      <xdr:rowOff>168292</xdr:rowOff>
    </xdr:from>
    <xdr:ext cx="405111" cy="259045"/>
    <xdr:sp macro="" textlink="">
      <xdr:nvSpPr>
        <xdr:cNvPr id="88" name="n_2mainValue【道路】&#10;有形固定資産減価償却率"/>
        <xdr:cNvSpPr txBox="1"/>
      </xdr:nvSpPr>
      <xdr:spPr>
        <a:xfrm>
          <a:off x="2705744" y="616904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58.3</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35</xdr:row>
      <xdr:rowOff>160672</xdr:rowOff>
    </xdr:from>
    <xdr:ext cx="405111" cy="259045"/>
    <xdr:sp macro="" textlink="">
      <xdr:nvSpPr>
        <xdr:cNvPr id="89" name="n_3mainValue【道路】&#10;有形固定資産減価償却率"/>
        <xdr:cNvSpPr txBox="1"/>
      </xdr:nvSpPr>
      <xdr:spPr>
        <a:xfrm>
          <a:off x="1816744" y="616142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57.9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35</xdr:row>
      <xdr:rowOff>143527</xdr:rowOff>
    </xdr:from>
    <xdr:ext cx="405111" cy="259045"/>
    <xdr:sp macro="" textlink="">
      <xdr:nvSpPr>
        <xdr:cNvPr id="90" name="n_4mainValue【道路】&#10;有形固定資産減価償却率"/>
        <xdr:cNvSpPr txBox="1"/>
      </xdr:nvSpPr>
      <xdr:spPr>
        <a:xfrm>
          <a:off x="927744" y="614427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57.0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道路</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11/23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9.629</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2.603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ｍ</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noFill/>
        <a:ln w="6350" cap="flat" cmpd="sng" algn="ctr">
          <a:solidFill>
            <a:srgbClr val="C0C0C0"/>
          </a:solidFill>
          <a:prstDash val="solid"/>
          <a:miter lim="800000"/>
        </a:ln>
        <a:effectLst/>
      </xdr:spPr>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noFill/>
        <a:ln w="6350" cap="flat" cmpd="sng" algn="ctr">
          <a:solidFill>
            <a:srgbClr val="C0C0C0"/>
          </a:solidFill>
          <a:prstDash val="solid"/>
          <a:miter lim="800000"/>
        </a:ln>
        <a:effectLst/>
      </xdr:spPr>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noFill/>
        <a:ln w="6350" cap="flat" cmpd="sng" algn="ctr">
          <a:solidFill>
            <a:srgbClr val="C0C0C0"/>
          </a:solidFill>
          <a:prstDash val="solid"/>
          <a:miter lim="800000"/>
        </a:ln>
        <a:effectLst/>
      </xdr:spPr>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noFill/>
        <a:ln w="6350" cap="flat" cmpd="sng" algn="ctr">
          <a:solidFill>
            <a:srgbClr val="C0C0C0"/>
          </a:solidFill>
          <a:prstDash val="solid"/>
          <a:miter lim="800000"/>
        </a:ln>
        <a:effectLst/>
      </xdr:spPr>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noFill/>
        <a:ln w="6350" cap="flat" cmpd="sng" algn="ctr">
          <a:solidFill>
            <a:srgbClr val="C0C0C0"/>
          </a:solidFill>
          <a:prstDash val="solid"/>
          <a:miter lim="800000"/>
        </a:ln>
        <a:effectLst/>
      </xdr:spPr>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54</xdr:col>
      <xdr:colOff>189865</xdr:colOff>
      <xdr:row>33</xdr:row>
      <xdr:rowOff>58918</xdr:rowOff>
    </xdr:from>
    <xdr:to>
      <xdr:col>54</xdr:col>
      <xdr:colOff>189865</xdr:colOff>
      <xdr:row>41</xdr:row>
      <xdr:rowOff>27874</xdr:rowOff>
    </xdr:to>
    <xdr:cxnSp macro="">
      <xdr:nvCxnSpPr>
        <xdr:cNvPr id="112" name="直線コネクタ 111"/>
        <xdr:cNvCxnSpPr/>
      </xdr:nvCxnSpPr>
      <xdr:spPr>
        <a:xfrm flipV="1">
          <a:off x="10476865" y="5716768"/>
          <a:ext cx="0" cy="1340556"/>
        </a:xfrm>
        <a:prstGeom prst="line">
          <a:avLst/>
        </a:prstGeom>
        <a:noFill/>
        <a:ln w="31750" cap="flat" cmpd="sng" algn="ctr">
          <a:solidFill>
            <a:srgbClr val="808080"/>
          </a:solidFill>
          <a:prstDash val="solid"/>
          <a:miter lim="800000"/>
        </a:ln>
        <a:effectLst/>
      </xdr:spPr>
    </xdr:cxnSp>
    <xdr:clientData/>
  </xdr:twoCellAnchor>
  <xdr:oneCellAnchor>
    <xdr:from>
      <xdr:col>55</xdr:col>
      <xdr:colOff>38100</xdr:colOff>
      <xdr:row>41</xdr:row>
      <xdr:rowOff>31701</xdr:rowOff>
    </xdr:from>
    <xdr:ext cx="469744" cy="259045"/>
    <xdr:sp macro="" textlink="">
      <xdr:nvSpPr>
        <xdr:cNvPr id="113" name="【道路】&#10;一人当たり延長最小値テキスト"/>
        <xdr:cNvSpPr txBox="1"/>
      </xdr:nvSpPr>
      <xdr:spPr>
        <a:xfrm>
          <a:off x="10515600" y="7061151"/>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2.307</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41</xdr:row>
      <xdr:rowOff>27874</xdr:rowOff>
    </xdr:from>
    <xdr:to>
      <xdr:col>55</xdr:col>
      <xdr:colOff>88900</xdr:colOff>
      <xdr:row>41</xdr:row>
      <xdr:rowOff>27874</xdr:rowOff>
    </xdr:to>
    <xdr:cxnSp macro="">
      <xdr:nvCxnSpPr>
        <xdr:cNvPr id="114" name="直線コネクタ 113"/>
        <xdr:cNvCxnSpPr/>
      </xdr:nvCxnSpPr>
      <xdr:spPr>
        <a:xfrm>
          <a:off x="10388600" y="7057324"/>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32</xdr:row>
      <xdr:rowOff>5595</xdr:rowOff>
    </xdr:from>
    <xdr:ext cx="534377" cy="259045"/>
    <xdr:sp macro="" textlink="">
      <xdr:nvSpPr>
        <xdr:cNvPr id="115" name="【道路】&#10;一人当たり延長最大値テキスト"/>
        <xdr:cNvSpPr txBox="1"/>
      </xdr:nvSpPr>
      <xdr:spPr>
        <a:xfrm>
          <a:off x="10515600" y="5491995"/>
          <a:ext cx="534377"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31.628</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33</xdr:row>
      <xdr:rowOff>58918</xdr:rowOff>
    </xdr:from>
    <xdr:to>
      <xdr:col>55</xdr:col>
      <xdr:colOff>88900</xdr:colOff>
      <xdr:row>33</xdr:row>
      <xdr:rowOff>58918</xdr:rowOff>
    </xdr:to>
    <xdr:cxnSp macro="">
      <xdr:nvCxnSpPr>
        <xdr:cNvPr id="116" name="直線コネクタ 115"/>
        <xdr:cNvCxnSpPr/>
      </xdr:nvCxnSpPr>
      <xdr:spPr>
        <a:xfrm>
          <a:off x="10388600" y="5716768"/>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38</xdr:row>
      <xdr:rowOff>135556</xdr:rowOff>
    </xdr:from>
    <xdr:ext cx="469744" cy="259045"/>
    <xdr:sp macro="" textlink="">
      <xdr:nvSpPr>
        <xdr:cNvPr id="117" name="【道路】&#10;一人当たり延長平均値テキスト"/>
        <xdr:cNvSpPr txBox="1"/>
      </xdr:nvSpPr>
      <xdr:spPr>
        <a:xfrm>
          <a:off x="10515600" y="6650656"/>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6.841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39</xdr:row>
      <xdr:rowOff>112679</xdr:rowOff>
    </xdr:from>
    <xdr:to>
      <xdr:col>55</xdr:col>
      <xdr:colOff>50800</xdr:colOff>
      <xdr:row>40</xdr:row>
      <xdr:rowOff>42829</xdr:rowOff>
    </xdr:to>
    <xdr:sp macro="" textlink="">
      <xdr:nvSpPr>
        <xdr:cNvPr id="118" name="フローチャート: 判断 117"/>
        <xdr:cNvSpPr/>
      </xdr:nvSpPr>
      <xdr:spPr>
        <a:xfrm>
          <a:off x="10426700" y="679922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63500</xdr:colOff>
      <xdr:row>39</xdr:row>
      <xdr:rowOff>112131</xdr:rowOff>
    </xdr:from>
    <xdr:to>
      <xdr:col>50</xdr:col>
      <xdr:colOff>165100</xdr:colOff>
      <xdr:row>40</xdr:row>
      <xdr:rowOff>42281</xdr:rowOff>
    </xdr:to>
    <xdr:sp macro="" textlink="">
      <xdr:nvSpPr>
        <xdr:cNvPr id="119" name="フローチャート: 判断 118"/>
        <xdr:cNvSpPr/>
      </xdr:nvSpPr>
      <xdr:spPr>
        <a:xfrm>
          <a:off x="9588500" y="6798681"/>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127000</xdr:colOff>
      <xdr:row>39</xdr:row>
      <xdr:rowOff>118257</xdr:rowOff>
    </xdr:from>
    <xdr:to>
      <xdr:col>46</xdr:col>
      <xdr:colOff>38100</xdr:colOff>
      <xdr:row>40</xdr:row>
      <xdr:rowOff>48407</xdr:rowOff>
    </xdr:to>
    <xdr:sp macro="" textlink="">
      <xdr:nvSpPr>
        <xdr:cNvPr id="120" name="フローチャート: 判断 119"/>
        <xdr:cNvSpPr/>
      </xdr:nvSpPr>
      <xdr:spPr>
        <a:xfrm>
          <a:off x="8699500" y="6804807"/>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0</xdr:colOff>
      <xdr:row>39</xdr:row>
      <xdr:rowOff>125755</xdr:rowOff>
    </xdr:from>
    <xdr:to>
      <xdr:col>41</xdr:col>
      <xdr:colOff>101600</xdr:colOff>
      <xdr:row>40</xdr:row>
      <xdr:rowOff>55905</xdr:rowOff>
    </xdr:to>
    <xdr:sp macro="" textlink="">
      <xdr:nvSpPr>
        <xdr:cNvPr id="121" name="フローチャート: 判断 120"/>
        <xdr:cNvSpPr/>
      </xdr:nvSpPr>
      <xdr:spPr>
        <a:xfrm>
          <a:off x="7810500" y="681230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63500</xdr:colOff>
      <xdr:row>39</xdr:row>
      <xdr:rowOff>126578</xdr:rowOff>
    </xdr:from>
    <xdr:to>
      <xdr:col>36</xdr:col>
      <xdr:colOff>165100</xdr:colOff>
      <xdr:row>40</xdr:row>
      <xdr:rowOff>56728</xdr:rowOff>
    </xdr:to>
    <xdr:sp macro="" textlink="">
      <xdr:nvSpPr>
        <xdr:cNvPr id="122" name="フローチャート: 判断 121"/>
        <xdr:cNvSpPr/>
      </xdr:nvSpPr>
      <xdr:spPr>
        <a:xfrm>
          <a:off x="6921500" y="681312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40</xdr:row>
      <xdr:rowOff>18634</xdr:rowOff>
    </xdr:from>
    <xdr:to>
      <xdr:col>55</xdr:col>
      <xdr:colOff>50800</xdr:colOff>
      <xdr:row>40</xdr:row>
      <xdr:rowOff>120234</xdr:rowOff>
    </xdr:to>
    <xdr:sp macro="" textlink="">
      <xdr:nvSpPr>
        <xdr:cNvPr id="128" name="楕円 127"/>
        <xdr:cNvSpPr/>
      </xdr:nvSpPr>
      <xdr:spPr>
        <a:xfrm>
          <a:off x="10426700" y="687663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55</xdr:col>
      <xdr:colOff>38100</xdr:colOff>
      <xdr:row>39</xdr:row>
      <xdr:rowOff>168511</xdr:rowOff>
    </xdr:from>
    <xdr:ext cx="469744" cy="259045"/>
    <xdr:sp macro="" textlink="">
      <xdr:nvSpPr>
        <xdr:cNvPr id="129" name="【道路】&#10;一人当たり延長該当値テキスト"/>
        <xdr:cNvSpPr txBox="1"/>
      </xdr:nvSpPr>
      <xdr:spPr>
        <a:xfrm>
          <a:off x="10515600" y="6855061"/>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5.148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50</xdr:col>
      <xdr:colOff>63500</xdr:colOff>
      <xdr:row>40</xdr:row>
      <xdr:rowOff>18359</xdr:rowOff>
    </xdr:from>
    <xdr:to>
      <xdr:col>50</xdr:col>
      <xdr:colOff>165100</xdr:colOff>
      <xdr:row>40</xdr:row>
      <xdr:rowOff>119959</xdr:rowOff>
    </xdr:to>
    <xdr:sp macro="" textlink="">
      <xdr:nvSpPr>
        <xdr:cNvPr id="130" name="楕円 129"/>
        <xdr:cNvSpPr/>
      </xdr:nvSpPr>
      <xdr:spPr>
        <a:xfrm>
          <a:off x="9588500" y="6876359"/>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114300</xdr:colOff>
      <xdr:row>40</xdr:row>
      <xdr:rowOff>69159</xdr:rowOff>
    </xdr:from>
    <xdr:to>
      <xdr:col>55</xdr:col>
      <xdr:colOff>0</xdr:colOff>
      <xdr:row>40</xdr:row>
      <xdr:rowOff>69434</xdr:rowOff>
    </xdr:to>
    <xdr:cxnSp macro="">
      <xdr:nvCxnSpPr>
        <xdr:cNvPr id="131" name="直線コネクタ 130"/>
        <xdr:cNvCxnSpPr/>
      </xdr:nvCxnSpPr>
      <xdr:spPr>
        <a:xfrm>
          <a:off x="9639300" y="6927159"/>
          <a:ext cx="838200" cy="275"/>
        </a:xfrm>
        <a:prstGeom prst="line">
          <a:avLst/>
        </a:prstGeom>
        <a:noFill/>
        <a:ln w="6350" cap="flat" cmpd="sng" algn="ctr">
          <a:solidFill>
            <a:srgbClr val="FF0000"/>
          </a:solidFill>
          <a:prstDash val="solid"/>
          <a:miter lim="800000"/>
        </a:ln>
        <a:effectLst/>
      </xdr:spPr>
    </xdr:cxnSp>
    <xdr:clientData/>
  </xdr:twoCellAnchor>
  <xdr:twoCellAnchor>
    <xdr:from>
      <xdr:col>45</xdr:col>
      <xdr:colOff>127000</xdr:colOff>
      <xdr:row>40</xdr:row>
      <xdr:rowOff>20874</xdr:rowOff>
    </xdr:from>
    <xdr:to>
      <xdr:col>46</xdr:col>
      <xdr:colOff>38100</xdr:colOff>
      <xdr:row>40</xdr:row>
      <xdr:rowOff>122474</xdr:rowOff>
    </xdr:to>
    <xdr:sp macro="" textlink="">
      <xdr:nvSpPr>
        <xdr:cNvPr id="132" name="楕円 131"/>
        <xdr:cNvSpPr/>
      </xdr:nvSpPr>
      <xdr:spPr>
        <a:xfrm>
          <a:off x="8699500" y="687887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177800</xdr:colOff>
      <xdr:row>40</xdr:row>
      <xdr:rowOff>69159</xdr:rowOff>
    </xdr:from>
    <xdr:to>
      <xdr:col>50</xdr:col>
      <xdr:colOff>114300</xdr:colOff>
      <xdr:row>40</xdr:row>
      <xdr:rowOff>71674</xdr:rowOff>
    </xdr:to>
    <xdr:cxnSp macro="">
      <xdr:nvCxnSpPr>
        <xdr:cNvPr id="133" name="直線コネクタ 132"/>
        <xdr:cNvCxnSpPr/>
      </xdr:nvCxnSpPr>
      <xdr:spPr>
        <a:xfrm flipV="1">
          <a:off x="8750300" y="6927159"/>
          <a:ext cx="889000" cy="2515"/>
        </a:xfrm>
        <a:prstGeom prst="line">
          <a:avLst/>
        </a:prstGeom>
        <a:noFill/>
        <a:ln w="6350" cap="flat" cmpd="sng" algn="ctr">
          <a:solidFill>
            <a:srgbClr val="FF0000"/>
          </a:solidFill>
          <a:prstDash val="solid"/>
          <a:miter lim="800000"/>
        </a:ln>
        <a:effectLst/>
      </xdr:spPr>
    </xdr:cxnSp>
    <xdr:clientData/>
  </xdr:twoCellAnchor>
  <xdr:twoCellAnchor>
    <xdr:from>
      <xdr:col>41</xdr:col>
      <xdr:colOff>0</xdr:colOff>
      <xdr:row>40</xdr:row>
      <xdr:rowOff>21742</xdr:rowOff>
    </xdr:from>
    <xdr:to>
      <xdr:col>41</xdr:col>
      <xdr:colOff>101600</xdr:colOff>
      <xdr:row>40</xdr:row>
      <xdr:rowOff>123342</xdr:rowOff>
    </xdr:to>
    <xdr:sp macro="" textlink="">
      <xdr:nvSpPr>
        <xdr:cNvPr id="134" name="楕円 133"/>
        <xdr:cNvSpPr/>
      </xdr:nvSpPr>
      <xdr:spPr>
        <a:xfrm>
          <a:off x="7810500" y="6879742"/>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50800</xdr:colOff>
      <xdr:row>40</xdr:row>
      <xdr:rowOff>71674</xdr:rowOff>
    </xdr:from>
    <xdr:to>
      <xdr:col>45</xdr:col>
      <xdr:colOff>177800</xdr:colOff>
      <xdr:row>40</xdr:row>
      <xdr:rowOff>72542</xdr:rowOff>
    </xdr:to>
    <xdr:cxnSp macro="">
      <xdr:nvCxnSpPr>
        <xdr:cNvPr id="135" name="直線コネクタ 134"/>
        <xdr:cNvCxnSpPr/>
      </xdr:nvCxnSpPr>
      <xdr:spPr>
        <a:xfrm flipV="1">
          <a:off x="7861300" y="6929674"/>
          <a:ext cx="889000" cy="868"/>
        </a:xfrm>
        <a:prstGeom prst="line">
          <a:avLst/>
        </a:prstGeom>
        <a:noFill/>
        <a:ln w="6350" cap="flat" cmpd="sng" algn="ctr">
          <a:solidFill>
            <a:srgbClr val="FF0000"/>
          </a:solidFill>
          <a:prstDash val="solid"/>
          <a:miter lim="800000"/>
        </a:ln>
        <a:effectLst/>
      </xdr:spPr>
    </xdr:cxnSp>
    <xdr:clientData/>
  </xdr:twoCellAnchor>
  <xdr:twoCellAnchor>
    <xdr:from>
      <xdr:col>36</xdr:col>
      <xdr:colOff>63500</xdr:colOff>
      <xdr:row>40</xdr:row>
      <xdr:rowOff>16896</xdr:rowOff>
    </xdr:from>
    <xdr:to>
      <xdr:col>36</xdr:col>
      <xdr:colOff>165100</xdr:colOff>
      <xdr:row>40</xdr:row>
      <xdr:rowOff>118496</xdr:rowOff>
    </xdr:to>
    <xdr:sp macro="" textlink="">
      <xdr:nvSpPr>
        <xdr:cNvPr id="136" name="楕円 135"/>
        <xdr:cNvSpPr/>
      </xdr:nvSpPr>
      <xdr:spPr>
        <a:xfrm>
          <a:off x="6921500" y="687489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114300</xdr:colOff>
      <xdr:row>40</xdr:row>
      <xdr:rowOff>67696</xdr:rowOff>
    </xdr:from>
    <xdr:to>
      <xdr:col>41</xdr:col>
      <xdr:colOff>50800</xdr:colOff>
      <xdr:row>40</xdr:row>
      <xdr:rowOff>72542</xdr:rowOff>
    </xdr:to>
    <xdr:cxnSp macro="">
      <xdr:nvCxnSpPr>
        <xdr:cNvPr id="137" name="直線コネクタ 136"/>
        <xdr:cNvCxnSpPr/>
      </xdr:nvCxnSpPr>
      <xdr:spPr>
        <a:xfrm>
          <a:off x="6972300" y="6925696"/>
          <a:ext cx="889000" cy="4846"/>
        </a:xfrm>
        <a:prstGeom prst="line">
          <a:avLst/>
        </a:prstGeom>
        <a:noFill/>
        <a:ln w="6350" cap="flat" cmpd="sng" algn="ctr">
          <a:solidFill>
            <a:srgbClr val="FF0000"/>
          </a:solidFill>
          <a:prstDash val="solid"/>
          <a:miter lim="800000"/>
        </a:ln>
        <a:effectLst/>
      </xdr:spPr>
    </xdr:cxnSp>
    <xdr:clientData/>
  </xdr:twoCellAnchor>
  <xdr:oneCellAnchor>
    <xdr:from>
      <xdr:col>49</xdr:col>
      <xdr:colOff>57227</xdr:colOff>
      <xdr:row>38</xdr:row>
      <xdr:rowOff>58808</xdr:rowOff>
    </xdr:from>
    <xdr:ext cx="469744" cy="259045"/>
    <xdr:sp macro="" textlink="">
      <xdr:nvSpPr>
        <xdr:cNvPr id="138" name="n_1aveValue【道路】&#10;一人当たり延長"/>
        <xdr:cNvSpPr txBox="1"/>
      </xdr:nvSpPr>
      <xdr:spPr>
        <a:xfrm>
          <a:off x="9391727" y="6573908"/>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6.853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133427</xdr:colOff>
      <xdr:row>38</xdr:row>
      <xdr:rowOff>64934</xdr:rowOff>
    </xdr:from>
    <xdr:ext cx="469744" cy="259045"/>
    <xdr:sp macro="" textlink="">
      <xdr:nvSpPr>
        <xdr:cNvPr id="139" name="n_2aveValue【道路】&#10;一人当たり延長"/>
        <xdr:cNvSpPr txBox="1"/>
      </xdr:nvSpPr>
      <xdr:spPr>
        <a:xfrm>
          <a:off x="8515427" y="6580034"/>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6.719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6427</xdr:colOff>
      <xdr:row>38</xdr:row>
      <xdr:rowOff>72432</xdr:rowOff>
    </xdr:from>
    <xdr:ext cx="469744" cy="259045"/>
    <xdr:sp macro="" textlink="">
      <xdr:nvSpPr>
        <xdr:cNvPr id="140" name="n_3aveValue【道路】&#10;一人当たり延長"/>
        <xdr:cNvSpPr txBox="1"/>
      </xdr:nvSpPr>
      <xdr:spPr>
        <a:xfrm>
          <a:off x="7626427" y="6587532"/>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6.555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69927</xdr:colOff>
      <xdr:row>38</xdr:row>
      <xdr:rowOff>73255</xdr:rowOff>
    </xdr:from>
    <xdr:ext cx="469744" cy="259045"/>
    <xdr:sp macro="" textlink="">
      <xdr:nvSpPr>
        <xdr:cNvPr id="141" name="n_4aveValue【道路】&#10;一人当たり延長"/>
        <xdr:cNvSpPr txBox="1"/>
      </xdr:nvSpPr>
      <xdr:spPr>
        <a:xfrm>
          <a:off x="6737427" y="6588355"/>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6.537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57227</xdr:colOff>
      <xdr:row>40</xdr:row>
      <xdr:rowOff>111086</xdr:rowOff>
    </xdr:from>
    <xdr:ext cx="469744" cy="259045"/>
    <xdr:sp macro="" textlink="">
      <xdr:nvSpPr>
        <xdr:cNvPr id="142" name="n_1mainValue【道路】&#10;一人当たり延長"/>
        <xdr:cNvSpPr txBox="1"/>
      </xdr:nvSpPr>
      <xdr:spPr>
        <a:xfrm>
          <a:off x="9391727" y="6969086"/>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5.154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133427</xdr:colOff>
      <xdr:row>40</xdr:row>
      <xdr:rowOff>113601</xdr:rowOff>
    </xdr:from>
    <xdr:ext cx="469744" cy="259045"/>
    <xdr:sp macro="" textlink="">
      <xdr:nvSpPr>
        <xdr:cNvPr id="143" name="n_2mainValue【道路】&#10;一人当たり延長"/>
        <xdr:cNvSpPr txBox="1"/>
      </xdr:nvSpPr>
      <xdr:spPr>
        <a:xfrm>
          <a:off x="8515427" y="6971601"/>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5.099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6427</xdr:colOff>
      <xdr:row>40</xdr:row>
      <xdr:rowOff>114469</xdr:rowOff>
    </xdr:from>
    <xdr:ext cx="469744" cy="259045"/>
    <xdr:sp macro="" textlink="">
      <xdr:nvSpPr>
        <xdr:cNvPr id="144" name="n_3mainValue【道路】&#10;一人当たり延長"/>
        <xdr:cNvSpPr txBox="1"/>
      </xdr:nvSpPr>
      <xdr:spPr>
        <a:xfrm>
          <a:off x="7626427" y="6972469"/>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5.080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69927</xdr:colOff>
      <xdr:row>40</xdr:row>
      <xdr:rowOff>109623</xdr:rowOff>
    </xdr:from>
    <xdr:ext cx="469744" cy="259045"/>
    <xdr:sp macro="" textlink="">
      <xdr:nvSpPr>
        <xdr:cNvPr id="145" name="n_4mainValue【道路】&#10;一人当たり延長"/>
        <xdr:cNvSpPr txBox="1"/>
      </xdr:nvSpPr>
      <xdr:spPr>
        <a:xfrm>
          <a:off x="6737427" y="6967623"/>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5.186</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橋りょう・トンネル</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63.3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54.7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24</xdr:col>
      <xdr:colOff>62865</xdr:colOff>
      <xdr:row>55</xdr:row>
      <xdr:rowOff>86541</xdr:rowOff>
    </xdr:from>
    <xdr:to>
      <xdr:col>24</xdr:col>
      <xdr:colOff>62865</xdr:colOff>
      <xdr:row>63</xdr:row>
      <xdr:rowOff>115933</xdr:rowOff>
    </xdr:to>
    <xdr:cxnSp macro="">
      <xdr:nvCxnSpPr>
        <xdr:cNvPr id="172" name="直線コネクタ 171"/>
        <xdr:cNvCxnSpPr/>
      </xdr:nvCxnSpPr>
      <xdr:spPr>
        <a:xfrm flipV="1">
          <a:off x="4634865" y="9516291"/>
          <a:ext cx="0" cy="1400992"/>
        </a:xfrm>
        <a:prstGeom prst="line">
          <a:avLst/>
        </a:prstGeom>
        <a:noFill/>
        <a:ln w="31750" cap="flat" cmpd="sng" algn="ctr">
          <a:solidFill>
            <a:srgbClr val="808080"/>
          </a:solidFill>
          <a:prstDash val="solid"/>
          <a:miter lim="800000"/>
        </a:ln>
        <a:effectLst/>
      </xdr:spPr>
    </xdr:cxnSp>
    <xdr:clientData/>
  </xdr:twoCellAnchor>
  <xdr:oneCellAnchor>
    <xdr:from>
      <xdr:col>24</xdr:col>
      <xdr:colOff>101600</xdr:colOff>
      <xdr:row>63</xdr:row>
      <xdr:rowOff>119760</xdr:rowOff>
    </xdr:from>
    <xdr:ext cx="405111" cy="259045"/>
    <xdr:sp macro="" textlink="">
      <xdr:nvSpPr>
        <xdr:cNvPr id="173" name="【橋りょう・トンネル】&#10;有形固定資産減価償却率最小値テキスト"/>
        <xdr:cNvSpPr txBox="1"/>
      </xdr:nvSpPr>
      <xdr:spPr>
        <a:xfrm>
          <a:off x="4673600" y="10921110"/>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84.3</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63</xdr:row>
      <xdr:rowOff>115933</xdr:rowOff>
    </xdr:from>
    <xdr:to>
      <xdr:col>24</xdr:col>
      <xdr:colOff>152400</xdr:colOff>
      <xdr:row>63</xdr:row>
      <xdr:rowOff>115933</xdr:rowOff>
    </xdr:to>
    <xdr:cxnSp macro="">
      <xdr:nvCxnSpPr>
        <xdr:cNvPr id="174" name="直線コネクタ 173"/>
        <xdr:cNvCxnSpPr/>
      </xdr:nvCxnSpPr>
      <xdr:spPr>
        <a:xfrm>
          <a:off x="4546600" y="10917283"/>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54</xdr:row>
      <xdr:rowOff>33218</xdr:rowOff>
    </xdr:from>
    <xdr:ext cx="405111" cy="259045"/>
    <xdr:sp macro="" textlink="">
      <xdr:nvSpPr>
        <xdr:cNvPr id="175" name="【橋りょう・トンネル】&#10;有形固定資産減価償却率最大値テキスト"/>
        <xdr:cNvSpPr txBox="1"/>
      </xdr:nvSpPr>
      <xdr:spPr>
        <a:xfrm>
          <a:off x="4673600" y="9291518"/>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41.4</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55</xdr:row>
      <xdr:rowOff>86541</xdr:rowOff>
    </xdr:from>
    <xdr:to>
      <xdr:col>24</xdr:col>
      <xdr:colOff>152400</xdr:colOff>
      <xdr:row>55</xdr:row>
      <xdr:rowOff>86541</xdr:rowOff>
    </xdr:to>
    <xdr:cxnSp macro="">
      <xdr:nvCxnSpPr>
        <xdr:cNvPr id="176" name="直線コネクタ 175"/>
        <xdr:cNvCxnSpPr/>
      </xdr:nvCxnSpPr>
      <xdr:spPr>
        <a:xfrm>
          <a:off x="4546600" y="9516291"/>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59</xdr:row>
      <xdr:rowOff>53357</xdr:rowOff>
    </xdr:from>
    <xdr:ext cx="405111" cy="259045"/>
    <xdr:sp macro="" textlink="">
      <xdr:nvSpPr>
        <xdr:cNvPr id="177" name="【橋りょう・トンネル】&#10;有形固定資産減価償却率平均値テキスト"/>
        <xdr:cNvSpPr txBox="1"/>
      </xdr:nvSpPr>
      <xdr:spPr>
        <a:xfrm>
          <a:off x="4673600" y="1016890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63.6</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xdr:cNvSpPr/>
      </xdr:nvSpPr>
      <xdr:spPr>
        <a:xfrm>
          <a:off x="4584700" y="1019048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xdr:cNvSpPr/>
      </xdr:nvSpPr>
      <xdr:spPr>
        <a:xfrm>
          <a:off x="3746500" y="1014802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0</xdr:colOff>
      <xdr:row>58</xdr:row>
      <xdr:rowOff>151674</xdr:rowOff>
    </xdr:from>
    <xdr:to>
      <xdr:col>15</xdr:col>
      <xdr:colOff>101600</xdr:colOff>
      <xdr:row>59</xdr:row>
      <xdr:rowOff>81824</xdr:rowOff>
    </xdr:to>
    <xdr:sp macro="" textlink="">
      <xdr:nvSpPr>
        <xdr:cNvPr id="180" name="フローチャート: 判断 179"/>
        <xdr:cNvSpPr/>
      </xdr:nvSpPr>
      <xdr:spPr>
        <a:xfrm>
          <a:off x="2857500" y="10095774"/>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63500</xdr:colOff>
      <xdr:row>58</xdr:row>
      <xdr:rowOff>112485</xdr:rowOff>
    </xdr:from>
    <xdr:to>
      <xdr:col>10</xdr:col>
      <xdr:colOff>165100</xdr:colOff>
      <xdr:row>59</xdr:row>
      <xdr:rowOff>42635</xdr:rowOff>
    </xdr:to>
    <xdr:sp macro="" textlink="">
      <xdr:nvSpPr>
        <xdr:cNvPr id="181" name="フローチャート: 判断 180"/>
        <xdr:cNvSpPr/>
      </xdr:nvSpPr>
      <xdr:spPr>
        <a:xfrm>
          <a:off x="1968500" y="1005658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127000</xdr:colOff>
      <xdr:row>58</xdr:row>
      <xdr:rowOff>43906</xdr:rowOff>
    </xdr:from>
    <xdr:to>
      <xdr:col>6</xdr:col>
      <xdr:colOff>38100</xdr:colOff>
      <xdr:row>58</xdr:row>
      <xdr:rowOff>145506</xdr:rowOff>
    </xdr:to>
    <xdr:sp macro="" textlink="">
      <xdr:nvSpPr>
        <xdr:cNvPr id="182" name="フローチャート: 判断 181"/>
        <xdr:cNvSpPr/>
      </xdr:nvSpPr>
      <xdr:spPr>
        <a:xfrm>
          <a:off x="1079500" y="998800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57</xdr:row>
      <xdr:rowOff>123916</xdr:rowOff>
    </xdr:from>
    <xdr:to>
      <xdr:col>24</xdr:col>
      <xdr:colOff>114300</xdr:colOff>
      <xdr:row>58</xdr:row>
      <xdr:rowOff>54066</xdr:rowOff>
    </xdr:to>
    <xdr:sp macro="" textlink="">
      <xdr:nvSpPr>
        <xdr:cNvPr id="188" name="楕円 187"/>
        <xdr:cNvSpPr/>
      </xdr:nvSpPr>
      <xdr:spPr>
        <a:xfrm>
          <a:off x="4584700" y="989656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24</xdr:col>
      <xdr:colOff>101600</xdr:colOff>
      <xdr:row>56</xdr:row>
      <xdr:rowOff>146793</xdr:rowOff>
    </xdr:from>
    <xdr:ext cx="405111" cy="259045"/>
    <xdr:sp macro="" textlink="">
      <xdr:nvSpPr>
        <xdr:cNvPr id="189" name="【橋りょう・トンネル】&#10;有形固定資産減価償却率該当値テキスト"/>
        <xdr:cNvSpPr txBox="1"/>
      </xdr:nvSpPr>
      <xdr:spPr>
        <a:xfrm>
          <a:off x="4673600" y="9747993"/>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54.6</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19</xdr:col>
      <xdr:colOff>127000</xdr:colOff>
      <xdr:row>57</xdr:row>
      <xdr:rowOff>68399</xdr:rowOff>
    </xdr:from>
    <xdr:to>
      <xdr:col>20</xdr:col>
      <xdr:colOff>38100</xdr:colOff>
      <xdr:row>57</xdr:row>
      <xdr:rowOff>169999</xdr:rowOff>
    </xdr:to>
    <xdr:sp macro="" textlink="">
      <xdr:nvSpPr>
        <xdr:cNvPr id="190" name="楕円 189"/>
        <xdr:cNvSpPr/>
      </xdr:nvSpPr>
      <xdr:spPr>
        <a:xfrm>
          <a:off x="3746500" y="9841049"/>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177800</xdr:colOff>
      <xdr:row>57</xdr:row>
      <xdr:rowOff>119199</xdr:rowOff>
    </xdr:from>
    <xdr:to>
      <xdr:col>24</xdr:col>
      <xdr:colOff>63500</xdr:colOff>
      <xdr:row>58</xdr:row>
      <xdr:rowOff>3266</xdr:rowOff>
    </xdr:to>
    <xdr:cxnSp macro="">
      <xdr:nvCxnSpPr>
        <xdr:cNvPr id="191" name="直線コネクタ 190"/>
        <xdr:cNvCxnSpPr/>
      </xdr:nvCxnSpPr>
      <xdr:spPr>
        <a:xfrm>
          <a:off x="3797300" y="9891849"/>
          <a:ext cx="838200" cy="55517"/>
        </a:xfrm>
        <a:prstGeom prst="line">
          <a:avLst/>
        </a:prstGeom>
        <a:noFill/>
        <a:ln w="6350" cap="flat" cmpd="sng" algn="ctr">
          <a:solidFill>
            <a:srgbClr val="FF0000"/>
          </a:solidFill>
          <a:prstDash val="solid"/>
          <a:miter lim="800000"/>
        </a:ln>
        <a:effectLst/>
      </xdr:spPr>
    </xdr:cxnSp>
    <xdr:clientData/>
  </xdr:twoCellAnchor>
  <xdr:twoCellAnchor>
    <xdr:from>
      <xdr:col>15</xdr:col>
      <xdr:colOff>0</xdr:colOff>
      <xdr:row>57</xdr:row>
      <xdr:rowOff>22678</xdr:rowOff>
    </xdr:from>
    <xdr:to>
      <xdr:col>15</xdr:col>
      <xdr:colOff>101600</xdr:colOff>
      <xdr:row>57</xdr:row>
      <xdr:rowOff>124278</xdr:rowOff>
    </xdr:to>
    <xdr:sp macro="" textlink="">
      <xdr:nvSpPr>
        <xdr:cNvPr id="192" name="楕円 191"/>
        <xdr:cNvSpPr/>
      </xdr:nvSpPr>
      <xdr:spPr>
        <a:xfrm>
          <a:off x="2857500" y="9795328"/>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50800</xdr:colOff>
      <xdr:row>57</xdr:row>
      <xdr:rowOff>73478</xdr:rowOff>
    </xdr:from>
    <xdr:to>
      <xdr:col>19</xdr:col>
      <xdr:colOff>177800</xdr:colOff>
      <xdr:row>57</xdr:row>
      <xdr:rowOff>119199</xdr:rowOff>
    </xdr:to>
    <xdr:cxnSp macro="">
      <xdr:nvCxnSpPr>
        <xdr:cNvPr id="193" name="直線コネクタ 192"/>
        <xdr:cNvCxnSpPr/>
      </xdr:nvCxnSpPr>
      <xdr:spPr>
        <a:xfrm>
          <a:off x="2908300" y="9846128"/>
          <a:ext cx="889000" cy="45721"/>
        </a:xfrm>
        <a:prstGeom prst="line">
          <a:avLst/>
        </a:prstGeom>
        <a:noFill/>
        <a:ln w="6350" cap="flat" cmpd="sng" algn="ctr">
          <a:solidFill>
            <a:srgbClr val="FF0000"/>
          </a:solidFill>
          <a:prstDash val="solid"/>
          <a:miter lim="800000"/>
        </a:ln>
        <a:effectLst/>
      </xdr:spPr>
    </xdr:cxnSp>
    <xdr:clientData/>
  </xdr:twoCellAnchor>
  <xdr:twoCellAnchor>
    <xdr:from>
      <xdr:col>10</xdr:col>
      <xdr:colOff>63500</xdr:colOff>
      <xdr:row>56</xdr:row>
      <xdr:rowOff>145143</xdr:rowOff>
    </xdr:from>
    <xdr:to>
      <xdr:col>10</xdr:col>
      <xdr:colOff>165100</xdr:colOff>
      <xdr:row>57</xdr:row>
      <xdr:rowOff>75293</xdr:rowOff>
    </xdr:to>
    <xdr:sp macro="" textlink="">
      <xdr:nvSpPr>
        <xdr:cNvPr id="194" name="楕円 193"/>
        <xdr:cNvSpPr/>
      </xdr:nvSpPr>
      <xdr:spPr>
        <a:xfrm>
          <a:off x="1968500" y="974634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114300</xdr:colOff>
      <xdr:row>57</xdr:row>
      <xdr:rowOff>24493</xdr:rowOff>
    </xdr:from>
    <xdr:to>
      <xdr:col>15</xdr:col>
      <xdr:colOff>50800</xdr:colOff>
      <xdr:row>57</xdr:row>
      <xdr:rowOff>73478</xdr:rowOff>
    </xdr:to>
    <xdr:cxnSp macro="">
      <xdr:nvCxnSpPr>
        <xdr:cNvPr id="195" name="直線コネクタ 194"/>
        <xdr:cNvCxnSpPr/>
      </xdr:nvCxnSpPr>
      <xdr:spPr>
        <a:xfrm>
          <a:off x="2019300" y="9797143"/>
          <a:ext cx="889000" cy="48985"/>
        </a:xfrm>
        <a:prstGeom prst="line">
          <a:avLst/>
        </a:prstGeom>
        <a:noFill/>
        <a:ln w="6350" cap="flat" cmpd="sng" algn="ctr">
          <a:solidFill>
            <a:srgbClr val="FF0000"/>
          </a:solidFill>
          <a:prstDash val="solid"/>
          <a:miter lim="800000"/>
        </a:ln>
        <a:effectLst/>
      </xdr:spPr>
    </xdr:cxnSp>
    <xdr:clientData/>
  </xdr:twoCellAnchor>
  <xdr:twoCellAnchor>
    <xdr:from>
      <xdr:col>5</xdr:col>
      <xdr:colOff>127000</xdr:colOff>
      <xdr:row>56</xdr:row>
      <xdr:rowOff>89626</xdr:rowOff>
    </xdr:from>
    <xdr:to>
      <xdr:col>6</xdr:col>
      <xdr:colOff>38100</xdr:colOff>
      <xdr:row>57</xdr:row>
      <xdr:rowOff>19776</xdr:rowOff>
    </xdr:to>
    <xdr:sp macro="" textlink="">
      <xdr:nvSpPr>
        <xdr:cNvPr id="196" name="楕円 195"/>
        <xdr:cNvSpPr/>
      </xdr:nvSpPr>
      <xdr:spPr>
        <a:xfrm>
          <a:off x="1079500" y="969082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177800</xdr:colOff>
      <xdr:row>56</xdr:row>
      <xdr:rowOff>140426</xdr:rowOff>
    </xdr:from>
    <xdr:to>
      <xdr:col>10</xdr:col>
      <xdr:colOff>114300</xdr:colOff>
      <xdr:row>57</xdr:row>
      <xdr:rowOff>24493</xdr:rowOff>
    </xdr:to>
    <xdr:cxnSp macro="">
      <xdr:nvCxnSpPr>
        <xdr:cNvPr id="197" name="直線コネクタ 196"/>
        <xdr:cNvCxnSpPr/>
      </xdr:nvCxnSpPr>
      <xdr:spPr>
        <a:xfrm>
          <a:off x="1130300" y="9741626"/>
          <a:ext cx="889000" cy="55517"/>
        </a:xfrm>
        <a:prstGeom prst="line">
          <a:avLst/>
        </a:prstGeom>
        <a:noFill/>
        <a:ln w="6350" cap="flat" cmpd="sng" algn="ctr">
          <a:solidFill>
            <a:srgbClr val="FF0000"/>
          </a:solidFill>
          <a:prstDash val="solid"/>
          <a:miter lim="800000"/>
        </a:ln>
        <a:effectLst/>
      </xdr:spPr>
    </xdr:cxnSp>
    <xdr:clientData/>
  </xdr:twoCellAnchor>
  <xdr:oneCellAnchor>
    <xdr:from>
      <xdr:col>18</xdr:col>
      <xdr:colOff>153044</xdr:colOff>
      <xdr:row>59</xdr:row>
      <xdr:rowOff>125203</xdr:rowOff>
    </xdr:from>
    <xdr:ext cx="405111" cy="259045"/>
    <xdr:sp macro="" textlink="">
      <xdr:nvSpPr>
        <xdr:cNvPr id="198" name="n_1aveValue【橋りょう・トンネル】&#10;有形固定資産減価償却率"/>
        <xdr:cNvSpPr txBox="1"/>
      </xdr:nvSpPr>
      <xdr:spPr>
        <a:xfrm>
          <a:off x="3582044" y="1024075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62.3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59</xdr:row>
      <xdr:rowOff>72951</xdr:rowOff>
    </xdr:from>
    <xdr:ext cx="405111" cy="259045"/>
    <xdr:sp macro="" textlink="">
      <xdr:nvSpPr>
        <xdr:cNvPr id="199" name="n_2aveValue【橋りょう・トンネル】&#10;有形固定資産減価償却率"/>
        <xdr:cNvSpPr txBox="1"/>
      </xdr:nvSpPr>
      <xdr:spPr>
        <a:xfrm>
          <a:off x="2705744" y="1018850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60.7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59</xdr:row>
      <xdr:rowOff>33762</xdr:rowOff>
    </xdr:from>
    <xdr:ext cx="405111" cy="259045"/>
    <xdr:sp macro="" textlink="">
      <xdr:nvSpPr>
        <xdr:cNvPr id="200" name="n_3aveValue【橋りょう・トンネル】&#10;有形固定資産減価償却率"/>
        <xdr:cNvSpPr txBox="1"/>
      </xdr:nvSpPr>
      <xdr:spPr>
        <a:xfrm>
          <a:off x="1816744" y="1014931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59.5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58</xdr:row>
      <xdr:rowOff>136633</xdr:rowOff>
    </xdr:from>
    <xdr:ext cx="405111" cy="259045"/>
    <xdr:sp macro="" textlink="">
      <xdr:nvSpPr>
        <xdr:cNvPr id="201" name="n_4aveValue【橋りょう・トンネル】&#10;有形固定資産減価償却率"/>
        <xdr:cNvSpPr txBox="1"/>
      </xdr:nvSpPr>
      <xdr:spPr>
        <a:xfrm>
          <a:off x="927744" y="1008073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57.4</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153044</xdr:colOff>
      <xdr:row>56</xdr:row>
      <xdr:rowOff>15076</xdr:rowOff>
    </xdr:from>
    <xdr:ext cx="405111" cy="259045"/>
    <xdr:sp macro="" textlink="">
      <xdr:nvSpPr>
        <xdr:cNvPr id="202" name="n_1mainValue【橋りょう・トンネル】&#10;有形固定資産減価償却率"/>
        <xdr:cNvSpPr txBox="1"/>
      </xdr:nvSpPr>
      <xdr:spPr>
        <a:xfrm>
          <a:off x="3582044" y="961627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52.9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55</xdr:row>
      <xdr:rowOff>140805</xdr:rowOff>
    </xdr:from>
    <xdr:ext cx="405111" cy="259045"/>
    <xdr:sp macro="" textlink="">
      <xdr:nvSpPr>
        <xdr:cNvPr id="203" name="n_2mainValue【橋りょう・トンネル】&#10;有形固定資産減価償却率"/>
        <xdr:cNvSpPr txBox="1"/>
      </xdr:nvSpPr>
      <xdr:spPr>
        <a:xfrm>
          <a:off x="2705744" y="957055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51.5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55</xdr:row>
      <xdr:rowOff>91820</xdr:rowOff>
    </xdr:from>
    <xdr:ext cx="405111" cy="259045"/>
    <xdr:sp macro="" textlink="">
      <xdr:nvSpPr>
        <xdr:cNvPr id="204" name="n_3mainValue【橋りょう・トンネル】&#10;有形固定資産減価償却率"/>
        <xdr:cNvSpPr txBox="1"/>
      </xdr:nvSpPr>
      <xdr:spPr>
        <a:xfrm>
          <a:off x="1816744" y="9521570"/>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50.0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55</xdr:row>
      <xdr:rowOff>36303</xdr:rowOff>
    </xdr:from>
    <xdr:ext cx="405111" cy="259045"/>
    <xdr:sp macro="" textlink="">
      <xdr:nvSpPr>
        <xdr:cNvPr id="205" name="n_4mainValue【橋りょう・トンネル】&#10;有形固定資産減価償却率"/>
        <xdr:cNvSpPr txBox="1"/>
      </xdr:nvSpPr>
      <xdr:spPr>
        <a:xfrm>
          <a:off x="927744" y="946605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48.3</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橋りょう・トンネル</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7/23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160,401</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98,524</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noFill/>
        <a:ln w="6350" cap="flat" cmpd="sng" algn="ctr">
          <a:solidFill>
            <a:srgbClr val="C0C0C0"/>
          </a:solidFill>
          <a:prstDash val="solid"/>
          <a:miter lim="800000"/>
        </a:ln>
        <a:effectLst/>
      </xdr:spPr>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noFill/>
        <a:ln w="6350" cap="flat" cmpd="sng" algn="ctr">
          <a:solidFill>
            <a:srgbClr val="C0C0C0"/>
          </a:solidFill>
          <a:prstDash val="solid"/>
          <a:miter lim="800000"/>
        </a:ln>
        <a:effectLst/>
      </xdr:spPr>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noFill/>
        <a:ln w="6350" cap="flat" cmpd="sng" algn="ctr">
          <a:solidFill>
            <a:srgbClr val="C0C0C0"/>
          </a:solidFill>
          <a:prstDash val="solid"/>
          <a:miter lim="800000"/>
        </a:ln>
        <a:effectLst/>
      </xdr:spPr>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noFill/>
        <a:ln w="6350" cap="flat" cmpd="sng" algn="ctr">
          <a:solidFill>
            <a:srgbClr val="C0C0C0"/>
          </a:solidFill>
          <a:prstDash val="solid"/>
          <a:miter lim="800000"/>
        </a:ln>
        <a:effectLst/>
      </xdr:spPr>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noFill/>
        <a:ln w="6350" cap="flat" cmpd="sng" algn="ctr">
          <a:solidFill>
            <a:srgbClr val="C0C0C0"/>
          </a:solidFill>
          <a:prstDash val="solid"/>
          <a:miter lim="800000"/>
        </a:ln>
        <a:effectLst/>
      </xdr:spPr>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noFill/>
        <a:ln w="6350" cap="flat" cmpd="sng" algn="ctr">
          <a:solidFill>
            <a:srgbClr val="C0C0C0"/>
          </a:solidFill>
          <a:prstDash val="solid"/>
          <a:miter lim="800000"/>
        </a:ln>
        <a:effectLst/>
      </xdr:spPr>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54</xdr:col>
      <xdr:colOff>189865</xdr:colOff>
      <xdr:row>57</xdr:row>
      <xdr:rowOff>127298</xdr:rowOff>
    </xdr:from>
    <xdr:to>
      <xdr:col>54</xdr:col>
      <xdr:colOff>189865</xdr:colOff>
      <xdr:row>63</xdr:row>
      <xdr:rowOff>166960</xdr:rowOff>
    </xdr:to>
    <xdr:cxnSp macro="">
      <xdr:nvCxnSpPr>
        <xdr:cNvPr id="227" name="直線コネクタ 226"/>
        <xdr:cNvCxnSpPr/>
      </xdr:nvCxnSpPr>
      <xdr:spPr>
        <a:xfrm flipV="1">
          <a:off x="10476865" y="9899948"/>
          <a:ext cx="0" cy="1068362"/>
        </a:xfrm>
        <a:prstGeom prst="line">
          <a:avLst/>
        </a:prstGeom>
        <a:noFill/>
        <a:ln w="31750" cap="flat" cmpd="sng" algn="ctr">
          <a:solidFill>
            <a:srgbClr val="808080"/>
          </a:solidFill>
          <a:prstDash val="solid"/>
          <a:miter lim="800000"/>
        </a:ln>
        <a:effectLst/>
      </xdr:spPr>
    </xdr:cxnSp>
    <xdr:clientData/>
  </xdr:twoCellAnchor>
  <xdr:oneCellAnchor>
    <xdr:from>
      <xdr:col>55</xdr:col>
      <xdr:colOff>38100</xdr:colOff>
      <xdr:row>63</xdr:row>
      <xdr:rowOff>170787</xdr:rowOff>
    </xdr:from>
    <xdr:ext cx="378565" cy="259045"/>
    <xdr:sp macro="" textlink="">
      <xdr:nvSpPr>
        <xdr:cNvPr id="228" name="【橋りょう・トンネル】&#10;一人当たり有形固定資産（償却資産）額最小値テキスト"/>
        <xdr:cNvSpPr txBox="1"/>
      </xdr:nvSpPr>
      <xdr:spPr>
        <a:xfrm>
          <a:off x="10515600" y="10972137"/>
          <a:ext cx="378565"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982</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63</xdr:row>
      <xdr:rowOff>166960</xdr:rowOff>
    </xdr:from>
    <xdr:to>
      <xdr:col>55</xdr:col>
      <xdr:colOff>88900</xdr:colOff>
      <xdr:row>63</xdr:row>
      <xdr:rowOff>166960</xdr:rowOff>
    </xdr:to>
    <xdr:cxnSp macro="">
      <xdr:nvCxnSpPr>
        <xdr:cNvPr id="229" name="直線コネクタ 228"/>
        <xdr:cNvCxnSpPr/>
      </xdr:nvCxnSpPr>
      <xdr:spPr>
        <a:xfrm>
          <a:off x="10388600" y="1096831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56</xdr:row>
      <xdr:rowOff>73975</xdr:rowOff>
    </xdr:from>
    <xdr:ext cx="599010" cy="259045"/>
    <xdr:sp macro="" textlink="">
      <xdr:nvSpPr>
        <xdr:cNvPr id="230" name="【橋りょう・トンネル】&#10;一人当たり有形固定資産（償却資産）額最大値テキスト"/>
        <xdr:cNvSpPr txBox="1"/>
      </xdr:nvSpPr>
      <xdr:spPr>
        <a:xfrm>
          <a:off x="10515600" y="9675175"/>
          <a:ext cx="599010"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234,657</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57</xdr:row>
      <xdr:rowOff>127298</xdr:rowOff>
    </xdr:from>
    <xdr:to>
      <xdr:col>55</xdr:col>
      <xdr:colOff>88900</xdr:colOff>
      <xdr:row>57</xdr:row>
      <xdr:rowOff>127298</xdr:rowOff>
    </xdr:to>
    <xdr:cxnSp macro="">
      <xdr:nvCxnSpPr>
        <xdr:cNvPr id="231" name="直線コネクタ 230"/>
        <xdr:cNvCxnSpPr/>
      </xdr:nvCxnSpPr>
      <xdr:spPr>
        <a:xfrm>
          <a:off x="10388600" y="9899948"/>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61</xdr:row>
      <xdr:rowOff>67380</xdr:rowOff>
    </xdr:from>
    <xdr:ext cx="534377" cy="259045"/>
    <xdr:sp macro="" textlink="">
      <xdr:nvSpPr>
        <xdr:cNvPr id="232" name="【橋りょう・トンネル】&#10;一人当たり有形固定資産（償却資産）額平均値テキスト"/>
        <xdr:cNvSpPr txBox="1"/>
      </xdr:nvSpPr>
      <xdr:spPr>
        <a:xfrm>
          <a:off x="10515600" y="10525830"/>
          <a:ext cx="534377"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81,933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61</xdr:row>
      <xdr:rowOff>88953</xdr:rowOff>
    </xdr:from>
    <xdr:to>
      <xdr:col>55</xdr:col>
      <xdr:colOff>50800</xdr:colOff>
      <xdr:row>62</xdr:row>
      <xdr:rowOff>19103</xdr:rowOff>
    </xdr:to>
    <xdr:sp macro="" textlink="">
      <xdr:nvSpPr>
        <xdr:cNvPr id="233" name="フローチャート: 判断 232"/>
        <xdr:cNvSpPr/>
      </xdr:nvSpPr>
      <xdr:spPr>
        <a:xfrm>
          <a:off x="10426700" y="10547403"/>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63500</xdr:colOff>
      <xdr:row>61</xdr:row>
      <xdr:rowOff>91700</xdr:rowOff>
    </xdr:from>
    <xdr:to>
      <xdr:col>50</xdr:col>
      <xdr:colOff>165100</xdr:colOff>
      <xdr:row>62</xdr:row>
      <xdr:rowOff>21850</xdr:rowOff>
    </xdr:to>
    <xdr:sp macro="" textlink="">
      <xdr:nvSpPr>
        <xdr:cNvPr id="234" name="フローチャート: 判断 233"/>
        <xdr:cNvSpPr/>
      </xdr:nvSpPr>
      <xdr:spPr>
        <a:xfrm>
          <a:off x="9588500" y="1055015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127000</xdr:colOff>
      <xdr:row>61</xdr:row>
      <xdr:rowOff>94791</xdr:rowOff>
    </xdr:from>
    <xdr:to>
      <xdr:col>46</xdr:col>
      <xdr:colOff>38100</xdr:colOff>
      <xdr:row>62</xdr:row>
      <xdr:rowOff>24941</xdr:rowOff>
    </xdr:to>
    <xdr:sp macro="" textlink="">
      <xdr:nvSpPr>
        <xdr:cNvPr id="235" name="フローチャート: 判断 234"/>
        <xdr:cNvSpPr/>
      </xdr:nvSpPr>
      <xdr:spPr>
        <a:xfrm>
          <a:off x="8699500" y="10553241"/>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0</xdr:colOff>
      <xdr:row>61</xdr:row>
      <xdr:rowOff>120819</xdr:rowOff>
    </xdr:from>
    <xdr:to>
      <xdr:col>41</xdr:col>
      <xdr:colOff>101600</xdr:colOff>
      <xdr:row>62</xdr:row>
      <xdr:rowOff>50969</xdr:rowOff>
    </xdr:to>
    <xdr:sp macro="" textlink="">
      <xdr:nvSpPr>
        <xdr:cNvPr id="236" name="フローチャート: 判断 235"/>
        <xdr:cNvSpPr/>
      </xdr:nvSpPr>
      <xdr:spPr>
        <a:xfrm>
          <a:off x="7810500" y="1057926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63500</xdr:colOff>
      <xdr:row>61</xdr:row>
      <xdr:rowOff>97191</xdr:rowOff>
    </xdr:from>
    <xdr:to>
      <xdr:col>36</xdr:col>
      <xdr:colOff>165100</xdr:colOff>
      <xdr:row>62</xdr:row>
      <xdr:rowOff>27341</xdr:rowOff>
    </xdr:to>
    <xdr:sp macro="" textlink="">
      <xdr:nvSpPr>
        <xdr:cNvPr id="237" name="フローチャート: 判断 236"/>
        <xdr:cNvSpPr/>
      </xdr:nvSpPr>
      <xdr:spPr>
        <a:xfrm>
          <a:off x="6921500" y="10555641"/>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61</xdr:row>
      <xdr:rowOff>29521</xdr:rowOff>
    </xdr:from>
    <xdr:to>
      <xdr:col>55</xdr:col>
      <xdr:colOff>50800</xdr:colOff>
      <xdr:row>61</xdr:row>
      <xdr:rowOff>131121</xdr:rowOff>
    </xdr:to>
    <xdr:sp macro="" textlink="">
      <xdr:nvSpPr>
        <xdr:cNvPr id="243" name="楕円 242"/>
        <xdr:cNvSpPr/>
      </xdr:nvSpPr>
      <xdr:spPr>
        <a:xfrm>
          <a:off x="10426700" y="1048797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55</xdr:col>
      <xdr:colOff>38100</xdr:colOff>
      <xdr:row>60</xdr:row>
      <xdr:rowOff>52398</xdr:rowOff>
    </xdr:from>
    <xdr:ext cx="534377" cy="259045"/>
    <xdr:sp macro="" textlink="">
      <xdr:nvSpPr>
        <xdr:cNvPr id="244" name="【橋りょう・トンネル】&#10;一人当たり有形固定資産（償却資産）額該当値テキスト"/>
        <xdr:cNvSpPr txBox="1"/>
      </xdr:nvSpPr>
      <xdr:spPr>
        <a:xfrm>
          <a:off x="10515600" y="10339398"/>
          <a:ext cx="534377"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94,932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50</xdr:col>
      <xdr:colOff>63500</xdr:colOff>
      <xdr:row>61</xdr:row>
      <xdr:rowOff>28776</xdr:rowOff>
    </xdr:from>
    <xdr:to>
      <xdr:col>50</xdr:col>
      <xdr:colOff>165100</xdr:colOff>
      <xdr:row>61</xdr:row>
      <xdr:rowOff>130376</xdr:rowOff>
    </xdr:to>
    <xdr:sp macro="" textlink="">
      <xdr:nvSpPr>
        <xdr:cNvPr id="245" name="楕円 244"/>
        <xdr:cNvSpPr/>
      </xdr:nvSpPr>
      <xdr:spPr>
        <a:xfrm>
          <a:off x="9588500" y="1048722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114300</xdr:colOff>
      <xdr:row>61</xdr:row>
      <xdr:rowOff>79576</xdr:rowOff>
    </xdr:from>
    <xdr:to>
      <xdr:col>55</xdr:col>
      <xdr:colOff>0</xdr:colOff>
      <xdr:row>61</xdr:row>
      <xdr:rowOff>80321</xdr:rowOff>
    </xdr:to>
    <xdr:cxnSp macro="">
      <xdr:nvCxnSpPr>
        <xdr:cNvPr id="246" name="直線コネクタ 245"/>
        <xdr:cNvCxnSpPr/>
      </xdr:nvCxnSpPr>
      <xdr:spPr>
        <a:xfrm>
          <a:off x="9639300" y="10538026"/>
          <a:ext cx="838200" cy="745"/>
        </a:xfrm>
        <a:prstGeom prst="line">
          <a:avLst/>
        </a:prstGeom>
        <a:noFill/>
        <a:ln w="6350" cap="flat" cmpd="sng" algn="ctr">
          <a:solidFill>
            <a:srgbClr val="FF0000"/>
          </a:solidFill>
          <a:prstDash val="solid"/>
          <a:miter lim="800000"/>
        </a:ln>
        <a:effectLst/>
      </xdr:spPr>
    </xdr:cxnSp>
    <xdr:clientData/>
  </xdr:twoCellAnchor>
  <xdr:twoCellAnchor>
    <xdr:from>
      <xdr:col>45</xdr:col>
      <xdr:colOff>127000</xdr:colOff>
      <xdr:row>61</xdr:row>
      <xdr:rowOff>31418</xdr:rowOff>
    </xdr:from>
    <xdr:to>
      <xdr:col>46</xdr:col>
      <xdr:colOff>38100</xdr:colOff>
      <xdr:row>61</xdr:row>
      <xdr:rowOff>133018</xdr:rowOff>
    </xdr:to>
    <xdr:sp macro="" textlink="">
      <xdr:nvSpPr>
        <xdr:cNvPr id="247" name="楕円 246"/>
        <xdr:cNvSpPr/>
      </xdr:nvSpPr>
      <xdr:spPr>
        <a:xfrm>
          <a:off x="8699500" y="10489868"/>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177800</xdr:colOff>
      <xdr:row>61</xdr:row>
      <xdr:rowOff>79576</xdr:rowOff>
    </xdr:from>
    <xdr:to>
      <xdr:col>50</xdr:col>
      <xdr:colOff>114300</xdr:colOff>
      <xdr:row>61</xdr:row>
      <xdr:rowOff>82218</xdr:rowOff>
    </xdr:to>
    <xdr:cxnSp macro="">
      <xdr:nvCxnSpPr>
        <xdr:cNvPr id="248" name="直線コネクタ 247"/>
        <xdr:cNvCxnSpPr/>
      </xdr:nvCxnSpPr>
      <xdr:spPr>
        <a:xfrm flipV="1">
          <a:off x="8750300" y="10538026"/>
          <a:ext cx="889000" cy="2642"/>
        </a:xfrm>
        <a:prstGeom prst="line">
          <a:avLst/>
        </a:prstGeom>
        <a:noFill/>
        <a:ln w="6350" cap="flat" cmpd="sng" algn="ctr">
          <a:solidFill>
            <a:srgbClr val="FF0000"/>
          </a:solidFill>
          <a:prstDash val="solid"/>
          <a:miter lim="800000"/>
        </a:ln>
        <a:effectLst/>
      </xdr:spPr>
    </xdr:cxnSp>
    <xdr:clientData/>
  </xdr:twoCellAnchor>
  <xdr:twoCellAnchor>
    <xdr:from>
      <xdr:col>41</xdr:col>
      <xdr:colOff>0</xdr:colOff>
      <xdr:row>61</xdr:row>
      <xdr:rowOff>33988</xdr:rowOff>
    </xdr:from>
    <xdr:to>
      <xdr:col>41</xdr:col>
      <xdr:colOff>101600</xdr:colOff>
      <xdr:row>61</xdr:row>
      <xdr:rowOff>135588</xdr:rowOff>
    </xdr:to>
    <xdr:sp macro="" textlink="">
      <xdr:nvSpPr>
        <xdr:cNvPr id="249" name="楕円 248"/>
        <xdr:cNvSpPr/>
      </xdr:nvSpPr>
      <xdr:spPr>
        <a:xfrm>
          <a:off x="7810500" y="10492438"/>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50800</xdr:colOff>
      <xdr:row>61</xdr:row>
      <xdr:rowOff>82218</xdr:rowOff>
    </xdr:from>
    <xdr:to>
      <xdr:col>45</xdr:col>
      <xdr:colOff>177800</xdr:colOff>
      <xdr:row>61</xdr:row>
      <xdr:rowOff>84788</xdr:rowOff>
    </xdr:to>
    <xdr:cxnSp macro="">
      <xdr:nvCxnSpPr>
        <xdr:cNvPr id="250" name="直線コネクタ 249"/>
        <xdr:cNvCxnSpPr/>
      </xdr:nvCxnSpPr>
      <xdr:spPr>
        <a:xfrm flipV="1">
          <a:off x="7861300" y="10540668"/>
          <a:ext cx="889000" cy="2570"/>
        </a:xfrm>
        <a:prstGeom prst="line">
          <a:avLst/>
        </a:prstGeom>
        <a:noFill/>
        <a:ln w="6350" cap="flat" cmpd="sng" algn="ctr">
          <a:solidFill>
            <a:srgbClr val="FF0000"/>
          </a:solidFill>
          <a:prstDash val="solid"/>
          <a:miter lim="800000"/>
        </a:ln>
        <a:effectLst/>
      </xdr:spPr>
    </xdr:cxnSp>
    <xdr:clientData/>
  </xdr:twoCellAnchor>
  <xdr:twoCellAnchor>
    <xdr:from>
      <xdr:col>36</xdr:col>
      <xdr:colOff>63500</xdr:colOff>
      <xdr:row>61</xdr:row>
      <xdr:rowOff>35341</xdr:rowOff>
    </xdr:from>
    <xdr:to>
      <xdr:col>36</xdr:col>
      <xdr:colOff>165100</xdr:colOff>
      <xdr:row>61</xdr:row>
      <xdr:rowOff>136941</xdr:rowOff>
    </xdr:to>
    <xdr:sp macro="" textlink="">
      <xdr:nvSpPr>
        <xdr:cNvPr id="251" name="楕円 250"/>
        <xdr:cNvSpPr/>
      </xdr:nvSpPr>
      <xdr:spPr>
        <a:xfrm>
          <a:off x="6921500" y="1049379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114300</xdr:colOff>
      <xdr:row>61</xdr:row>
      <xdr:rowOff>84788</xdr:rowOff>
    </xdr:from>
    <xdr:to>
      <xdr:col>41</xdr:col>
      <xdr:colOff>50800</xdr:colOff>
      <xdr:row>61</xdr:row>
      <xdr:rowOff>86141</xdr:rowOff>
    </xdr:to>
    <xdr:cxnSp macro="">
      <xdr:nvCxnSpPr>
        <xdr:cNvPr id="252" name="直線コネクタ 251"/>
        <xdr:cNvCxnSpPr/>
      </xdr:nvCxnSpPr>
      <xdr:spPr>
        <a:xfrm flipV="1">
          <a:off x="6972300" y="10543238"/>
          <a:ext cx="889000" cy="1353"/>
        </a:xfrm>
        <a:prstGeom prst="line">
          <a:avLst/>
        </a:prstGeom>
        <a:noFill/>
        <a:ln w="6350" cap="flat" cmpd="sng" algn="ctr">
          <a:solidFill>
            <a:srgbClr val="FF0000"/>
          </a:solidFill>
          <a:prstDash val="solid"/>
          <a:miter lim="800000"/>
        </a:ln>
        <a:effectLst/>
      </xdr:spPr>
    </xdr:cxnSp>
    <xdr:clientData/>
  </xdr:twoCellAnchor>
  <xdr:oneCellAnchor>
    <xdr:from>
      <xdr:col>49</xdr:col>
      <xdr:colOff>24911</xdr:colOff>
      <xdr:row>62</xdr:row>
      <xdr:rowOff>12977</xdr:rowOff>
    </xdr:from>
    <xdr:ext cx="534377" cy="259045"/>
    <xdr:sp macro="" textlink="">
      <xdr:nvSpPr>
        <xdr:cNvPr id="253" name="n_1aveValue【橋りょう・トンネル】&#10;一人当たり有形固定資産（償却資産）額"/>
        <xdr:cNvSpPr txBox="1"/>
      </xdr:nvSpPr>
      <xdr:spPr>
        <a:xfrm>
          <a:off x="9359411" y="10642877"/>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81,332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101111</xdr:colOff>
      <xdr:row>62</xdr:row>
      <xdr:rowOff>16068</xdr:rowOff>
    </xdr:from>
    <xdr:ext cx="534377" cy="259045"/>
    <xdr:sp macro="" textlink="">
      <xdr:nvSpPr>
        <xdr:cNvPr id="254" name="n_2aveValue【橋りょう・トンネル】&#10;一人当たり有形固定資産（償却資産）額"/>
        <xdr:cNvSpPr txBox="1"/>
      </xdr:nvSpPr>
      <xdr:spPr>
        <a:xfrm>
          <a:off x="8483111" y="10645968"/>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80,656</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39</xdr:col>
      <xdr:colOff>164611</xdr:colOff>
      <xdr:row>62</xdr:row>
      <xdr:rowOff>42096</xdr:rowOff>
    </xdr:from>
    <xdr:ext cx="534377" cy="259045"/>
    <xdr:sp macro="" textlink="">
      <xdr:nvSpPr>
        <xdr:cNvPr id="255" name="n_3aveValue【橋りょう・トンネル】&#10;一人当たり有形固定資産（償却資産）額"/>
        <xdr:cNvSpPr txBox="1"/>
      </xdr:nvSpPr>
      <xdr:spPr>
        <a:xfrm>
          <a:off x="7594111" y="10671996"/>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74,963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37611</xdr:colOff>
      <xdr:row>62</xdr:row>
      <xdr:rowOff>18468</xdr:rowOff>
    </xdr:from>
    <xdr:ext cx="534377" cy="259045"/>
    <xdr:sp macro="" textlink="">
      <xdr:nvSpPr>
        <xdr:cNvPr id="256" name="n_4aveValue【橋りょう・トンネル】&#10;一人当たり有形固定資産（償却資産）額"/>
        <xdr:cNvSpPr txBox="1"/>
      </xdr:nvSpPr>
      <xdr:spPr>
        <a:xfrm>
          <a:off x="6705111" y="10648368"/>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80,131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24911</xdr:colOff>
      <xdr:row>59</xdr:row>
      <xdr:rowOff>146903</xdr:rowOff>
    </xdr:from>
    <xdr:ext cx="534377" cy="259045"/>
    <xdr:sp macro="" textlink="">
      <xdr:nvSpPr>
        <xdr:cNvPr id="257" name="n_1mainValue【橋りょう・トンネル】&#10;一人当たり有形固定資産（償却資産）額"/>
        <xdr:cNvSpPr txBox="1"/>
      </xdr:nvSpPr>
      <xdr:spPr>
        <a:xfrm>
          <a:off x="9359411" y="10262453"/>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95,095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101111</xdr:colOff>
      <xdr:row>59</xdr:row>
      <xdr:rowOff>149545</xdr:rowOff>
    </xdr:from>
    <xdr:ext cx="534377" cy="259045"/>
    <xdr:sp macro="" textlink="">
      <xdr:nvSpPr>
        <xdr:cNvPr id="258" name="n_2mainValue【橋りょう・トンネル】&#10;一人当たり有形固定資産（償却資産）額"/>
        <xdr:cNvSpPr txBox="1"/>
      </xdr:nvSpPr>
      <xdr:spPr>
        <a:xfrm>
          <a:off x="8483111" y="10265095"/>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94,517</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39</xdr:col>
      <xdr:colOff>164611</xdr:colOff>
      <xdr:row>59</xdr:row>
      <xdr:rowOff>152115</xdr:rowOff>
    </xdr:from>
    <xdr:ext cx="534377" cy="259045"/>
    <xdr:sp macro="" textlink="">
      <xdr:nvSpPr>
        <xdr:cNvPr id="259" name="n_3mainValue【橋りょう・トンネル】&#10;一人当たり有形固定資産（償却資産）額"/>
        <xdr:cNvSpPr txBox="1"/>
      </xdr:nvSpPr>
      <xdr:spPr>
        <a:xfrm>
          <a:off x="7594111" y="10267665"/>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93,955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37611</xdr:colOff>
      <xdr:row>59</xdr:row>
      <xdr:rowOff>153468</xdr:rowOff>
    </xdr:from>
    <xdr:ext cx="534377" cy="259045"/>
    <xdr:sp macro="" textlink="">
      <xdr:nvSpPr>
        <xdr:cNvPr id="260" name="n_4mainValue【橋りょう・トンネル】&#10;一人当たり有形固定資産（償却資産）額"/>
        <xdr:cNvSpPr txBox="1"/>
      </xdr:nvSpPr>
      <xdr:spPr>
        <a:xfrm>
          <a:off x="6705111" y="10269018"/>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93,659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2/23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67.0</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66.9</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104321</xdr:colOff>
      <xdr:row>85</xdr:row>
      <xdr:rowOff>67327</xdr:rowOff>
    </xdr:from>
    <xdr:ext cx="467179" cy="259045"/>
    <xdr:sp macro="" textlink="">
      <xdr:nvSpPr>
        <xdr:cNvPr id="273" name="テキスト ボックス 272"/>
        <xdr:cNvSpPr txBox="1"/>
      </xdr:nvSpPr>
      <xdr:spPr>
        <a:xfrm>
          <a:off x="294821" y="146405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xdr:cNvCxnSpPr/>
      </xdr:nvCxnSpPr>
      <xdr:spPr>
        <a:xfrm flipV="1">
          <a:off x="4634865" y="13422630"/>
          <a:ext cx="0" cy="1357883"/>
        </a:xfrm>
        <a:prstGeom prst="line">
          <a:avLst/>
        </a:prstGeom>
        <a:noFill/>
        <a:ln w="31750" cap="flat" cmpd="sng" algn="ctr">
          <a:solidFill>
            <a:srgbClr val="808080"/>
          </a:solidFill>
          <a:prstDash val="solid"/>
          <a:miter lim="800000"/>
        </a:ln>
        <a:effectLst/>
      </xdr:spPr>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xdr:cNvSpPr txBox="1"/>
      </xdr:nvSpPr>
      <xdr:spPr>
        <a:xfrm>
          <a:off x="4673600" y="14784340"/>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99.9</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xdr:cNvCxnSpPr/>
      </xdr:nvCxnSpPr>
      <xdr:spPr>
        <a:xfrm>
          <a:off x="4546600" y="14780513"/>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xdr:cNvSpPr txBox="1"/>
      </xdr:nvSpPr>
      <xdr:spPr>
        <a:xfrm>
          <a:off x="4673600" y="1319785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40.5</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xdr:cNvCxnSpPr/>
      </xdr:nvCxnSpPr>
      <xdr:spPr>
        <a:xfrm>
          <a:off x="4546600" y="1342263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81</xdr:row>
      <xdr:rowOff>66312</xdr:rowOff>
    </xdr:from>
    <xdr:ext cx="405111" cy="259045"/>
    <xdr:sp macro="" textlink="">
      <xdr:nvSpPr>
        <xdr:cNvPr id="288" name="【公営住宅】&#10;有形固定資産減価償却率平均値テキスト"/>
        <xdr:cNvSpPr txBox="1"/>
      </xdr:nvSpPr>
      <xdr:spPr>
        <a:xfrm>
          <a:off x="4673600" y="13953762"/>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66.9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89" name="フローチャート: 判断 288"/>
        <xdr:cNvSpPr/>
      </xdr:nvSpPr>
      <xdr:spPr>
        <a:xfrm>
          <a:off x="4584700" y="1397533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127000</xdr:colOff>
      <xdr:row>81</xdr:row>
      <xdr:rowOff>78739</xdr:rowOff>
    </xdr:from>
    <xdr:to>
      <xdr:col>20</xdr:col>
      <xdr:colOff>38100</xdr:colOff>
      <xdr:row>82</xdr:row>
      <xdr:rowOff>8889</xdr:rowOff>
    </xdr:to>
    <xdr:sp macro="" textlink="">
      <xdr:nvSpPr>
        <xdr:cNvPr id="290" name="フローチャート: 判断 289"/>
        <xdr:cNvSpPr/>
      </xdr:nvSpPr>
      <xdr:spPr>
        <a:xfrm>
          <a:off x="3746500" y="1396618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1" name="フローチャート: 判断 290"/>
        <xdr:cNvSpPr/>
      </xdr:nvSpPr>
      <xdr:spPr>
        <a:xfrm>
          <a:off x="2857500" y="139319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63500</xdr:colOff>
      <xdr:row>81</xdr:row>
      <xdr:rowOff>5587</xdr:rowOff>
    </xdr:from>
    <xdr:to>
      <xdr:col>10</xdr:col>
      <xdr:colOff>165100</xdr:colOff>
      <xdr:row>81</xdr:row>
      <xdr:rowOff>107187</xdr:rowOff>
    </xdr:to>
    <xdr:sp macro="" textlink="">
      <xdr:nvSpPr>
        <xdr:cNvPr id="292" name="フローチャート: 判断 291"/>
        <xdr:cNvSpPr/>
      </xdr:nvSpPr>
      <xdr:spPr>
        <a:xfrm>
          <a:off x="1968500" y="13893037"/>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127000</xdr:colOff>
      <xdr:row>80</xdr:row>
      <xdr:rowOff>138176</xdr:rowOff>
    </xdr:from>
    <xdr:to>
      <xdr:col>6</xdr:col>
      <xdr:colOff>38100</xdr:colOff>
      <xdr:row>81</xdr:row>
      <xdr:rowOff>68326</xdr:rowOff>
    </xdr:to>
    <xdr:sp macro="" textlink="">
      <xdr:nvSpPr>
        <xdr:cNvPr id="293" name="フローチャート: 判断 292"/>
        <xdr:cNvSpPr/>
      </xdr:nvSpPr>
      <xdr:spPr>
        <a:xfrm>
          <a:off x="1079500" y="1385417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78</xdr:row>
      <xdr:rowOff>33020</xdr:rowOff>
    </xdr:from>
    <xdr:to>
      <xdr:col>24</xdr:col>
      <xdr:colOff>114300</xdr:colOff>
      <xdr:row>78</xdr:row>
      <xdr:rowOff>134620</xdr:rowOff>
    </xdr:to>
    <xdr:sp macro="" textlink="">
      <xdr:nvSpPr>
        <xdr:cNvPr id="299" name="楕円 298"/>
        <xdr:cNvSpPr/>
      </xdr:nvSpPr>
      <xdr:spPr>
        <a:xfrm>
          <a:off x="4584700" y="1340612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24</xdr:col>
      <xdr:colOff>101600</xdr:colOff>
      <xdr:row>77</xdr:row>
      <xdr:rowOff>123207</xdr:rowOff>
    </xdr:from>
    <xdr:ext cx="405111" cy="259045"/>
    <xdr:sp macro="" textlink="">
      <xdr:nvSpPr>
        <xdr:cNvPr id="300" name="【公営住宅】&#10;有形固定資産減価償却率該当値テキスト"/>
        <xdr:cNvSpPr txBox="1"/>
      </xdr:nvSpPr>
      <xdr:spPr>
        <a:xfrm>
          <a:off x="4673600" y="1332485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42.0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19</xdr:col>
      <xdr:colOff>127000</xdr:colOff>
      <xdr:row>77</xdr:row>
      <xdr:rowOff>170180</xdr:rowOff>
    </xdr:from>
    <xdr:to>
      <xdr:col>20</xdr:col>
      <xdr:colOff>38100</xdr:colOff>
      <xdr:row>78</xdr:row>
      <xdr:rowOff>100330</xdr:rowOff>
    </xdr:to>
    <xdr:sp macro="" textlink="">
      <xdr:nvSpPr>
        <xdr:cNvPr id="301" name="楕円 300"/>
        <xdr:cNvSpPr/>
      </xdr:nvSpPr>
      <xdr:spPr>
        <a:xfrm>
          <a:off x="3746500" y="1337183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177800</xdr:colOff>
      <xdr:row>78</xdr:row>
      <xdr:rowOff>49530</xdr:rowOff>
    </xdr:from>
    <xdr:to>
      <xdr:col>24</xdr:col>
      <xdr:colOff>63500</xdr:colOff>
      <xdr:row>78</xdr:row>
      <xdr:rowOff>83820</xdr:rowOff>
    </xdr:to>
    <xdr:cxnSp macro="">
      <xdr:nvCxnSpPr>
        <xdr:cNvPr id="302" name="直線コネクタ 301"/>
        <xdr:cNvCxnSpPr/>
      </xdr:nvCxnSpPr>
      <xdr:spPr>
        <a:xfrm>
          <a:off x="3797300" y="13422630"/>
          <a:ext cx="838200" cy="34290"/>
        </a:xfrm>
        <a:prstGeom prst="line">
          <a:avLst/>
        </a:prstGeom>
        <a:noFill/>
        <a:ln w="6350" cap="flat" cmpd="sng" algn="ctr">
          <a:solidFill>
            <a:srgbClr val="FF0000"/>
          </a:solidFill>
          <a:prstDash val="solid"/>
          <a:miter lim="800000"/>
        </a:ln>
        <a:effectLst/>
      </xdr:spPr>
    </xdr:cxnSp>
    <xdr:clientData/>
  </xdr:twoCellAnchor>
  <xdr:twoCellAnchor>
    <xdr:from>
      <xdr:col>15</xdr:col>
      <xdr:colOff>0</xdr:colOff>
      <xdr:row>77</xdr:row>
      <xdr:rowOff>133604</xdr:rowOff>
    </xdr:from>
    <xdr:to>
      <xdr:col>15</xdr:col>
      <xdr:colOff>101600</xdr:colOff>
      <xdr:row>78</xdr:row>
      <xdr:rowOff>63754</xdr:rowOff>
    </xdr:to>
    <xdr:sp macro="" textlink="">
      <xdr:nvSpPr>
        <xdr:cNvPr id="303" name="楕円 302"/>
        <xdr:cNvSpPr/>
      </xdr:nvSpPr>
      <xdr:spPr>
        <a:xfrm>
          <a:off x="2857500" y="1333525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50800</xdr:colOff>
      <xdr:row>78</xdr:row>
      <xdr:rowOff>12954</xdr:rowOff>
    </xdr:from>
    <xdr:to>
      <xdr:col>19</xdr:col>
      <xdr:colOff>177800</xdr:colOff>
      <xdr:row>78</xdr:row>
      <xdr:rowOff>49530</xdr:rowOff>
    </xdr:to>
    <xdr:cxnSp macro="">
      <xdr:nvCxnSpPr>
        <xdr:cNvPr id="304" name="直線コネクタ 303"/>
        <xdr:cNvCxnSpPr/>
      </xdr:nvCxnSpPr>
      <xdr:spPr>
        <a:xfrm>
          <a:off x="2908300" y="13386054"/>
          <a:ext cx="889000" cy="36576"/>
        </a:xfrm>
        <a:prstGeom prst="line">
          <a:avLst/>
        </a:prstGeom>
        <a:noFill/>
        <a:ln w="6350" cap="flat" cmpd="sng" algn="ctr">
          <a:solidFill>
            <a:srgbClr val="FF0000"/>
          </a:solidFill>
          <a:prstDash val="solid"/>
          <a:miter lim="800000"/>
        </a:ln>
        <a:effectLst/>
      </xdr:spPr>
    </xdr:cxnSp>
    <xdr:clientData/>
  </xdr:twoCellAnchor>
  <xdr:twoCellAnchor>
    <xdr:from>
      <xdr:col>10</xdr:col>
      <xdr:colOff>63500</xdr:colOff>
      <xdr:row>77</xdr:row>
      <xdr:rowOff>87885</xdr:rowOff>
    </xdr:from>
    <xdr:to>
      <xdr:col>10</xdr:col>
      <xdr:colOff>165100</xdr:colOff>
      <xdr:row>78</xdr:row>
      <xdr:rowOff>18035</xdr:rowOff>
    </xdr:to>
    <xdr:sp macro="" textlink="">
      <xdr:nvSpPr>
        <xdr:cNvPr id="305" name="楕円 304"/>
        <xdr:cNvSpPr/>
      </xdr:nvSpPr>
      <xdr:spPr>
        <a:xfrm>
          <a:off x="1968500" y="1328953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114300</xdr:colOff>
      <xdr:row>77</xdr:row>
      <xdr:rowOff>138685</xdr:rowOff>
    </xdr:from>
    <xdr:to>
      <xdr:col>15</xdr:col>
      <xdr:colOff>50800</xdr:colOff>
      <xdr:row>78</xdr:row>
      <xdr:rowOff>12954</xdr:rowOff>
    </xdr:to>
    <xdr:cxnSp macro="">
      <xdr:nvCxnSpPr>
        <xdr:cNvPr id="306" name="直線コネクタ 305"/>
        <xdr:cNvCxnSpPr/>
      </xdr:nvCxnSpPr>
      <xdr:spPr>
        <a:xfrm>
          <a:off x="2019300" y="13340335"/>
          <a:ext cx="889000" cy="45719"/>
        </a:xfrm>
        <a:prstGeom prst="line">
          <a:avLst/>
        </a:prstGeom>
        <a:noFill/>
        <a:ln w="6350" cap="flat" cmpd="sng" algn="ctr">
          <a:solidFill>
            <a:srgbClr val="FF0000"/>
          </a:solidFill>
          <a:prstDash val="solid"/>
          <a:miter lim="800000"/>
        </a:ln>
        <a:effectLst/>
      </xdr:spPr>
    </xdr:cxnSp>
    <xdr:clientData/>
  </xdr:twoCellAnchor>
  <xdr:twoCellAnchor>
    <xdr:from>
      <xdr:col>5</xdr:col>
      <xdr:colOff>127000</xdr:colOff>
      <xdr:row>77</xdr:row>
      <xdr:rowOff>42163</xdr:rowOff>
    </xdr:from>
    <xdr:to>
      <xdr:col>6</xdr:col>
      <xdr:colOff>38100</xdr:colOff>
      <xdr:row>77</xdr:row>
      <xdr:rowOff>143763</xdr:rowOff>
    </xdr:to>
    <xdr:sp macro="" textlink="">
      <xdr:nvSpPr>
        <xdr:cNvPr id="307" name="楕円 306"/>
        <xdr:cNvSpPr/>
      </xdr:nvSpPr>
      <xdr:spPr>
        <a:xfrm>
          <a:off x="1079500" y="1324381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177800</xdr:colOff>
      <xdr:row>77</xdr:row>
      <xdr:rowOff>92963</xdr:rowOff>
    </xdr:from>
    <xdr:to>
      <xdr:col>10</xdr:col>
      <xdr:colOff>114300</xdr:colOff>
      <xdr:row>77</xdr:row>
      <xdr:rowOff>138685</xdr:rowOff>
    </xdr:to>
    <xdr:cxnSp macro="">
      <xdr:nvCxnSpPr>
        <xdr:cNvPr id="308" name="直線コネクタ 307"/>
        <xdr:cNvCxnSpPr/>
      </xdr:nvCxnSpPr>
      <xdr:spPr>
        <a:xfrm>
          <a:off x="1130300" y="13294613"/>
          <a:ext cx="889000" cy="45722"/>
        </a:xfrm>
        <a:prstGeom prst="line">
          <a:avLst/>
        </a:prstGeom>
        <a:noFill/>
        <a:ln w="6350" cap="flat" cmpd="sng" algn="ctr">
          <a:solidFill>
            <a:srgbClr val="FF0000"/>
          </a:solidFill>
          <a:prstDash val="solid"/>
          <a:miter lim="800000"/>
        </a:ln>
        <a:effectLst/>
      </xdr:spPr>
    </xdr:cxnSp>
    <xdr:clientData/>
  </xdr:twoCellAnchor>
  <xdr:oneCellAnchor>
    <xdr:from>
      <xdr:col>18</xdr:col>
      <xdr:colOff>153044</xdr:colOff>
      <xdr:row>82</xdr:row>
      <xdr:rowOff>16</xdr:rowOff>
    </xdr:from>
    <xdr:ext cx="405111" cy="259045"/>
    <xdr:sp macro="" textlink="">
      <xdr:nvSpPr>
        <xdr:cNvPr id="309" name="n_1aveValue【公営住宅】&#10;有形固定資産減価償却率"/>
        <xdr:cNvSpPr txBox="1"/>
      </xdr:nvSpPr>
      <xdr:spPr>
        <a:xfrm>
          <a:off x="3582044" y="1405891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66.5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81</xdr:row>
      <xdr:rowOff>137177</xdr:rowOff>
    </xdr:from>
    <xdr:ext cx="405111" cy="259045"/>
    <xdr:sp macro="" textlink="">
      <xdr:nvSpPr>
        <xdr:cNvPr id="310" name="n_2aveValue【公営住宅】&#10;有形固定資産減価償却率"/>
        <xdr:cNvSpPr txBox="1"/>
      </xdr:nvSpPr>
      <xdr:spPr>
        <a:xfrm>
          <a:off x="2705744" y="1402462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65.0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81</xdr:row>
      <xdr:rowOff>98314</xdr:rowOff>
    </xdr:from>
    <xdr:ext cx="405111" cy="259045"/>
    <xdr:sp macro="" textlink="">
      <xdr:nvSpPr>
        <xdr:cNvPr id="311" name="n_3aveValue【公営住宅】&#10;有形固定資産減価償却率"/>
        <xdr:cNvSpPr txBox="1"/>
      </xdr:nvSpPr>
      <xdr:spPr>
        <a:xfrm>
          <a:off x="1816744" y="13985764"/>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63.3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81</xdr:row>
      <xdr:rowOff>59453</xdr:rowOff>
    </xdr:from>
    <xdr:ext cx="405111" cy="259045"/>
    <xdr:sp macro="" textlink="">
      <xdr:nvSpPr>
        <xdr:cNvPr id="312" name="n_4aveValue【公営住宅】&#10;有形固定資産減価償却率"/>
        <xdr:cNvSpPr txBox="1"/>
      </xdr:nvSpPr>
      <xdr:spPr>
        <a:xfrm>
          <a:off x="927744" y="1394690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61.6</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153044</xdr:colOff>
      <xdr:row>76</xdr:row>
      <xdr:rowOff>116857</xdr:rowOff>
    </xdr:from>
    <xdr:ext cx="405111" cy="259045"/>
    <xdr:sp macro="" textlink="">
      <xdr:nvSpPr>
        <xdr:cNvPr id="313" name="n_1mainValue【公営住宅】&#10;有形固定資産減価償却率"/>
        <xdr:cNvSpPr txBox="1"/>
      </xdr:nvSpPr>
      <xdr:spPr>
        <a:xfrm>
          <a:off x="3582044" y="1314705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40.5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76</xdr:row>
      <xdr:rowOff>80281</xdr:rowOff>
    </xdr:from>
    <xdr:ext cx="405111" cy="259045"/>
    <xdr:sp macro="" textlink="">
      <xdr:nvSpPr>
        <xdr:cNvPr id="314" name="n_2mainValue【公営住宅】&#10;有形固定資産減価償却率"/>
        <xdr:cNvSpPr txBox="1"/>
      </xdr:nvSpPr>
      <xdr:spPr>
        <a:xfrm>
          <a:off x="2705744" y="1311048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38.9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76</xdr:row>
      <xdr:rowOff>34562</xdr:rowOff>
    </xdr:from>
    <xdr:ext cx="405111" cy="259045"/>
    <xdr:sp macro="" textlink="">
      <xdr:nvSpPr>
        <xdr:cNvPr id="315" name="n_3mainValue【公営住宅】&#10;有形固定資産減価償却率"/>
        <xdr:cNvSpPr txBox="1"/>
      </xdr:nvSpPr>
      <xdr:spPr>
        <a:xfrm>
          <a:off x="1816744" y="1306476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36.9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75</xdr:row>
      <xdr:rowOff>160290</xdr:rowOff>
    </xdr:from>
    <xdr:ext cx="405111" cy="259045"/>
    <xdr:sp macro="" textlink="">
      <xdr:nvSpPr>
        <xdr:cNvPr id="316" name="n_4mainValue【公営住宅】&#10;有形固定資産減価償却率"/>
        <xdr:cNvSpPr txBox="1"/>
      </xdr:nvSpPr>
      <xdr:spPr>
        <a:xfrm>
          <a:off x="927744" y="13019040"/>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34.9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公営住宅</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18/23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0.789</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0.427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noFill/>
        <a:ln w="6350" cap="flat" cmpd="sng" algn="ctr">
          <a:solidFill>
            <a:srgbClr val="C0C0C0"/>
          </a:solidFill>
          <a:prstDash val="solid"/>
          <a:miter lim="800000"/>
        </a:ln>
        <a:effectLst/>
      </xdr:spPr>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54</xdr:col>
      <xdr:colOff>189865</xdr:colOff>
      <xdr:row>77</xdr:row>
      <xdr:rowOff>168729</xdr:rowOff>
    </xdr:from>
    <xdr:to>
      <xdr:col>54</xdr:col>
      <xdr:colOff>189865</xdr:colOff>
      <xdr:row>86</xdr:row>
      <xdr:rowOff>111579</xdr:rowOff>
    </xdr:to>
    <xdr:cxnSp macro="">
      <xdr:nvCxnSpPr>
        <xdr:cNvPr id="342" name="直線コネクタ 341"/>
        <xdr:cNvCxnSpPr/>
      </xdr:nvCxnSpPr>
      <xdr:spPr>
        <a:xfrm flipV="1">
          <a:off x="10476865" y="13370379"/>
          <a:ext cx="0" cy="1485900"/>
        </a:xfrm>
        <a:prstGeom prst="line">
          <a:avLst/>
        </a:prstGeom>
        <a:noFill/>
        <a:ln w="31750" cap="flat" cmpd="sng" algn="ctr">
          <a:solidFill>
            <a:srgbClr val="808080"/>
          </a:solidFill>
          <a:prstDash val="solid"/>
          <a:miter lim="800000"/>
        </a:ln>
        <a:effectLst/>
      </xdr:spPr>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xdr:cNvSpPr txBox="1"/>
      </xdr:nvSpPr>
      <xdr:spPr>
        <a:xfrm>
          <a:off x="10515600" y="14860106"/>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0.035</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xdr:cNvCxnSpPr/>
      </xdr:nvCxnSpPr>
      <xdr:spPr>
        <a:xfrm>
          <a:off x="10388600" y="14856279"/>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76</xdr:row>
      <xdr:rowOff>115406</xdr:rowOff>
    </xdr:from>
    <xdr:ext cx="469744" cy="259045"/>
    <xdr:sp macro="" textlink="">
      <xdr:nvSpPr>
        <xdr:cNvPr id="345" name="【公営住宅】&#10;一人当たり面積最大値テキスト"/>
        <xdr:cNvSpPr txBox="1"/>
      </xdr:nvSpPr>
      <xdr:spPr>
        <a:xfrm>
          <a:off x="10515600" y="13145606"/>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0.945</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77</xdr:row>
      <xdr:rowOff>168729</xdr:rowOff>
    </xdr:from>
    <xdr:to>
      <xdr:col>55</xdr:col>
      <xdr:colOff>88900</xdr:colOff>
      <xdr:row>77</xdr:row>
      <xdr:rowOff>168729</xdr:rowOff>
    </xdr:to>
    <xdr:cxnSp macro="">
      <xdr:nvCxnSpPr>
        <xdr:cNvPr id="346" name="直線コネクタ 345"/>
        <xdr:cNvCxnSpPr/>
      </xdr:nvCxnSpPr>
      <xdr:spPr>
        <a:xfrm>
          <a:off x="10388600" y="13370379"/>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82</xdr:row>
      <xdr:rowOff>134275</xdr:rowOff>
    </xdr:from>
    <xdr:ext cx="469744" cy="259045"/>
    <xdr:sp macro="" textlink="">
      <xdr:nvSpPr>
        <xdr:cNvPr id="347" name="【公営住宅】&#10;一人当たり面積平均値テキスト"/>
        <xdr:cNvSpPr txBox="1"/>
      </xdr:nvSpPr>
      <xdr:spPr>
        <a:xfrm>
          <a:off x="10515600" y="14193175"/>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0.319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83</xdr:row>
      <xdr:rowOff>111398</xdr:rowOff>
    </xdr:from>
    <xdr:to>
      <xdr:col>55</xdr:col>
      <xdr:colOff>50800</xdr:colOff>
      <xdr:row>84</xdr:row>
      <xdr:rowOff>41548</xdr:rowOff>
    </xdr:to>
    <xdr:sp macro="" textlink="">
      <xdr:nvSpPr>
        <xdr:cNvPr id="348" name="フローチャート: 判断 347"/>
        <xdr:cNvSpPr/>
      </xdr:nvSpPr>
      <xdr:spPr>
        <a:xfrm>
          <a:off x="10426700" y="1434174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49" name="フローチャート: 判断 348"/>
        <xdr:cNvSpPr/>
      </xdr:nvSpPr>
      <xdr:spPr>
        <a:xfrm>
          <a:off x="9588500" y="14340114"/>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127000</xdr:colOff>
      <xdr:row>83</xdr:row>
      <xdr:rowOff>70576</xdr:rowOff>
    </xdr:from>
    <xdr:to>
      <xdr:col>46</xdr:col>
      <xdr:colOff>38100</xdr:colOff>
      <xdr:row>84</xdr:row>
      <xdr:rowOff>726</xdr:rowOff>
    </xdr:to>
    <xdr:sp macro="" textlink="">
      <xdr:nvSpPr>
        <xdr:cNvPr id="350" name="フローチャート: 判断 349"/>
        <xdr:cNvSpPr/>
      </xdr:nvSpPr>
      <xdr:spPr>
        <a:xfrm>
          <a:off x="8699500" y="1430092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0</xdr:colOff>
      <xdr:row>83</xdr:row>
      <xdr:rowOff>47716</xdr:rowOff>
    </xdr:from>
    <xdr:to>
      <xdr:col>41</xdr:col>
      <xdr:colOff>101600</xdr:colOff>
      <xdr:row>83</xdr:row>
      <xdr:rowOff>149316</xdr:rowOff>
    </xdr:to>
    <xdr:sp macro="" textlink="">
      <xdr:nvSpPr>
        <xdr:cNvPr id="351" name="フローチャート: 判断 350"/>
        <xdr:cNvSpPr/>
      </xdr:nvSpPr>
      <xdr:spPr>
        <a:xfrm>
          <a:off x="7810500" y="1427806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63500</xdr:colOff>
      <xdr:row>83</xdr:row>
      <xdr:rowOff>16692</xdr:rowOff>
    </xdr:from>
    <xdr:to>
      <xdr:col>36</xdr:col>
      <xdr:colOff>165100</xdr:colOff>
      <xdr:row>83</xdr:row>
      <xdr:rowOff>118292</xdr:rowOff>
    </xdr:to>
    <xdr:sp macro="" textlink="">
      <xdr:nvSpPr>
        <xdr:cNvPr id="352" name="フローチャート: 判断 351"/>
        <xdr:cNvSpPr/>
      </xdr:nvSpPr>
      <xdr:spPr>
        <a:xfrm>
          <a:off x="6921500" y="14247042"/>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85</xdr:row>
      <xdr:rowOff>80373</xdr:rowOff>
    </xdr:from>
    <xdr:to>
      <xdr:col>55</xdr:col>
      <xdr:colOff>50800</xdr:colOff>
      <xdr:row>86</xdr:row>
      <xdr:rowOff>10523</xdr:rowOff>
    </xdr:to>
    <xdr:sp macro="" textlink="">
      <xdr:nvSpPr>
        <xdr:cNvPr id="358" name="楕円 357"/>
        <xdr:cNvSpPr/>
      </xdr:nvSpPr>
      <xdr:spPr>
        <a:xfrm>
          <a:off x="10426700" y="1465362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55</xdr:col>
      <xdr:colOff>38100</xdr:colOff>
      <xdr:row>85</xdr:row>
      <xdr:rowOff>58800</xdr:rowOff>
    </xdr:from>
    <xdr:ext cx="469744" cy="259045"/>
    <xdr:sp macro="" textlink="">
      <xdr:nvSpPr>
        <xdr:cNvPr id="359" name="【公営住宅】&#10;一人当たり面積該当値テキスト"/>
        <xdr:cNvSpPr txBox="1"/>
      </xdr:nvSpPr>
      <xdr:spPr>
        <a:xfrm>
          <a:off x="10515600" y="14632050"/>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0.128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50</xdr:col>
      <xdr:colOff>63500</xdr:colOff>
      <xdr:row>85</xdr:row>
      <xdr:rowOff>80373</xdr:rowOff>
    </xdr:from>
    <xdr:to>
      <xdr:col>50</xdr:col>
      <xdr:colOff>165100</xdr:colOff>
      <xdr:row>86</xdr:row>
      <xdr:rowOff>10523</xdr:rowOff>
    </xdr:to>
    <xdr:sp macro="" textlink="">
      <xdr:nvSpPr>
        <xdr:cNvPr id="360" name="楕円 359"/>
        <xdr:cNvSpPr/>
      </xdr:nvSpPr>
      <xdr:spPr>
        <a:xfrm>
          <a:off x="9588500" y="1465362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114300</xdr:colOff>
      <xdr:row>85</xdr:row>
      <xdr:rowOff>131173</xdr:rowOff>
    </xdr:from>
    <xdr:to>
      <xdr:col>55</xdr:col>
      <xdr:colOff>0</xdr:colOff>
      <xdr:row>85</xdr:row>
      <xdr:rowOff>131173</xdr:rowOff>
    </xdr:to>
    <xdr:cxnSp macro="">
      <xdr:nvCxnSpPr>
        <xdr:cNvPr id="361" name="直線コネクタ 360"/>
        <xdr:cNvCxnSpPr/>
      </xdr:nvCxnSpPr>
      <xdr:spPr>
        <a:xfrm>
          <a:off x="9639300" y="14704423"/>
          <a:ext cx="838200" cy="0"/>
        </a:xfrm>
        <a:prstGeom prst="line">
          <a:avLst/>
        </a:prstGeom>
        <a:noFill/>
        <a:ln w="6350" cap="flat" cmpd="sng" algn="ctr">
          <a:solidFill>
            <a:srgbClr val="FF0000"/>
          </a:solidFill>
          <a:prstDash val="solid"/>
          <a:miter lim="800000"/>
        </a:ln>
        <a:effectLst/>
      </xdr:spPr>
    </xdr:cxnSp>
    <xdr:clientData/>
  </xdr:twoCellAnchor>
  <xdr:twoCellAnchor>
    <xdr:from>
      <xdr:col>45</xdr:col>
      <xdr:colOff>127000</xdr:colOff>
      <xdr:row>85</xdr:row>
      <xdr:rowOff>80373</xdr:rowOff>
    </xdr:from>
    <xdr:to>
      <xdr:col>46</xdr:col>
      <xdr:colOff>38100</xdr:colOff>
      <xdr:row>86</xdr:row>
      <xdr:rowOff>10523</xdr:rowOff>
    </xdr:to>
    <xdr:sp macro="" textlink="">
      <xdr:nvSpPr>
        <xdr:cNvPr id="362" name="楕円 361"/>
        <xdr:cNvSpPr/>
      </xdr:nvSpPr>
      <xdr:spPr>
        <a:xfrm>
          <a:off x="8699500" y="1465362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177800</xdr:colOff>
      <xdr:row>85</xdr:row>
      <xdr:rowOff>131173</xdr:rowOff>
    </xdr:from>
    <xdr:to>
      <xdr:col>50</xdr:col>
      <xdr:colOff>114300</xdr:colOff>
      <xdr:row>85</xdr:row>
      <xdr:rowOff>131173</xdr:rowOff>
    </xdr:to>
    <xdr:cxnSp macro="">
      <xdr:nvCxnSpPr>
        <xdr:cNvPr id="363" name="直線コネクタ 362"/>
        <xdr:cNvCxnSpPr/>
      </xdr:nvCxnSpPr>
      <xdr:spPr>
        <a:xfrm>
          <a:off x="8750300" y="14704423"/>
          <a:ext cx="889000" cy="0"/>
        </a:xfrm>
        <a:prstGeom prst="line">
          <a:avLst/>
        </a:prstGeom>
        <a:noFill/>
        <a:ln w="6350" cap="flat" cmpd="sng" algn="ctr">
          <a:solidFill>
            <a:srgbClr val="FF0000"/>
          </a:solidFill>
          <a:prstDash val="solid"/>
          <a:miter lim="800000"/>
        </a:ln>
        <a:effectLst/>
      </xdr:spPr>
    </xdr:cxnSp>
    <xdr:clientData/>
  </xdr:twoCellAnchor>
  <xdr:twoCellAnchor>
    <xdr:from>
      <xdr:col>41</xdr:col>
      <xdr:colOff>0</xdr:colOff>
      <xdr:row>85</xdr:row>
      <xdr:rowOff>80373</xdr:rowOff>
    </xdr:from>
    <xdr:to>
      <xdr:col>41</xdr:col>
      <xdr:colOff>101600</xdr:colOff>
      <xdr:row>86</xdr:row>
      <xdr:rowOff>10523</xdr:rowOff>
    </xdr:to>
    <xdr:sp macro="" textlink="">
      <xdr:nvSpPr>
        <xdr:cNvPr id="364" name="楕円 363"/>
        <xdr:cNvSpPr/>
      </xdr:nvSpPr>
      <xdr:spPr>
        <a:xfrm>
          <a:off x="7810500" y="1465362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50800</xdr:colOff>
      <xdr:row>85</xdr:row>
      <xdr:rowOff>131173</xdr:rowOff>
    </xdr:from>
    <xdr:to>
      <xdr:col>45</xdr:col>
      <xdr:colOff>177800</xdr:colOff>
      <xdr:row>85</xdr:row>
      <xdr:rowOff>131173</xdr:rowOff>
    </xdr:to>
    <xdr:cxnSp macro="">
      <xdr:nvCxnSpPr>
        <xdr:cNvPr id="365" name="直線コネクタ 364"/>
        <xdr:cNvCxnSpPr/>
      </xdr:nvCxnSpPr>
      <xdr:spPr>
        <a:xfrm>
          <a:off x="7861300" y="14704423"/>
          <a:ext cx="889000" cy="0"/>
        </a:xfrm>
        <a:prstGeom prst="line">
          <a:avLst/>
        </a:prstGeom>
        <a:noFill/>
        <a:ln w="6350" cap="flat" cmpd="sng" algn="ctr">
          <a:solidFill>
            <a:srgbClr val="FF0000"/>
          </a:solidFill>
          <a:prstDash val="solid"/>
          <a:miter lim="800000"/>
        </a:ln>
        <a:effectLst/>
      </xdr:spPr>
    </xdr:cxnSp>
    <xdr:clientData/>
  </xdr:twoCellAnchor>
  <xdr:twoCellAnchor>
    <xdr:from>
      <xdr:col>36</xdr:col>
      <xdr:colOff>63500</xdr:colOff>
      <xdr:row>85</xdr:row>
      <xdr:rowOff>82006</xdr:rowOff>
    </xdr:from>
    <xdr:to>
      <xdr:col>36</xdr:col>
      <xdr:colOff>165100</xdr:colOff>
      <xdr:row>86</xdr:row>
      <xdr:rowOff>12156</xdr:rowOff>
    </xdr:to>
    <xdr:sp macro="" textlink="">
      <xdr:nvSpPr>
        <xdr:cNvPr id="366" name="楕円 365"/>
        <xdr:cNvSpPr/>
      </xdr:nvSpPr>
      <xdr:spPr>
        <a:xfrm>
          <a:off x="6921500" y="1465525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114300</xdr:colOff>
      <xdr:row>85</xdr:row>
      <xdr:rowOff>131173</xdr:rowOff>
    </xdr:from>
    <xdr:to>
      <xdr:col>41</xdr:col>
      <xdr:colOff>50800</xdr:colOff>
      <xdr:row>85</xdr:row>
      <xdr:rowOff>132806</xdr:rowOff>
    </xdr:to>
    <xdr:cxnSp macro="">
      <xdr:nvCxnSpPr>
        <xdr:cNvPr id="367" name="直線コネクタ 366"/>
        <xdr:cNvCxnSpPr/>
      </xdr:nvCxnSpPr>
      <xdr:spPr>
        <a:xfrm flipV="1">
          <a:off x="6972300" y="14704423"/>
          <a:ext cx="889000" cy="1633"/>
        </a:xfrm>
        <a:prstGeom prst="line">
          <a:avLst/>
        </a:prstGeom>
        <a:noFill/>
        <a:ln w="6350" cap="flat" cmpd="sng" algn="ctr">
          <a:solidFill>
            <a:srgbClr val="FF0000"/>
          </a:solidFill>
          <a:prstDash val="solid"/>
          <a:miter lim="800000"/>
        </a:ln>
        <a:effectLst/>
      </xdr:spPr>
    </xdr:cxnSp>
    <xdr:clientData/>
  </xdr:twoCellAnchor>
  <xdr:oneCellAnchor>
    <xdr:from>
      <xdr:col>49</xdr:col>
      <xdr:colOff>57227</xdr:colOff>
      <xdr:row>82</xdr:row>
      <xdr:rowOff>56441</xdr:rowOff>
    </xdr:from>
    <xdr:ext cx="469744" cy="259045"/>
    <xdr:sp macro="" textlink="">
      <xdr:nvSpPr>
        <xdr:cNvPr id="368" name="n_1aveValue【公営住宅】&#10;一人当たり面積"/>
        <xdr:cNvSpPr txBox="1"/>
      </xdr:nvSpPr>
      <xdr:spPr>
        <a:xfrm>
          <a:off x="9391727" y="14115341"/>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0.320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133427</xdr:colOff>
      <xdr:row>82</xdr:row>
      <xdr:rowOff>17253</xdr:rowOff>
    </xdr:from>
    <xdr:ext cx="469744" cy="259045"/>
    <xdr:sp macro="" textlink="">
      <xdr:nvSpPr>
        <xdr:cNvPr id="369" name="n_2aveValue【公営住宅】&#10;一人当たり面積"/>
        <xdr:cNvSpPr txBox="1"/>
      </xdr:nvSpPr>
      <xdr:spPr>
        <a:xfrm>
          <a:off x="8515427" y="14076153"/>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0.344</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6427</xdr:colOff>
      <xdr:row>81</xdr:row>
      <xdr:rowOff>165843</xdr:rowOff>
    </xdr:from>
    <xdr:ext cx="469744" cy="259045"/>
    <xdr:sp macro="" textlink="">
      <xdr:nvSpPr>
        <xdr:cNvPr id="370" name="n_3aveValue【公営住宅】&#10;一人当たり面積"/>
        <xdr:cNvSpPr txBox="1"/>
      </xdr:nvSpPr>
      <xdr:spPr>
        <a:xfrm>
          <a:off x="7626427" y="14053293"/>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0.358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69927</xdr:colOff>
      <xdr:row>81</xdr:row>
      <xdr:rowOff>134819</xdr:rowOff>
    </xdr:from>
    <xdr:ext cx="469744" cy="259045"/>
    <xdr:sp macro="" textlink="">
      <xdr:nvSpPr>
        <xdr:cNvPr id="371" name="n_4aveValue【公営住宅】&#10;一人当たり面積"/>
        <xdr:cNvSpPr txBox="1"/>
      </xdr:nvSpPr>
      <xdr:spPr>
        <a:xfrm>
          <a:off x="6737427" y="14022269"/>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0.377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57227</xdr:colOff>
      <xdr:row>86</xdr:row>
      <xdr:rowOff>1650</xdr:rowOff>
    </xdr:from>
    <xdr:ext cx="469744" cy="259045"/>
    <xdr:sp macro="" textlink="">
      <xdr:nvSpPr>
        <xdr:cNvPr id="372" name="n_1mainValue【公営住宅】&#10;一人当たり面積"/>
        <xdr:cNvSpPr txBox="1"/>
      </xdr:nvSpPr>
      <xdr:spPr>
        <a:xfrm>
          <a:off x="9391727" y="14746350"/>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0.128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133427</xdr:colOff>
      <xdr:row>86</xdr:row>
      <xdr:rowOff>1650</xdr:rowOff>
    </xdr:from>
    <xdr:ext cx="469744" cy="259045"/>
    <xdr:sp macro="" textlink="">
      <xdr:nvSpPr>
        <xdr:cNvPr id="373" name="n_2mainValue【公営住宅】&#10;一人当たり面積"/>
        <xdr:cNvSpPr txBox="1"/>
      </xdr:nvSpPr>
      <xdr:spPr>
        <a:xfrm>
          <a:off x="8515427" y="14746350"/>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0.128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6427</xdr:colOff>
      <xdr:row>86</xdr:row>
      <xdr:rowOff>1650</xdr:rowOff>
    </xdr:from>
    <xdr:ext cx="469744" cy="259045"/>
    <xdr:sp macro="" textlink="">
      <xdr:nvSpPr>
        <xdr:cNvPr id="374" name="n_3mainValue【公営住宅】&#10;一人当たり面積"/>
        <xdr:cNvSpPr txBox="1"/>
      </xdr:nvSpPr>
      <xdr:spPr>
        <a:xfrm>
          <a:off x="7626427" y="14746350"/>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0.128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69927</xdr:colOff>
      <xdr:row>86</xdr:row>
      <xdr:rowOff>3283</xdr:rowOff>
    </xdr:from>
    <xdr:ext cx="469744" cy="259045"/>
    <xdr:sp macro="" textlink="">
      <xdr:nvSpPr>
        <xdr:cNvPr id="375" name="n_4mainValue【公営住宅】&#10;一人当たり面積"/>
        <xdr:cNvSpPr txBox="1"/>
      </xdr:nvSpPr>
      <xdr:spPr>
        <a:xfrm>
          <a:off x="6737427" y="14747983"/>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0.127</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港湾・漁港</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66.5</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65.6</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港湾・漁港</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117,337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88,717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19/23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58.3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59.1</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43</xdr:row>
      <xdr:rowOff>105427</xdr:rowOff>
    </xdr:from>
    <xdr:ext cx="403059" cy="259045"/>
    <xdr:sp macro="" textlink="">
      <xdr:nvSpPr>
        <xdr:cNvPr id="402" name="テキスト ボックス 401"/>
        <xdr:cNvSpPr txBox="1"/>
      </xdr:nvSpPr>
      <xdr:spPr>
        <a:xfrm>
          <a:off x="12042941" y="7477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2446000" y="7293428"/>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41</xdr:row>
      <xdr:rowOff>121755</xdr:rowOff>
    </xdr:from>
    <xdr:ext cx="403059" cy="259045"/>
    <xdr:sp macro="" textlink="">
      <xdr:nvSpPr>
        <xdr:cNvPr id="404" name="テキスト ボックス 403"/>
        <xdr:cNvSpPr txBox="1"/>
      </xdr:nvSpPr>
      <xdr:spPr>
        <a:xfrm>
          <a:off x="12042941" y="7151205"/>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2446000" y="6966857"/>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2042941" y="6824634"/>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2446000" y="6640285"/>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2042941" y="6498062"/>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2446000" y="6313714"/>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2042941" y="6171491"/>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2446000" y="5987143"/>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2042941" y="5844920"/>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2446000" y="5660572"/>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32</xdr:row>
      <xdr:rowOff>31949</xdr:rowOff>
    </xdr:from>
    <xdr:ext cx="403059" cy="259045"/>
    <xdr:sp macro="" textlink="">
      <xdr:nvSpPr>
        <xdr:cNvPr id="414" name="テキスト ボックス 413"/>
        <xdr:cNvSpPr txBox="1"/>
      </xdr:nvSpPr>
      <xdr:spPr>
        <a:xfrm>
          <a:off x="12042941" y="5518349"/>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30</xdr:row>
      <xdr:rowOff>48277</xdr:rowOff>
    </xdr:from>
    <xdr:ext cx="403059" cy="259045"/>
    <xdr:sp macro="" textlink="">
      <xdr:nvSpPr>
        <xdr:cNvPr id="416" name="テキスト ボックス 415"/>
        <xdr:cNvSpPr txBox="1"/>
      </xdr:nvSpPr>
      <xdr:spPr>
        <a:xfrm>
          <a:off x="12042941" y="5191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126364</xdr:colOff>
      <xdr:row>33</xdr:row>
      <xdr:rowOff>41910</xdr:rowOff>
    </xdr:from>
    <xdr:to>
      <xdr:col>85</xdr:col>
      <xdr:colOff>126364</xdr:colOff>
      <xdr:row>42</xdr:row>
      <xdr:rowOff>95794</xdr:rowOff>
    </xdr:to>
    <xdr:cxnSp macro="">
      <xdr:nvCxnSpPr>
        <xdr:cNvPr id="418" name="直線コネクタ 417"/>
        <xdr:cNvCxnSpPr/>
      </xdr:nvCxnSpPr>
      <xdr:spPr>
        <a:xfrm flipV="1">
          <a:off x="16318864" y="5699760"/>
          <a:ext cx="0" cy="1596934"/>
        </a:xfrm>
        <a:prstGeom prst="line">
          <a:avLst/>
        </a:prstGeom>
        <a:noFill/>
        <a:ln w="31750" cap="flat" cmpd="sng" algn="ctr">
          <a:solidFill>
            <a:srgbClr val="808080"/>
          </a:solidFill>
          <a:prstDash val="solid"/>
          <a:miter lim="800000"/>
        </a:ln>
        <a:effectLst/>
      </xdr:spPr>
    </xdr:cxnSp>
    <xdr:clientData/>
  </xdr:twoCellAnchor>
  <xdr:oneCellAnchor>
    <xdr:from>
      <xdr:col>85</xdr:col>
      <xdr:colOff>165100</xdr:colOff>
      <xdr:row>42</xdr:row>
      <xdr:rowOff>99621</xdr:rowOff>
    </xdr:from>
    <xdr:ext cx="405111" cy="259045"/>
    <xdr:sp macro="" textlink="">
      <xdr:nvSpPr>
        <xdr:cNvPr id="419" name="【認定こども園・幼稚園・保育所】&#10;有形固定資産減価償却率最小値テキスト"/>
        <xdr:cNvSpPr txBox="1"/>
      </xdr:nvSpPr>
      <xdr:spPr>
        <a:xfrm>
          <a:off x="16357600" y="7300521"/>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80.1</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42</xdr:row>
      <xdr:rowOff>95794</xdr:rowOff>
    </xdr:from>
    <xdr:to>
      <xdr:col>86</xdr:col>
      <xdr:colOff>25400</xdr:colOff>
      <xdr:row>42</xdr:row>
      <xdr:rowOff>95794</xdr:rowOff>
    </xdr:to>
    <xdr:cxnSp macro="">
      <xdr:nvCxnSpPr>
        <xdr:cNvPr id="420" name="直線コネクタ 419"/>
        <xdr:cNvCxnSpPr/>
      </xdr:nvCxnSpPr>
      <xdr:spPr>
        <a:xfrm>
          <a:off x="16230600" y="7296694"/>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31</xdr:row>
      <xdr:rowOff>160037</xdr:rowOff>
    </xdr:from>
    <xdr:ext cx="405111" cy="259045"/>
    <xdr:sp macro="" textlink="">
      <xdr:nvSpPr>
        <xdr:cNvPr id="421" name="【認定こども園・幼稚園・保育所】&#10;有形固定資産減価償却率最大値テキスト"/>
        <xdr:cNvSpPr txBox="1"/>
      </xdr:nvSpPr>
      <xdr:spPr>
        <a:xfrm>
          <a:off x="16357600" y="547498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31.2</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422" name="直線コネクタ 421"/>
        <xdr:cNvCxnSpPr/>
      </xdr:nvCxnSpPr>
      <xdr:spPr>
        <a:xfrm>
          <a:off x="16230600" y="569976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36</xdr:row>
      <xdr:rowOff>115224</xdr:rowOff>
    </xdr:from>
    <xdr:ext cx="405111" cy="259045"/>
    <xdr:sp macro="" textlink="">
      <xdr:nvSpPr>
        <xdr:cNvPr id="423" name="【認定こども園・幼稚園・保育所】&#10;有形固定資産減価償却率平均値テキスト"/>
        <xdr:cNvSpPr txBox="1"/>
      </xdr:nvSpPr>
      <xdr:spPr>
        <a:xfrm>
          <a:off x="16357600" y="6287424"/>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55.3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424" name="フローチャート: 判断 423"/>
        <xdr:cNvSpPr/>
      </xdr:nvSpPr>
      <xdr:spPr>
        <a:xfrm>
          <a:off x="16268700" y="6435997"/>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0</xdr:colOff>
      <xdr:row>37</xdr:row>
      <xdr:rowOff>98878</xdr:rowOff>
    </xdr:from>
    <xdr:to>
      <xdr:col>81</xdr:col>
      <xdr:colOff>101600</xdr:colOff>
      <xdr:row>38</xdr:row>
      <xdr:rowOff>29028</xdr:rowOff>
    </xdr:to>
    <xdr:sp macro="" textlink="">
      <xdr:nvSpPr>
        <xdr:cNvPr id="425" name="フローチャート: 判断 424"/>
        <xdr:cNvSpPr/>
      </xdr:nvSpPr>
      <xdr:spPr>
        <a:xfrm>
          <a:off x="15430500" y="644252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426" name="フローチャート: 判断 425"/>
        <xdr:cNvSpPr/>
      </xdr:nvSpPr>
      <xdr:spPr>
        <a:xfrm>
          <a:off x="14541500" y="6547031"/>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27" name="フローチャート: 判断 426"/>
        <xdr:cNvSpPr/>
      </xdr:nvSpPr>
      <xdr:spPr>
        <a:xfrm>
          <a:off x="13652500" y="65862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0</xdr:colOff>
      <xdr:row>38</xdr:row>
      <xdr:rowOff>74385</xdr:rowOff>
    </xdr:from>
    <xdr:to>
      <xdr:col>67</xdr:col>
      <xdr:colOff>101600</xdr:colOff>
      <xdr:row>39</xdr:row>
      <xdr:rowOff>4535</xdr:rowOff>
    </xdr:to>
    <xdr:sp macro="" textlink="">
      <xdr:nvSpPr>
        <xdr:cNvPr id="428" name="フローチャート: 判断 427"/>
        <xdr:cNvSpPr/>
      </xdr:nvSpPr>
      <xdr:spPr>
        <a:xfrm>
          <a:off x="12763500" y="658948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40</xdr:row>
      <xdr:rowOff>100512</xdr:rowOff>
    </xdr:from>
    <xdr:to>
      <xdr:col>85</xdr:col>
      <xdr:colOff>177800</xdr:colOff>
      <xdr:row>41</xdr:row>
      <xdr:rowOff>30662</xdr:rowOff>
    </xdr:to>
    <xdr:sp macro="" textlink="">
      <xdr:nvSpPr>
        <xdr:cNvPr id="434" name="楕円 433"/>
        <xdr:cNvSpPr/>
      </xdr:nvSpPr>
      <xdr:spPr>
        <a:xfrm>
          <a:off x="16268700" y="6958512"/>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85</xdr:col>
      <xdr:colOff>165100</xdr:colOff>
      <xdr:row>40</xdr:row>
      <xdr:rowOff>78939</xdr:rowOff>
    </xdr:from>
    <xdr:ext cx="405111" cy="259045"/>
    <xdr:sp macro="" textlink="">
      <xdr:nvSpPr>
        <xdr:cNvPr id="435" name="【認定こども園・幼稚園・保育所】&#10;有形固定資産減価償却率該当値テキスト"/>
        <xdr:cNvSpPr txBox="1"/>
      </xdr:nvSpPr>
      <xdr:spPr>
        <a:xfrm>
          <a:off x="16357600" y="6936939"/>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71.3</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81</xdr:col>
      <xdr:colOff>0</xdr:colOff>
      <xdr:row>40</xdr:row>
      <xdr:rowOff>35197</xdr:rowOff>
    </xdr:from>
    <xdr:to>
      <xdr:col>81</xdr:col>
      <xdr:colOff>101600</xdr:colOff>
      <xdr:row>40</xdr:row>
      <xdr:rowOff>136797</xdr:rowOff>
    </xdr:to>
    <xdr:sp macro="" textlink="">
      <xdr:nvSpPr>
        <xdr:cNvPr id="436" name="楕円 435"/>
        <xdr:cNvSpPr/>
      </xdr:nvSpPr>
      <xdr:spPr>
        <a:xfrm>
          <a:off x="15430500" y="6893197"/>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50800</xdr:colOff>
      <xdr:row>40</xdr:row>
      <xdr:rowOff>85997</xdr:rowOff>
    </xdr:from>
    <xdr:to>
      <xdr:col>85</xdr:col>
      <xdr:colOff>127000</xdr:colOff>
      <xdr:row>40</xdr:row>
      <xdr:rowOff>151312</xdr:rowOff>
    </xdr:to>
    <xdr:cxnSp macro="">
      <xdr:nvCxnSpPr>
        <xdr:cNvPr id="437" name="直線コネクタ 436"/>
        <xdr:cNvCxnSpPr/>
      </xdr:nvCxnSpPr>
      <xdr:spPr>
        <a:xfrm>
          <a:off x="15481300" y="6943997"/>
          <a:ext cx="838200" cy="65315"/>
        </a:xfrm>
        <a:prstGeom prst="line">
          <a:avLst/>
        </a:prstGeom>
        <a:noFill/>
        <a:ln w="6350" cap="flat" cmpd="sng" algn="ctr">
          <a:solidFill>
            <a:srgbClr val="FF0000"/>
          </a:solidFill>
          <a:prstDash val="solid"/>
          <a:miter lim="800000"/>
        </a:ln>
        <a:effectLst/>
      </xdr:spPr>
    </xdr:cxnSp>
    <xdr:clientData/>
  </xdr:twoCellAnchor>
  <xdr:twoCellAnchor>
    <xdr:from>
      <xdr:col>76</xdr:col>
      <xdr:colOff>63500</xdr:colOff>
      <xdr:row>39</xdr:row>
      <xdr:rowOff>170724</xdr:rowOff>
    </xdr:from>
    <xdr:to>
      <xdr:col>76</xdr:col>
      <xdr:colOff>165100</xdr:colOff>
      <xdr:row>40</xdr:row>
      <xdr:rowOff>100874</xdr:rowOff>
    </xdr:to>
    <xdr:sp macro="" textlink="">
      <xdr:nvSpPr>
        <xdr:cNvPr id="438" name="楕円 437"/>
        <xdr:cNvSpPr/>
      </xdr:nvSpPr>
      <xdr:spPr>
        <a:xfrm>
          <a:off x="14541500" y="685727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114300</xdr:colOff>
      <xdr:row>40</xdr:row>
      <xdr:rowOff>50074</xdr:rowOff>
    </xdr:from>
    <xdr:to>
      <xdr:col>81</xdr:col>
      <xdr:colOff>50800</xdr:colOff>
      <xdr:row>40</xdr:row>
      <xdr:rowOff>85997</xdr:rowOff>
    </xdr:to>
    <xdr:cxnSp macro="">
      <xdr:nvCxnSpPr>
        <xdr:cNvPr id="439" name="直線コネクタ 438"/>
        <xdr:cNvCxnSpPr/>
      </xdr:nvCxnSpPr>
      <xdr:spPr>
        <a:xfrm>
          <a:off x="14592300" y="6908074"/>
          <a:ext cx="889000" cy="35923"/>
        </a:xfrm>
        <a:prstGeom prst="line">
          <a:avLst/>
        </a:prstGeom>
        <a:noFill/>
        <a:ln w="6350" cap="flat" cmpd="sng" algn="ctr">
          <a:solidFill>
            <a:srgbClr val="FF0000"/>
          </a:solidFill>
          <a:prstDash val="solid"/>
          <a:miter lim="800000"/>
        </a:ln>
        <a:effectLst/>
      </xdr:spPr>
    </xdr:cxnSp>
    <xdr:clientData/>
  </xdr:twoCellAnchor>
  <xdr:twoCellAnchor>
    <xdr:from>
      <xdr:col>71</xdr:col>
      <xdr:colOff>127000</xdr:colOff>
      <xdr:row>40</xdr:row>
      <xdr:rowOff>28666</xdr:rowOff>
    </xdr:from>
    <xdr:to>
      <xdr:col>72</xdr:col>
      <xdr:colOff>38100</xdr:colOff>
      <xdr:row>40</xdr:row>
      <xdr:rowOff>130266</xdr:rowOff>
    </xdr:to>
    <xdr:sp macro="" textlink="">
      <xdr:nvSpPr>
        <xdr:cNvPr id="440" name="楕円 439"/>
        <xdr:cNvSpPr/>
      </xdr:nvSpPr>
      <xdr:spPr>
        <a:xfrm>
          <a:off x="13652500" y="688666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177800</xdr:colOff>
      <xdr:row>40</xdr:row>
      <xdr:rowOff>50074</xdr:rowOff>
    </xdr:from>
    <xdr:to>
      <xdr:col>76</xdr:col>
      <xdr:colOff>114300</xdr:colOff>
      <xdr:row>40</xdr:row>
      <xdr:rowOff>79466</xdr:rowOff>
    </xdr:to>
    <xdr:cxnSp macro="">
      <xdr:nvCxnSpPr>
        <xdr:cNvPr id="441" name="直線コネクタ 440"/>
        <xdr:cNvCxnSpPr/>
      </xdr:nvCxnSpPr>
      <xdr:spPr>
        <a:xfrm flipV="1">
          <a:off x="13703300" y="6908074"/>
          <a:ext cx="889000" cy="29392"/>
        </a:xfrm>
        <a:prstGeom prst="line">
          <a:avLst/>
        </a:prstGeom>
        <a:noFill/>
        <a:ln w="6350" cap="flat" cmpd="sng" algn="ctr">
          <a:solidFill>
            <a:srgbClr val="FF0000"/>
          </a:solidFill>
          <a:prstDash val="solid"/>
          <a:miter lim="800000"/>
        </a:ln>
        <a:effectLst/>
      </xdr:spPr>
    </xdr:cxnSp>
    <xdr:clientData/>
  </xdr:twoCellAnchor>
  <xdr:twoCellAnchor>
    <xdr:from>
      <xdr:col>67</xdr:col>
      <xdr:colOff>0</xdr:colOff>
      <xdr:row>39</xdr:row>
      <xdr:rowOff>147865</xdr:rowOff>
    </xdr:from>
    <xdr:to>
      <xdr:col>67</xdr:col>
      <xdr:colOff>101600</xdr:colOff>
      <xdr:row>40</xdr:row>
      <xdr:rowOff>78015</xdr:rowOff>
    </xdr:to>
    <xdr:sp macro="" textlink="">
      <xdr:nvSpPr>
        <xdr:cNvPr id="442" name="楕円 441"/>
        <xdr:cNvSpPr/>
      </xdr:nvSpPr>
      <xdr:spPr>
        <a:xfrm>
          <a:off x="12763500" y="683441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50800</xdr:colOff>
      <xdr:row>40</xdr:row>
      <xdr:rowOff>27215</xdr:rowOff>
    </xdr:from>
    <xdr:to>
      <xdr:col>71</xdr:col>
      <xdr:colOff>177800</xdr:colOff>
      <xdr:row>40</xdr:row>
      <xdr:rowOff>79466</xdr:rowOff>
    </xdr:to>
    <xdr:cxnSp macro="">
      <xdr:nvCxnSpPr>
        <xdr:cNvPr id="443" name="直線コネクタ 442"/>
        <xdr:cNvCxnSpPr/>
      </xdr:nvCxnSpPr>
      <xdr:spPr>
        <a:xfrm>
          <a:off x="12814300" y="6885215"/>
          <a:ext cx="889000" cy="52251"/>
        </a:xfrm>
        <a:prstGeom prst="line">
          <a:avLst/>
        </a:prstGeom>
        <a:noFill/>
        <a:ln w="6350" cap="flat" cmpd="sng" algn="ctr">
          <a:solidFill>
            <a:srgbClr val="FF0000"/>
          </a:solidFill>
          <a:prstDash val="solid"/>
          <a:miter lim="800000"/>
        </a:ln>
        <a:effectLst/>
      </xdr:spPr>
    </xdr:cxnSp>
    <xdr:clientData/>
  </xdr:twoCellAnchor>
  <xdr:oneCellAnchor>
    <xdr:from>
      <xdr:col>80</xdr:col>
      <xdr:colOff>26044</xdr:colOff>
      <xdr:row>36</xdr:row>
      <xdr:rowOff>45555</xdr:rowOff>
    </xdr:from>
    <xdr:ext cx="405111" cy="259045"/>
    <xdr:sp macro="" textlink="">
      <xdr:nvSpPr>
        <xdr:cNvPr id="444" name="n_1aveValue【認定こども園・幼稚園・保育所】&#10;有形固定資産減価償却率"/>
        <xdr:cNvSpPr txBox="1"/>
      </xdr:nvSpPr>
      <xdr:spPr>
        <a:xfrm>
          <a:off x="15266044" y="621775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55.5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36</xdr:row>
      <xdr:rowOff>150058</xdr:rowOff>
    </xdr:from>
    <xdr:ext cx="405111" cy="259045"/>
    <xdr:sp macro="" textlink="">
      <xdr:nvSpPr>
        <xdr:cNvPr id="445" name="n_2aveValue【認定こども園・幼稚園・保育所】&#10;有形固定資産減価償却率"/>
        <xdr:cNvSpPr txBox="1"/>
      </xdr:nvSpPr>
      <xdr:spPr>
        <a:xfrm>
          <a:off x="14389744" y="6322258"/>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58.7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37</xdr:row>
      <xdr:rowOff>17797</xdr:rowOff>
    </xdr:from>
    <xdr:ext cx="405111" cy="259045"/>
    <xdr:sp macro="" textlink="">
      <xdr:nvSpPr>
        <xdr:cNvPr id="446" name="n_3aveValue【認定こども園・幼稚園・保育所】&#10;有形固定資産減価償却率"/>
        <xdr:cNvSpPr txBox="1"/>
      </xdr:nvSpPr>
      <xdr:spPr>
        <a:xfrm>
          <a:off x="13500744" y="636144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59.9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37</xdr:row>
      <xdr:rowOff>21063</xdr:rowOff>
    </xdr:from>
    <xdr:ext cx="405111" cy="259045"/>
    <xdr:sp macro="" textlink="">
      <xdr:nvSpPr>
        <xdr:cNvPr id="447" name="n_4aveValue【認定こども園・幼稚園・保育所】&#10;有形固定資産減価償却率"/>
        <xdr:cNvSpPr txBox="1"/>
      </xdr:nvSpPr>
      <xdr:spPr>
        <a:xfrm>
          <a:off x="12611744" y="636471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26044</xdr:colOff>
      <xdr:row>40</xdr:row>
      <xdr:rowOff>127924</xdr:rowOff>
    </xdr:from>
    <xdr:ext cx="405111" cy="259045"/>
    <xdr:sp macro="" textlink="">
      <xdr:nvSpPr>
        <xdr:cNvPr id="448" name="n_1mainValue【認定こども園・幼稚園・保育所】&#10;有形固定資産減価償却率"/>
        <xdr:cNvSpPr txBox="1"/>
      </xdr:nvSpPr>
      <xdr:spPr>
        <a:xfrm>
          <a:off x="15266044" y="6985924"/>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69.3</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40</xdr:row>
      <xdr:rowOff>92001</xdr:rowOff>
    </xdr:from>
    <xdr:ext cx="405111" cy="259045"/>
    <xdr:sp macro="" textlink="">
      <xdr:nvSpPr>
        <xdr:cNvPr id="449" name="n_2mainValue【認定こども園・幼稚園・保育所】&#10;有形固定資産減価償却率"/>
        <xdr:cNvSpPr txBox="1"/>
      </xdr:nvSpPr>
      <xdr:spPr>
        <a:xfrm>
          <a:off x="14389744" y="695000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68.2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40</xdr:row>
      <xdr:rowOff>121393</xdr:rowOff>
    </xdr:from>
    <xdr:ext cx="405111" cy="259045"/>
    <xdr:sp macro="" textlink="">
      <xdr:nvSpPr>
        <xdr:cNvPr id="450" name="n_3mainValue【認定こども園・幼稚園・保育所】&#10;有形固定資産減価償却率"/>
        <xdr:cNvSpPr txBox="1"/>
      </xdr:nvSpPr>
      <xdr:spPr>
        <a:xfrm>
          <a:off x="13500744" y="697939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69.1</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40</xdr:row>
      <xdr:rowOff>69142</xdr:rowOff>
    </xdr:from>
    <xdr:ext cx="405111" cy="259045"/>
    <xdr:sp macro="" textlink="">
      <xdr:nvSpPr>
        <xdr:cNvPr id="451" name="n_4mainValue【認定こども園・幼稚園・保育所】&#10;有形固定資産減価償却率"/>
        <xdr:cNvSpPr txBox="1"/>
      </xdr:nvSpPr>
      <xdr:spPr>
        <a:xfrm>
          <a:off x="12611744" y="692714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67.5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23/23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0.091</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noFill/>
        <a:ln w="6350" cap="flat" cmpd="sng" algn="ctr">
          <a:solidFill>
            <a:srgbClr val="C0C0C0"/>
          </a:solidFill>
          <a:prstDash val="solid"/>
          <a:miter lim="800000"/>
        </a:ln>
        <a:effectLst/>
      </xdr:spPr>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116</xdr:col>
      <xdr:colOff>62864</xdr:colOff>
      <xdr:row>35</xdr:row>
      <xdr:rowOff>96774</xdr:rowOff>
    </xdr:from>
    <xdr:to>
      <xdr:col>116</xdr:col>
      <xdr:colOff>62864</xdr:colOff>
      <xdr:row>41</xdr:row>
      <xdr:rowOff>78486</xdr:rowOff>
    </xdr:to>
    <xdr:cxnSp macro="">
      <xdr:nvCxnSpPr>
        <xdr:cNvPr id="473" name="直線コネクタ 472"/>
        <xdr:cNvCxnSpPr/>
      </xdr:nvCxnSpPr>
      <xdr:spPr>
        <a:xfrm flipV="1">
          <a:off x="22160864" y="6097524"/>
          <a:ext cx="0" cy="1010412"/>
        </a:xfrm>
        <a:prstGeom prst="line">
          <a:avLst/>
        </a:prstGeom>
        <a:noFill/>
        <a:ln w="31750" cap="flat" cmpd="sng" algn="ctr">
          <a:solidFill>
            <a:srgbClr val="808080"/>
          </a:solidFill>
          <a:prstDash val="solid"/>
          <a:miter lim="800000"/>
        </a:ln>
        <a:effectLst/>
      </xdr:spPr>
    </xdr:cxnSp>
    <xdr:clientData/>
  </xdr:twoCellAnchor>
  <xdr:oneCellAnchor>
    <xdr:from>
      <xdr:col>116</xdr:col>
      <xdr:colOff>101600</xdr:colOff>
      <xdr:row>41</xdr:row>
      <xdr:rowOff>82313</xdr:rowOff>
    </xdr:from>
    <xdr:ext cx="469744" cy="259045"/>
    <xdr:sp macro="" textlink="">
      <xdr:nvSpPr>
        <xdr:cNvPr id="474" name="【認定こども園・幼稚園・保育所】&#10;一人当たり面積最小値テキスト"/>
        <xdr:cNvSpPr txBox="1"/>
      </xdr:nvSpPr>
      <xdr:spPr>
        <a:xfrm>
          <a:off x="22199600" y="7111763"/>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0.012</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5" name="直線コネクタ 474"/>
        <xdr:cNvCxnSpPr/>
      </xdr:nvCxnSpPr>
      <xdr:spPr>
        <a:xfrm>
          <a:off x="22072600" y="7107936"/>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34</xdr:row>
      <xdr:rowOff>43451</xdr:rowOff>
    </xdr:from>
    <xdr:ext cx="469744" cy="259045"/>
    <xdr:sp macro="" textlink="">
      <xdr:nvSpPr>
        <xdr:cNvPr id="476" name="【認定こども園・幼稚園・保育所】&#10;一人当たり面積最大値テキスト"/>
        <xdr:cNvSpPr txBox="1"/>
      </xdr:nvSpPr>
      <xdr:spPr>
        <a:xfrm>
          <a:off x="22199600" y="5872751"/>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0.233</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35</xdr:row>
      <xdr:rowOff>96774</xdr:rowOff>
    </xdr:from>
    <xdr:to>
      <xdr:col>116</xdr:col>
      <xdr:colOff>152400</xdr:colOff>
      <xdr:row>35</xdr:row>
      <xdr:rowOff>96774</xdr:rowOff>
    </xdr:to>
    <xdr:cxnSp macro="">
      <xdr:nvCxnSpPr>
        <xdr:cNvPr id="477" name="直線コネクタ 476"/>
        <xdr:cNvCxnSpPr/>
      </xdr:nvCxnSpPr>
      <xdr:spPr>
        <a:xfrm>
          <a:off x="22072600" y="6097524"/>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38</xdr:row>
      <xdr:rowOff>128287</xdr:rowOff>
    </xdr:from>
    <xdr:ext cx="469744" cy="259045"/>
    <xdr:sp macro="" textlink="">
      <xdr:nvSpPr>
        <xdr:cNvPr id="478" name="【認定こども園・幼稚園・保育所】&#10;一人当たり面積平均値テキスト"/>
        <xdr:cNvSpPr txBox="1"/>
      </xdr:nvSpPr>
      <xdr:spPr>
        <a:xfrm>
          <a:off x="22199600" y="664338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79" name="フローチャート: 判断 478"/>
        <xdr:cNvSpPr/>
      </xdr:nvSpPr>
      <xdr:spPr>
        <a:xfrm>
          <a:off x="22110700" y="679196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80" name="フローチャート: 判断 479"/>
        <xdr:cNvSpPr/>
      </xdr:nvSpPr>
      <xdr:spPr>
        <a:xfrm>
          <a:off x="21272500" y="679196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0</xdr:colOff>
      <xdr:row>39</xdr:row>
      <xdr:rowOff>64262</xdr:rowOff>
    </xdr:from>
    <xdr:to>
      <xdr:col>107</xdr:col>
      <xdr:colOff>101600</xdr:colOff>
      <xdr:row>39</xdr:row>
      <xdr:rowOff>165862</xdr:rowOff>
    </xdr:to>
    <xdr:sp macro="" textlink="">
      <xdr:nvSpPr>
        <xdr:cNvPr id="481" name="フローチャート: 判断 480"/>
        <xdr:cNvSpPr/>
      </xdr:nvSpPr>
      <xdr:spPr>
        <a:xfrm>
          <a:off x="20383500" y="6750812"/>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482" name="フローチャート: 判断 481"/>
        <xdr:cNvSpPr/>
      </xdr:nvSpPr>
      <xdr:spPr>
        <a:xfrm>
          <a:off x="19494500" y="6755384"/>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127000</xdr:colOff>
      <xdr:row>39</xdr:row>
      <xdr:rowOff>77978</xdr:rowOff>
    </xdr:from>
    <xdr:to>
      <xdr:col>98</xdr:col>
      <xdr:colOff>38100</xdr:colOff>
      <xdr:row>40</xdr:row>
      <xdr:rowOff>8128</xdr:rowOff>
    </xdr:to>
    <xdr:sp macro="" textlink="">
      <xdr:nvSpPr>
        <xdr:cNvPr id="483" name="フローチャート: 判断 482"/>
        <xdr:cNvSpPr/>
      </xdr:nvSpPr>
      <xdr:spPr>
        <a:xfrm>
          <a:off x="18605500" y="676452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41</xdr:row>
      <xdr:rowOff>27686</xdr:rowOff>
    </xdr:from>
    <xdr:to>
      <xdr:col>116</xdr:col>
      <xdr:colOff>114300</xdr:colOff>
      <xdr:row>41</xdr:row>
      <xdr:rowOff>129286</xdr:rowOff>
    </xdr:to>
    <xdr:sp macro="" textlink="">
      <xdr:nvSpPr>
        <xdr:cNvPr id="489" name="楕円 488"/>
        <xdr:cNvSpPr/>
      </xdr:nvSpPr>
      <xdr:spPr>
        <a:xfrm>
          <a:off x="22110700" y="705713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116</xdr:col>
      <xdr:colOff>101600</xdr:colOff>
      <xdr:row>40</xdr:row>
      <xdr:rowOff>114063</xdr:rowOff>
    </xdr:from>
    <xdr:ext cx="469744" cy="259045"/>
    <xdr:sp macro="" textlink="">
      <xdr:nvSpPr>
        <xdr:cNvPr id="490" name="【認定こども園・幼稚園・保育所】&#10;一人当たり面積該当値テキスト"/>
        <xdr:cNvSpPr txBox="1"/>
      </xdr:nvSpPr>
      <xdr:spPr>
        <a:xfrm>
          <a:off x="22199600" y="6972063"/>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0.012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111</xdr:col>
      <xdr:colOff>127000</xdr:colOff>
      <xdr:row>41</xdr:row>
      <xdr:rowOff>27686</xdr:rowOff>
    </xdr:from>
    <xdr:to>
      <xdr:col>112</xdr:col>
      <xdr:colOff>38100</xdr:colOff>
      <xdr:row>41</xdr:row>
      <xdr:rowOff>129286</xdr:rowOff>
    </xdr:to>
    <xdr:sp macro="" textlink="">
      <xdr:nvSpPr>
        <xdr:cNvPr id="491" name="楕円 490"/>
        <xdr:cNvSpPr/>
      </xdr:nvSpPr>
      <xdr:spPr>
        <a:xfrm>
          <a:off x="21272500" y="705713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177800</xdr:colOff>
      <xdr:row>41</xdr:row>
      <xdr:rowOff>78486</xdr:rowOff>
    </xdr:from>
    <xdr:to>
      <xdr:col>116</xdr:col>
      <xdr:colOff>63500</xdr:colOff>
      <xdr:row>41</xdr:row>
      <xdr:rowOff>78486</xdr:rowOff>
    </xdr:to>
    <xdr:cxnSp macro="">
      <xdr:nvCxnSpPr>
        <xdr:cNvPr id="492" name="直線コネクタ 491"/>
        <xdr:cNvCxnSpPr/>
      </xdr:nvCxnSpPr>
      <xdr:spPr>
        <a:xfrm>
          <a:off x="21323300" y="7107936"/>
          <a:ext cx="838200" cy="0"/>
        </a:xfrm>
        <a:prstGeom prst="line">
          <a:avLst/>
        </a:prstGeom>
        <a:noFill/>
        <a:ln w="6350" cap="flat" cmpd="sng" algn="ctr">
          <a:solidFill>
            <a:srgbClr val="FF0000"/>
          </a:solidFill>
          <a:prstDash val="solid"/>
          <a:miter lim="800000"/>
        </a:ln>
        <a:effectLst/>
      </xdr:spPr>
    </xdr:cxnSp>
    <xdr:clientData/>
  </xdr:twoCellAnchor>
  <xdr:twoCellAnchor>
    <xdr:from>
      <xdr:col>107</xdr:col>
      <xdr:colOff>0</xdr:colOff>
      <xdr:row>41</xdr:row>
      <xdr:rowOff>27686</xdr:rowOff>
    </xdr:from>
    <xdr:to>
      <xdr:col>107</xdr:col>
      <xdr:colOff>101600</xdr:colOff>
      <xdr:row>41</xdr:row>
      <xdr:rowOff>129286</xdr:rowOff>
    </xdr:to>
    <xdr:sp macro="" textlink="">
      <xdr:nvSpPr>
        <xdr:cNvPr id="493" name="楕円 492"/>
        <xdr:cNvSpPr/>
      </xdr:nvSpPr>
      <xdr:spPr>
        <a:xfrm>
          <a:off x="20383500" y="705713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50800</xdr:colOff>
      <xdr:row>41</xdr:row>
      <xdr:rowOff>78486</xdr:rowOff>
    </xdr:from>
    <xdr:to>
      <xdr:col>111</xdr:col>
      <xdr:colOff>177800</xdr:colOff>
      <xdr:row>41</xdr:row>
      <xdr:rowOff>78486</xdr:rowOff>
    </xdr:to>
    <xdr:cxnSp macro="">
      <xdr:nvCxnSpPr>
        <xdr:cNvPr id="494" name="直線コネクタ 493"/>
        <xdr:cNvCxnSpPr/>
      </xdr:nvCxnSpPr>
      <xdr:spPr>
        <a:xfrm>
          <a:off x="20434300" y="7107936"/>
          <a:ext cx="889000" cy="0"/>
        </a:xfrm>
        <a:prstGeom prst="line">
          <a:avLst/>
        </a:prstGeom>
        <a:noFill/>
        <a:ln w="6350" cap="flat" cmpd="sng" algn="ctr">
          <a:solidFill>
            <a:srgbClr val="FF0000"/>
          </a:solidFill>
          <a:prstDash val="solid"/>
          <a:miter lim="800000"/>
        </a:ln>
        <a:effectLst/>
      </xdr:spPr>
    </xdr:cxnSp>
    <xdr:clientData/>
  </xdr:twoCellAnchor>
  <xdr:twoCellAnchor>
    <xdr:from>
      <xdr:col>102</xdr:col>
      <xdr:colOff>63500</xdr:colOff>
      <xdr:row>41</xdr:row>
      <xdr:rowOff>27686</xdr:rowOff>
    </xdr:from>
    <xdr:to>
      <xdr:col>102</xdr:col>
      <xdr:colOff>165100</xdr:colOff>
      <xdr:row>41</xdr:row>
      <xdr:rowOff>129286</xdr:rowOff>
    </xdr:to>
    <xdr:sp macro="" textlink="">
      <xdr:nvSpPr>
        <xdr:cNvPr id="495" name="楕円 494"/>
        <xdr:cNvSpPr/>
      </xdr:nvSpPr>
      <xdr:spPr>
        <a:xfrm>
          <a:off x="19494500" y="705713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114300</xdr:colOff>
      <xdr:row>41</xdr:row>
      <xdr:rowOff>78486</xdr:rowOff>
    </xdr:from>
    <xdr:to>
      <xdr:col>107</xdr:col>
      <xdr:colOff>50800</xdr:colOff>
      <xdr:row>41</xdr:row>
      <xdr:rowOff>78486</xdr:rowOff>
    </xdr:to>
    <xdr:cxnSp macro="">
      <xdr:nvCxnSpPr>
        <xdr:cNvPr id="496" name="直線コネクタ 495"/>
        <xdr:cNvCxnSpPr/>
      </xdr:nvCxnSpPr>
      <xdr:spPr>
        <a:xfrm>
          <a:off x="19545300" y="7107936"/>
          <a:ext cx="889000" cy="0"/>
        </a:xfrm>
        <a:prstGeom prst="line">
          <a:avLst/>
        </a:prstGeom>
        <a:noFill/>
        <a:ln w="6350" cap="flat" cmpd="sng" algn="ctr">
          <a:solidFill>
            <a:srgbClr val="FF0000"/>
          </a:solidFill>
          <a:prstDash val="solid"/>
          <a:miter lim="800000"/>
        </a:ln>
        <a:effectLst/>
      </xdr:spPr>
    </xdr:cxnSp>
    <xdr:clientData/>
  </xdr:twoCellAnchor>
  <xdr:twoCellAnchor>
    <xdr:from>
      <xdr:col>97</xdr:col>
      <xdr:colOff>127000</xdr:colOff>
      <xdr:row>41</xdr:row>
      <xdr:rowOff>27686</xdr:rowOff>
    </xdr:from>
    <xdr:to>
      <xdr:col>98</xdr:col>
      <xdr:colOff>38100</xdr:colOff>
      <xdr:row>41</xdr:row>
      <xdr:rowOff>129286</xdr:rowOff>
    </xdr:to>
    <xdr:sp macro="" textlink="">
      <xdr:nvSpPr>
        <xdr:cNvPr id="497" name="楕円 496"/>
        <xdr:cNvSpPr/>
      </xdr:nvSpPr>
      <xdr:spPr>
        <a:xfrm>
          <a:off x="18605500" y="705713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177800</xdr:colOff>
      <xdr:row>41</xdr:row>
      <xdr:rowOff>78486</xdr:rowOff>
    </xdr:from>
    <xdr:to>
      <xdr:col>102</xdr:col>
      <xdr:colOff>114300</xdr:colOff>
      <xdr:row>41</xdr:row>
      <xdr:rowOff>78486</xdr:rowOff>
    </xdr:to>
    <xdr:cxnSp macro="">
      <xdr:nvCxnSpPr>
        <xdr:cNvPr id="498" name="直線コネクタ 497"/>
        <xdr:cNvCxnSpPr/>
      </xdr:nvCxnSpPr>
      <xdr:spPr>
        <a:xfrm>
          <a:off x="18656300" y="7107936"/>
          <a:ext cx="889000" cy="0"/>
        </a:xfrm>
        <a:prstGeom prst="line">
          <a:avLst/>
        </a:prstGeom>
        <a:noFill/>
        <a:ln w="6350" cap="flat" cmpd="sng" algn="ctr">
          <a:solidFill>
            <a:srgbClr val="FF0000"/>
          </a:solidFill>
          <a:prstDash val="solid"/>
          <a:miter lim="800000"/>
        </a:ln>
        <a:effectLst/>
      </xdr:spPr>
    </xdr:cxnSp>
    <xdr:clientData/>
  </xdr:twoCellAnchor>
  <xdr:oneCellAnchor>
    <xdr:from>
      <xdr:col>110</xdr:col>
      <xdr:colOff>120727</xdr:colOff>
      <xdr:row>38</xdr:row>
      <xdr:rowOff>52087</xdr:rowOff>
    </xdr:from>
    <xdr:ext cx="469744" cy="259045"/>
    <xdr:sp macro="" textlink="">
      <xdr:nvSpPr>
        <xdr:cNvPr id="499" name="n_1aveValue【認定こども園・幼稚園・保育所】&#10;一人当たり面積"/>
        <xdr:cNvSpPr txBox="1"/>
      </xdr:nvSpPr>
      <xdr:spPr>
        <a:xfrm>
          <a:off x="21075727" y="656718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38</xdr:row>
      <xdr:rowOff>10939</xdr:rowOff>
    </xdr:from>
    <xdr:ext cx="469744" cy="259045"/>
    <xdr:sp macro="" textlink="">
      <xdr:nvSpPr>
        <xdr:cNvPr id="500" name="n_2aveValue【認定こども園・幼稚園・保育所】&#10;一人当たり面積"/>
        <xdr:cNvSpPr txBox="1"/>
      </xdr:nvSpPr>
      <xdr:spPr>
        <a:xfrm>
          <a:off x="20199427" y="6526039"/>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38</xdr:row>
      <xdr:rowOff>15511</xdr:rowOff>
    </xdr:from>
    <xdr:ext cx="469744" cy="259045"/>
    <xdr:sp macro="" textlink="">
      <xdr:nvSpPr>
        <xdr:cNvPr id="501" name="n_3aveValue【認定こども園・幼稚園・保育所】&#10;一人当たり面積"/>
        <xdr:cNvSpPr txBox="1"/>
      </xdr:nvSpPr>
      <xdr:spPr>
        <a:xfrm>
          <a:off x="19310427" y="6530611"/>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38</xdr:row>
      <xdr:rowOff>24655</xdr:rowOff>
    </xdr:from>
    <xdr:ext cx="469744" cy="259045"/>
    <xdr:sp macro="" textlink="">
      <xdr:nvSpPr>
        <xdr:cNvPr id="502" name="n_4aveValue【認定こども園・幼稚園・保育所】&#10;一人当たり面積"/>
        <xdr:cNvSpPr txBox="1"/>
      </xdr:nvSpPr>
      <xdr:spPr>
        <a:xfrm>
          <a:off x="18421427" y="6539755"/>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0.076</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120727</xdr:colOff>
      <xdr:row>41</xdr:row>
      <xdr:rowOff>120413</xdr:rowOff>
    </xdr:from>
    <xdr:ext cx="469744" cy="259045"/>
    <xdr:sp macro="" textlink="">
      <xdr:nvSpPr>
        <xdr:cNvPr id="503" name="n_1mainValue【認定こども園・幼稚園・保育所】&#10;一人当たり面積"/>
        <xdr:cNvSpPr txBox="1"/>
      </xdr:nvSpPr>
      <xdr:spPr>
        <a:xfrm>
          <a:off x="21075727" y="7149863"/>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0.012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41</xdr:row>
      <xdr:rowOff>120413</xdr:rowOff>
    </xdr:from>
    <xdr:ext cx="469744" cy="259045"/>
    <xdr:sp macro="" textlink="">
      <xdr:nvSpPr>
        <xdr:cNvPr id="504" name="n_2mainValue【認定こども園・幼稚園・保育所】&#10;一人当たり面積"/>
        <xdr:cNvSpPr txBox="1"/>
      </xdr:nvSpPr>
      <xdr:spPr>
        <a:xfrm>
          <a:off x="20199427" y="7149863"/>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0.012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41</xdr:row>
      <xdr:rowOff>120413</xdr:rowOff>
    </xdr:from>
    <xdr:ext cx="469744" cy="259045"/>
    <xdr:sp macro="" textlink="">
      <xdr:nvSpPr>
        <xdr:cNvPr id="505" name="n_3mainValue【認定こども園・幼稚園・保育所】&#10;一人当たり面積"/>
        <xdr:cNvSpPr txBox="1"/>
      </xdr:nvSpPr>
      <xdr:spPr>
        <a:xfrm>
          <a:off x="19310427" y="7149863"/>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0.012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41</xdr:row>
      <xdr:rowOff>120413</xdr:rowOff>
    </xdr:from>
    <xdr:ext cx="469744" cy="259045"/>
    <xdr:sp macro="" textlink="">
      <xdr:nvSpPr>
        <xdr:cNvPr id="506" name="n_4mainValue【認定こども園・幼稚園・保育所】&#10;一人当たり面積"/>
        <xdr:cNvSpPr txBox="1"/>
      </xdr:nvSpPr>
      <xdr:spPr>
        <a:xfrm>
          <a:off x="18421427" y="7149863"/>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0.012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7/23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65.2</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66.2</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noFill/>
        <a:ln w="6350" cap="flat" cmpd="sng" algn="ctr">
          <a:solidFill>
            <a:srgbClr val="C0C0C0"/>
          </a:solidFill>
          <a:prstDash val="solid"/>
          <a:miter lim="800000"/>
        </a:ln>
        <a:effectLst/>
      </xdr:spPr>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2042941" y="10961205"/>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2042941" y="9328349"/>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126364</xdr:colOff>
      <xdr:row>56</xdr:row>
      <xdr:rowOff>52251</xdr:rowOff>
    </xdr:from>
    <xdr:to>
      <xdr:col>85</xdr:col>
      <xdr:colOff>126364</xdr:colOff>
      <xdr:row>63</xdr:row>
      <xdr:rowOff>102870</xdr:rowOff>
    </xdr:to>
    <xdr:cxnSp macro="">
      <xdr:nvCxnSpPr>
        <xdr:cNvPr id="533" name="直線コネクタ 532"/>
        <xdr:cNvCxnSpPr/>
      </xdr:nvCxnSpPr>
      <xdr:spPr>
        <a:xfrm flipV="1">
          <a:off x="16318864" y="9653451"/>
          <a:ext cx="0" cy="1250769"/>
        </a:xfrm>
        <a:prstGeom prst="line">
          <a:avLst/>
        </a:prstGeom>
        <a:noFill/>
        <a:ln w="31750" cap="flat" cmpd="sng" algn="ctr">
          <a:solidFill>
            <a:srgbClr val="808080"/>
          </a:solidFill>
          <a:prstDash val="solid"/>
          <a:miter lim="800000"/>
        </a:ln>
        <a:effectLst/>
      </xdr:spPr>
    </xdr:cxnSp>
    <xdr:clientData/>
  </xdr:twoCellAnchor>
  <xdr:oneCellAnchor>
    <xdr:from>
      <xdr:col>85</xdr:col>
      <xdr:colOff>165100</xdr:colOff>
      <xdr:row>63</xdr:row>
      <xdr:rowOff>106697</xdr:rowOff>
    </xdr:from>
    <xdr:ext cx="405111" cy="259045"/>
    <xdr:sp macro="" textlink="">
      <xdr:nvSpPr>
        <xdr:cNvPr id="534" name="【学校施設】&#10;有形固定資産減価償却率最小値テキスト"/>
        <xdr:cNvSpPr txBox="1"/>
      </xdr:nvSpPr>
      <xdr:spPr>
        <a:xfrm>
          <a:off x="16357600" y="1090804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83.9</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5" name="直線コネクタ 534"/>
        <xdr:cNvCxnSpPr/>
      </xdr:nvCxnSpPr>
      <xdr:spPr>
        <a:xfrm>
          <a:off x="16230600" y="1090422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54</xdr:row>
      <xdr:rowOff>170378</xdr:rowOff>
    </xdr:from>
    <xdr:ext cx="405111" cy="259045"/>
    <xdr:sp macro="" textlink="">
      <xdr:nvSpPr>
        <xdr:cNvPr id="536" name="【学校施設】&#10;有形固定資産減価償却率最大値テキスト"/>
        <xdr:cNvSpPr txBox="1"/>
      </xdr:nvSpPr>
      <xdr:spPr>
        <a:xfrm>
          <a:off x="16357600" y="9428678"/>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45.6</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7" name="直線コネクタ 536"/>
        <xdr:cNvCxnSpPr/>
      </xdr:nvCxnSpPr>
      <xdr:spPr>
        <a:xfrm>
          <a:off x="16230600" y="9653451"/>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59</xdr:row>
      <xdr:rowOff>112140</xdr:rowOff>
    </xdr:from>
    <xdr:ext cx="405111" cy="259045"/>
    <xdr:sp macro="" textlink="">
      <xdr:nvSpPr>
        <xdr:cNvPr id="538" name="【学校施設】&#10;有形固定資産減価償却率平均値テキスト"/>
        <xdr:cNvSpPr txBox="1"/>
      </xdr:nvSpPr>
      <xdr:spPr>
        <a:xfrm>
          <a:off x="16357600" y="10227690"/>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65.4</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39" name="フローチャート: 判断 538"/>
        <xdr:cNvSpPr/>
      </xdr:nvSpPr>
      <xdr:spPr>
        <a:xfrm>
          <a:off x="16268700" y="10249263"/>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0</xdr:colOff>
      <xdr:row>59</xdr:row>
      <xdr:rowOff>127181</xdr:rowOff>
    </xdr:from>
    <xdr:to>
      <xdr:col>81</xdr:col>
      <xdr:colOff>101600</xdr:colOff>
      <xdr:row>60</xdr:row>
      <xdr:rowOff>57331</xdr:rowOff>
    </xdr:to>
    <xdr:sp macro="" textlink="">
      <xdr:nvSpPr>
        <xdr:cNvPr id="540" name="フローチャート: 判断 539"/>
        <xdr:cNvSpPr/>
      </xdr:nvSpPr>
      <xdr:spPr>
        <a:xfrm>
          <a:off x="15430500" y="10242731"/>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41" name="フローチャート: 判断 540"/>
        <xdr:cNvSpPr/>
      </xdr:nvSpPr>
      <xdr:spPr>
        <a:xfrm>
          <a:off x="14541500" y="10249263"/>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127000</xdr:colOff>
      <xdr:row>59</xdr:row>
      <xdr:rowOff>123916</xdr:rowOff>
    </xdr:from>
    <xdr:to>
      <xdr:col>72</xdr:col>
      <xdr:colOff>38100</xdr:colOff>
      <xdr:row>60</xdr:row>
      <xdr:rowOff>54066</xdr:rowOff>
    </xdr:to>
    <xdr:sp macro="" textlink="">
      <xdr:nvSpPr>
        <xdr:cNvPr id="542" name="フローチャート: 判断 541"/>
        <xdr:cNvSpPr/>
      </xdr:nvSpPr>
      <xdr:spPr>
        <a:xfrm>
          <a:off x="13652500" y="1023946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543" name="フローチャート: 判断 542"/>
        <xdr:cNvSpPr/>
      </xdr:nvSpPr>
      <xdr:spPr>
        <a:xfrm>
          <a:off x="12763500" y="1022966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49" name="楕円 548"/>
        <xdr:cNvSpPr/>
      </xdr:nvSpPr>
      <xdr:spPr>
        <a:xfrm>
          <a:off x="16268700" y="1009577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85</xdr:col>
      <xdr:colOff>165100</xdr:colOff>
      <xdr:row>58</xdr:row>
      <xdr:rowOff>3101</xdr:rowOff>
    </xdr:from>
    <xdr:ext cx="405111" cy="259045"/>
    <xdr:sp macro="" textlink="">
      <xdr:nvSpPr>
        <xdr:cNvPr id="550" name="【学校施設】&#10;有形固定資産減価償却率該当値テキスト"/>
        <xdr:cNvSpPr txBox="1"/>
      </xdr:nvSpPr>
      <xdr:spPr>
        <a:xfrm>
          <a:off x="16357600" y="9947201"/>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60.7</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81</xdr:col>
      <xdr:colOff>0</xdr:colOff>
      <xdr:row>59</xdr:row>
      <xdr:rowOff>169635</xdr:rowOff>
    </xdr:from>
    <xdr:to>
      <xdr:col>81</xdr:col>
      <xdr:colOff>101600</xdr:colOff>
      <xdr:row>60</xdr:row>
      <xdr:rowOff>99785</xdr:rowOff>
    </xdr:to>
    <xdr:sp macro="" textlink="">
      <xdr:nvSpPr>
        <xdr:cNvPr id="551" name="楕円 550"/>
        <xdr:cNvSpPr/>
      </xdr:nvSpPr>
      <xdr:spPr>
        <a:xfrm>
          <a:off x="15430500" y="1028518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50800</xdr:colOff>
      <xdr:row>59</xdr:row>
      <xdr:rowOff>31024</xdr:rowOff>
    </xdr:from>
    <xdr:to>
      <xdr:col>85</xdr:col>
      <xdr:colOff>127000</xdr:colOff>
      <xdr:row>60</xdr:row>
      <xdr:rowOff>48985</xdr:rowOff>
    </xdr:to>
    <xdr:cxnSp macro="">
      <xdr:nvCxnSpPr>
        <xdr:cNvPr id="552" name="直線コネクタ 551"/>
        <xdr:cNvCxnSpPr/>
      </xdr:nvCxnSpPr>
      <xdr:spPr>
        <a:xfrm flipV="1">
          <a:off x="15481300" y="10146574"/>
          <a:ext cx="838200" cy="189411"/>
        </a:xfrm>
        <a:prstGeom prst="line">
          <a:avLst/>
        </a:prstGeom>
        <a:noFill/>
        <a:ln w="6350" cap="flat" cmpd="sng" algn="ctr">
          <a:solidFill>
            <a:srgbClr val="FF0000"/>
          </a:solidFill>
          <a:prstDash val="solid"/>
          <a:miter lim="800000"/>
        </a:ln>
        <a:effectLst/>
      </xdr:spPr>
    </xdr:cxnSp>
    <xdr:clientData/>
  </xdr:twoCellAnchor>
  <xdr:twoCellAnchor>
    <xdr:from>
      <xdr:col>76</xdr:col>
      <xdr:colOff>63500</xdr:colOff>
      <xdr:row>59</xdr:row>
      <xdr:rowOff>110853</xdr:rowOff>
    </xdr:from>
    <xdr:to>
      <xdr:col>76</xdr:col>
      <xdr:colOff>165100</xdr:colOff>
      <xdr:row>60</xdr:row>
      <xdr:rowOff>41003</xdr:rowOff>
    </xdr:to>
    <xdr:sp macro="" textlink="">
      <xdr:nvSpPr>
        <xdr:cNvPr id="553" name="楕円 552"/>
        <xdr:cNvSpPr/>
      </xdr:nvSpPr>
      <xdr:spPr>
        <a:xfrm>
          <a:off x="14541500" y="1022640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114300</xdr:colOff>
      <xdr:row>59</xdr:row>
      <xdr:rowOff>161653</xdr:rowOff>
    </xdr:from>
    <xdr:to>
      <xdr:col>81</xdr:col>
      <xdr:colOff>50800</xdr:colOff>
      <xdr:row>60</xdr:row>
      <xdr:rowOff>48985</xdr:rowOff>
    </xdr:to>
    <xdr:cxnSp macro="">
      <xdr:nvCxnSpPr>
        <xdr:cNvPr id="554" name="直線コネクタ 553"/>
        <xdr:cNvCxnSpPr/>
      </xdr:nvCxnSpPr>
      <xdr:spPr>
        <a:xfrm>
          <a:off x="14592300" y="10277203"/>
          <a:ext cx="889000" cy="58782"/>
        </a:xfrm>
        <a:prstGeom prst="line">
          <a:avLst/>
        </a:prstGeom>
        <a:noFill/>
        <a:ln w="6350" cap="flat" cmpd="sng" algn="ctr">
          <a:solidFill>
            <a:srgbClr val="FF0000"/>
          </a:solidFill>
          <a:prstDash val="solid"/>
          <a:miter lim="800000"/>
        </a:ln>
        <a:effectLst/>
      </xdr:spPr>
    </xdr:cxn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55" name="楕円 554"/>
        <xdr:cNvSpPr/>
      </xdr:nvSpPr>
      <xdr:spPr>
        <a:xfrm>
          <a:off x="13652500" y="10183949"/>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177800</xdr:colOff>
      <xdr:row>59</xdr:row>
      <xdr:rowOff>119199</xdr:rowOff>
    </xdr:from>
    <xdr:to>
      <xdr:col>76</xdr:col>
      <xdr:colOff>114300</xdr:colOff>
      <xdr:row>59</xdr:row>
      <xdr:rowOff>161653</xdr:rowOff>
    </xdr:to>
    <xdr:cxnSp macro="">
      <xdr:nvCxnSpPr>
        <xdr:cNvPr id="556" name="直線コネクタ 555"/>
        <xdr:cNvCxnSpPr/>
      </xdr:nvCxnSpPr>
      <xdr:spPr>
        <a:xfrm>
          <a:off x="13703300" y="10234749"/>
          <a:ext cx="889000" cy="42454"/>
        </a:xfrm>
        <a:prstGeom prst="line">
          <a:avLst/>
        </a:prstGeom>
        <a:noFill/>
        <a:ln w="6350" cap="flat" cmpd="sng" algn="ctr">
          <a:solidFill>
            <a:srgbClr val="FF0000"/>
          </a:solidFill>
          <a:prstDash val="solid"/>
          <a:miter lim="800000"/>
        </a:ln>
        <a:effectLst/>
      </xdr:spPr>
    </xdr:cxnSp>
    <xdr:clientData/>
  </xdr:twoCellAnchor>
  <xdr:twoCellAnchor>
    <xdr:from>
      <xdr:col>67</xdr:col>
      <xdr:colOff>0</xdr:colOff>
      <xdr:row>59</xdr:row>
      <xdr:rowOff>45538</xdr:rowOff>
    </xdr:from>
    <xdr:to>
      <xdr:col>67</xdr:col>
      <xdr:colOff>101600</xdr:colOff>
      <xdr:row>59</xdr:row>
      <xdr:rowOff>147138</xdr:rowOff>
    </xdr:to>
    <xdr:sp macro="" textlink="">
      <xdr:nvSpPr>
        <xdr:cNvPr id="557" name="楕円 556"/>
        <xdr:cNvSpPr/>
      </xdr:nvSpPr>
      <xdr:spPr>
        <a:xfrm>
          <a:off x="12763500" y="10161088"/>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50800</xdr:colOff>
      <xdr:row>59</xdr:row>
      <xdr:rowOff>96338</xdr:rowOff>
    </xdr:from>
    <xdr:to>
      <xdr:col>71</xdr:col>
      <xdr:colOff>177800</xdr:colOff>
      <xdr:row>59</xdr:row>
      <xdr:rowOff>119199</xdr:rowOff>
    </xdr:to>
    <xdr:cxnSp macro="">
      <xdr:nvCxnSpPr>
        <xdr:cNvPr id="558" name="直線コネクタ 557"/>
        <xdr:cNvCxnSpPr/>
      </xdr:nvCxnSpPr>
      <xdr:spPr>
        <a:xfrm>
          <a:off x="12814300" y="10211888"/>
          <a:ext cx="889000" cy="22861"/>
        </a:xfrm>
        <a:prstGeom prst="line">
          <a:avLst/>
        </a:prstGeom>
        <a:noFill/>
        <a:ln w="6350" cap="flat" cmpd="sng" algn="ctr">
          <a:solidFill>
            <a:srgbClr val="FF0000"/>
          </a:solidFill>
          <a:prstDash val="solid"/>
          <a:miter lim="800000"/>
        </a:ln>
        <a:effectLst/>
      </xdr:spPr>
    </xdr:cxnSp>
    <xdr:clientData/>
  </xdr:twoCellAnchor>
  <xdr:oneCellAnchor>
    <xdr:from>
      <xdr:col>80</xdr:col>
      <xdr:colOff>26044</xdr:colOff>
      <xdr:row>58</xdr:row>
      <xdr:rowOff>73858</xdr:rowOff>
    </xdr:from>
    <xdr:ext cx="405111" cy="259045"/>
    <xdr:sp macro="" textlink="">
      <xdr:nvSpPr>
        <xdr:cNvPr id="559" name="n_1aveValue【学校施設】&#10;有形固定資産減価償却率"/>
        <xdr:cNvSpPr txBox="1"/>
      </xdr:nvSpPr>
      <xdr:spPr>
        <a:xfrm>
          <a:off x="15266044" y="10017958"/>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65.2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60</xdr:row>
      <xdr:rowOff>54990</xdr:rowOff>
    </xdr:from>
    <xdr:ext cx="405111" cy="259045"/>
    <xdr:sp macro="" textlink="">
      <xdr:nvSpPr>
        <xdr:cNvPr id="560" name="n_2aveValue【学校施設】&#10;有形固定資産減価償却率"/>
        <xdr:cNvSpPr txBox="1"/>
      </xdr:nvSpPr>
      <xdr:spPr>
        <a:xfrm>
          <a:off x="14389744" y="10341990"/>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65.4</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60</xdr:row>
      <xdr:rowOff>45193</xdr:rowOff>
    </xdr:from>
    <xdr:ext cx="405111" cy="259045"/>
    <xdr:sp macro="" textlink="">
      <xdr:nvSpPr>
        <xdr:cNvPr id="561" name="n_3aveValue【学校施設】&#10;有形固定資産減価償却率"/>
        <xdr:cNvSpPr txBox="1"/>
      </xdr:nvSpPr>
      <xdr:spPr>
        <a:xfrm>
          <a:off x="13500744" y="1033219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65.1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60</xdr:row>
      <xdr:rowOff>35396</xdr:rowOff>
    </xdr:from>
    <xdr:ext cx="405111" cy="259045"/>
    <xdr:sp macro="" textlink="">
      <xdr:nvSpPr>
        <xdr:cNvPr id="562" name="n_4aveValue【学校施設】&#10;有形固定資産減価償却率"/>
        <xdr:cNvSpPr txBox="1"/>
      </xdr:nvSpPr>
      <xdr:spPr>
        <a:xfrm>
          <a:off x="12611744" y="1032239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64.8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26044</xdr:colOff>
      <xdr:row>60</xdr:row>
      <xdr:rowOff>90912</xdr:rowOff>
    </xdr:from>
    <xdr:ext cx="405111" cy="259045"/>
    <xdr:sp macro="" textlink="">
      <xdr:nvSpPr>
        <xdr:cNvPr id="563" name="n_1mainValue【学校施設】&#10;有形固定資産減価償却率"/>
        <xdr:cNvSpPr txBox="1"/>
      </xdr:nvSpPr>
      <xdr:spPr>
        <a:xfrm>
          <a:off x="15266044" y="1037791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66.5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58</xdr:row>
      <xdr:rowOff>57530</xdr:rowOff>
    </xdr:from>
    <xdr:ext cx="405111" cy="259045"/>
    <xdr:sp macro="" textlink="">
      <xdr:nvSpPr>
        <xdr:cNvPr id="564" name="n_2mainValue【学校施設】&#10;有形固定資産減価償却率"/>
        <xdr:cNvSpPr txBox="1"/>
      </xdr:nvSpPr>
      <xdr:spPr>
        <a:xfrm>
          <a:off x="14389744" y="10001630"/>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64.7</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58</xdr:row>
      <xdr:rowOff>15076</xdr:rowOff>
    </xdr:from>
    <xdr:ext cx="405111" cy="259045"/>
    <xdr:sp macro="" textlink="">
      <xdr:nvSpPr>
        <xdr:cNvPr id="565" name="n_3mainValue【学校施設】&#10;有形固定資産減価償却率"/>
        <xdr:cNvSpPr txBox="1"/>
      </xdr:nvSpPr>
      <xdr:spPr>
        <a:xfrm>
          <a:off x="13500744" y="995917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63.4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57</xdr:row>
      <xdr:rowOff>163665</xdr:rowOff>
    </xdr:from>
    <xdr:ext cx="405111" cy="259045"/>
    <xdr:sp macro="" textlink="">
      <xdr:nvSpPr>
        <xdr:cNvPr id="566" name="n_4mainValue【学校施設】&#10;有形固定資産減価償却率"/>
        <xdr:cNvSpPr txBox="1"/>
      </xdr:nvSpPr>
      <xdr:spPr>
        <a:xfrm>
          <a:off x="12611744" y="993631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62.7</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11/23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1.446</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1.079</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116</xdr:col>
      <xdr:colOff>62864</xdr:colOff>
      <xdr:row>55</xdr:row>
      <xdr:rowOff>44450</xdr:rowOff>
    </xdr:from>
    <xdr:to>
      <xdr:col>116</xdr:col>
      <xdr:colOff>62864</xdr:colOff>
      <xdr:row>64</xdr:row>
      <xdr:rowOff>118110</xdr:rowOff>
    </xdr:to>
    <xdr:cxnSp macro="">
      <xdr:nvCxnSpPr>
        <xdr:cNvPr id="591" name="直線コネクタ 590"/>
        <xdr:cNvCxnSpPr/>
      </xdr:nvCxnSpPr>
      <xdr:spPr>
        <a:xfrm flipV="1">
          <a:off x="22160864" y="9474200"/>
          <a:ext cx="0" cy="1616710"/>
        </a:xfrm>
        <a:prstGeom prst="line">
          <a:avLst/>
        </a:prstGeom>
        <a:noFill/>
        <a:ln w="31750" cap="flat" cmpd="sng" algn="ctr">
          <a:solidFill>
            <a:srgbClr val="808080"/>
          </a:solidFill>
          <a:prstDash val="solid"/>
          <a:miter lim="800000"/>
        </a:ln>
        <a:effectLst/>
      </xdr:spPr>
    </xdr:cxnSp>
    <xdr:clientData/>
  </xdr:twoCellAnchor>
  <xdr:oneCellAnchor>
    <xdr:from>
      <xdr:col>116</xdr:col>
      <xdr:colOff>101600</xdr:colOff>
      <xdr:row>64</xdr:row>
      <xdr:rowOff>121937</xdr:rowOff>
    </xdr:from>
    <xdr:ext cx="469744" cy="259045"/>
    <xdr:sp macro="" textlink="">
      <xdr:nvSpPr>
        <xdr:cNvPr id="592" name="【学校施設】&#10;一人当たり面積最小値テキスト"/>
        <xdr:cNvSpPr txBox="1"/>
      </xdr:nvSpPr>
      <xdr:spPr>
        <a:xfrm>
          <a:off x="22199600" y="1109473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0.867</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64</xdr:row>
      <xdr:rowOff>118110</xdr:rowOff>
    </xdr:from>
    <xdr:to>
      <xdr:col>116</xdr:col>
      <xdr:colOff>152400</xdr:colOff>
      <xdr:row>64</xdr:row>
      <xdr:rowOff>118110</xdr:rowOff>
    </xdr:to>
    <xdr:cxnSp macro="">
      <xdr:nvCxnSpPr>
        <xdr:cNvPr id="593" name="直線コネクタ 592"/>
        <xdr:cNvCxnSpPr/>
      </xdr:nvCxnSpPr>
      <xdr:spPr>
        <a:xfrm>
          <a:off x="22072600" y="1109091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53</xdr:row>
      <xdr:rowOff>162577</xdr:rowOff>
    </xdr:from>
    <xdr:ext cx="469744" cy="259045"/>
    <xdr:sp macro="" textlink="">
      <xdr:nvSpPr>
        <xdr:cNvPr id="594" name="【学校施設】&#10;一人当たり面積最大値テキスト"/>
        <xdr:cNvSpPr txBox="1"/>
      </xdr:nvSpPr>
      <xdr:spPr>
        <a:xfrm>
          <a:off x="22199600" y="92494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2.140</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55</xdr:row>
      <xdr:rowOff>44450</xdr:rowOff>
    </xdr:from>
    <xdr:to>
      <xdr:col>116</xdr:col>
      <xdr:colOff>152400</xdr:colOff>
      <xdr:row>55</xdr:row>
      <xdr:rowOff>44450</xdr:rowOff>
    </xdr:to>
    <xdr:cxnSp macro="">
      <xdr:nvCxnSpPr>
        <xdr:cNvPr id="595" name="直線コネクタ 594"/>
        <xdr:cNvCxnSpPr/>
      </xdr:nvCxnSpPr>
      <xdr:spPr>
        <a:xfrm>
          <a:off x="22072600" y="947420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60</xdr:row>
      <xdr:rowOff>157497</xdr:rowOff>
    </xdr:from>
    <xdr:ext cx="469744" cy="259045"/>
    <xdr:sp macro="" textlink="">
      <xdr:nvSpPr>
        <xdr:cNvPr id="596" name="【学校施設】&#10;一人当たり面積平均値テキスト"/>
        <xdr:cNvSpPr txBox="1"/>
      </xdr:nvSpPr>
      <xdr:spPr>
        <a:xfrm>
          <a:off x="22199600" y="1044449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1.319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61</xdr:row>
      <xdr:rowOff>7620</xdr:rowOff>
    </xdr:from>
    <xdr:to>
      <xdr:col>116</xdr:col>
      <xdr:colOff>114300</xdr:colOff>
      <xdr:row>61</xdr:row>
      <xdr:rowOff>109220</xdr:rowOff>
    </xdr:to>
    <xdr:sp macro="" textlink="">
      <xdr:nvSpPr>
        <xdr:cNvPr id="597" name="フローチャート: 判断 596"/>
        <xdr:cNvSpPr/>
      </xdr:nvSpPr>
      <xdr:spPr>
        <a:xfrm>
          <a:off x="22110700" y="1046607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127000</xdr:colOff>
      <xdr:row>61</xdr:row>
      <xdr:rowOff>12700</xdr:rowOff>
    </xdr:from>
    <xdr:to>
      <xdr:col>112</xdr:col>
      <xdr:colOff>38100</xdr:colOff>
      <xdr:row>61</xdr:row>
      <xdr:rowOff>114300</xdr:rowOff>
    </xdr:to>
    <xdr:sp macro="" textlink="">
      <xdr:nvSpPr>
        <xdr:cNvPr id="598" name="フローチャート: 判断 597"/>
        <xdr:cNvSpPr/>
      </xdr:nvSpPr>
      <xdr:spPr>
        <a:xfrm>
          <a:off x="21272500" y="1047115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0</xdr:colOff>
      <xdr:row>61</xdr:row>
      <xdr:rowOff>31750</xdr:rowOff>
    </xdr:from>
    <xdr:to>
      <xdr:col>107</xdr:col>
      <xdr:colOff>101600</xdr:colOff>
      <xdr:row>61</xdr:row>
      <xdr:rowOff>133350</xdr:rowOff>
    </xdr:to>
    <xdr:sp macro="" textlink="">
      <xdr:nvSpPr>
        <xdr:cNvPr id="599" name="フローチャート: 判断 598"/>
        <xdr:cNvSpPr/>
      </xdr:nvSpPr>
      <xdr:spPr>
        <a:xfrm>
          <a:off x="20383500" y="104902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63500</xdr:colOff>
      <xdr:row>61</xdr:row>
      <xdr:rowOff>60960</xdr:rowOff>
    </xdr:from>
    <xdr:to>
      <xdr:col>102</xdr:col>
      <xdr:colOff>165100</xdr:colOff>
      <xdr:row>61</xdr:row>
      <xdr:rowOff>162560</xdr:rowOff>
    </xdr:to>
    <xdr:sp macro="" textlink="">
      <xdr:nvSpPr>
        <xdr:cNvPr id="600" name="フローチャート: 判断 599"/>
        <xdr:cNvSpPr/>
      </xdr:nvSpPr>
      <xdr:spPr>
        <a:xfrm>
          <a:off x="19494500" y="1051941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127000</xdr:colOff>
      <xdr:row>61</xdr:row>
      <xdr:rowOff>25400</xdr:rowOff>
    </xdr:from>
    <xdr:to>
      <xdr:col>98</xdr:col>
      <xdr:colOff>38100</xdr:colOff>
      <xdr:row>61</xdr:row>
      <xdr:rowOff>127000</xdr:rowOff>
    </xdr:to>
    <xdr:sp macro="" textlink="">
      <xdr:nvSpPr>
        <xdr:cNvPr id="601" name="フローチャート: 判断 600"/>
        <xdr:cNvSpPr/>
      </xdr:nvSpPr>
      <xdr:spPr>
        <a:xfrm>
          <a:off x="18605500" y="1048385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60</xdr:row>
      <xdr:rowOff>165100</xdr:rowOff>
    </xdr:from>
    <xdr:to>
      <xdr:col>116</xdr:col>
      <xdr:colOff>114300</xdr:colOff>
      <xdr:row>61</xdr:row>
      <xdr:rowOff>95250</xdr:rowOff>
    </xdr:to>
    <xdr:sp macro="" textlink="">
      <xdr:nvSpPr>
        <xdr:cNvPr id="607" name="楕円 606"/>
        <xdr:cNvSpPr/>
      </xdr:nvSpPr>
      <xdr:spPr>
        <a:xfrm>
          <a:off x="22110700" y="104521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116</xdr:col>
      <xdr:colOff>101600</xdr:colOff>
      <xdr:row>60</xdr:row>
      <xdr:rowOff>16527</xdr:rowOff>
    </xdr:from>
    <xdr:ext cx="469744" cy="259045"/>
    <xdr:sp macro="" textlink="">
      <xdr:nvSpPr>
        <xdr:cNvPr id="608" name="【学校施設】&#10;一人当たり面積該当値テキスト"/>
        <xdr:cNvSpPr txBox="1"/>
      </xdr:nvSpPr>
      <xdr:spPr>
        <a:xfrm>
          <a:off x="22199600" y="103035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1.330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111</xdr:col>
      <xdr:colOff>127000</xdr:colOff>
      <xdr:row>61</xdr:row>
      <xdr:rowOff>12700</xdr:rowOff>
    </xdr:from>
    <xdr:to>
      <xdr:col>112</xdr:col>
      <xdr:colOff>38100</xdr:colOff>
      <xdr:row>61</xdr:row>
      <xdr:rowOff>114300</xdr:rowOff>
    </xdr:to>
    <xdr:sp macro="" textlink="">
      <xdr:nvSpPr>
        <xdr:cNvPr id="609" name="楕円 608"/>
        <xdr:cNvSpPr/>
      </xdr:nvSpPr>
      <xdr:spPr>
        <a:xfrm>
          <a:off x="21272500" y="1047115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177800</xdr:colOff>
      <xdr:row>61</xdr:row>
      <xdr:rowOff>44450</xdr:rowOff>
    </xdr:from>
    <xdr:to>
      <xdr:col>116</xdr:col>
      <xdr:colOff>63500</xdr:colOff>
      <xdr:row>61</xdr:row>
      <xdr:rowOff>63500</xdr:rowOff>
    </xdr:to>
    <xdr:cxnSp macro="">
      <xdr:nvCxnSpPr>
        <xdr:cNvPr id="610" name="直線コネクタ 609"/>
        <xdr:cNvCxnSpPr/>
      </xdr:nvCxnSpPr>
      <xdr:spPr>
        <a:xfrm flipV="1">
          <a:off x="21323300" y="10502900"/>
          <a:ext cx="838200" cy="19050"/>
        </a:xfrm>
        <a:prstGeom prst="line">
          <a:avLst/>
        </a:prstGeom>
        <a:noFill/>
        <a:ln w="6350" cap="flat" cmpd="sng" algn="ctr">
          <a:solidFill>
            <a:srgbClr val="FF0000"/>
          </a:solidFill>
          <a:prstDash val="solid"/>
          <a:miter lim="800000"/>
        </a:ln>
        <a:effectLst/>
      </xdr:spPr>
    </xdr:cxnSp>
    <xdr:clientData/>
  </xdr:twoCellAnchor>
  <xdr:twoCellAnchor>
    <xdr:from>
      <xdr:col>107</xdr:col>
      <xdr:colOff>0</xdr:colOff>
      <xdr:row>61</xdr:row>
      <xdr:rowOff>15240</xdr:rowOff>
    </xdr:from>
    <xdr:to>
      <xdr:col>107</xdr:col>
      <xdr:colOff>101600</xdr:colOff>
      <xdr:row>61</xdr:row>
      <xdr:rowOff>116840</xdr:rowOff>
    </xdr:to>
    <xdr:sp macro="" textlink="">
      <xdr:nvSpPr>
        <xdr:cNvPr id="611" name="楕円 610"/>
        <xdr:cNvSpPr/>
      </xdr:nvSpPr>
      <xdr:spPr>
        <a:xfrm>
          <a:off x="20383500" y="1047369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50800</xdr:colOff>
      <xdr:row>61</xdr:row>
      <xdr:rowOff>63500</xdr:rowOff>
    </xdr:from>
    <xdr:to>
      <xdr:col>111</xdr:col>
      <xdr:colOff>177800</xdr:colOff>
      <xdr:row>61</xdr:row>
      <xdr:rowOff>66040</xdr:rowOff>
    </xdr:to>
    <xdr:cxnSp macro="">
      <xdr:nvCxnSpPr>
        <xdr:cNvPr id="612" name="直線コネクタ 611"/>
        <xdr:cNvCxnSpPr/>
      </xdr:nvCxnSpPr>
      <xdr:spPr>
        <a:xfrm flipV="1">
          <a:off x="20434300" y="10521950"/>
          <a:ext cx="889000" cy="2540"/>
        </a:xfrm>
        <a:prstGeom prst="line">
          <a:avLst/>
        </a:prstGeom>
        <a:noFill/>
        <a:ln w="6350" cap="flat" cmpd="sng" algn="ctr">
          <a:solidFill>
            <a:srgbClr val="FF0000"/>
          </a:solidFill>
          <a:prstDash val="solid"/>
          <a:miter lim="800000"/>
        </a:ln>
        <a:effectLst/>
      </xdr:spPr>
    </xdr:cxnSp>
    <xdr:clientData/>
  </xdr:twoCellAnchor>
  <xdr:twoCellAnchor>
    <xdr:from>
      <xdr:col>102</xdr:col>
      <xdr:colOff>63500</xdr:colOff>
      <xdr:row>61</xdr:row>
      <xdr:rowOff>20320</xdr:rowOff>
    </xdr:from>
    <xdr:to>
      <xdr:col>102</xdr:col>
      <xdr:colOff>165100</xdr:colOff>
      <xdr:row>61</xdr:row>
      <xdr:rowOff>121920</xdr:rowOff>
    </xdr:to>
    <xdr:sp macro="" textlink="">
      <xdr:nvSpPr>
        <xdr:cNvPr id="613" name="楕円 612"/>
        <xdr:cNvSpPr/>
      </xdr:nvSpPr>
      <xdr:spPr>
        <a:xfrm>
          <a:off x="19494500" y="1047877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114300</xdr:colOff>
      <xdr:row>61</xdr:row>
      <xdr:rowOff>66040</xdr:rowOff>
    </xdr:from>
    <xdr:to>
      <xdr:col>107</xdr:col>
      <xdr:colOff>50800</xdr:colOff>
      <xdr:row>61</xdr:row>
      <xdr:rowOff>71120</xdr:rowOff>
    </xdr:to>
    <xdr:cxnSp macro="">
      <xdr:nvCxnSpPr>
        <xdr:cNvPr id="614" name="直線コネクタ 613"/>
        <xdr:cNvCxnSpPr/>
      </xdr:nvCxnSpPr>
      <xdr:spPr>
        <a:xfrm flipV="1">
          <a:off x="19545300" y="10524490"/>
          <a:ext cx="889000" cy="5080"/>
        </a:xfrm>
        <a:prstGeom prst="line">
          <a:avLst/>
        </a:prstGeom>
        <a:noFill/>
        <a:ln w="6350" cap="flat" cmpd="sng" algn="ctr">
          <a:solidFill>
            <a:srgbClr val="FF0000"/>
          </a:solidFill>
          <a:prstDash val="solid"/>
          <a:miter lim="800000"/>
        </a:ln>
        <a:effectLst/>
      </xdr:spPr>
    </xdr:cxnSp>
    <xdr:clientData/>
  </xdr:twoCellAnchor>
  <xdr:twoCellAnchor>
    <xdr:from>
      <xdr:col>97</xdr:col>
      <xdr:colOff>127000</xdr:colOff>
      <xdr:row>61</xdr:row>
      <xdr:rowOff>25400</xdr:rowOff>
    </xdr:from>
    <xdr:to>
      <xdr:col>98</xdr:col>
      <xdr:colOff>38100</xdr:colOff>
      <xdr:row>61</xdr:row>
      <xdr:rowOff>127000</xdr:rowOff>
    </xdr:to>
    <xdr:sp macro="" textlink="">
      <xdr:nvSpPr>
        <xdr:cNvPr id="615" name="楕円 614"/>
        <xdr:cNvSpPr/>
      </xdr:nvSpPr>
      <xdr:spPr>
        <a:xfrm>
          <a:off x="18605500" y="1048385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177800</xdr:colOff>
      <xdr:row>61</xdr:row>
      <xdr:rowOff>71120</xdr:rowOff>
    </xdr:from>
    <xdr:to>
      <xdr:col>102</xdr:col>
      <xdr:colOff>114300</xdr:colOff>
      <xdr:row>61</xdr:row>
      <xdr:rowOff>76200</xdr:rowOff>
    </xdr:to>
    <xdr:cxnSp macro="">
      <xdr:nvCxnSpPr>
        <xdr:cNvPr id="616" name="直線コネクタ 615"/>
        <xdr:cNvCxnSpPr/>
      </xdr:nvCxnSpPr>
      <xdr:spPr>
        <a:xfrm flipV="1">
          <a:off x="18656300" y="10529570"/>
          <a:ext cx="889000" cy="5080"/>
        </a:xfrm>
        <a:prstGeom prst="line">
          <a:avLst/>
        </a:prstGeom>
        <a:noFill/>
        <a:ln w="6350" cap="flat" cmpd="sng" algn="ctr">
          <a:solidFill>
            <a:srgbClr val="FF0000"/>
          </a:solidFill>
          <a:prstDash val="solid"/>
          <a:miter lim="800000"/>
        </a:ln>
        <a:effectLst/>
      </xdr:spPr>
    </xdr:cxnSp>
    <xdr:clientData/>
  </xdr:twoCellAnchor>
  <xdr:oneCellAnchor>
    <xdr:from>
      <xdr:col>110</xdr:col>
      <xdr:colOff>120727</xdr:colOff>
      <xdr:row>61</xdr:row>
      <xdr:rowOff>105427</xdr:rowOff>
    </xdr:from>
    <xdr:ext cx="469744" cy="259045"/>
    <xdr:sp macro="" textlink="">
      <xdr:nvSpPr>
        <xdr:cNvPr id="617" name="n_1aveValue【学校施設】&#10;一人当たり面積"/>
        <xdr:cNvSpPr txBox="1"/>
      </xdr:nvSpPr>
      <xdr:spPr>
        <a:xfrm>
          <a:off x="21075727" y="1056387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1.315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61</xdr:row>
      <xdr:rowOff>124477</xdr:rowOff>
    </xdr:from>
    <xdr:ext cx="469744" cy="259045"/>
    <xdr:sp macro="" textlink="">
      <xdr:nvSpPr>
        <xdr:cNvPr id="618" name="n_2aveValue【学校施設】&#10;一人当たり面積"/>
        <xdr:cNvSpPr txBox="1"/>
      </xdr:nvSpPr>
      <xdr:spPr>
        <a:xfrm>
          <a:off x="20199427" y="105829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1.300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61</xdr:row>
      <xdr:rowOff>153687</xdr:rowOff>
    </xdr:from>
    <xdr:ext cx="469744" cy="259045"/>
    <xdr:sp macro="" textlink="">
      <xdr:nvSpPr>
        <xdr:cNvPr id="619" name="n_3aveValue【学校施設】&#10;一人当たり面積"/>
        <xdr:cNvSpPr txBox="1"/>
      </xdr:nvSpPr>
      <xdr:spPr>
        <a:xfrm>
          <a:off x="19310427" y="1061213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1.277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61</xdr:row>
      <xdr:rowOff>118127</xdr:rowOff>
    </xdr:from>
    <xdr:ext cx="469744" cy="259045"/>
    <xdr:sp macro="" textlink="">
      <xdr:nvSpPr>
        <xdr:cNvPr id="620" name="n_4aveValue【学校施設】&#10;一人当たり面積"/>
        <xdr:cNvSpPr txBox="1"/>
      </xdr:nvSpPr>
      <xdr:spPr>
        <a:xfrm>
          <a:off x="18421427" y="1057657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1.305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120727</xdr:colOff>
      <xdr:row>59</xdr:row>
      <xdr:rowOff>130827</xdr:rowOff>
    </xdr:from>
    <xdr:ext cx="469744" cy="259045"/>
    <xdr:sp macro="" textlink="">
      <xdr:nvSpPr>
        <xdr:cNvPr id="621" name="n_1mainValue【学校施設】&#10;一人当たり面積"/>
        <xdr:cNvSpPr txBox="1"/>
      </xdr:nvSpPr>
      <xdr:spPr>
        <a:xfrm>
          <a:off x="21075727" y="1024637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1.315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59</xdr:row>
      <xdr:rowOff>133367</xdr:rowOff>
    </xdr:from>
    <xdr:ext cx="469744" cy="259045"/>
    <xdr:sp macro="" textlink="">
      <xdr:nvSpPr>
        <xdr:cNvPr id="622" name="n_2mainValue【学校施設】&#10;一人当たり面積"/>
        <xdr:cNvSpPr txBox="1"/>
      </xdr:nvSpPr>
      <xdr:spPr>
        <a:xfrm>
          <a:off x="20199427" y="1024891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1.313</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59</xdr:row>
      <xdr:rowOff>138447</xdr:rowOff>
    </xdr:from>
    <xdr:ext cx="469744" cy="259045"/>
    <xdr:sp macro="" textlink="">
      <xdr:nvSpPr>
        <xdr:cNvPr id="623" name="n_3mainValue【学校施設】&#10;一人当たり面積"/>
        <xdr:cNvSpPr txBox="1"/>
      </xdr:nvSpPr>
      <xdr:spPr>
        <a:xfrm>
          <a:off x="19310427" y="1025399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1.309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59</xdr:row>
      <xdr:rowOff>143527</xdr:rowOff>
    </xdr:from>
    <xdr:ext cx="469744" cy="259045"/>
    <xdr:sp macro="" textlink="">
      <xdr:nvSpPr>
        <xdr:cNvPr id="624" name="n_4mainValue【学校施設】&#10;一人当たり面積"/>
        <xdr:cNvSpPr txBox="1"/>
      </xdr:nvSpPr>
      <xdr:spPr>
        <a:xfrm>
          <a:off x="18421427" y="1025907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1.305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15/16</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59.4</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62.7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noFill/>
        <a:ln w="6350" cap="flat" cmpd="sng" algn="ctr">
          <a:solidFill>
            <a:srgbClr val="C0C0C0"/>
          </a:solidFill>
          <a:prstDash val="solid"/>
          <a:miter lim="800000"/>
        </a:ln>
        <a:effectLst/>
      </xdr:spPr>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xdr:cNvCxnSpPr/>
      </xdr:nvCxnSpPr>
      <xdr:spPr>
        <a:xfrm>
          <a:off x="12446000" y="14859000"/>
          <a:ext cx="4686300" cy="0"/>
        </a:xfrm>
        <a:prstGeom prst="line">
          <a:avLst/>
        </a:prstGeom>
        <a:noFill/>
        <a:ln w="6350" cap="flat" cmpd="sng" algn="ctr">
          <a:solidFill>
            <a:srgbClr val="C0C0C0"/>
          </a:solidFill>
          <a:prstDash val="solid"/>
          <a:miter lim="800000"/>
        </a:ln>
        <a:effectLst/>
      </xdr:spPr>
    </xdr:cxnSp>
    <xdr:clientData/>
  </xdr:twoCellAnchor>
  <xdr:oneCellAnchor>
    <xdr:from>
      <xdr:col>62</xdr:col>
      <xdr:colOff>167821</xdr:colOff>
      <xdr:row>85</xdr:row>
      <xdr:rowOff>143527</xdr:rowOff>
    </xdr:from>
    <xdr:ext cx="467179" cy="259045"/>
    <xdr:sp macro="" textlink="">
      <xdr:nvSpPr>
        <xdr:cNvPr id="637" name="テキスト ボックス 636"/>
        <xdr:cNvSpPr txBox="1"/>
      </xdr:nvSpPr>
      <xdr:spPr>
        <a:xfrm>
          <a:off x="11978821" y="14716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xdr:cNvCxnSpPr/>
      </xdr:nvCxnSpPr>
      <xdr:spPr>
        <a:xfrm>
          <a:off x="12446000" y="14478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83</xdr:row>
      <xdr:rowOff>105427</xdr:rowOff>
    </xdr:from>
    <xdr:ext cx="403059" cy="259045"/>
    <xdr:sp macro="" textlink="">
      <xdr:nvSpPr>
        <xdr:cNvPr id="639" name="テキスト ボックス 638"/>
        <xdr:cNvSpPr txBox="1"/>
      </xdr:nvSpPr>
      <xdr:spPr>
        <a:xfrm>
          <a:off x="12042941" y="14335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xdr:cNvCxnSpPr/>
      </xdr:nvCxnSpPr>
      <xdr:spPr>
        <a:xfrm>
          <a:off x="12446000" y="14097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81</xdr:row>
      <xdr:rowOff>67327</xdr:rowOff>
    </xdr:from>
    <xdr:ext cx="403059" cy="259045"/>
    <xdr:sp macro="" textlink="">
      <xdr:nvSpPr>
        <xdr:cNvPr id="641" name="テキスト ボックス 640"/>
        <xdr:cNvSpPr txBox="1"/>
      </xdr:nvSpPr>
      <xdr:spPr>
        <a:xfrm>
          <a:off x="12042941" y="13954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xdr:cNvCxnSpPr/>
      </xdr:nvCxnSpPr>
      <xdr:spPr>
        <a:xfrm>
          <a:off x="12446000" y="13716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79</xdr:row>
      <xdr:rowOff>29227</xdr:rowOff>
    </xdr:from>
    <xdr:ext cx="403059" cy="259045"/>
    <xdr:sp macro="" textlink="">
      <xdr:nvSpPr>
        <xdr:cNvPr id="643" name="テキスト ボックス 642"/>
        <xdr:cNvSpPr txBox="1"/>
      </xdr:nvSpPr>
      <xdr:spPr>
        <a:xfrm>
          <a:off x="12042941" y="13573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xdr:cNvCxnSpPr/>
      </xdr:nvCxnSpPr>
      <xdr:spPr>
        <a:xfrm>
          <a:off x="12446000" y="13335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76</xdr:row>
      <xdr:rowOff>162577</xdr:rowOff>
    </xdr:from>
    <xdr:ext cx="403059" cy="259045"/>
    <xdr:sp macro="" textlink="">
      <xdr:nvSpPr>
        <xdr:cNvPr id="645" name="テキスト ボックス 644"/>
        <xdr:cNvSpPr txBox="1"/>
      </xdr:nvSpPr>
      <xdr:spPr>
        <a:xfrm>
          <a:off x="12042941" y="13192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105561</xdr:colOff>
      <xdr:row>74</xdr:row>
      <xdr:rowOff>124477</xdr:rowOff>
    </xdr:from>
    <xdr:ext cx="338939" cy="259045"/>
    <xdr:sp macro="" textlink="">
      <xdr:nvSpPr>
        <xdr:cNvPr id="647" name="テキスト ボックス 646"/>
        <xdr:cNvSpPr txBox="1"/>
      </xdr:nvSpPr>
      <xdr:spPr>
        <a:xfrm>
          <a:off x="12107061" y="12811777"/>
          <a:ext cx="33893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126364</xdr:colOff>
      <xdr:row>79</xdr:row>
      <xdr:rowOff>38100</xdr:rowOff>
    </xdr:from>
    <xdr:to>
      <xdr:col>85</xdr:col>
      <xdr:colOff>126364</xdr:colOff>
      <xdr:row>86</xdr:row>
      <xdr:rowOff>114300</xdr:rowOff>
    </xdr:to>
    <xdr:cxnSp macro="">
      <xdr:nvCxnSpPr>
        <xdr:cNvPr id="649" name="直線コネクタ 648"/>
        <xdr:cNvCxnSpPr/>
      </xdr:nvCxnSpPr>
      <xdr:spPr>
        <a:xfrm flipV="1">
          <a:off x="16318864" y="13582650"/>
          <a:ext cx="0" cy="1276350"/>
        </a:xfrm>
        <a:prstGeom prst="line">
          <a:avLst/>
        </a:prstGeom>
        <a:noFill/>
        <a:ln w="31750" cap="flat" cmpd="sng" algn="ctr">
          <a:solidFill>
            <a:srgbClr val="808080"/>
          </a:solidFill>
          <a:prstDash val="solid"/>
          <a:miter lim="800000"/>
        </a:ln>
        <a:effectLst/>
      </xdr:spPr>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xdr:cNvSpPr txBox="1"/>
      </xdr:nvSpPr>
      <xdr:spPr>
        <a:xfrm>
          <a:off x="16357600" y="148628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xdr:cNvCxnSpPr/>
      </xdr:nvCxnSpPr>
      <xdr:spPr>
        <a:xfrm>
          <a:off x="16230600" y="1485900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77</xdr:row>
      <xdr:rowOff>156227</xdr:rowOff>
    </xdr:from>
    <xdr:ext cx="405111" cy="259045"/>
    <xdr:sp macro="" textlink="">
      <xdr:nvSpPr>
        <xdr:cNvPr id="652" name="【児童館】&#10;有形固定資産減価償却率最大値テキスト"/>
        <xdr:cNvSpPr txBox="1"/>
      </xdr:nvSpPr>
      <xdr:spPr>
        <a:xfrm>
          <a:off x="16357600" y="1335787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33.0</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79</xdr:row>
      <xdr:rowOff>38100</xdr:rowOff>
    </xdr:from>
    <xdr:to>
      <xdr:col>86</xdr:col>
      <xdr:colOff>25400</xdr:colOff>
      <xdr:row>79</xdr:row>
      <xdr:rowOff>38100</xdr:rowOff>
    </xdr:to>
    <xdr:cxnSp macro="">
      <xdr:nvCxnSpPr>
        <xdr:cNvPr id="653" name="直線コネクタ 652"/>
        <xdr:cNvCxnSpPr/>
      </xdr:nvCxnSpPr>
      <xdr:spPr>
        <a:xfrm>
          <a:off x="16230600" y="1358265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81</xdr:row>
      <xdr:rowOff>4463</xdr:rowOff>
    </xdr:from>
    <xdr:ext cx="405111" cy="259045"/>
    <xdr:sp macro="" textlink="">
      <xdr:nvSpPr>
        <xdr:cNvPr id="654" name="【児童館】&#10;有形固定資産減価償却率平均値テキスト"/>
        <xdr:cNvSpPr txBox="1"/>
      </xdr:nvSpPr>
      <xdr:spPr>
        <a:xfrm>
          <a:off x="16357600" y="13891913"/>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59.7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655" name="フローチャート: 判断 654"/>
        <xdr:cNvSpPr/>
      </xdr:nvSpPr>
      <xdr:spPr>
        <a:xfrm>
          <a:off x="16268700" y="1404048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656" name="フローチャート: 判断 655"/>
        <xdr:cNvSpPr/>
      </xdr:nvSpPr>
      <xdr:spPr>
        <a:xfrm>
          <a:off x="15430500" y="1402715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63500</xdr:colOff>
      <xdr:row>81</xdr:row>
      <xdr:rowOff>84455</xdr:rowOff>
    </xdr:from>
    <xdr:to>
      <xdr:col>76</xdr:col>
      <xdr:colOff>165100</xdr:colOff>
      <xdr:row>82</xdr:row>
      <xdr:rowOff>14605</xdr:rowOff>
    </xdr:to>
    <xdr:sp macro="" textlink="">
      <xdr:nvSpPr>
        <xdr:cNvPr id="657" name="フローチャート: 判断 656"/>
        <xdr:cNvSpPr/>
      </xdr:nvSpPr>
      <xdr:spPr>
        <a:xfrm>
          <a:off x="14541500" y="1397190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58" name="フローチャート: 判断 657"/>
        <xdr:cNvSpPr/>
      </xdr:nvSpPr>
      <xdr:spPr>
        <a:xfrm>
          <a:off x="13652500" y="139700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59" name="フローチャート: 判断 658"/>
        <xdr:cNvSpPr/>
      </xdr:nvSpPr>
      <xdr:spPr>
        <a:xfrm>
          <a:off x="12763500" y="1394523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665" name="楕円 664"/>
        <xdr:cNvSpPr/>
      </xdr:nvSpPr>
      <xdr:spPr>
        <a:xfrm>
          <a:off x="16268700" y="1437386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85</xdr:col>
      <xdr:colOff>165100</xdr:colOff>
      <xdr:row>83</xdr:row>
      <xdr:rowOff>121938</xdr:rowOff>
    </xdr:from>
    <xdr:ext cx="405111" cy="259045"/>
    <xdr:sp macro="" textlink="">
      <xdr:nvSpPr>
        <xdr:cNvPr id="666" name="【児童館】&#10;有形固定資産減価償却率該当値テキスト"/>
        <xdr:cNvSpPr txBox="1"/>
      </xdr:nvSpPr>
      <xdr:spPr>
        <a:xfrm>
          <a:off x="16357600" y="14352288"/>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77.2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81</xdr:col>
      <xdr:colOff>0</xdr:colOff>
      <xdr:row>83</xdr:row>
      <xdr:rowOff>128270</xdr:rowOff>
    </xdr:from>
    <xdr:to>
      <xdr:col>81</xdr:col>
      <xdr:colOff>101600</xdr:colOff>
      <xdr:row>84</xdr:row>
      <xdr:rowOff>58420</xdr:rowOff>
    </xdr:to>
    <xdr:sp macro="" textlink="">
      <xdr:nvSpPr>
        <xdr:cNvPr id="667" name="楕円 666"/>
        <xdr:cNvSpPr/>
      </xdr:nvSpPr>
      <xdr:spPr>
        <a:xfrm>
          <a:off x="15430500" y="1435862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50800</xdr:colOff>
      <xdr:row>84</xdr:row>
      <xdr:rowOff>7620</xdr:rowOff>
    </xdr:from>
    <xdr:to>
      <xdr:col>85</xdr:col>
      <xdr:colOff>127000</xdr:colOff>
      <xdr:row>84</xdr:row>
      <xdr:rowOff>22861</xdr:rowOff>
    </xdr:to>
    <xdr:cxnSp macro="">
      <xdr:nvCxnSpPr>
        <xdr:cNvPr id="668" name="直線コネクタ 667"/>
        <xdr:cNvCxnSpPr/>
      </xdr:nvCxnSpPr>
      <xdr:spPr>
        <a:xfrm>
          <a:off x="15481300" y="14409420"/>
          <a:ext cx="838200" cy="15241"/>
        </a:xfrm>
        <a:prstGeom prst="line">
          <a:avLst/>
        </a:prstGeom>
        <a:noFill/>
        <a:ln w="6350" cap="flat" cmpd="sng" algn="ctr">
          <a:solidFill>
            <a:srgbClr val="FF0000"/>
          </a:solidFill>
          <a:prstDash val="solid"/>
          <a:miter lim="800000"/>
        </a:ln>
        <a:effectLst/>
      </xdr:spPr>
    </xdr:cxnSp>
    <xdr:clientData/>
  </xdr:twoCellAnchor>
  <xdr:twoCellAnchor>
    <xdr:from>
      <xdr:col>76</xdr:col>
      <xdr:colOff>63500</xdr:colOff>
      <xdr:row>84</xdr:row>
      <xdr:rowOff>50164</xdr:rowOff>
    </xdr:from>
    <xdr:to>
      <xdr:col>76</xdr:col>
      <xdr:colOff>165100</xdr:colOff>
      <xdr:row>84</xdr:row>
      <xdr:rowOff>151764</xdr:rowOff>
    </xdr:to>
    <xdr:sp macro="" textlink="">
      <xdr:nvSpPr>
        <xdr:cNvPr id="669" name="楕円 668"/>
        <xdr:cNvSpPr/>
      </xdr:nvSpPr>
      <xdr:spPr>
        <a:xfrm>
          <a:off x="14541500" y="1445196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114300</xdr:colOff>
      <xdr:row>84</xdr:row>
      <xdr:rowOff>7620</xdr:rowOff>
    </xdr:from>
    <xdr:to>
      <xdr:col>81</xdr:col>
      <xdr:colOff>50800</xdr:colOff>
      <xdr:row>84</xdr:row>
      <xdr:rowOff>100964</xdr:rowOff>
    </xdr:to>
    <xdr:cxnSp macro="">
      <xdr:nvCxnSpPr>
        <xdr:cNvPr id="670" name="直線コネクタ 669"/>
        <xdr:cNvCxnSpPr/>
      </xdr:nvCxnSpPr>
      <xdr:spPr>
        <a:xfrm flipV="1">
          <a:off x="14592300" y="14409420"/>
          <a:ext cx="889000" cy="93344"/>
        </a:xfrm>
        <a:prstGeom prst="line">
          <a:avLst/>
        </a:prstGeom>
        <a:noFill/>
        <a:ln w="6350" cap="flat" cmpd="sng" algn="ctr">
          <a:solidFill>
            <a:srgbClr val="FF0000"/>
          </a:solidFill>
          <a:prstDash val="solid"/>
          <a:miter lim="800000"/>
        </a:ln>
        <a:effectLst/>
      </xdr:spPr>
    </xdr:cxnSp>
    <xdr:clientData/>
  </xdr:twoCellAnchor>
  <xdr:twoCellAnchor>
    <xdr:from>
      <xdr:col>71</xdr:col>
      <xdr:colOff>127000</xdr:colOff>
      <xdr:row>84</xdr:row>
      <xdr:rowOff>17780</xdr:rowOff>
    </xdr:from>
    <xdr:to>
      <xdr:col>72</xdr:col>
      <xdr:colOff>38100</xdr:colOff>
      <xdr:row>84</xdr:row>
      <xdr:rowOff>119380</xdr:rowOff>
    </xdr:to>
    <xdr:sp macro="" textlink="">
      <xdr:nvSpPr>
        <xdr:cNvPr id="671" name="楕円 670"/>
        <xdr:cNvSpPr/>
      </xdr:nvSpPr>
      <xdr:spPr>
        <a:xfrm>
          <a:off x="13652500" y="1441958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177800</xdr:colOff>
      <xdr:row>84</xdr:row>
      <xdr:rowOff>68580</xdr:rowOff>
    </xdr:from>
    <xdr:to>
      <xdr:col>76</xdr:col>
      <xdr:colOff>114300</xdr:colOff>
      <xdr:row>84</xdr:row>
      <xdr:rowOff>100964</xdr:rowOff>
    </xdr:to>
    <xdr:cxnSp macro="">
      <xdr:nvCxnSpPr>
        <xdr:cNvPr id="672" name="直線コネクタ 671"/>
        <xdr:cNvCxnSpPr/>
      </xdr:nvCxnSpPr>
      <xdr:spPr>
        <a:xfrm>
          <a:off x="13703300" y="14470380"/>
          <a:ext cx="889000" cy="32384"/>
        </a:xfrm>
        <a:prstGeom prst="line">
          <a:avLst/>
        </a:prstGeom>
        <a:noFill/>
        <a:ln w="6350" cap="flat" cmpd="sng" algn="ctr">
          <a:solidFill>
            <a:srgbClr val="FF0000"/>
          </a:solidFill>
          <a:prstDash val="solid"/>
          <a:miter lim="800000"/>
        </a:ln>
        <a:effectLst/>
      </xdr:spPr>
    </xdr:cxnSp>
    <xdr:clientData/>
  </xdr:twoCellAnchor>
  <xdr:twoCellAnchor>
    <xdr:from>
      <xdr:col>67</xdr:col>
      <xdr:colOff>0</xdr:colOff>
      <xdr:row>83</xdr:row>
      <xdr:rowOff>154939</xdr:rowOff>
    </xdr:from>
    <xdr:to>
      <xdr:col>67</xdr:col>
      <xdr:colOff>101600</xdr:colOff>
      <xdr:row>84</xdr:row>
      <xdr:rowOff>85089</xdr:rowOff>
    </xdr:to>
    <xdr:sp macro="" textlink="">
      <xdr:nvSpPr>
        <xdr:cNvPr id="673" name="楕円 672"/>
        <xdr:cNvSpPr/>
      </xdr:nvSpPr>
      <xdr:spPr>
        <a:xfrm>
          <a:off x="12763500" y="14385289"/>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50800</xdr:colOff>
      <xdr:row>84</xdr:row>
      <xdr:rowOff>34289</xdr:rowOff>
    </xdr:from>
    <xdr:to>
      <xdr:col>71</xdr:col>
      <xdr:colOff>177800</xdr:colOff>
      <xdr:row>84</xdr:row>
      <xdr:rowOff>68580</xdr:rowOff>
    </xdr:to>
    <xdr:cxnSp macro="">
      <xdr:nvCxnSpPr>
        <xdr:cNvPr id="674" name="直線コネクタ 673"/>
        <xdr:cNvCxnSpPr/>
      </xdr:nvCxnSpPr>
      <xdr:spPr>
        <a:xfrm>
          <a:off x="12814300" y="14436089"/>
          <a:ext cx="889000" cy="34291"/>
        </a:xfrm>
        <a:prstGeom prst="line">
          <a:avLst/>
        </a:prstGeom>
        <a:noFill/>
        <a:ln w="6350" cap="flat" cmpd="sng" algn="ctr">
          <a:solidFill>
            <a:srgbClr val="FF0000"/>
          </a:solidFill>
          <a:prstDash val="solid"/>
          <a:miter lim="800000"/>
        </a:ln>
        <a:effectLst/>
      </xdr:spPr>
    </xdr:cxnSp>
    <xdr:clientData/>
  </xdr:twoCellAnchor>
  <xdr:oneCellAnchor>
    <xdr:from>
      <xdr:col>80</xdr:col>
      <xdr:colOff>26044</xdr:colOff>
      <xdr:row>80</xdr:row>
      <xdr:rowOff>86377</xdr:rowOff>
    </xdr:from>
    <xdr:ext cx="405111" cy="259045"/>
    <xdr:sp macro="" textlink="">
      <xdr:nvSpPr>
        <xdr:cNvPr id="675" name="n_1aveValue【児童館】&#10;有形固定資産減価償却率"/>
        <xdr:cNvSpPr txBox="1"/>
      </xdr:nvSpPr>
      <xdr:spPr>
        <a:xfrm>
          <a:off x="15266044" y="1380237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59.0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80</xdr:row>
      <xdr:rowOff>31132</xdr:rowOff>
    </xdr:from>
    <xdr:ext cx="405111" cy="259045"/>
    <xdr:sp macro="" textlink="">
      <xdr:nvSpPr>
        <xdr:cNvPr id="676" name="n_2aveValue【児童館】&#10;有形固定資産減価償却率"/>
        <xdr:cNvSpPr txBox="1"/>
      </xdr:nvSpPr>
      <xdr:spPr>
        <a:xfrm>
          <a:off x="14389744" y="1374713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56.1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80</xdr:row>
      <xdr:rowOff>29227</xdr:rowOff>
    </xdr:from>
    <xdr:ext cx="405111" cy="259045"/>
    <xdr:sp macro="" textlink="">
      <xdr:nvSpPr>
        <xdr:cNvPr id="677" name="n_3aveValue【児童館】&#10;有形固定資産減価償却率"/>
        <xdr:cNvSpPr txBox="1"/>
      </xdr:nvSpPr>
      <xdr:spPr>
        <a:xfrm>
          <a:off x="13500744" y="1374522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56.0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80</xdr:row>
      <xdr:rowOff>4463</xdr:rowOff>
    </xdr:from>
    <xdr:ext cx="405111" cy="259045"/>
    <xdr:sp macro="" textlink="">
      <xdr:nvSpPr>
        <xdr:cNvPr id="678" name="n_4aveValue【児童館】&#10;有形固定資産減価償却率"/>
        <xdr:cNvSpPr txBox="1"/>
      </xdr:nvSpPr>
      <xdr:spPr>
        <a:xfrm>
          <a:off x="12611744" y="1372046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54.7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26044</xdr:colOff>
      <xdr:row>84</xdr:row>
      <xdr:rowOff>49547</xdr:rowOff>
    </xdr:from>
    <xdr:ext cx="405111" cy="259045"/>
    <xdr:sp macro="" textlink="">
      <xdr:nvSpPr>
        <xdr:cNvPr id="679" name="n_1mainValue【児童館】&#10;有形固定資産減価償却率"/>
        <xdr:cNvSpPr txBox="1"/>
      </xdr:nvSpPr>
      <xdr:spPr>
        <a:xfrm>
          <a:off x="15266044" y="1445134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76.4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84</xdr:row>
      <xdr:rowOff>142891</xdr:rowOff>
    </xdr:from>
    <xdr:ext cx="405111" cy="259045"/>
    <xdr:sp macro="" textlink="">
      <xdr:nvSpPr>
        <xdr:cNvPr id="680" name="n_2mainValue【児童館】&#10;有形固定資産減価償却率"/>
        <xdr:cNvSpPr txBox="1"/>
      </xdr:nvSpPr>
      <xdr:spPr>
        <a:xfrm>
          <a:off x="14389744" y="1454469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81.3</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84</xdr:row>
      <xdr:rowOff>110507</xdr:rowOff>
    </xdr:from>
    <xdr:ext cx="405111" cy="259045"/>
    <xdr:sp macro="" textlink="">
      <xdr:nvSpPr>
        <xdr:cNvPr id="681" name="n_3mainValue【児童館】&#10;有形固定資産減価償却率"/>
        <xdr:cNvSpPr txBox="1"/>
      </xdr:nvSpPr>
      <xdr:spPr>
        <a:xfrm>
          <a:off x="13500744" y="1451230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79.6</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84</xdr:row>
      <xdr:rowOff>76216</xdr:rowOff>
    </xdr:from>
    <xdr:ext cx="405111" cy="259045"/>
    <xdr:sp macro="" textlink="">
      <xdr:nvSpPr>
        <xdr:cNvPr id="682" name="n_4mainValue【児童館】&#10;有形固定資産減価償却率"/>
        <xdr:cNvSpPr txBox="1"/>
      </xdr:nvSpPr>
      <xdr:spPr>
        <a:xfrm>
          <a:off x="12611744" y="1447801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77.8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児童館</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2/16</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0.021</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0.017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noFill/>
        <a:ln w="6350" cap="flat" cmpd="sng" algn="ctr">
          <a:solidFill>
            <a:srgbClr val="C0C0C0"/>
          </a:solidFill>
          <a:prstDash val="solid"/>
          <a:miter lim="800000"/>
        </a:ln>
        <a:effectLst/>
      </xdr:spPr>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83</xdr:row>
      <xdr:rowOff>105427</xdr:rowOff>
    </xdr:from>
    <xdr:ext cx="467179" cy="259045"/>
    <xdr:sp macro="" textlink="">
      <xdr:nvSpPr>
        <xdr:cNvPr id="696" name="テキスト ボックス 695"/>
        <xdr:cNvSpPr txBox="1"/>
      </xdr:nvSpPr>
      <xdr:spPr>
        <a:xfrm>
          <a:off x="17820821" y="14335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81</xdr:row>
      <xdr:rowOff>67327</xdr:rowOff>
    </xdr:from>
    <xdr:ext cx="467179" cy="259045"/>
    <xdr:sp macro="" textlink="">
      <xdr:nvSpPr>
        <xdr:cNvPr id="698" name="テキスト ボックス 697"/>
        <xdr:cNvSpPr txBox="1"/>
      </xdr:nvSpPr>
      <xdr:spPr>
        <a:xfrm>
          <a:off x="17820821" y="13954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0.020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79</xdr:row>
      <xdr:rowOff>29227</xdr:rowOff>
    </xdr:from>
    <xdr:ext cx="467179" cy="259045"/>
    <xdr:sp macro="" textlink="">
      <xdr:nvSpPr>
        <xdr:cNvPr id="700" name="テキスト ボックス 699"/>
        <xdr:cNvSpPr txBox="1"/>
      </xdr:nvSpPr>
      <xdr:spPr>
        <a:xfrm>
          <a:off x="17820821" y="13573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76</xdr:row>
      <xdr:rowOff>162577</xdr:rowOff>
    </xdr:from>
    <xdr:ext cx="467179" cy="259045"/>
    <xdr:sp macro="" textlink="">
      <xdr:nvSpPr>
        <xdr:cNvPr id="702" name="テキスト ボックス 701"/>
        <xdr:cNvSpPr txBox="1"/>
      </xdr:nvSpPr>
      <xdr:spPr>
        <a:xfrm>
          <a:off x="17820821" y="13192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0.040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0.050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06" name="直線コネクタ 705"/>
        <xdr:cNvCxnSpPr/>
      </xdr:nvCxnSpPr>
      <xdr:spPr>
        <a:xfrm flipV="1">
          <a:off x="22160864" y="13487400"/>
          <a:ext cx="0" cy="1333500"/>
        </a:xfrm>
        <a:prstGeom prst="line">
          <a:avLst/>
        </a:prstGeom>
        <a:noFill/>
        <a:ln w="31750" cap="flat" cmpd="sng" algn="ctr">
          <a:solidFill>
            <a:srgbClr val="808080"/>
          </a:solidFill>
          <a:prstDash val="solid"/>
          <a:miter lim="800000"/>
        </a:ln>
        <a:effectLst/>
      </xdr:spPr>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xdr:cNvSpPr txBox="1"/>
      </xdr:nvSpPr>
      <xdr:spPr>
        <a:xfrm>
          <a:off x="22199600" y="148247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0.001</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xdr:cNvCxnSpPr/>
      </xdr:nvCxnSpPr>
      <xdr:spPr>
        <a:xfrm>
          <a:off x="22072600" y="1482090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77</xdr:row>
      <xdr:rowOff>60977</xdr:rowOff>
    </xdr:from>
    <xdr:ext cx="469744" cy="259045"/>
    <xdr:sp macro="" textlink="">
      <xdr:nvSpPr>
        <xdr:cNvPr id="709" name="【児童館】&#10;一人当たり面積最大値テキスト"/>
        <xdr:cNvSpPr txBox="1"/>
      </xdr:nvSpPr>
      <xdr:spPr>
        <a:xfrm>
          <a:off x="22199600" y="132626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0.036</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10" name="直線コネクタ 709"/>
        <xdr:cNvCxnSpPr/>
      </xdr:nvCxnSpPr>
      <xdr:spPr>
        <a:xfrm>
          <a:off x="22072600" y="1348740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82</xdr:row>
      <xdr:rowOff>118127</xdr:rowOff>
    </xdr:from>
    <xdr:ext cx="469744" cy="259045"/>
    <xdr:sp macro="" textlink="">
      <xdr:nvSpPr>
        <xdr:cNvPr id="711" name="【児童館】&#10;一人当たり面積平均値テキスト"/>
        <xdr:cNvSpPr txBox="1"/>
      </xdr:nvSpPr>
      <xdr:spPr>
        <a:xfrm>
          <a:off x="22199600" y="141770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0.016</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12" name="フローチャート: 判断 711"/>
        <xdr:cNvSpPr/>
      </xdr:nvSpPr>
      <xdr:spPr>
        <a:xfrm>
          <a:off x="22110700" y="141986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13" name="フローチャート: 判断 712"/>
        <xdr:cNvSpPr/>
      </xdr:nvSpPr>
      <xdr:spPr>
        <a:xfrm>
          <a:off x="21272500" y="141986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714" name="フローチャート: 判断 713"/>
        <xdr:cNvSpPr/>
      </xdr:nvSpPr>
      <xdr:spPr>
        <a:xfrm>
          <a:off x="20383500" y="141224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15" name="フローチャート: 判断 714"/>
        <xdr:cNvSpPr/>
      </xdr:nvSpPr>
      <xdr:spPr>
        <a:xfrm>
          <a:off x="19494500" y="141605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16" name="フローチャート: 判断 715"/>
        <xdr:cNvSpPr/>
      </xdr:nvSpPr>
      <xdr:spPr>
        <a:xfrm>
          <a:off x="18605500" y="141605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78</xdr:row>
      <xdr:rowOff>101600</xdr:rowOff>
    </xdr:from>
    <xdr:to>
      <xdr:col>116</xdr:col>
      <xdr:colOff>114300</xdr:colOff>
      <xdr:row>79</xdr:row>
      <xdr:rowOff>31750</xdr:rowOff>
    </xdr:to>
    <xdr:sp macro="" textlink="">
      <xdr:nvSpPr>
        <xdr:cNvPr id="722" name="楕円 721"/>
        <xdr:cNvSpPr/>
      </xdr:nvSpPr>
      <xdr:spPr>
        <a:xfrm>
          <a:off x="22110700" y="134747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116</xdr:col>
      <xdr:colOff>101600</xdr:colOff>
      <xdr:row>78</xdr:row>
      <xdr:rowOff>16527</xdr:rowOff>
    </xdr:from>
    <xdr:ext cx="469744" cy="259045"/>
    <xdr:sp macro="" textlink="">
      <xdr:nvSpPr>
        <xdr:cNvPr id="723" name="【児童館】&#10;一人当たり面積該当値テキスト"/>
        <xdr:cNvSpPr txBox="1"/>
      </xdr:nvSpPr>
      <xdr:spPr>
        <a:xfrm>
          <a:off x="22199600" y="133896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0.035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111</xdr:col>
      <xdr:colOff>127000</xdr:colOff>
      <xdr:row>78</xdr:row>
      <xdr:rowOff>101600</xdr:rowOff>
    </xdr:from>
    <xdr:to>
      <xdr:col>112</xdr:col>
      <xdr:colOff>38100</xdr:colOff>
      <xdr:row>79</xdr:row>
      <xdr:rowOff>31750</xdr:rowOff>
    </xdr:to>
    <xdr:sp macro="" textlink="">
      <xdr:nvSpPr>
        <xdr:cNvPr id="724" name="楕円 723"/>
        <xdr:cNvSpPr/>
      </xdr:nvSpPr>
      <xdr:spPr>
        <a:xfrm>
          <a:off x="21272500" y="134747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177800</xdr:colOff>
      <xdr:row>78</xdr:row>
      <xdr:rowOff>152400</xdr:rowOff>
    </xdr:from>
    <xdr:to>
      <xdr:col>116</xdr:col>
      <xdr:colOff>63500</xdr:colOff>
      <xdr:row>78</xdr:row>
      <xdr:rowOff>152400</xdr:rowOff>
    </xdr:to>
    <xdr:cxnSp macro="">
      <xdr:nvCxnSpPr>
        <xdr:cNvPr id="725" name="直線コネクタ 724"/>
        <xdr:cNvCxnSpPr/>
      </xdr:nvCxnSpPr>
      <xdr:spPr>
        <a:xfrm>
          <a:off x="21323300" y="13525500"/>
          <a:ext cx="838200" cy="0"/>
        </a:xfrm>
        <a:prstGeom prst="line">
          <a:avLst/>
        </a:prstGeom>
        <a:noFill/>
        <a:ln w="6350" cap="flat" cmpd="sng" algn="ctr">
          <a:solidFill>
            <a:srgbClr val="FF0000"/>
          </a:solidFill>
          <a:prstDash val="solid"/>
          <a:miter lim="800000"/>
        </a:ln>
        <a:effectLst/>
      </xdr:spPr>
    </xdr:cxnSp>
    <xdr:clientData/>
  </xdr:twoCellAnchor>
  <xdr:twoCellAnchor>
    <xdr:from>
      <xdr:col>107</xdr:col>
      <xdr:colOff>0</xdr:colOff>
      <xdr:row>79</xdr:row>
      <xdr:rowOff>6350</xdr:rowOff>
    </xdr:from>
    <xdr:to>
      <xdr:col>107</xdr:col>
      <xdr:colOff>101600</xdr:colOff>
      <xdr:row>79</xdr:row>
      <xdr:rowOff>107950</xdr:rowOff>
    </xdr:to>
    <xdr:sp macro="" textlink="">
      <xdr:nvSpPr>
        <xdr:cNvPr id="726" name="楕円 725"/>
        <xdr:cNvSpPr/>
      </xdr:nvSpPr>
      <xdr:spPr>
        <a:xfrm>
          <a:off x="20383500" y="135509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50800</xdr:colOff>
      <xdr:row>78</xdr:row>
      <xdr:rowOff>152400</xdr:rowOff>
    </xdr:from>
    <xdr:to>
      <xdr:col>111</xdr:col>
      <xdr:colOff>177800</xdr:colOff>
      <xdr:row>79</xdr:row>
      <xdr:rowOff>57150</xdr:rowOff>
    </xdr:to>
    <xdr:cxnSp macro="">
      <xdr:nvCxnSpPr>
        <xdr:cNvPr id="727" name="直線コネクタ 726"/>
        <xdr:cNvCxnSpPr/>
      </xdr:nvCxnSpPr>
      <xdr:spPr>
        <a:xfrm flipV="1">
          <a:off x="20434300" y="13525500"/>
          <a:ext cx="889000" cy="76200"/>
        </a:xfrm>
        <a:prstGeom prst="line">
          <a:avLst/>
        </a:prstGeom>
        <a:noFill/>
        <a:ln w="6350" cap="flat" cmpd="sng" algn="ctr">
          <a:solidFill>
            <a:srgbClr val="FF0000"/>
          </a:solidFill>
          <a:prstDash val="solid"/>
          <a:miter lim="800000"/>
        </a:ln>
        <a:effectLst/>
      </xdr:spPr>
    </xdr:cxnSp>
    <xdr:clientData/>
  </xdr:twoCellAnchor>
  <xdr:twoCellAnchor>
    <xdr:from>
      <xdr:col>102</xdr:col>
      <xdr:colOff>63500</xdr:colOff>
      <xdr:row>79</xdr:row>
      <xdr:rowOff>6350</xdr:rowOff>
    </xdr:from>
    <xdr:to>
      <xdr:col>102</xdr:col>
      <xdr:colOff>165100</xdr:colOff>
      <xdr:row>79</xdr:row>
      <xdr:rowOff>107950</xdr:rowOff>
    </xdr:to>
    <xdr:sp macro="" textlink="">
      <xdr:nvSpPr>
        <xdr:cNvPr id="728" name="楕円 727"/>
        <xdr:cNvSpPr/>
      </xdr:nvSpPr>
      <xdr:spPr>
        <a:xfrm>
          <a:off x="19494500" y="135509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114300</xdr:colOff>
      <xdr:row>79</xdr:row>
      <xdr:rowOff>57150</xdr:rowOff>
    </xdr:from>
    <xdr:to>
      <xdr:col>107</xdr:col>
      <xdr:colOff>50800</xdr:colOff>
      <xdr:row>79</xdr:row>
      <xdr:rowOff>57150</xdr:rowOff>
    </xdr:to>
    <xdr:cxnSp macro="">
      <xdr:nvCxnSpPr>
        <xdr:cNvPr id="729" name="直線コネクタ 728"/>
        <xdr:cNvCxnSpPr/>
      </xdr:nvCxnSpPr>
      <xdr:spPr>
        <a:xfrm>
          <a:off x="19545300" y="13601700"/>
          <a:ext cx="889000" cy="0"/>
        </a:xfrm>
        <a:prstGeom prst="line">
          <a:avLst/>
        </a:prstGeom>
        <a:noFill/>
        <a:ln w="6350" cap="flat" cmpd="sng" algn="ctr">
          <a:solidFill>
            <a:srgbClr val="FF0000"/>
          </a:solidFill>
          <a:prstDash val="solid"/>
          <a:miter lim="800000"/>
        </a:ln>
        <a:effectLst/>
      </xdr:spPr>
    </xdr:cxnSp>
    <xdr:clientData/>
  </xdr:twoCellAnchor>
  <xdr:twoCellAnchor>
    <xdr:from>
      <xdr:col>97</xdr:col>
      <xdr:colOff>127000</xdr:colOff>
      <xdr:row>79</xdr:row>
      <xdr:rowOff>6350</xdr:rowOff>
    </xdr:from>
    <xdr:to>
      <xdr:col>98</xdr:col>
      <xdr:colOff>38100</xdr:colOff>
      <xdr:row>79</xdr:row>
      <xdr:rowOff>107950</xdr:rowOff>
    </xdr:to>
    <xdr:sp macro="" textlink="">
      <xdr:nvSpPr>
        <xdr:cNvPr id="730" name="楕円 729"/>
        <xdr:cNvSpPr/>
      </xdr:nvSpPr>
      <xdr:spPr>
        <a:xfrm>
          <a:off x="18605500" y="135509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177800</xdr:colOff>
      <xdr:row>79</xdr:row>
      <xdr:rowOff>57150</xdr:rowOff>
    </xdr:from>
    <xdr:to>
      <xdr:col>102</xdr:col>
      <xdr:colOff>114300</xdr:colOff>
      <xdr:row>79</xdr:row>
      <xdr:rowOff>57150</xdr:rowOff>
    </xdr:to>
    <xdr:cxnSp macro="">
      <xdr:nvCxnSpPr>
        <xdr:cNvPr id="731" name="直線コネクタ 730"/>
        <xdr:cNvCxnSpPr/>
      </xdr:nvCxnSpPr>
      <xdr:spPr>
        <a:xfrm>
          <a:off x="18656300" y="13601700"/>
          <a:ext cx="889000" cy="0"/>
        </a:xfrm>
        <a:prstGeom prst="line">
          <a:avLst/>
        </a:prstGeom>
        <a:noFill/>
        <a:ln w="6350" cap="flat" cmpd="sng" algn="ctr">
          <a:solidFill>
            <a:srgbClr val="FF0000"/>
          </a:solidFill>
          <a:prstDash val="solid"/>
          <a:miter lim="800000"/>
        </a:ln>
        <a:effectLst/>
      </xdr:spPr>
    </xdr:cxnSp>
    <xdr:clientData/>
  </xdr:twoCellAnchor>
  <xdr:oneCellAnchor>
    <xdr:from>
      <xdr:col>110</xdr:col>
      <xdr:colOff>120727</xdr:colOff>
      <xdr:row>83</xdr:row>
      <xdr:rowOff>60977</xdr:rowOff>
    </xdr:from>
    <xdr:ext cx="469744" cy="259045"/>
    <xdr:sp macro="" textlink="">
      <xdr:nvSpPr>
        <xdr:cNvPr id="732" name="n_1aveValue【児童館】&#10;一人当たり面積"/>
        <xdr:cNvSpPr txBox="1"/>
      </xdr:nvSpPr>
      <xdr:spPr>
        <a:xfrm>
          <a:off x="21075727" y="142913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0.016</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82</xdr:row>
      <xdr:rowOff>156227</xdr:rowOff>
    </xdr:from>
    <xdr:ext cx="469744" cy="259045"/>
    <xdr:sp macro="" textlink="">
      <xdr:nvSpPr>
        <xdr:cNvPr id="733" name="n_2aveValue【児童館】&#10;一人当たり面積"/>
        <xdr:cNvSpPr txBox="1"/>
      </xdr:nvSpPr>
      <xdr:spPr>
        <a:xfrm>
          <a:off x="20199427" y="142151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0.018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83</xdr:row>
      <xdr:rowOff>22877</xdr:rowOff>
    </xdr:from>
    <xdr:ext cx="469744" cy="259045"/>
    <xdr:sp macro="" textlink="">
      <xdr:nvSpPr>
        <xdr:cNvPr id="734" name="n_3aveValue【児童館】&#10;一人当たり面積"/>
        <xdr:cNvSpPr txBox="1"/>
      </xdr:nvSpPr>
      <xdr:spPr>
        <a:xfrm>
          <a:off x="19310427" y="142532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0.017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83</xdr:row>
      <xdr:rowOff>22877</xdr:rowOff>
    </xdr:from>
    <xdr:ext cx="469744" cy="259045"/>
    <xdr:sp macro="" textlink="">
      <xdr:nvSpPr>
        <xdr:cNvPr id="735" name="n_4aveValue【児童館】&#10;一人当たり面積"/>
        <xdr:cNvSpPr txBox="1"/>
      </xdr:nvSpPr>
      <xdr:spPr>
        <a:xfrm>
          <a:off x="18421427" y="142532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0.017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120727</xdr:colOff>
      <xdr:row>77</xdr:row>
      <xdr:rowOff>48277</xdr:rowOff>
    </xdr:from>
    <xdr:ext cx="469744" cy="259045"/>
    <xdr:sp macro="" textlink="">
      <xdr:nvSpPr>
        <xdr:cNvPr id="736" name="n_1mainValue【児童館】&#10;一人当たり面積"/>
        <xdr:cNvSpPr txBox="1"/>
      </xdr:nvSpPr>
      <xdr:spPr>
        <a:xfrm>
          <a:off x="21075727" y="132499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0.035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77</xdr:row>
      <xdr:rowOff>124477</xdr:rowOff>
    </xdr:from>
    <xdr:ext cx="469744" cy="259045"/>
    <xdr:sp macro="" textlink="">
      <xdr:nvSpPr>
        <xdr:cNvPr id="737" name="n_2mainValue【児童館】&#10;一人当たり面積"/>
        <xdr:cNvSpPr txBox="1"/>
      </xdr:nvSpPr>
      <xdr:spPr>
        <a:xfrm>
          <a:off x="20199427" y="133261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0.033</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77</xdr:row>
      <xdr:rowOff>124477</xdr:rowOff>
    </xdr:from>
    <xdr:ext cx="469744" cy="259045"/>
    <xdr:sp macro="" textlink="">
      <xdr:nvSpPr>
        <xdr:cNvPr id="738" name="n_3mainValue【児童館】&#10;一人当たり面積"/>
        <xdr:cNvSpPr txBox="1"/>
      </xdr:nvSpPr>
      <xdr:spPr>
        <a:xfrm>
          <a:off x="19310427" y="133261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0.033</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77</xdr:row>
      <xdr:rowOff>124477</xdr:rowOff>
    </xdr:from>
    <xdr:ext cx="469744" cy="259045"/>
    <xdr:sp macro="" textlink="">
      <xdr:nvSpPr>
        <xdr:cNvPr id="739" name="n_4mainValue【児童館】&#10;一人当たり面積"/>
        <xdr:cNvSpPr txBox="1"/>
      </xdr:nvSpPr>
      <xdr:spPr>
        <a:xfrm>
          <a:off x="18421427" y="133261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0.033</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公民館</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6/20</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61.9</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61.3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noFill/>
        <a:ln w="6350" cap="flat" cmpd="sng" algn="ctr">
          <a:solidFill>
            <a:srgbClr val="C0C0C0"/>
          </a:solidFill>
          <a:prstDash val="solid"/>
          <a:miter lim="800000"/>
        </a:ln>
        <a:effectLst/>
      </xdr:spPr>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xdr:cNvCxnSpPr/>
      </xdr:nvCxnSpPr>
      <xdr:spPr>
        <a:xfrm>
          <a:off x="12446000" y="185928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107</xdr:row>
      <xdr:rowOff>105427</xdr:rowOff>
    </xdr:from>
    <xdr:ext cx="403059" cy="259045"/>
    <xdr:sp macro="" textlink="">
      <xdr:nvSpPr>
        <xdr:cNvPr id="752" name="テキスト ボックス 751"/>
        <xdr:cNvSpPr txBox="1"/>
      </xdr:nvSpPr>
      <xdr:spPr>
        <a:xfrm>
          <a:off x="12042941" y="184505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xdr:cNvCxnSpPr/>
      </xdr:nvCxnSpPr>
      <xdr:spPr>
        <a:xfrm>
          <a:off x="12446000" y="181356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104</xdr:row>
      <xdr:rowOff>162577</xdr:rowOff>
    </xdr:from>
    <xdr:ext cx="403059" cy="259045"/>
    <xdr:sp macro="" textlink="">
      <xdr:nvSpPr>
        <xdr:cNvPr id="754" name="テキスト ボックス 753"/>
        <xdr:cNvSpPr txBox="1"/>
      </xdr:nvSpPr>
      <xdr:spPr>
        <a:xfrm>
          <a:off x="12042941" y="179933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xdr:cNvCxnSpPr/>
      </xdr:nvCxnSpPr>
      <xdr:spPr>
        <a:xfrm>
          <a:off x="12446000" y="176784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102</xdr:row>
      <xdr:rowOff>48277</xdr:rowOff>
    </xdr:from>
    <xdr:ext cx="403059" cy="259045"/>
    <xdr:sp macro="" textlink="">
      <xdr:nvSpPr>
        <xdr:cNvPr id="756" name="テキスト ボックス 755"/>
        <xdr:cNvSpPr txBox="1"/>
      </xdr:nvSpPr>
      <xdr:spPr>
        <a:xfrm>
          <a:off x="12042941" y="175361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xdr:cNvCxnSpPr/>
      </xdr:nvCxnSpPr>
      <xdr:spPr>
        <a:xfrm>
          <a:off x="12446000" y="172212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99</xdr:row>
      <xdr:rowOff>105427</xdr:rowOff>
    </xdr:from>
    <xdr:ext cx="403059" cy="259045"/>
    <xdr:sp macro="" textlink="">
      <xdr:nvSpPr>
        <xdr:cNvPr id="758" name="テキスト ボックス 757"/>
        <xdr:cNvSpPr txBox="1"/>
      </xdr:nvSpPr>
      <xdr:spPr>
        <a:xfrm>
          <a:off x="12042941" y="170789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126364</xdr:colOff>
      <xdr:row>101</xdr:row>
      <xdr:rowOff>763</xdr:rowOff>
    </xdr:from>
    <xdr:to>
      <xdr:col>85</xdr:col>
      <xdr:colOff>126364</xdr:colOff>
      <xdr:row>107</xdr:row>
      <xdr:rowOff>156211</xdr:rowOff>
    </xdr:to>
    <xdr:cxnSp macro="">
      <xdr:nvCxnSpPr>
        <xdr:cNvPr id="762" name="直線コネクタ 761"/>
        <xdr:cNvCxnSpPr/>
      </xdr:nvCxnSpPr>
      <xdr:spPr>
        <a:xfrm flipV="1">
          <a:off x="16318864" y="17317213"/>
          <a:ext cx="0" cy="1184148"/>
        </a:xfrm>
        <a:prstGeom prst="line">
          <a:avLst/>
        </a:prstGeom>
        <a:noFill/>
        <a:ln w="31750" cap="flat" cmpd="sng" algn="ctr">
          <a:solidFill>
            <a:srgbClr val="808080"/>
          </a:solidFill>
          <a:prstDash val="solid"/>
          <a:miter lim="800000"/>
        </a:ln>
        <a:effectLst/>
      </xdr:spPr>
    </xdr:cxnSp>
    <xdr:clientData/>
  </xdr:twoCellAnchor>
  <xdr:oneCellAnchor>
    <xdr:from>
      <xdr:col>85</xdr:col>
      <xdr:colOff>165100</xdr:colOff>
      <xdr:row>107</xdr:row>
      <xdr:rowOff>160038</xdr:rowOff>
    </xdr:from>
    <xdr:ext cx="405111" cy="259045"/>
    <xdr:sp macro="" textlink="">
      <xdr:nvSpPr>
        <xdr:cNvPr id="763" name="【公民館】&#10;有形固定資産減価償却率最小値テキスト"/>
        <xdr:cNvSpPr txBox="1"/>
      </xdr:nvSpPr>
      <xdr:spPr>
        <a:xfrm>
          <a:off x="16357600" y="18505188"/>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76.0</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764" name="直線コネクタ 763"/>
        <xdr:cNvCxnSpPr/>
      </xdr:nvCxnSpPr>
      <xdr:spPr>
        <a:xfrm>
          <a:off x="16230600" y="18501361"/>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99</xdr:row>
      <xdr:rowOff>118890</xdr:rowOff>
    </xdr:from>
    <xdr:ext cx="405111" cy="259045"/>
    <xdr:sp macro="" textlink="">
      <xdr:nvSpPr>
        <xdr:cNvPr id="765" name="【公民館】&#10;有形固定資産減価償却率最大値テキスト"/>
        <xdr:cNvSpPr txBox="1"/>
      </xdr:nvSpPr>
      <xdr:spPr>
        <a:xfrm>
          <a:off x="16357600" y="17092440"/>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24.2</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101</xdr:row>
      <xdr:rowOff>763</xdr:rowOff>
    </xdr:from>
    <xdr:to>
      <xdr:col>86</xdr:col>
      <xdr:colOff>25400</xdr:colOff>
      <xdr:row>101</xdr:row>
      <xdr:rowOff>763</xdr:rowOff>
    </xdr:to>
    <xdr:cxnSp macro="">
      <xdr:nvCxnSpPr>
        <xdr:cNvPr id="766" name="直線コネクタ 765"/>
        <xdr:cNvCxnSpPr/>
      </xdr:nvCxnSpPr>
      <xdr:spPr>
        <a:xfrm>
          <a:off x="16230600" y="17317213"/>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104</xdr:row>
      <xdr:rowOff>143273</xdr:rowOff>
    </xdr:from>
    <xdr:ext cx="405111" cy="259045"/>
    <xdr:sp macro="" textlink="">
      <xdr:nvSpPr>
        <xdr:cNvPr id="767" name="【公民館】&#10;有形固定資産減価償却率平均値テキスト"/>
        <xdr:cNvSpPr txBox="1"/>
      </xdr:nvSpPr>
      <xdr:spPr>
        <a:xfrm>
          <a:off x="16357600" y="17974073"/>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56.1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104</xdr:row>
      <xdr:rowOff>164846</xdr:rowOff>
    </xdr:from>
    <xdr:to>
      <xdr:col>85</xdr:col>
      <xdr:colOff>177800</xdr:colOff>
      <xdr:row>105</xdr:row>
      <xdr:rowOff>94996</xdr:rowOff>
    </xdr:to>
    <xdr:sp macro="" textlink="">
      <xdr:nvSpPr>
        <xdr:cNvPr id="768" name="フローチャート: 判断 767"/>
        <xdr:cNvSpPr/>
      </xdr:nvSpPr>
      <xdr:spPr>
        <a:xfrm>
          <a:off x="16268700" y="1799564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0</xdr:colOff>
      <xdr:row>104</xdr:row>
      <xdr:rowOff>130556</xdr:rowOff>
    </xdr:from>
    <xdr:to>
      <xdr:col>81</xdr:col>
      <xdr:colOff>101600</xdr:colOff>
      <xdr:row>105</xdr:row>
      <xdr:rowOff>60706</xdr:rowOff>
    </xdr:to>
    <xdr:sp macro="" textlink="">
      <xdr:nvSpPr>
        <xdr:cNvPr id="769" name="フローチャート: 判断 768"/>
        <xdr:cNvSpPr/>
      </xdr:nvSpPr>
      <xdr:spPr>
        <a:xfrm>
          <a:off x="15430500" y="1796135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63500</xdr:colOff>
      <xdr:row>104</xdr:row>
      <xdr:rowOff>96265</xdr:rowOff>
    </xdr:from>
    <xdr:to>
      <xdr:col>76</xdr:col>
      <xdr:colOff>165100</xdr:colOff>
      <xdr:row>105</xdr:row>
      <xdr:rowOff>26415</xdr:rowOff>
    </xdr:to>
    <xdr:sp macro="" textlink="">
      <xdr:nvSpPr>
        <xdr:cNvPr id="770" name="フローチャート: 判断 769"/>
        <xdr:cNvSpPr/>
      </xdr:nvSpPr>
      <xdr:spPr>
        <a:xfrm>
          <a:off x="14541500" y="1792706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71" name="フローチャート: 判断 770"/>
        <xdr:cNvSpPr/>
      </xdr:nvSpPr>
      <xdr:spPr>
        <a:xfrm>
          <a:off x="13652500" y="1789048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2" name="フローチャート: 判断 771"/>
        <xdr:cNvSpPr/>
      </xdr:nvSpPr>
      <xdr:spPr>
        <a:xfrm>
          <a:off x="12763500" y="17879061"/>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104</xdr:row>
      <xdr:rowOff>34544</xdr:rowOff>
    </xdr:from>
    <xdr:to>
      <xdr:col>85</xdr:col>
      <xdr:colOff>177800</xdr:colOff>
      <xdr:row>104</xdr:row>
      <xdr:rowOff>136144</xdr:rowOff>
    </xdr:to>
    <xdr:sp macro="" textlink="">
      <xdr:nvSpPr>
        <xdr:cNvPr id="778" name="楕円 777"/>
        <xdr:cNvSpPr/>
      </xdr:nvSpPr>
      <xdr:spPr>
        <a:xfrm>
          <a:off x="16268700" y="1786534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85</xdr:col>
      <xdr:colOff>165100</xdr:colOff>
      <xdr:row>103</xdr:row>
      <xdr:rowOff>57421</xdr:rowOff>
    </xdr:from>
    <xdr:ext cx="405111" cy="259045"/>
    <xdr:sp macro="" textlink="">
      <xdr:nvSpPr>
        <xdr:cNvPr id="779" name="【公民館】&#10;有形固定資産減価償却率該当値テキスト"/>
        <xdr:cNvSpPr txBox="1"/>
      </xdr:nvSpPr>
      <xdr:spPr>
        <a:xfrm>
          <a:off x="16357600" y="17716771"/>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50.4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81</xdr:col>
      <xdr:colOff>0</xdr:colOff>
      <xdr:row>104</xdr:row>
      <xdr:rowOff>4826</xdr:rowOff>
    </xdr:from>
    <xdr:to>
      <xdr:col>81</xdr:col>
      <xdr:colOff>101600</xdr:colOff>
      <xdr:row>104</xdr:row>
      <xdr:rowOff>106426</xdr:rowOff>
    </xdr:to>
    <xdr:sp macro="" textlink="">
      <xdr:nvSpPr>
        <xdr:cNvPr id="780" name="楕円 779"/>
        <xdr:cNvSpPr/>
      </xdr:nvSpPr>
      <xdr:spPr>
        <a:xfrm>
          <a:off x="15430500" y="1783562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50800</xdr:colOff>
      <xdr:row>104</xdr:row>
      <xdr:rowOff>55626</xdr:rowOff>
    </xdr:from>
    <xdr:to>
      <xdr:col>85</xdr:col>
      <xdr:colOff>127000</xdr:colOff>
      <xdr:row>104</xdr:row>
      <xdr:rowOff>85344</xdr:rowOff>
    </xdr:to>
    <xdr:cxnSp macro="">
      <xdr:nvCxnSpPr>
        <xdr:cNvPr id="781" name="直線コネクタ 780"/>
        <xdr:cNvCxnSpPr/>
      </xdr:nvCxnSpPr>
      <xdr:spPr>
        <a:xfrm>
          <a:off x="15481300" y="17886426"/>
          <a:ext cx="838200" cy="29718"/>
        </a:xfrm>
        <a:prstGeom prst="line">
          <a:avLst/>
        </a:prstGeom>
        <a:noFill/>
        <a:ln w="6350" cap="flat" cmpd="sng" algn="ctr">
          <a:solidFill>
            <a:srgbClr val="FF0000"/>
          </a:solidFill>
          <a:prstDash val="solid"/>
          <a:miter lim="800000"/>
        </a:ln>
        <a:effectLst/>
      </xdr:spPr>
    </xdr:cxn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782" name="楕円 781"/>
        <xdr:cNvSpPr/>
      </xdr:nvSpPr>
      <xdr:spPr>
        <a:xfrm>
          <a:off x="14541500" y="17794478"/>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114300</xdr:colOff>
      <xdr:row>104</xdr:row>
      <xdr:rowOff>14478</xdr:rowOff>
    </xdr:from>
    <xdr:to>
      <xdr:col>81</xdr:col>
      <xdr:colOff>50800</xdr:colOff>
      <xdr:row>104</xdr:row>
      <xdr:rowOff>55626</xdr:rowOff>
    </xdr:to>
    <xdr:cxnSp macro="">
      <xdr:nvCxnSpPr>
        <xdr:cNvPr id="783" name="直線コネクタ 782"/>
        <xdr:cNvCxnSpPr/>
      </xdr:nvCxnSpPr>
      <xdr:spPr>
        <a:xfrm>
          <a:off x="14592300" y="17845278"/>
          <a:ext cx="889000" cy="41148"/>
        </a:xfrm>
        <a:prstGeom prst="line">
          <a:avLst/>
        </a:prstGeom>
        <a:noFill/>
        <a:ln w="6350" cap="flat" cmpd="sng" algn="ctr">
          <a:solidFill>
            <a:srgbClr val="FF0000"/>
          </a:solidFill>
          <a:prstDash val="solid"/>
          <a:miter lim="800000"/>
        </a:ln>
        <a:effectLst/>
      </xdr:spPr>
    </xdr:cxnSp>
    <xdr:clientData/>
  </xdr:twoCellAnchor>
  <xdr:twoCellAnchor>
    <xdr:from>
      <xdr:col>71</xdr:col>
      <xdr:colOff>127000</xdr:colOff>
      <xdr:row>103</xdr:row>
      <xdr:rowOff>89408</xdr:rowOff>
    </xdr:from>
    <xdr:to>
      <xdr:col>72</xdr:col>
      <xdr:colOff>38100</xdr:colOff>
      <xdr:row>104</xdr:row>
      <xdr:rowOff>19558</xdr:rowOff>
    </xdr:to>
    <xdr:sp macro="" textlink="">
      <xdr:nvSpPr>
        <xdr:cNvPr id="784" name="楕円 783"/>
        <xdr:cNvSpPr/>
      </xdr:nvSpPr>
      <xdr:spPr>
        <a:xfrm>
          <a:off x="13652500" y="17748758"/>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177800</xdr:colOff>
      <xdr:row>103</xdr:row>
      <xdr:rowOff>140208</xdr:rowOff>
    </xdr:from>
    <xdr:to>
      <xdr:col>76</xdr:col>
      <xdr:colOff>114300</xdr:colOff>
      <xdr:row>104</xdr:row>
      <xdr:rowOff>14478</xdr:rowOff>
    </xdr:to>
    <xdr:cxnSp macro="">
      <xdr:nvCxnSpPr>
        <xdr:cNvPr id="785" name="直線コネクタ 784"/>
        <xdr:cNvCxnSpPr/>
      </xdr:nvCxnSpPr>
      <xdr:spPr>
        <a:xfrm>
          <a:off x="13703300" y="17799558"/>
          <a:ext cx="889000" cy="45720"/>
        </a:xfrm>
        <a:prstGeom prst="line">
          <a:avLst/>
        </a:prstGeom>
        <a:noFill/>
        <a:ln w="6350" cap="flat" cmpd="sng" algn="ctr">
          <a:solidFill>
            <a:srgbClr val="FF0000"/>
          </a:solidFill>
          <a:prstDash val="solid"/>
          <a:miter lim="800000"/>
        </a:ln>
        <a:effectLst/>
      </xdr:spPr>
    </xdr:cxnSp>
    <xdr:clientData/>
  </xdr:twoCellAnchor>
  <xdr:twoCellAnchor>
    <xdr:from>
      <xdr:col>67</xdr:col>
      <xdr:colOff>0</xdr:colOff>
      <xdr:row>103</xdr:row>
      <xdr:rowOff>36830</xdr:rowOff>
    </xdr:from>
    <xdr:to>
      <xdr:col>67</xdr:col>
      <xdr:colOff>101600</xdr:colOff>
      <xdr:row>103</xdr:row>
      <xdr:rowOff>138430</xdr:rowOff>
    </xdr:to>
    <xdr:sp macro="" textlink="">
      <xdr:nvSpPr>
        <xdr:cNvPr id="786" name="楕円 785"/>
        <xdr:cNvSpPr/>
      </xdr:nvSpPr>
      <xdr:spPr>
        <a:xfrm>
          <a:off x="12763500" y="1769618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50800</xdr:colOff>
      <xdr:row>103</xdr:row>
      <xdr:rowOff>87630</xdr:rowOff>
    </xdr:from>
    <xdr:to>
      <xdr:col>71</xdr:col>
      <xdr:colOff>177800</xdr:colOff>
      <xdr:row>103</xdr:row>
      <xdr:rowOff>140208</xdr:rowOff>
    </xdr:to>
    <xdr:cxnSp macro="">
      <xdr:nvCxnSpPr>
        <xdr:cNvPr id="787" name="直線コネクタ 786"/>
        <xdr:cNvCxnSpPr/>
      </xdr:nvCxnSpPr>
      <xdr:spPr>
        <a:xfrm>
          <a:off x="12814300" y="17746980"/>
          <a:ext cx="889000" cy="52578"/>
        </a:xfrm>
        <a:prstGeom prst="line">
          <a:avLst/>
        </a:prstGeom>
        <a:noFill/>
        <a:ln w="6350" cap="flat" cmpd="sng" algn="ctr">
          <a:solidFill>
            <a:srgbClr val="FF0000"/>
          </a:solidFill>
          <a:prstDash val="solid"/>
          <a:miter lim="800000"/>
        </a:ln>
        <a:effectLst/>
      </xdr:spPr>
    </xdr:cxnSp>
    <xdr:clientData/>
  </xdr:twoCellAnchor>
  <xdr:oneCellAnchor>
    <xdr:from>
      <xdr:col>80</xdr:col>
      <xdr:colOff>26044</xdr:colOff>
      <xdr:row>105</xdr:row>
      <xdr:rowOff>51833</xdr:rowOff>
    </xdr:from>
    <xdr:ext cx="405111" cy="259045"/>
    <xdr:sp macro="" textlink="">
      <xdr:nvSpPr>
        <xdr:cNvPr id="788" name="n_1aveValue【公民館】&#10;有形固定資産減価償却率"/>
        <xdr:cNvSpPr txBox="1"/>
      </xdr:nvSpPr>
      <xdr:spPr>
        <a:xfrm>
          <a:off x="15266044" y="1805408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54.6</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105</xdr:row>
      <xdr:rowOff>17542</xdr:rowOff>
    </xdr:from>
    <xdr:ext cx="405111" cy="259045"/>
    <xdr:sp macro="" textlink="">
      <xdr:nvSpPr>
        <xdr:cNvPr id="789" name="n_2aveValue【公民館】&#10;有形固定資産減価償却率"/>
        <xdr:cNvSpPr txBox="1"/>
      </xdr:nvSpPr>
      <xdr:spPr>
        <a:xfrm>
          <a:off x="14389744" y="1801979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53.1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104</xdr:row>
      <xdr:rowOff>152416</xdr:rowOff>
    </xdr:from>
    <xdr:ext cx="405111" cy="259045"/>
    <xdr:sp macro="" textlink="">
      <xdr:nvSpPr>
        <xdr:cNvPr id="790" name="n_3aveValue【公民館】&#10;有形固定資産減価償却率"/>
        <xdr:cNvSpPr txBox="1"/>
      </xdr:nvSpPr>
      <xdr:spPr>
        <a:xfrm>
          <a:off x="13500744" y="1798321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51.5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104</xdr:row>
      <xdr:rowOff>140988</xdr:rowOff>
    </xdr:from>
    <xdr:ext cx="405111" cy="259045"/>
    <xdr:sp macro="" textlink="">
      <xdr:nvSpPr>
        <xdr:cNvPr id="791" name="n_4aveValue【公民館】&#10;有形固定資産減価償却率"/>
        <xdr:cNvSpPr txBox="1"/>
      </xdr:nvSpPr>
      <xdr:spPr>
        <a:xfrm>
          <a:off x="12611744" y="17971788"/>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51.0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26044</xdr:colOff>
      <xdr:row>102</xdr:row>
      <xdr:rowOff>122953</xdr:rowOff>
    </xdr:from>
    <xdr:ext cx="405111" cy="259045"/>
    <xdr:sp macro="" textlink="">
      <xdr:nvSpPr>
        <xdr:cNvPr id="792" name="n_1mainValue【公民館】&#10;有形固定資産減価償却率"/>
        <xdr:cNvSpPr txBox="1"/>
      </xdr:nvSpPr>
      <xdr:spPr>
        <a:xfrm>
          <a:off x="15266044" y="1761085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49.1</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102</xdr:row>
      <xdr:rowOff>81805</xdr:rowOff>
    </xdr:from>
    <xdr:ext cx="405111" cy="259045"/>
    <xdr:sp macro="" textlink="">
      <xdr:nvSpPr>
        <xdr:cNvPr id="793" name="n_2mainValue【公民館】&#10;有形固定資産減価償却率"/>
        <xdr:cNvSpPr txBox="1"/>
      </xdr:nvSpPr>
      <xdr:spPr>
        <a:xfrm>
          <a:off x="14389744" y="1756970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47.3</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102</xdr:row>
      <xdr:rowOff>36085</xdr:rowOff>
    </xdr:from>
    <xdr:ext cx="405111" cy="259045"/>
    <xdr:sp macro="" textlink="">
      <xdr:nvSpPr>
        <xdr:cNvPr id="794" name="n_3mainValue【公民館】&#10;有形固定資産減価償却率"/>
        <xdr:cNvSpPr txBox="1"/>
      </xdr:nvSpPr>
      <xdr:spPr>
        <a:xfrm>
          <a:off x="13500744" y="1752398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45.3</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101</xdr:row>
      <xdr:rowOff>154957</xdr:rowOff>
    </xdr:from>
    <xdr:ext cx="405111" cy="259045"/>
    <xdr:sp macro="" textlink="">
      <xdr:nvSpPr>
        <xdr:cNvPr id="795" name="n_4mainValue【公民館】&#10;有形固定資産減価償却率"/>
        <xdr:cNvSpPr txBox="1"/>
      </xdr:nvSpPr>
      <xdr:spPr>
        <a:xfrm>
          <a:off x="12611744" y="1747140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43.0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公民館</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8/20</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0.106</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0.058</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noFill/>
        <a:ln w="6350" cap="flat" cmpd="sng" algn="ctr">
          <a:solidFill>
            <a:srgbClr val="C0C0C0"/>
          </a:solidFill>
          <a:prstDash val="solid"/>
          <a:miter lim="800000"/>
        </a:ln>
        <a:effectLst/>
      </xdr:spPr>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0.050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0.150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0.250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116</xdr:col>
      <xdr:colOff>62864</xdr:colOff>
      <xdr:row>101</xdr:row>
      <xdr:rowOff>19050</xdr:rowOff>
    </xdr:from>
    <xdr:to>
      <xdr:col>116</xdr:col>
      <xdr:colOff>62864</xdr:colOff>
      <xdr:row>108</xdr:row>
      <xdr:rowOff>30480</xdr:rowOff>
    </xdr:to>
    <xdr:cxnSp macro="">
      <xdr:nvCxnSpPr>
        <xdr:cNvPr id="819" name="直線コネクタ 818"/>
        <xdr:cNvCxnSpPr/>
      </xdr:nvCxnSpPr>
      <xdr:spPr>
        <a:xfrm flipV="1">
          <a:off x="22160864" y="17335500"/>
          <a:ext cx="0" cy="1211580"/>
        </a:xfrm>
        <a:prstGeom prst="line">
          <a:avLst/>
        </a:prstGeom>
        <a:noFill/>
        <a:ln w="31750" cap="flat" cmpd="sng" algn="ctr">
          <a:solidFill>
            <a:srgbClr val="808080"/>
          </a:solidFill>
          <a:prstDash val="solid"/>
          <a:miter lim="800000"/>
        </a:ln>
        <a:effectLst/>
      </xdr:spPr>
    </xdr:cxnSp>
    <xdr:clientData/>
  </xdr:twoCellAnchor>
  <xdr:oneCellAnchor>
    <xdr:from>
      <xdr:col>116</xdr:col>
      <xdr:colOff>101600</xdr:colOff>
      <xdr:row>108</xdr:row>
      <xdr:rowOff>34307</xdr:rowOff>
    </xdr:from>
    <xdr:ext cx="469744" cy="259045"/>
    <xdr:sp macro="" textlink="">
      <xdr:nvSpPr>
        <xdr:cNvPr id="820" name="【公民館】&#10;一人当たり面積最小値テキスト"/>
        <xdr:cNvSpPr txBox="1"/>
      </xdr:nvSpPr>
      <xdr:spPr>
        <a:xfrm>
          <a:off x="22199600" y="1855090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0.016</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21" name="直線コネクタ 820"/>
        <xdr:cNvCxnSpPr/>
      </xdr:nvCxnSpPr>
      <xdr:spPr>
        <a:xfrm>
          <a:off x="22072600" y="1854708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99</xdr:row>
      <xdr:rowOff>137177</xdr:rowOff>
    </xdr:from>
    <xdr:ext cx="469744" cy="259045"/>
    <xdr:sp macro="" textlink="">
      <xdr:nvSpPr>
        <xdr:cNvPr id="822" name="【公民館】&#10;一人当たり面積最大値テキスト"/>
        <xdr:cNvSpPr txBox="1"/>
      </xdr:nvSpPr>
      <xdr:spPr>
        <a:xfrm>
          <a:off x="22199600" y="171107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0.175</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101</xdr:row>
      <xdr:rowOff>19050</xdr:rowOff>
    </xdr:from>
    <xdr:to>
      <xdr:col>116</xdr:col>
      <xdr:colOff>152400</xdr:colOff>
      <xdr:row>101</xdr:row>
      <xdr:rowOff>19050</xdr:rowOff>
    </xdr:to>
    <xdr:cxnSp macro="">
      <xdr:nvCxnSpPr>
        <xdr:cNvPr id="823" name="直線コネクタ 822"/>
        <xdr:cNvCxnSpPr/>
      </xdr:nvCxnSpPr>
      <xdr:spPr>
        <a:xfrm>
          <a:off x="22072600" y="1733550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104</xdr:row>
      <xdr:rowOff>163847</xdr:rowOff>
    </xdr:from>
    <xdr:ext cx="469744" cy="259045"/>
    <xdr:sp macro="" textlink="">
      <xdr:nvSpPr>
        <xdr:cNvPr id="824" name="【公民館】&#10;一人当たり面積平均値テキスト"/>
        <xdr:cNvSpPr txBox="1"/>
      </xdr:nvSpPr>
      <xdr:spPr>
        <a:xfrm>
          <a:off x="22199600" y="1799464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25" name="フローチャート: 判断 824"/>
        <xdr:cNvSpPr/>
      </xdr:nvSpPr>
      <xdr:spPr>
        <a:xfrm>
          <a:off x="22110700" y="180162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26" name="フローチャート: 判断 825"/>
        <xdr:cNvSpPr/>
      </xdr:nvSpPr>
      <xdr:spPr>
        <a:xfrm>
          <a:off x="21272500" y="1802383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827" name="フローチャート: 判断 826"/>
        <xdr:cNvSpPr/>
      </xdr:nvSpPr>
      <xdr:spPr>
        <a:xfrm>
          <a:off x="20383500" y="179781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28" name="フローチャート: 判断 827"/>
        <xdr:cNvSpPr/>
      </xdr:nvSpPr>
      <xdr:spPr>
        <a:xfrm>
          <a:off x="19494500" y="180162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29" name="フローチャート: 判断 828"/>
        <xdr:cNvSpPr/>
      </xdr:nvSpPr>
      <xdr:spPr>
        <a:xfrm>
          <a:off x="18605500" y="180086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835" name="楕円 834"/>
        <xdr:cNvSpPr/>
      </xdr:nvSpPr>
      <xdr:spPr>
        <a:xfrm>
          <a:off x="22110700" y="1778762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116</xdr:col>
      <xdr:colOff>101600</xdr:colOff>
      <xdr:row>102</xdr:row>
      <xdr:rowOff>151147</xdr:rowOff>
    </xdr:from>
    <xdr:ext cx="469744" cy="259045"/>
    <xdr:sp macro="" textlink="">
      <xdr:nvSpPr>
        <xdr:cNvPr id="836" name="【公民館】&#10;一人当たり面積該当値テキスト"/>
        <xdr:cNvSpPr txBox="1"/>
      </xdr:nvSpPr>
      <xdr:spPr>
        <a:xfrm>
          <a:off x="22199600" y="1763904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0.109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111</xdr:col>
      <xdr:colOff>127000</xdr:colOff>
      <xdr:row>103</xdr:row>
      <xdr:rowOff>120650</xdr:rowOff>
    </xdr:from>
    <xdr:to>
      <xdr:col>112</xdr:col>
      <xdr:colOff>38100</xdr:colOff>
      <xdr:row>104</xdr:row>
      <xdr:rowOff>50800</xdr:rowOff>
    </xdr:to>
    <xdr:sp macro="" textlink="">
      <xdr:nvSpPr>
        <xdr:cNvPr id="837" name="楕円 836"/>
        <xdr:cNvSpPr/>
      </xdr:nvSpPr>
      <xdr:spPr>
        <a:xfrm>
          <a:off x="21272500" y="177800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177800</xdr:colOff>
      <xdr:row>104</xdr:row>
      <xdr:rowOff>0</xdr:rowOff>
    </xdr:from>
    <xdr:to>
      <xdr:col>116</xdr:col>
      <xdr:colOff>63500</xdr:colOff>
      <xdr:row>104</xdr:row>
      <xdr:rowOff>7620</xdr:rowOff>
    </xdr:to>
    <xdr:cxnSp macro="">
      <xdr:nvCxnSpPr>
        <xdr:cNvPr id="838" name="直線コネクタ 837"/>
        <xdr:cNvCxnSpPr/>
      </xdr:nvCxnSpPr>
      <xdr:spPr>
        <a:xfrm>
          <a:off x="21323300" y="17830800"/>
          <a:ext cx="838200" cy="7620"/>
        </a:xfrm>
        <a:prstGeom prst="line">
          <a:avLst/>
        </a:prstGeom>
        <a:noFill/>
        <a:ln w="6350" cap="flat" cmpd="sng" algn="ctr">
          <a:solidFill>
            <a:srgbClr val="FF0000"/>
          </a:solidFill>
          <a:prstDash val="solid"/>
          <a:miter lim="800000"/>
        </a:ln>
        <a:effectLst/>
      </xdr:spPr>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839" name="楕円 838"/>
        <xdr:cNvSpPr/>
      </xdr:nvSpPr>
      <xdr:spPr>
        <a:xfrm>
          <a:off x="20383500" y="1778762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50800</xdr:colOff>
      <xdr:row>104</xdr:row>
      <xdr:rowOff>0</xdr:rowOff>
    </xdr:from>
    <xdr:to>
      <xdr:col>111</xdr:col>
      <xdr:colOff>177800</xdr:colOff>
      <xdr:row>104</xdr:row>
      <xdr:rowOff>7620</xdr:rowOff>
    </xdr:to>
    <xdr:cxnSp macro="">
      <xdr:nvCxnSpPr>
        <xdr:cNvPr id="840" name="直線コネクタ 839"/>
        <xdr:cNvCxnSpPr/>
      </xdr:nvCxnSpPr>
      <xdr:spPr>
        <a:xfrm flipV="1">
          <a:off x="20434300" y="17830800"/>
          <a:ext cx="889000" cy="7620"/>
        </a:xfrm>
        <a:prstGeom prst="line">
          <a:avLst/>
        </a:prstGeom>
        <a:noFill/>
        <a:ln w="6350" cap="flat" cmpd="sng" algn="ctr">
          <a:solidFill>
            <a:srgbClr val="FF0000"/>
          </a:solidFill>
          <a:prstDash val="solid"/>
          <a:miter lim="800000"/>
        </a:ln>
        <a:effectLst/>
      </xdr:spPr>
    </xdr:cxnSp>
    <xdr:clientData/>
  </xdr:twoCellAnchor>
  <xdr:twoCellAnchor>
    <xdr:from>
      <xdr:col>102</xdr:col>
      <xdr:colOff>63500</xdr:colOff>
      <xdr:row>103</xdr:row>
      <xdr:rowOff>128270</xdr:rowOff>
    </xdr:from>
    <xdr:to>
      <xdr:col>102</xdr:col>
      <xdr:colOff>165100</xdr:colOff>
      <xdr:row>104</xdr:row>
      <xdr:rowOff>58420</xdr:rowOff>
    </xdr:to>
    <xdr:sp macro="" textlink="">
      <xdr:nvSpPr>
        <xdr:cNvPr id="841" name="楕円 840"/>
        <xdr:cNvSpPr/>
      </xdr:nvSpPr>
      <xdr:spPr>
        <a:xfrm>
          <a:off x="19494500" y="1778762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114300</xdr:colOff>
      <xdr:row>104</xdr:row>
      <xdr:rowOff>7620</xdr:rowOff>
    </xdr:from>
    <xdr:to>
      <xdr:col>107</xdr:col>
      <xdr:colOff>50800</xdr:colOff>
      <xdr:row>104</xdr:row>
      <xdr:rowOff>7620</xdr:rowOff>
    </xdr:to>
    <xdr:cxnSp macro="">
      <xdr:nvCxnSpPr>
        <xdr:cNvPr id="842" name="直線コネクタ 841"/>
        <xdr:cNvCxnSpPr/>
      </xdr:nvCxnSpPr>
      <xdr:spPr>
        <a:xfrm>
          <a:off x="19545300" y="17838420"/>
          <a:ext cx="889000" cy="0"/>
        </a:xfrm>
        <a:prstGeom prst="line">
          <a:avLst/>
        </a:prstGeom>
        <a:noFill/>
        <a:ln w="6350" cap="flat" cmpd="sng" algn="ctr">
          <a:solidFill>
            <a:srgbClr val="FF0000"/>
          </a:solidFill>
          <a:prstDash val="solid"/>
          <a:miter lim="800000"/>
        </a:ln>
        <a:effectLst/>
      </xdr:spPr>
    </xdr:cxnSp>
    <xdr:clientData/>
  </xdr:twoCellAnchor>
  <xdr:twoCellAnchor>
    <xdr:from>
      <xdr:col>97</xdr:col>
      <xdr:colOff>127000</xdr:colOff>
      <xdr:row>103</xdr:row>
      <xdr:rowOff>128270</xdr:rowOff>
    </xdr:from>
    <xdr:to>
      <xdr:col>98</xdr:col>
      <xdr:colOff>38100</xdr:colOff>
      <xdr:row>104</xdr:row>
      <xdr:rowOff>58420</xdr:rowOff>
    </xdr:to>
    <xdr:sp macro="" textlink="">
      <xdr:nvSpPr>
        <xdr:cNvPr id="843" name="楕円 842"/>
        <xdr:cNvSpPr/>
      </xdr:nvSpPr>
      <xdr:spPr>
        <a:xfrm>
          <a:off x="18605500" y="1778762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177800</xdr:colOff>
      <xdr:row>104</xdr:row>
      <xdr:rowOff>7620</xdr:rowOff>
    </xdr:from>
    <xdr:to>
      <xdr:col>102</xdr:col>
      <xdr:colOff>114300</xdr:colOff>
      <xdr:row>104</xdr:row>
      <xdr:rowOff>7620</xdr:rowOff>
    </xdr:to>
    <xdr:cxnSp macro="">
      <xdr:nvCxnSpPr>
        <xdr:cNvPr id="844" name="直線コネクタ 843"/>
        <xdr:cNvCxnSpPr/>
      </xdr:nvCxnSpPr>
      <xdr:spPr>
        <a:xfrm>
          <a:off x="18656300" y="17838420"/>
          <a:ext cx="889000" cy="0"/>
        </a:xfrm>
        <a:prstGeom prst="line">
          <a:avLst/>
        </a:prstGeom>
        <a:noFill/>
        <a:ln w="6350" cap="flat" cmpd="sng" algn="ctr">
          <a:solidFill>
            <a:srgbClr val="FF0000"/>
          </a:solidFill>
          <a:prstDash val="solid"/>
          <a:miter lim="800000"/>
        </a:ln>
        <a:effectLst/>
      </xdr:spPr>
    </xdr:cxnSp>
    <xdr:clientData/>
  </xdr:twoCellAnchor>
  <xdr:oneCellAnchor>
    <xdr:from>
      <xdr:col>110</xdr:col>
      <xdr:colOff>120727</xdr:colOff>
      <xdr:row>105</xdr:row>
      <xdr:rowOff>114316</xdr:rowOff>
    </xdr:from>
    <xdr:ext cx="469744" cy="259045"/>
    <xdr:sp macro="" textlink="">
      <xdr:nvSpPr>
        <xdr:cNvPr id="845" name="n_1aveValue【公民館】&#10;一人当たり面積"/>
        <xdr:cNvSpPr txBox="1"/>
      </xdr:nvSpPr>
      <xdr:spPr>
        <a:xfrm>
          <a:off x="21075727" y="18116566"/>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105</xdr:row>
      <xdr:rowOff>68597</xdr:rowOff>
    </xdr:from>
    <xdr:ext cx="469744" cy="259045"/>
    <xdr:sp macro="" textlink="">
      <xdr:nvSpPr>
        <xdr:cNvPr id="846" name="n_2aveValue【公民館】&#10;一人当たり面積"/>
        <xdr:cNvSpPr txBox="1"/>
      </xdr:nvSpPr>
      <xdr:spPr>
        <a:xfrm>
          <a:off x="20199427" y="180708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0.084</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105</xdr:row>
      <xdr:rowOff>106697</xdr:rowOff>
    </xdr:from>
    <xdr:ext cx="469744" cy="259045"/>
    <xdr:sp macro="" textlink="">
      <xdr:nvSpPr>
        <xdr:cNvPr id="847" name="n_3aveValue【公民館】&#10;一人当たり面積"/>
        <xdr:cNvSpPr txBox="1"/>
      </xdr:nvSpPr>
      <xdr:spPr>
        <a:xfrm>
          <a:off x="19310427" y="181089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105</xdr:row>
      <xdr:rowOff>99077</xdr:rowOff>
    </xdr:from>
    <xdr:ext cx="469744" cy="259045"/>
    <xdr:sp macro="" textlink="">
      <xdr:nvSpPr>
        <xdr:cNvPr id="848" name="n_4aveValue【公民館】&#10;一人当たり面積"/>
        <xdr:cNvSpPr txBox="1"/>
      </xdr:nvSpPr>
      <xdr:spPr>
        <a:xfrm>
          <a:off x="18421427" y="181013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0.080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120727</xdr:colOff>
      <xdr:row>102</xdr:row>
      <xdr:rowOff>67327</xdr:rowOff>
    </xdr:from>
    <xdr:ext cx="469744" cy="259045"/>
    <xdr:sp macro="" textlink="">
      <xdr:nvSpPr>
        <xdr:cNvPr id="849" name="n_1mainValue【公民館】&#10;一人当たり面積"/>
        <xdr:cNvSpPr txBox="1"/>
      </xdr:nvSpPr>
      <xdr:spPr>
        <a:xfrm>
          <a:off x="21075727" y="175552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0.110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102</xdr:row>
      <xdr:rowOff>74947</xdr:rowOff>
    </xdr:from>
    <xdr:ext cx="469744" cy="259045"/>
    <xdr:sp macro="" textlink="">
      <xdr:nvSpPr>
        <xdr:cNvPr id="850" name="n_2mainValue【公民館】&#10;一人当たり面積"/>
        <xdr:cNvSpPr txBox="1"/>
      </xdr:nvSpPr>
      <xdr:spPr>
        <a:xfrm>
          <a:off x="20199427" y="175628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0.109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102</xdr:row>
      <xdr:rowOff>74947</xdr:rowOff>
    </xdr:from>
    <xdr:ext cx="469744" cy="259045"/>
    <xdr:sp macro="" textlink="">
      <xdr:nvSpPr>
        <xdr:cNvPr id="851" name="n_3mainValue【公民館】&#10;一人当たり面積"/>
        <xdr:cNvSpPr txBox="1"/>
      </xdr:nvSpPr>
      <xdr:spPr>
        <a:xfrm>
          <a:off x="19310427" y="175628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0.109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102</xdr:row>
      <xdr:rowOff>74947</xdr:rowOff>
    </xdr:from>
    <xdr:ext cx="469744" cy="259045"/>
    <xdr:sp macro="" textlink="">
      <xdr:nvSpPr>
        <xdr:cNvPr id="852" name="n_4mainValue【公民館】&#10;一人当たり面積"/>
        <xdr:cNvSpPr txBox="1"/>
      </xdr:nvSpPr>
      <xdr:spPr>
        <a:xfrm>
          <a:off x="18421427" y="175628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0.109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ysClr val="window" lastClr="FFFFFF"/>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類似団体と比較して、特に有形固定資産減価償却率が高い施設としては、認定こども園・幼稚園・保育所、児童館であり、特に低い施設は橋りょう・トンネル及び公営住宅である。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保育所については、</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施設全てが築年数</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40</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年以上経過した施設となっている。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児童館については、</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38</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館のうち</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約半数</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が昭和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40</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年代から昭和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年代に建設された木造児童館である。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老朽化が進んでいる施設については、厚木市公共施設最適化基本計画に基づき計画的な管理を実施していく。</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橋りょうについては、平成</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年度に、既存の橋</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りょう</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のうち</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188</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橋に対する維持管理費用の縮減と予算の平準化、地域道路網の安全性、信頼性を確保することを目的とした「</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厚木市</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橋梁長寿命化修繕計画」を策定し</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計画的な改修を行っているところである。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3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en-US" sz="3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cap="flat" cmpd="sng" algn="ctr">
          <a:solidFill>
            <a:srgbClr val="FFFFFF"/>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cap="flat" cmpd="sng" algn="ctr">
          <a:solidFill>
            <a:srgbClr val="FFFFFF"/>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2000" b="1" i="0" u="none" strike="noStrike" kern="0" cap="none" spc="0" normalizeH="0" baseline="0" noProof="0">
              <a:ln>
                <a:noFill/>
              </a:ln>
              <a:solidFill>
                <a:srgbClr val="FFFFFF"/>
              </a:solidFill>
              <a:effectLst/>
              <a:uLnTx/>
              <a:uFillTx/>
              <a:latin typeface="ＭＳ ゴシック" panose="020B0609070205080204" pitchFamily="49" charset="-128"/>
              <a:ea typeface="ＭＳ ゴシック" panose="020B0609070205080204" pitchFamily="49" charset="-128"/>
              <a:cs typeface="+mn-cs"/>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223,836
215,291
93.84
107,345,604
101,779,502
5,186,698
49,530,365
63,061,170</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(R5.1.1</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現在</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人</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(R5.1.1</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現在</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
2.9
44.6</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dist"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市町村類型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年度毎</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H30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特例市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R01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特例市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R02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特例市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R03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特例市   </a:t>
          </a:r>
          <a:r>
            <a:rPr kumimoji="1" lang="en-US" altLang="ja-JP"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R04  </a:t>
          </a:r>
          <a:r>
            <a:rPr kumimoji="1" lang="ja-JP" altLang="en-US" sz="1100" b="1"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ysClr val="window" lastClr="FFFFFF"/>
        </a:solidFill>
        <a:ln w="19050" cap="flat" cmpd="sng" algn="ctr">
          <a:solidFill>
            <a:sysClr val="windowText" lastClr="000000"/>
          </a:solidFill>
          <a:prstDash val="solid"/>
          <a:miter lim="800000"/>
        </a:ln>
        <a:effectLst>
          <a:outerShdw dist="37357" dir="2700000" rotWithShape="0">
            <a:scrgbClr r="0" g="0" b="0"/>
          </a:outerShdw>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noFill/>
        <a:ln w="6350" cap="flat" cmpd="sng" algn="ctr">
          <a:solidFill>
            <a:srgbClr val="FF0000"/>
          </a:solidFill>
          <a:prstDash val="solid"/>
          <a:miter lim="800000"/>
        </a:ln>
        <a:effectLst/>
      </xdr:spPr>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noFill/>
        <a:ln w="31750" cap="flat" cmpd="sng" algn="ctr">
          <a:solidFill>
            <a:srgbClr val="808080"/>
          </a:solidFill>
          <a:prstDash val="solid"/>
          <a:miter lim="800000"/>
        </a:ln>
        <a:effectLst/>
      </xdr:spPr>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noFill/>
        <a:ln w="15875" cap="flat" cmpd="sng" algn="ctr">
          <a:solidFill>
            <a:srgbClr val="000000"/>
          </a:solidFill>
          <a:prstDash val="solid"/>
          <a:miter lim="800000"/>
        </a:ln>
        <a:effectLst/>
      </xdr:spPr>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noFill/>
        <a:ln w="31750" cap="flat" cmpd="sng" algn="ctr">
          <a:solidFill>
            <a:srgbClr val="808080"/>
          </a:solidFill>
          <a:prstDash val="solid"/>
          <a:miter lim="800000"/>
        </a:ln>
        <a:effectLst/>
      </xdr:spPr>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noFill/>
        <a:ln w="15875" cap="flat" cmpd="sng" algn="ctr">
          <a:solidFill>
            <a:srgbClr val="000000"/>
          </a:solidFill>
          <a:prstDash val="solid"/>
          <a:miter lim="800000"/>
        </a:ln>
        <a:effectLst/>
      </xdr:spPr>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市町村類型とは、人口および産業構造等により全国の市町村を</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人口については、各調査対象年度の</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類似団体内順位、全国平均、各都道府県平均は、令和</a:t>
          </a: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a:ln>
          <a:noFill/>
        </a:ln>
        <a:effectLst/>
      </xdr:spPr>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図書館</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21/23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49.4</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58.1</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noFill/>
        <a:ln w="6350" cap="flat" cmpd="sng" algn="ctr">
          <a:solidFill>
            <a:srgbClr val="C0C0C0"/>
          </a:solidFill>
          <a:prstDash val="solid"/>
          <a:miter lim="800000"/>
        </a:ln>
        <a:effectLst/>
      </xdr:spPr>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noFill/>
        <a:ln w="6350" cap="flat" cmpd="sng" algn="ctr">
          <a:solidFill>
            <a:srgbClr val="C0C0C0"/>
          </a:solidFill>
          <a:prstDash val="solid"/>
          <a:miter lim="800000"/>
        </a:ln>
        <a:effectLst/>
      </xdr:spPr>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24</xdr:col>
      <xdr:colOff>62865</xdr:colOff>
      <xdr:row>34</xdr:row>
      <xdr:rowOff>27214</xdr:rowOff>
    </xdr:from>
    <xdr:to>
      <xdr:col>24</xdr:col>
      <xdr:colOff>62865</xdr:colOff>
      <xdr:row>42</xdr:row>
      <xdr:rowOff>41910</xdr:rowOff>
    </xdr:to>
    <xdr:cxnSp macro="">
      <xdr:nvCxnSpPr>
        <xdr:cNvPr id="58" name="直線コネクタ 57"/>
        <xdr:cNvCxnSpPr/>
      </xdr:nvCxnSpPr>
      <xdr:spPr>
        <a:xfrm flipV="1">
          <a:off x="4634865" y="5856514"/>
          <a:ext cx="0" cy="1386296"/>
        </a:xfrm>
        <a:prstGeom prst="line">
          <a:avLst/>
        </a:prstGeom>
        <a:noFill/>
        <a:ln w="31750" cap="flat" cmpd="sng" algn="ctr">
          <a:solidFill>
            <a:srgbClr val="808080"/>
          </a:solidFill>
          <a:prstDash val="solid"/>
          <a:miter lim="800000"/>
        </a:ln>
        <a:effectLst/>
      </xdr:spPr>
    </xdr:cxnSp>
    <xdr:clientData/>
  </xdr:twoCellAnchor>
  <xdr:oneCellAnchor>
    <xdr:from>
      <xdr:col>24</xdr:col>
      <xdr:colOff>101600</xdr:colOff>
      <xdr:row>42</xdr:row>
      <xdr:rowOff>45737</xdr:rowOff>
    </xdr:from>
    <xdr:ext cx="405111" cy="259045"/>
    <xdr:sp macro="" textlink="">
      <xdr:nvSpPr>
        <xdr:cNvPr id="59" name="【図書館】&#10;有形固定資産減価償却率最小値テキスト"/>
        <xdr:cNvSpPr txBox="1"/>
      </xdr:nvSpPr>
      <xdr:spPr>
        <a:xfrm>
          <a:off x="4673600" y="724663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96.9</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42</xdr:row>
      <xdr:rowOff>41910</xdr:rowOff>
    </xdr:from>
    <xdr:to>
      <xdr:col>24</xdr:col>
      <xdr:colOff>152400</xdr:colOff>
      <xdr:row>42</xdr:row>
      <xdr:rowOff>41910</xdr:rowOff>
    </xdr:to>
    <xdr:cxnSp macro="">
      <xdr:nvCxnSpPr>
        <xdr:cNvPr id="60" name="直線コネクタ 59"/>
        <xdr:cNvCxnSpPr/>
      </xdr:nvCxnSpPr>
      <xdr:spPr>
        <a:xfrm>
          <a:off x="4546600" y="724281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xdr:cNvSpPr txBox="1"/>
      </xdr:nvSpPr>
      <xdr:spPr>
        <a:xfrm>
          <a:off x="4673600" y="5631741"/>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xdr:cNvCxnSpPr/>
      </xdr:nvCxnSpPr>
      <xdr:spPr>
        <a:xfrm>
          <a:off x="4546600" y="5856514"/>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36</xdr:row>
      <xdr:rowOff>162577</xdr:rowOff>
    </xdr:from>
    <xdr:ext cx="405111" cy="259045"/>
    <xdr:sp macro="" textlink="">
      <xdr:nvSpPr>
        <xdr:cNvPr id="63" name="【図書館】&#10;有形固定資産減価償却率平均値テキスト"/>
        <xdr:cNvSpPr txBox="1"/>
      </xdr:nvSpPr>
      <xdr:spPr>
        <a:xfrm>
          <a:off x="4673600" y="633477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53.5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4" name="フローチャート: 判断 63"/>
        <xdr:cNvSpPr/>
      </xdr:nvSpPr>
      <xdr:spPr>
        <a:xfrm>
          <a:off x="4584700" y="648335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746500" y="6458857"/>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0</xdr:colOff>
      <xdr:row>37</xdr:row>
      <xdr:rowOff>71120</xdr:rowOff>
    </xdr:from>
    <xdr:to>
      <xdr:col>15</xdr:col>
      <xdr:colOff>101600</xdr:colOff>
      <xdr:row>38</xdr:row>
      <xdr:rowOff>1270</xdr:rowOff>
    </xdr:to>
    <xdr:sp macro="" textlink="">
      <xdr:nvSpPr>
        <xdr:cNvPr id="66" name="フローチャート: 判断 65"/>
        <xdr:cNvSpPr/>
      </xdr:nvSpPr>
      <xdr:spPr>
        <a:xfrm>
          <a:off x="2857500" y="641477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63500</xdr:colOff>
      <xdr:row>37</xdr:row>
      <xdr:rowOff>48260</xdr:rowOff>
    </xdr:from>
    <xdr:to>
      <xdr:col>10</xdr:col>
      <xdr:colOff>165100</xdr:colOff>
      <xdr:row>37</xdr:row>
      <xdr:rowOff>149860</xdr:rowOff>
    </xdr:to>
    <xdr:sp macro="" textlink="">
      <xdr:nvSpPr>
        <xdr:cNvPr id="67" name="フローチャート: 判断 66"/>
        <xdr:cNvSpPr/>
      </xdr:nvSpPr>
      <xdr:spPr>
        <a:xfrm>
          <a:off x="1968500" y="639191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127000</xdr:colOff>
      <xdr:row>37</xdr:row>
      <xdr:rowOff>58057</xdr:rowOff>
    </xdr:from>
    <xdr:to>
      <xdr:col>6</xdr:col>
      <xdr:colOff>38100</xdr:colOff>
      <xdr:row>37</xdr:row>
      <xdr:rowOff>159657</xdr:rowOff>
    </xdr:to>
    <xdr:sp macro="" textlink="">
      <xdr:nvSpPr>
        <xdr:cNvPr id="68" name="フローチャート: 判断 67"/>
        <xdr:cNvSpPr/>
      </xdr:nvSpPr>
      <xdr:spPr>
        <a:xfrm>
          <a:off x="1079500" y="6401707"/>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39</xdr:row>
      <xdr:rowOff>164193</xdr:rowOff>
    </xdr:from>
    <xdr:to>
      <xdr:col>24</xdr:col>
      <xdr:colOff>114300</xdr:colOff>
      <xdr:row>40</xdr:row>
      <xdr:rowOff>94343</xdr:rowOff>
    </xdr:to>
    <xdr:sp macro="" textlink="">
      <xdr:nvSpPr>
        <xdr:cNvPr id="74" name="楕円 73"/>
        <xdr:cNvSpPr/>
      </xdr:nvSpPr>
      <xdr:spPr>
        <a:xfrm>
          <a:off x="4584700" y="685074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24</xdr:col>
      <xdr:colOff>101600</xdr:colOff>
      <xdr:row>39</xdr:row>
      <xdr:rowOff>142620</xdr:rowOff>
    </xdr:from>
    <xdr:ext cx="405111" cy="259045"/>
    <xdr:sp macro="" textlink="">
      <xdr:nvSpPr>
        <xdr:cNvPr id="75" name="【図書館】&#10;有形固定資産減価償却率該当値テキスト"/>
        <xdr:cNvSpPr txBox="1"/>
      </xdr:nvSpPr>
      <xdr:spPr>
        <a:xfrm>
          <a:off x="4673600" y="6829170"/>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76.0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19</xdr:col>
      <xdr:colOff>127000</xdr:colOff>
      <xdr:row>39</xdr:row>
      <xdr:rowOff>131535</xdr:rowOff>
    </xdr:from>
    <xdr:to>
      <xdr:col>20</xdr:col>
      <xdr:colOff>38100</xdr:colOff>
      <xdr:row>40</xdr:row>
      <xdr:rowOff>61685</xdr:rowOff>
    </xdr:to>
    <xdr:sp macro="" textlink="">
      <xdr:nvSpPr>
        <xdr:cNvPr id="76" name="楕円 75"/>
        <xdr:cNvSpPr/>
      </xdr:nvSpPr>
      <xdr:spPr>
        <a:xfrm>
          <a:off x="3746500" y="681808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177800</xdr:colOff>
      <xdr:row>40</xdr:row>
      <xdr:rowOff>10885</xdr:rowOff>
    </xdr:from>
    <xdr:to>
      <xdr:col>24</xdr:col>
      <xdr:colOff>63500</xdr:colOff>
      <xdr:row>40</xdr:row>
      <xdr:rowOff>43543</xdr:rowOff>
    </xdr:to>
    <xdr:cxnSp macro="">
      <xdr:nvCxnSpPr>
        <xdr:cNvPr id="77" name="直線コネクタ 76"/>
        <xdr:cNvCxnSpPr/>
      </xdr:nvCxnSpPr>
      <xdr:spPr>
        <a:xfrm>
          <a:off x="3797300" y="6868885"/>
          <a:ext cx="838200" cy="32658"/>
        </a:xfrm>
        <a:prstGeom prst="line">
          <a:avLst/>
        </a:prstGeom>
        <a:noFill/>
        <a:ln w="6350" cap="flat" cmpd="sng" algn="ctr">
          <a:solidFill>
            <a:srgbClr val="FF0000"/>
          </a:solidFill>
          <a:prstDash val="solid"/>
          <a:miter lim="800000"/>
        </a:ln>
        <a:effectLst/>
      </xdr:spPr>
    </xdr:cxnSp>
    <xdr:clientData/>
  </xdr:twoCellAnchor>
  <xdr:twoCellAnchor>
    <xdr:from>
      <xdr:col>15</xdr:col>
      <xdr:colOff>0</xdr:colOff>
      <xdr:row>39</xdr:row>
      <xdr:rowOff>98878</xdr:rowOff>
    </xdr:from>
    <xdr:to>
      <xdr:col>15</xdr:col>
      <xdr:colOff>101600</xdr:colOff>
      <xdr:row>40</xdr:row>
      <xdr:rowOff>29028</xdr:rowOff>
    </xdr:to>
    <xdr:sp macro="" textlink="">
      <xdr:nvSpPr>
        <xdr:cNvPr id="78" name="楕円 77"/>
        <xdr:cNvSpPr/>
      </xdr:nvSpPr>
      <xdr:spPr>
        <a:xfrm>
          <a:off x="2857500" y="6785428"/>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50800</xdr:colOff>
      <xdr:row>39</xdr:row>
      <xdr:rowOff>149678</xdr:rowOff>
    </xdr:from>
    <xdr:to>
      <xdr:col>19</xdr:col>
      <xdr:colOff>177800</xdr:colOff>
      <xdr:row>40</xdr:row>
      <xdr:rowOff>10885</xdr:rowOff>
    </xdr:to>
    <xdr:cxnSp macro="">
      <xdr:nvCxnSpPr>
        <xdr:cNvPr id="79" name="直線コネクタ 78"/>
        <xdr:cNvCxnSpPr/>
      </xdr:nvCxnSpPr>
      <xdr:spPr>
        <a:xfrm>
          <a:off x="2908300" y="6836228"/>
          <a:ext cx="889000" cy="32657"/>
        </a:xfrm>
        <a:prstGeom prst="line">
          <a:avLst/>
        </a:prstGeom>
        <a:noFill/>
        <a:ln w="6350" cap="flat" cmpd="sng" algn="ctr">
          <a:solidFill>
            <a:srgbClr val="FF0000"/>
          </a:solidFill>
          <a:prstDash val="solid"/>
          <a:miter lim="800000"/>
        </a:ln>
        <a:effectLst/>
      </xdr:spPr>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xdr:cNvSpPr/>
      </xdr:nvSpPr>
      <xdr:spPr>
        <a:xfrm>
          <a:off x="1968500" y="6752772"/>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114300</xdr:colOff>
      <xdr:row>39</xdr:row>
      <xdr:rowOff>117022</xdr:rowOff>
    </xdr:from>
    <xdr:to>
      <xdr:col>15</xdr:col>
      <xdr:colOff>50800</xdr:colOff>
      <xdr:row>39</xdr:row>
      <xdr:rowOff>149678</xdr:rowOff>
    </xdr:to>
    <xdr:cxnSp macro="">
      <xdr:nvCxnSpPr>
        <xdr:cNvPr id="81" name="直線コネクタ 80"/>
        <xdr:cNvCxnSpPr/>
      </xdr:nvCxnSpPr>
      <xdr:spPr>
        <a:xfrm>
          <a:off x="2019300" y="6803572"/>
          <a:ext cx="889000" cy="32656"/>
        </a:xfrm>
        <a:prstGeom prst="line">
          <a:avLst/>
        </a:prstGeom>
        <a:noFill/>
        <a:ln w="6350" cap="flat" cmpd="sng" algn="ctr">
          <a:solidFill>
            <a:srgbClr val="FF0000"/>
          </a:solidFill>
          <a:prstDash val="solid"/>
          <a:miter lim="800000"/>
        </a:ln>
        <a:effectLst/>
      </xdr:spPr>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xdr:cNvSpPr/>
      </xdr:nvSpPr>
      <xdr:spPr>
        <a:xfrm>
          <a:off x="1079500" y="672011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177800</xdr:colOff>
      <xdr:row>39</xdr:row>
      <xdr:rowOff>84365</xdr:rowOff>
    </xdr:from>
    <xdr:to>
      <xdr:col>10</xdr:col>
      <xdr:colOff>114300</xdr:colOff>
      <xdr:row>39</xdr:row>
      <xdr:rowOff>117022</xdr:rowOff>
    </xdr:to>
    <xdr:cxnSp macro="">
      <xdr:nvCxnSpPr>
        <xdr:cNvPr id="83" name="直線コネクタ 82"/>
        <xdr:cNvCxnSpPr/>
      </xdr:nvCxnSpPr>
      <xdr:spPr>
        <a:xfrm>
          <a:off x="1130300" y="6770915"/>
          <a:ext cx="889000" cy="32657"/>
        </a:xfrm>
        <a:prstGeom prst="line">
          <a:avLst/>
        </a:prstGeom>
        <a:noFill/>
        <a:ln w="6350" cap="flat" cmpd="sng" algn="ctr">
          <a:solidFill>
            <a:srgbClr val="FF0000"/>
          </a:solidFill>
          <a:prstDash val="solid"/>
          <a:miter lim="800000"/>
        </a:ln>
        <a:effectLst/>
      </xdr:spPr>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xdr:cNvSpPr txBox="1"/>
      </xdr:nvSpPr>
      <xdr:spPr>
        <a:xfrm>
          <a:off x="3582044" y="6234084"/>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52.0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36</xdr:row>
      <xdr:rowOff>17797</xdr:rowOff>
    </xdr:from>
    <xdr:ext cx="405111" cy="259045"/>
    <xdr:sp macro="" textlink="">
      <xdr:nvSpPr>
        <xdr:cNvPr id="85" name="n_2aveValue【図書館】&#10;有形固定資産減価償却率"/>
        <xdr:cNvSpPr txBox="1"/>
      </xdr:nvSpPr>
      <xdr:spPr>
        <a:xfrm>
          <a:off x="2705744" y="618999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49.3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35</xdr:row>
      <xdr:rowOff>166387</xdr:rowOff>
    </xdr:from>
    <xdr:ext cx="405111" cy="259045"/>
    <xdr:sp macro="" textlink="">
      <xdr:nvSpPr>
        <xdr:cNvPr id="86" name="n_3aveValue【図書館】&#10;有形固定資産減価償却率"/>
        <xdr:cNvSpPr txBox="1"/>
      </xdr:nvSpPr>
      <xdr:spPr>
        <a:xfrm>
          <a:off x="1816744" y="616713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47.9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36</xdr:row>
      <xdr:rowOff>4734</xdr:rowOff>
    </xdr:from>
    <xdr:ext cx="405111" cy="259045"/>
    <xdr:sp macro="" textlink="">
      <xdr:nvSpPr>
        <xdr:cNvPr id="87" name="n_4aveValue【図書館】&#10;有形固定資産減価償却率"/>
        <xdr:cNvSpPr txBox="1"/>
      </xdr:nvSpPr>
      <xdr:spPr>
        <a:xfrm>
          <a:off x="927744" y="6176934"/>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48.5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153044</xdr:colOff>
      <xdr:row>40</xdr:row>
      <xdr:rowOff>52812</xdr:rowOff>
    </xdr:from>
    <xdr:ext cx="405111" cy="259045"/>
    <xdr:sp macro="" textlink="">
      <xdr:nvSpPr>
        <xdr:cNvPr id="88" name="n_1mainValue【図書館】&#10;有形固定資産減価償却率"/>
        <xdr:cNvSpPr txBox="1"/>
      </xdr:nvSpPr>
      <xdr:spPr>
        <a:xfrm>
          <a:off x="3582044" y="691081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74.0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40</xdr:row>
      <xdr:rowOff>20155</xdr:rowOff>
    </xdr:from>
    <xdr:ext cx="405111" cy="259045"/>
    <xdr:sp macro="" textlink="">
      <xdr:nvSpPr>
        <xdr:cNvPr id="89" name="n_2mainValue【図書館】&#10;有形固定資産減価償却率"/>
        <xdr:cNvSpPr txBox="1"/>
      </xdr:nvSpPr>
      <xdr:spPr>
        <a:xfrm>
          <a:off x="2705744" y="687815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72.0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39</xdr:row>
      <xdr:rowOff>158949</xdr:rowOff>
    </xdr:from>
    <xdr:ext cx="405111" cy="259045"/>
    <xdr:sp macro="" textlink="">
      <xdr:nvSpPr>
        <xdr:cNvPr id="90" name="n_3mainValue【図書館】&#10;有形固定資産減価償却率"/>
        <xdr:cNvSpPr txBox="1"/>
      </xdr:nvSpPr>
      <xdr:spPr>
        <a:xfrm>
          <a:off x="1816744" y="6845499"/>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70.0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xdr:cNvSpPr txBox="1"/>
      </xdr:nvSpPr>
      <xdr:spPr>
        <a:xfrm>
          <a:off x="927744" y="681284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68.0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図書館</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13/23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0.037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0.019</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noFill/>
        <a:ln w="6350" cap="flat" cmpd="sng" algn="ctr">
          <a:solidFill>
            <a:srgbClr val="C0C0C0"/>
          </a:solidFill>
          <a:prstDash val="solid"/>
          <a:miter lim="800000"/>
        </a:ln>
        <a:effectLst/>
      </xdr:spPr>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0.020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0.040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0.060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0.080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3" name="直線コネクタ 112"/>
        <xdr:cNvCxnSpPr/>
      </xdr:nvCxnSpPr>
      <xdr:spPr>
        <a:xfrm flipV="1">
          <a:off x="10476865" y="5699760"/>
          <a:ext cx="0" cy="1257300"/>
        </a:xfrm>
        <a:prstGeom prst="line">
          <a:avLst/>
        </a:prstGeom>
        <a:noFill/>
        <a:ln w="31750" cap="flat" cmpd="sng" algn="ctr">
          <a:solidFill>
            <a:srgbClr val="808080"/>
          </a:solidFill>
          <a:prstDash val="solid"/>
          <a:miter lim="800000"/>
        </a:ln>
        <a:effectLst/>
      </xdr:spPr>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0.009</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31</xdr:row>
      <xdr:rowOff>160037</xdr:rowOff>
    </xdr:from>
    <xdr:ext cx="469744" cy="259045"/>
    <xdr:sp macro="" textlink="">
      <xdr:nvSpPr>
        <xdr:cNvPr id="116" name="【図書館】&#10;一人当たり面積最大値テキスト"/>
        <xdr:cNvSpPr txBox="1"/>
      </xdr:nvSpPr>
      <xdr:spPr>
        <a:xfrm>
          <a:off x="10515600" y="547498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0.064</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7" name="直線コネクタ 116"/>
        <xdr:cNvCxnSpPr/>
      </xdr:nvCxnSpPr>
      <xdr:spPr>
        <a:xfrm>
          <a:off x="10388600" y="569976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xdr:cNvSpPr txBox="1"/>
      </xdr:nvSpPr>
      <xdr:spPr>
        <a:xfrm>
          <a:off x="10515600" y="632334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0.028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0</xdr:colOff>
      <xdr:row>37</xdr:row>
      <xdr:rowOff>105410</xdr:rowOff>
    </xdr:from>
    <xdr:to>
      <xdr:col>41</xdr:col>
      <xdr:colOff>101600</xdr:colOff>
      <xdr:row>38</xdr:row>
      <xdr:rowOff>35560</xdr:rowOff>
    </xdr:to>
    <xdr:sp macro="" textlink="">
      <xdr:nvSpPr>
        <xdr:cNvPr id="122" name="フローチャート: 判断 121"/>
        <xdr:cNvSpPr/>
      </xdr:nvSpPr>
      <xdr:spPr>
        <a:xfrm>
          <a:off x="7810500" y="644906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xdr:cNvSpPr/>
      </xdr:nvSpPr>
      <xdr:spPr>
        <a:xfrm>
          <a:off x="6921500" y="64719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9" name="楕円 128"/>
        <xdr:cNvSpPr/>
      </xdr:nvSpPr>
      <xdr:spPr>
        <a:xfrm>
          <a:off x="10426700" y="65405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55</xdr:col>
      <xdr:colOff>38100</xdr:colOff>
      <xdr:row>38</xdr:row>
      <xdr:rowOff>3827</xdr:rowOff>
    </xdr:from>
    <xdr:ext cx="469744" cy="259045"/>
    <xdr:sp macro="" textlink="">
      <xdr:nvSpPr>
        <xdr:cNvPr id="130" name="【図書館】&#10;一人当たり面積該当値テキスト"/>
        <xdr:cNvSpPr txBox="1"/>
      </xdr:nvSpPr>
      <xdr:spPr>
        <a:xfrm>
          <a:off x="10515600" y="65189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0.025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1" name="楕円 130"/>
        <xdr:cNvSpPr/>
      </xdr:nvSpPr>
      <xdr:spPr>
        <a:xfrm>
          <a:off x="9588500" y="65405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2" name="直線コネクタ 131"/>
        <xdr:cNvCxnSpPr/>
      </xdr:nvCxnSpPr>
      <xdr:spPr>
        <a:xfrm>
          <a:off x="9639300" y="6591300"/>
          <a:ext cx="838200" cy="0"/>
        </a:xfrm>
        <a:prstGeom prst="line">
          <a:avLst/>
        </a:prstGeom>
        <a:noFill/>
        <a:ln w="6350" cap="flat" cmpd="sng" algn="ctr">
          <a:solidFill>
            <a:srgbClr val="FF0000"/>
          </a:solidFill>
          <a:prstDash val="solid"/>
          <a:miter lim="800000"/>
        </a:ln>
        <a:effectLst/>
      </xdr:spPr>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3" name="楕円 132"/>
        <xdr:cNvSpPr/>
      </xdr:nvSpPr>
      <xdr:spPr>
        <a:xfrm>
          <a:off x="8699500" y="65405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4" name="直線コネクタ 133"/>
        <xdr:cNvCxnSpPr/>
      </xdr:nvCxnSpPr>
      <xdr:spPr>
        <a:xfrm>
          <a:off x="8750300" y="6591300"/>
          <a:ext cx="889000" cy="0"/>
        </a:xfrm>
        <a:prstGeom prst="line">
          <a:avLst/>
        </a:prstGeom>
        <a:noFill/>
        <a:ln w="6350" cap="flat" cmpd="sng" algn="ctr">
          <a:solidFill>
            <a:srgbClr val="FF0000"/>
          </a:solidFill>
          <a:prstDash val="solid"/>
          <a:miter lim="800000"/>
        </a:ln>
        <a:effectLst/>
      </xdr:spPr>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5" name="楕円 134"/>
        <xdr:cNvSpPr/>
      </xdr:nvSpPr>
      <xdr:spPr>
        <a:xfrm>
          <a:off x="7810500" y="65405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6" name="直線コネクタ 135"/>
        <xdr:cNvCxnSpPr/>
      </xdr:nvCxnSpPr>
      <xdr:spPr>
        <a:xfrm>
          <a:off x="7861300" y="6591300"/>
          <a:ext cx="889000" cy="0"/>
        </a:xfrm>
        <a:prstGeom prst="line">
          <a:avLst/>
        </a:prstGeom>
        <a:noFill/>
        <a:ln w="6350" cap="flat" cmpd="sng" algn="ctr">
          <a:solidFill>
            <a:srgbClr val="FF0000"/>
          </a:solidFill>
          <a:prstDash val="solid"/>
          <a:miter lim="800000"/>
        </a:ln>
        <a:effectLst/>
      </xdr:spPr>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7" name="楕円 136"/>
        <xdr:cNvSpPr/>
      </xdr:nvSpPr>
      <xdr:spPr>
        <a:xfrm>
          <a:off x="6921500" y="65405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114300</xdr:colOff>
      <xdr:row>38</xdr:row>
      <xdr:rowOff>76200</xdr:rowOff>
    </xdr:from>
    <xdr:to>
      <xdr:col>41</xdr:col>
      <xdr:colOff>50800</xdr:colOff>
      <xdr:row>38</xdr:row>
      <xdr:rowOff>76200</xdr:rowOff>
    </xdr:to>
    <xdr:cxnSp macro="">
      <xdr:nvCxnSpPr>
        <xdr:cNvPr id="138" name="直線コネクタ 137"/>
        <xdr:cNvCxnSpPr/>
      </xdr:nvCxnSpPr>
      <xdr:spPr>
        <a:xfrm>
          <a:off x="6972300" y="6591300"/>
          <a:ext cx="889000" cy="0"/>
        </a:xfrm>
        <a:prstGeom prst="line">
          <a:avLst/>
        </a:prstGeom>
        <a:noFill/>
        <a:ln w="6350" cap="flat" cmpd="sng" algn="ctr">
          <a:solidFill>
            <a:srgbClr val="FF0000"/>
          </a:solidFill>
          <a:prstDash val="solid"/>
          <a:miter lim="800000"/>
        </a:ln>
        <a:effectLst/>
      </xdr:spPr>
    </xdr:cxnSp>
    <xdr:clientData/>
  </xdr:twoCellAnchor>
  <xdr:oneCellAnchor>
    <xdr:from>
      <xdr:col>49</xdr:col>
      <xdr:colOff>57227</xdr:colOff>
      <xdr:row>36</xdr:row>
      <xdr:rowOff>74947</xdr:rowOff>
    </xdr:from>
    <xdr:ext cx="469744" cy="259045"/>
    <xdr:sp macro="" textlink="">
      <xdr:nvSpPr>
        <xdr:cNvPr id="139" name="n_1aveValue【図書館】&#10;一人当たり面積"/>
        <xdr:cNvSpPr txBox="1"/>
      </xdr:nvSpPr>
      <xdr:spPr>
        <a:xfrm>
          <a:off x="9391727" y="62471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0.028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xdr:cNvSpPr txBox="1"/>
      </xdr:nvSpPr>
      <xdr:spPr>
        <a:xfrm>
          <a:off x="8515427" y="62471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0.028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6427</xdr:colOff>
      <xdr:row>36</xdr:row>
      <xdr:rowOff>52087</xdr:rowOff>
    </xdr:from>
    <xdr:ext cx="469744" cy="259045"/>
    <xdr:sp macro="" textlink="">
      <xdr:nvSpPr>
        <xdr:cNvPr id="141" name="n_3aveValue【図書館】&#10;一人当たり面積"/>
        <xdr:cNvSpPr txBox="1"/>
      </xdr:nvSpPr>
      <xdr:spPr>
        <a:xfrm>
          <a:off x="7626427" y="622428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0.029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xdr:cNvSpPr txBox="1"/>
      </xdr:nvSpPr>
      <xdr:spPr>
        <a:xfrm>
          <a:off x="6737427" y="62471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0.028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57227</xdr:colOff>
      <xdr:row>38</xdr:row>
      <xdr:rowOff>118127</xdr:rowOff>
    </xdr:from>
    <xdr:ext cx="469744" cy="259045"/>
    <xdr:sp macro="" textlink="">
      <xdr:nvSpPr>
        <xdr:cNvPr id="143" name="n_1mainValue【図書館】&#10;一人当たり面積"/>
        <xdr:cNvSpPr txBox="1"/>
      </xdr:nvSpPr>
      <xdr:spPr>
        <a:xfrm>
          <a:off x="9391727" y="66332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0.025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133427</xdr:colOff>
      <xdr:row>38</xdr:row>
      <xdr:rowOff>118127</xdr:rowOff>
    </xdr:from>
    <xdr:ext cx="469744" cy="259045"/>
    <xdr:sp macro="" textlink="">
      <xdr:nvSpPr>
        <xdr:cNvPr id="144" name="n_2mainValue【図書館】&#10;一人当たり面積"/>
        <xdr:cNvSpPr txBox="1"/>
      </xdr:nvSpPr>
      <xdr:spPr>
        <a:xfrm>
          <a:off x="8515427" y="66332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0.025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6427</xdr:colOff>
      <xdr:row>38</xdr:row>
      <xdr:rowOff>118127</xdr:rowOff>
    </xdr:from>
    <xdr:ext cx="469744" cy="259045"/>
    <xdr:sp macro="" textlink="">
      <xdr:nvSpPr>
        <xdr:cNvPr id="145" name="n_3mainValue【図書館】&#10;一人当たり面積"/>
        <xdr:cNvSpPr txBox="1"/>
      </xdr:nvSpPr>
      <xdr:spPr>
        <a:xfrm>
          <a:off x="7626427" y="66332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0.025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69927</xdr:colOff>
      <xdr:row>38</xdr:row>
      <xdr:rowOff>118127</xdr:rowOff>
    </xdr:from>
    <xdr:ext cx="469744" cy="259045"/>
    <xdr:sp macro="" textlink="">
      <xdr:nvSpPr>
        <xdr:cNvPr id="146" name="n_4mainValue【図書館】&#10;一人当たり面積"/>
        <xdr:cNvSpPr txBox="1"/>
      </xdr:nvSpPr>
      <xdr:spPr>
        <a:xfrm>
          <a:off x="6737427" y="66332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0.025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15/23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62.0</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61.0</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63</xdr:row>
      <xdr:rowOff>29227</xdr:rowOff>
    </xdr:from>
    <xdr:ext cx="403059" cy="259045"/>
    <xdr:sp macro="" textlink="">
      <xdr:nvSpPr>
        <xdr:cNvPr id="159" name="テキスト ボックス 158"/>
        <xdr:cNvSpPr txBox="1"/>
      </xdr:nvSpPr>
      <xdr:spPr>
        <a:xfrm>
          <a:off x="358941" y="108305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noFill/>
        <a:ln w="6350" cap="flat" cmpd="sng" algn="ctr">
          <a:solidFill>
            <a:srgbClr val="C0C0C0"/>
          </a:solidFill>
          <a:prstDash val="solid"/>
          <a:miter lim="800000"/>
        </a:ln>
        <a:effectLst/>
      </xdr:spPr>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24</xdr:col>
      <xdr:colOff>62865</xdr:colOff>
      <xdr:row>56</xdr:row>
      <xdr:rowOff>68580</xdr:rowOff>
    </xdr:from>
    <xdr:to>
      <xdr:col>24</xdr:col>
      <xdr:colOff>62865</xdr:colOff>
      <xdr:row>64</xdr:row>
      <xdr:rowOff>9144</xdr:rowOff>
    </xdr:to>
    <xdr:cxnSp macro="">
      <xdr:nvCxnSpPr>
        <xdr:cNvPr id="169" name="直線コネクタ 168"/>
        <xdr:cNvCxnSpPr/>
      </xdr:nvCxnSpPr>
      <xdr:spPr>
        <a:xfrm flipV="1">
          <a:off x="4634865" y="9669780"/>
          <a:ext cx="0" cy="1312164"/>
        </a:xfrm>
        <a:prstGeom prst="line">
          <a:avLst/>
        </a:prstGeom>
        <a:noFill/>
        <a:ln w="31750" cap="flat" cmpd="sng" algn="ctr">
          <a:solidFill>
            <a:srgbClr val="808080"/>
          </a:solidFill>
          <a:prstDash val="solid"/>
          <a:miter lim="800000"/>
        </a:ln>
        <a:effectLst/>
      </xdr:spPr>
    </xdr:cxnSp>
    <xdr:clientData/>
  </xdr:twoCellAnchor>
  <xdr:oneCellAnchor>
    <xdr:from>
      <xdr:col>24</xdr:col>
      <xdr:colOff>101600</xdr:colOff>
      <xdr:row>64</xdr:row>
      <xdr:rowOff>12971</xdr:rowOff>
    </xdr:from>
    <xdr:ext cx="405111" cy="259045"/>
    <xdr:sp macro="" textlink="">
      <xdr:nvSpPr>
        <xdr:cNvPr id="170" name="【体育館・プール】&#10;有形固定資産減価償却率最小値テキスト"/>
        <xdr:cNvSpPr txBox="1"/>
      </xdr:nvSpPr>
      <xdr:spPr>
        <a:xfrm>
          <a:off x="4673600" y="10985771"/>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80.4</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71" name="直線コネクタ 170"/>
        <xdr:cNvCxnSpPr/>
      </xdr:nvCxnSpPr>
      <xdr:spPr>
        <a:xfrm>
          <a:off x="4546600" y="10981944"/>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55</xdr:row>
      <xdr:rowOff>15257</xdr:rowOff>
    </xdr:from>
    <xdr:ext cx="405111" cy="259045"/>
    <xdr:sp macro="" textlink="">
      <xdr:nvSpPr>
        <xdr:cNvPr id="172" name="【体育館・プール】&#10;有形固定資産減価償却率最大値テキスト"/>
        <xdr:cNvSpPr txBox="1"/>
      </xdr:nvSpPr>
      <xdr:spPr>
        <a:xfrm>
          <a:off x="4673600" y="944500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23.0</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3" name="直線コネクタ 172"/>
        <xdr:cNvCxnSpPr/>
      </xdr:nvCxnSpPr>
      <xdr:spPr>
        <a:xfrm>
          <a:off x="4546600" y="966978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59</xdr:row>
      <xdr:rowOff>86377</xdr:rowOff>
    </xdr:from>
    <xdr:ext cx="405111" cy="259045"/>
    <xdr:sp macro="" textlink="">
      <xdr:nvSpPr>
        <xdr:cNvPr id="174" name="【体育館・プール】&#10;有形固定資産減価償却率平均値テキスト"/>
        <xdr:cNvSpPr txBox="1"/>
      </xdr:nvSpPr>
      <xdr:spPr>
        <a:xfrm>
          <a:off x="4673600" y="1020192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55.0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75" name="フローチャート: 判断 174"/>
        <xdr:cNvSpPr/>
      </xdr:nvSpPr>
      <xdr:spPr>
        <a:xfrm>
          <a:off x="4584700" y="103505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127000</xdr:colOff>
      <xdr:row>60</xdr:row>
      <xdr:rowOff>90932</xdr:rowOff>
    </xdr:from>
    <xdr:to>
      <xdr:col>20</xdr:col>
      <xdr:colOff>38100</xdr:colOff>
      <xdr:row>61</xdr:row>
      <xdr:rowOff>21082</xdr:rowOff>
    </xdr:to>
    <xdr:sp macro="" textlink="">
      <xdr:nvSpPr>
        <xdr:cNvPr id="176" name="フローチャート: 判断 175"/>
        <xdr:cNvSpPr/>
      </xdr:nvSpPr>
      <xdr:spPr>
        <a:xfrm>
          <a:off x="3746500" y="10377932"/>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0</xdr:colOff>
      <xdr:row>60</xdr:row>
      <xdr:rowOff>36068</xdr:rowOff>
    </xdr:from>
    <xdr:to>
      <xdr:col>15</xdr:col>
      <xdr:colOff>101600</xdr:colOff>
      <xdr:row>60</xdr:row>
      <xdr:rowOff>137668</xdr:rowOff>
    </xdr:to>
    <xdr:sp macro="" textlink="">
      <xdr:nvSpPr>
        <xdr:cNvPr id="177" name="フローチャート: 判断 176"/>
        <xdr:cNvSpPr/>
      </xdr:nvSpPr>
      <xdr:spPr>
        <a:xfrm>
          <a:off x="2857500" y="1032306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8" name="フローチャート: 判断 177"/>
        <xdr:cNvSpPr/>
      </xdr:nvSpPr>
      <xdr:spPr>
        <a:xfrm>
          <a:off x="1968500" y="10325354"/>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127000</xdr:colOff>
      <xdr:row>59</xdr:row>
      <xdr:rowOff>150368</xdr:rowOff>
    </xdr:from>
    <xdr:to>
      <xdr:col>6</xdr:col>
      <xdr:colOff>38100</xdr:colOff>
      <xdr:row>60</xdr:row>
      <xdr:rowOff>80518</xdr:rowOff>
    </xdr:to>
    <xdr:sp macro="" textlink="">
      <xdr:nvSpPr>
        <xdr:cNvPr id="179" name="フローチャート: 判断 178"/>
        <xdr:cNvSpPr/>
      </xdr:nvSpPr>
      <xdr:spPr>
        <a:xfrm>
          <a:off x="1079500" y="1026591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62</xdr:row>
      <xdr:rowOff>8636</xdr:rowOff>
    </xdr:from>
    <xdr:to>
      <xdr:col>24</xdr:col>
      <xdr:colOff>114300</xdr:colOff>
      <xdr:row>62</xdr:row>
      <xdr:rowOff>110236</xdr:rowOff>
    </xdr:to>
    <xdr:sp macro="" textlink="">
      <xdr:nvSpPr>
        <xdr:cNvPr id="185" name="楕円 184"/>
        <xdr:cNvSpPr/>
      </xdr:nvSpPr>
      <xdr:spPr>
        <a:xfrm>
          <a:off x="4584700" y="1063853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24</xdr:col>
      <xdr:colOff>101600</xdr:colOff>
      <xdr:row>61</xdr:row>
      <xdr:rowOff>158513</xdr:rowOff>
    </xdr:from>
    <xdr:ext cx="405111" cy="259045"/>
    <xdr:sp macro="" textlink="">
      <xdr:nvSpPr>
        <xdr:cNvPr id="186" name="【体育館・プール】&#10;有形固定資産減価償却率該当値テキスト"/>
        <xdr:cNvSpPr txBox="1"/>
      </xdr:nvSpPr>
      <xdr:spPr>
        <a:xfrm>
          <a:off x="4673600" y="10616963"/>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67.6</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19</xdr:col>
      <xdr:colOff>127000</xdr:colOff>
      <xdr:row>61</xdr:row>
      <xdr:rowOff>125222</xdr:rowOff>
    </xdr:from>
    <xdr:to>
      <xdr:col>20</xdr:col>
      <xdr:colOff>38100</xdr:colOff>
      <xdr:row>62</xdr:row>
      <xdr:rowOff>55372</xdr:rowOff>
    </xdr:to>
    <xdr:sp macro="" textlink="">
      <xdr:nvSpPr>
        <xdr:cNvPr id="187" name="楕円 186"/>
        <xdr:cNvSpPr/>
      </xdr:nvSpPr>
      <xdr:spPr>
        <a:xfrm>
          <a:off x="3746500" y="10583672"/>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177800</xdr:colOff>
      <xdr:row>62</xdr:row>
      <xdr:rowOff>4572</xdr:rowOff>
    </xdr:from>
    <xdr:to>
      <xdr:col>24</xdr:col>
      <xdr:colOff>63500</xdr:colOff>
      <xdr:row>62</xdr:row>
      <xdr:rowOff>59436</xdr:rowOff>
    </xdr:to>
    <xdr:cxnSp macro="">
      <xdr:nvCxnSpPr>
        <xdr:cNvPr id="188" name="直線コネクタ 187"/>
        <xdr:cNvCxnSpPr/>
      </xdr:nvCxnSpPr>
      <xdr:spPr>
        <a:xfrm>
          <a:off x="3797300" y="10634472"/>
          <a:ext cx="838200" cy="54864"/>
        </a:xfrm>
        <a:prstGeom prst="line">
          <a:avLst/>
        </a:prstGeom>
        <a:noFill/>
        <a:ln w="6350" cap="flat" cmpd="sng" algn="ctr">
          <a:solidFill>
            <a:srgbClr val="FF0000"/>
          </a:solidFill>
          <a:prstDash val="solid"/>
          <a:miter lim="800000"/>
        </a:ln>
        <a:effectLst/>
      </xdr:spPr>
    </xdr:cxnSp>
    <xdr:clientData/>
  </xdr:twoCellAnchor>
  <xdr:twoCellAnchor>
    <xdr:from>
      <xdr:col>15</xdr:col>
      <xdr:colOff>0</xdr:colOff>
      <xdr:row>61</xdr:row>
      <xdr:rowOff>72644</xdr:rowOff>
    </xdr:from>
    <xdr:to>
      <xdr:col>15</xdr:col>
      <xdr:colOff>101600</xdr:colOff>
      <xdr:row>62</xdr:row>
      <xdr:rowOff>2794</xdr:rowOff>
    </xdr:to>
    <xdr:sp macro="" textlink="">
      <xdr:nvSpPr>
        <xdr:cNvPr id="189" name="楕円 188"/>
        <xdr:cNvSpPr/>
      </xdr:nvSpPr>
      <xdr:spPr>
        <a:xfrm>
          <a:off x="2857500" y="1053109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50800</xdr:colOff>
      <xdr:row>61</xdr:row>
      <xdr:rowOff>123444</xdr:rowOff>
    </xdr:from>
    <xdr:to>
      <xdr:col>19</xdr:col>
      <xdr:colOff>177800</xdr:colOff>
      <xdr:row>62</xdr:row>
      <xdr:rowOff>4572</xdr:rowOff>
    </xdr:to>
    <xdr:cxnSp macro="">
      <xdr:nvCxnSpPr>
        <xdr:cNvPr id="190" name="直線コネクタ 189"/>
        <xdr:cNvCxnSpPr/>
      </xdr:nvCxnSpPr>
      <xdr:spPr>
        <a:xfrm>
          <a:off x="2908300" y="10581894"/>
          <a:ext cx="889000" cy="52578"/>
        </a:xfrm>
        <a:prstGeom prst="line">
          <a:avLst/>
        </a:prstGeom>
        <a:noFill/>
        <a:ln w="6350" cap="flat" cmpd="sng" algn="ctr">
          <a:solidFill>
            <a:srgbClr val="FF0000"/>
          </a:solidFill>
          <a:prstDash val="solid"/>
          <a:miter lim="800000"/>
        </a:ln>
        <a:effectLst/>
      </xdr:spPr>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1" name="楕円 190"/>
        <xdr:cNvSpPr/>
      </xdr:nvSpPr>
      <xdr:spPr>
        <a:xfrm>
          <a:off x="1968500" y="1047623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114300</xdr:colOff>
      <xdr:row>61</xdr:row>
      <xdr:rowOff>68580</xdr:rowOff>
    </xdr:from>
    <xdr:to>
      <xdr:col>15</xdr:col>
      <xdr:colOff>50800</xdr:colOff>
      <xdr:row>61</xdr:row>
      <xdr:rowOff>123444</xdr:rowOff>
    </xdr:to>
    <xdr:cxnSp macro="">
      <xdr:nvCxnSpPr>
        <xdr:cNvPr id="192" name="直線コネクタ 191"/>
        <xdr:cNvCxnSpPr/>
      </xdr:nvCxnSpPr>
      <xdr:spPr>
        <a:xfrm>
          <a:off x="2019300" y="10527030"/>
          <a:ext cx="889000" cy="54864"/>
        </a:xfrm>
        <a:prstGeom prst="line">
          <a:avLst/>
        </a:prstGeom>
        <a:noFill/>
        <a:ln w="6350" cap="flat" cmpd="sng" algn="ctr">
          <a:solidFill>
            <a:srgbClr val="FF0000"/>
          </a:solidFill>
          <a:prstDash val="solid"/>
          <a:miter lim="800000"/>
        </a:ln>
        <a:effectLst/>
      </xdr:spPr>
    </xdr:cxnSp>
    <xdr:clientData/>
  </xdr:twoCellAnchor>
  <xdr:twoCellAnchor>
    <xdr:from>
      <xdr:col>5</xdr:col>
      <xdr:colOff>127000</xdr:colOff>
      <xdr:row>60</xdr:row>
      <xdr:rowOff>134366</xdr:rowOff>
    </xdr:from>
    <xdr:to>
      <xdr:col>6</xdr:col>
      <xdr:colOff>38100</xdr:colOff>
      <xdr:row>61</xdr:row>
      <xdr:rowOff>64516</xdr:rowOff>
    </xdr:to>
    <xdr:sp macro="" textlink="">
      <xdr:nvSpPr>
        <xdr:cNvPr id="193" name="楕円 192"/>
        <xdr:cNvSpPr/>
      </xdr:nvSpPr>
      <xdr:spPr>
        <a:xfrm>
          <a:off x="1079500" y="1042136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177800</xdr:colOff>
      <xdr:row>61</xdr:row>
      <xdr:rowOff>13716</xdr:rowOff>
    </xdr:from>
    <xdr:to>
      <xdr:col>10</xdr:col>
      <xdr:colOff>114300</xdr:colOff>
      <xdr:row>61</xdr:row>
      <xdr:rowOff>68580</xdr:rowOff>
    </xdr:to>
    <xdr:cxnSp macro="">
      <xdr:nvCxnSpPr>
        <xdr:cNvPr id="194" name="直線コネクタ 193"/>
        <xdr:cNvCxnSpPr/>
      </xdr:nvCxnSpPr>
      <xdr:spPr>
        <a:xfrm>
          <a:off x="1130300" y="10472166"/>
          <a:ext cx="889000" cy="54864"/>
        </a:xfrm>
        <a:prstGeom prst="line">
          <a:avLst/>
        </a:prstGeom>
        <a:noFill/>
        <a:ln w="6350" cap="flat" cmpd="sng" algn="ctr">
          <a:solidFill>
            <a:srgbClr val="FF0000"/>
          </a:solidFill>
          <a:prstDash val="solid"/>
          <a:miter lim="800000"/>
        </a:ln>
        <a:effectLst/>
      </xdr:spPr>
    </xdr:cxnSp>
    <xdr:clientData/>
  </xdr:twoCellAnchor>
  <xdr:oneCellAnchor>
    <xdr:from>
      <xdr:col>18</xdr:col>
      <xdr:colOff>153044</xdr:colOff>
      <xdr:row>59</xdr:row>
      <xdr:rowOff>37609</xdr:rowOff>
    </xdr:from>
    <xdr:ext cx="405111" cy="259045"/>
    <xdr:sp macro="" textlink="">
      <xdr:nvSpPr>
        <xdr:cNvPr id="195" name="n_1aveValue【体育館・プール】&#10;有形固定資産減価償却率"/>
        <xdr:cNvSpPr txBox="1"/>
      </xdr:nvSpPr>
      <xdr:spPr>
        <a:xfrm>
          <a:off x="3582044" y="10153159"/>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56.2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58</xdr:row>
      <xdr:rowOff>154195</xdr:rowOff>
    </xdr:from>
    <xdr:ext cx="405111" cy="259045"/>
    <xdr:sp macro="" textlink="">
      <xdr:nvSpPr>
        <xdr:cNvPr id="196" name="n_2aveValue【体育館・プール】&#10;有形固定資産減価償却率"/>
        <xdr:cNvSpPr txBox="1"/>
      </xdr:nvSpPr>
      <xdr:spPr>
        <a:xfrm>
          <a:off x="2705744" y="1009829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53.8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58</xdr:row>
      <xdr:rowOff>156481</xdr:rowOff>
    </xdr:from>
    <xdr:ext cx="405111" cy="259045"/>
    <xdr:sp macro="" textlink="">
      <xdr:nvSpPr>
        <xdr:cNvPr id="197" name="n_3aveValue【体育館・プール】&#10;有形固定資産減価償却率"/>
        <xdr:cNvSpPr txBox="1"/>
      </xdr:nvSpPr>
      <xdr:spPr>
        <a:xfrm>
          <a:off x="1816744" y="1010058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53.9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58</xdr:row>
      <xdr:rowOff>97045</xdr:rowOff>
    </xdr:from>
    <xdr:ext cx="405111" cy="259045"/>
    <xdr:sp macro="" textlink="">
      <xdr:nvSpPr>
        <xdr:cNvPr id="198" name="n_4aveValue【体育館・プール】&#10;有形固定資産減価償却率"/>
        <xdr:cNvSpPr txBox="1"/>
      </xdr:nvSpPr>
      <xdr:spPr>
        <a:xfrm>
          <a:off x="927744" y="1004114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51.3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153044</xdr:colOff>
      <xdr:row>62</xdr:row>
      <xdr:rowOff>46499</xdr:rowOff>
    </xdr:from>
    <xdr:ext cx="405111" cy="259045"/>
    <xdr:sp macro="" textlink="">
      <xdr:nvSpPr>
        <xdr:cNvPr id="199" name="n_1mainValue【体育館・プール】&#10;有形固定資産減価償却率"/>
        <xdr:cNvSpPr txBox="1"/>
      </xdr:nvSpPr>
      <xdr:spPr>
        <a:xfrm>
          <a:off x="3582044" y="10676399"/>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65.2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61</xdr:row>
      <xdr:rowOff>165371</xdr:rowOff>
    </xdr:from>
    <xdr:ext cx="405111" cy="259045"/>
    <xdr:sp macro="" textlink="">
      <xdr:nvSpPr>
        <xdr:cNvPr id="200" name="n_2mainValue【体育館・プール】&#10;有形固定資産減価償却率"/>
        <xdr:cNvSpPr txBox="1"/>
      </xdr:nvSpPr>
      <xdr:spPr>
        <a:xfrm>
          <a:off x="2705744" y="1062382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62.9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61</xdr:row>
      <xdr:rowOff>110507</xdr:rowOff>
    </xdr:from>
    <xdr:ext cx="405111" cy="259045"/>
    <xdr:sp macro="" textlink="">
      <xdr:nvSpPr>
        <xdr:cNvPr id="201" name="n_3mainValue【体育館・プール】&#10;有形固定資産減価償却率"/>
        <xdr:cNvSpPr txBox="1"/>
      </xdr:nvSpPr>
      <xdr:spPr>
        <a:xfrm>
          <a:off x="1816744" y="1056895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60.5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61</xdr:row>
      <xdr:rowOff>55643</xdr:rowOff>
    </xdr:from>
    <xdr:ext cx="405111" cy="259045"/>
    <xdr:sp macro="" textlink="">
      <xdr:nvSpPr>
        <xdr:cNvPr id="202" name="n_4mainValue【体育館・プール】&#10;有形固定資産減価償却率"/>
        <xdr:cNvSpPr txBox="1"/>
      </xdr:nvSpPr>
      <xdr:spPr>
        <a:xfrm>
          <a:off x="927744" y="1051409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58.1</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11/23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0.157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0.071</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noFill/>
        <a:ln w="6350" cap="flat" cmpd="sng" algn="ctr">
          <a:solidFill>
            <a:srgbClr val="C0C0C0"/>
          </a:solidFill>
          <a:prstDash val="solid"/>
          <a:miter lim="800000"/>
        </a:ln>
        <a:effectLst/>
      </xdr:spPr>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54</xdr:col>
      <xdr:colOff>189865</xdr:colOff>
      <xdr:row>56</xdr:row>
      <xdr:rowOff>49530</xdr:rowOff>
    </xdr:from>
    <xdr:to>
      <xdr:col>54</xdr:col>
      <xdr:colOff>189865</xdr:colOff>
      <xdr:row>63</xdr:row>
      <xdr:rowOff>0</xdr:rowOff>
    </xdr:to>
    <xdr:cxnSp macro="">
      <xdr:nvCxnSpPr>
        <xdr:cNvPr id="226" name="直線コネクタ 225"/>
        <xdr:cNvCxnSpPr/>
      </xdr:nvCxnSpPr>
      <xdr:spPr>
        <a:xfrm flipV="1">
          <a:off x="10476865" y="9650730"/>
          <a:ext cx="0" cy="1150620"/>
        </a:xfrm>
        <a:prstGeom prst="line">
          <a:avLst/>
        </a:prstGeom>
        <a:noFill/>
        <a:ln w="31750" cap="flat" cmpd="sng" algn="ctr">
          <a:solidFill>
            <a:srgbClr val="808080"/>
          </a:solidFill>
          <a:prstDash val="solid"/>
          <a:miter lim="800000"/>
        </a:ln>
        <a:effectLst/>
      </xdr:spPr>
    </xdr:cxnSp>
    <xdr:clientData/>
  </xdr:twoCellAnchor>
  <xdr:oneCellAnchor>
    <xdr:from>
      <xdr:col>55</xdr:col>
      <xdr:colOff>38100</xdr:colOff>
      <xdr:row>63</xdr:row>
      <xdr:rowOff>3827</xdr:rowOff>
    </xdr:from>
    <xdr:ext cx="469744" cy="259045"/>
    <xdr:sp macro="" textlink="">
      <xdr:nvSpPr>
        <xdr:cNvPr id="227" name="【体育館・プール】&#10;一人当たり面積最小値テキスト"/>
        <xdr:cNvSpPr txBox="1"/>
      </xdr:nvSpPr>
      <xdr:spPr>
        <a:xfrm>
          <a:off x="10515600" y="1080517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0.065</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8" name="直線コネクタ 227"/>
        <xdr:cNvCxnSpPr/>
      </xdr:nvCxnSpPr>
      <xdr:spPr>
        <a:xfrm>
          <a:off x="10388600" y="1080135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54</xdr:row>
      <xdr:rowOff>167657</xdr:rowOff>
    </xdr:from>
    <xdr:ext cx="469744" cy="259045"/>
    <xdr:sp macro="" textlink="">
      <xdr:nvSpPr>
        <xdr:cNvPr id="229" name="【体育館・プール】&#10;一人当たり面積最大値テキスト"/>
        <xdr:cNvSpPr txBox="1"/>
      </xdr:nvSpPr>
      <xdr:spPr>
        <a:xfrm>
          <a:off x="10515600" y="942595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0.367</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56</xdr:row>
      <xdr:rowOff>49530</xdr:rowOff>
    </xdr:from>
    <xdr:to>
      <xdr:col>55</xdr:col>
      <xdr:colOff>88900</xdr:colOff>
      <xdr:row>56</xdr:row>
      <xdr:rowOff>49530</xdr:rowOff>
    </xdr:to>
    <xdr:cxnSp macro="">
      <xdr:nvCxnSpPr>
        <xdr:cNvPr id="230" name="直線コネクタ 229"/>
        <xdr:cNvCxnSpPr/>
      </xdr:nvCxnSpPr>
      <xdr:spPr>
        <a:xfrm>
          <a:off x="10388600" y="965073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60</xdr:row>
      <xdr:rowOff>101617</xdr:rowOff>
    </xdr:from>
    <xdr:ext cx="469744" cy="259045"/>
    <xdr:sp macro="" textlink="">
      <xdr:nvSpPr>
        <xdr:cNvPr id="231" name="【体育館・プール】&#10;一人当たり面積平均値テキスト"/>
        <xdr:cNvSpPr txBox="1"/>
      </xdr:nvSpPr>
      <xdr:spPr>
        <a:xfrm>
          <a:off x="10515600" y="1038861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0.121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2" name="フローチャート: 判断 231"/>
        <xdr:cNvSpPr/>
      </xdr:nvSpPr>
      <xdr:spPr>
        <a:xfrm>
          <a:off x="10426700" y="1053719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xdr:cNvSpPr/>
      </xdr:nvSpPr>
      <xdr:spPr>
        <a:xfrm>
          <a:off x="9588500" y="105486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34" name="フローチャート: 判断 233"/>
        <xdr:cNvSpPr/>
      </xdr:nvSpPr>
      <xdr:spPr>
        <a:xfrm>
          <a:off x="8699500" y="1049147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0</xdr:colOff>
      <xdr:row>61</xdr:row>
      <xdr:rowOff>48260</xdr:rowOff>
    </xdr:from>
    <xdr:to>
      <xdr:col>41</xdr:col>
      <xdr:colOff>101600</xdr:colOff>
      <xdr:row>61</xdr:row>
      <xdr:rowOff>149860</xdr:rowOff>
    </xdr:to>
    <xdr:sp macro="" textlink="">
      <xdr:nvSpPr>
        <xdr:cNvPr id="235" name="フローチャート: 判断 234"/>
        <xdr:cNvSpPr/>
      </xdr:nvSpPr>
      <xdr:spPr>
        <a:xfrm>
          <a:off x="7810500" y="1050671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xdr:cNvSpPr/>
      </xdr:nvSpPr>
      <xdr:spPr>
        <a:xfrm>
          <a:off x="6921500" y="1052957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2" name="楕円 241"/>
        <xdr:cNvSpPr/>
      </xdr:nvSpPr>
      <xdr:spPr>
        <a:xfrm>
          <a:off x="10426700" y="1065911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55</xdr:col>
      <xdr:colOff>38100</xdr:colOff>
      <xdr:row>61</xdr:row>
      <xdr:rowOff>115587</xdr:rowOff>
    </xdr:from>
    <xdr:ext cx="469744" cy="259045"/>
    <xdr:sp macro="" textlink="">
      <xdr:nvSpPr>
        <xdr:cNvPr id="243" name="【体育館・プール】&#10;一人当たり面積該当値テキスト"/>
        <xdr:cNvSpPr txBox="1"/>
      </xdr:nvSpPr>
      <xdr:spPr>
        <a:xfrm>
          <a:off x="10515600" y="1057403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0.089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4" name="楕円 243"/>
        <xdr:cNvSpPr/>
      </xdr:nvSpPr>
      <xdr:spPr>
        <a:xfrm>
          <a:off x="9588500" y="1065911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114300</xdr:colOff>
      <xdr:row>62</xdr:row>
      <xdr:rowOff>80010</xdr:rowOff>
    </xdr:from>
    <xdr:to>
      <xdr:col>55</xdr:col>
      <xdr:colOff>0</xdr:colOff>
      <xdr:row>62</xdr:row>
      <xdr:rowOff>80010</xdr:rowOff>
    </xdr:to>
    <xdr:cxnSp macro="">
      <xdr:nvCxnSpPr>
        <xdr:cNvPr id="245" name="直線コネクタ 244"/>
        <xdr:cNvCxnSpPr/>
      </xdr:nvCxnSpPr>
      <xdr:spPr>
        <a:xfrm>
          <a:off x="9639300" y="10709910"/>
          <a:ext cx="838200" cy="0"/>
        </a:xfrm>
        <a:prstGeom prst="line">
          <a:avLst/>
        </a:prstGeom>
        <a:noFill/>
        <a:ln w="6350" cap="flat" cmpd="sng" algn="ctr">
          <a:solidFill>
            <a:srgbClr val="FF0000"/>
          </a:solidFill>
          <a:prstDash val="solid"/>
          <a:miter lim="800000"/>
        </a:ln>
        <a:effectLst/>
      </xdr:spPr>
    </xdr:cxn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46" name="楕円 245"/>
        <xdr:cNvSpPr/>
      </xdr:nvSpPr>
      <xdr:spPr>
        <a:xfrm>
          <a:off x="8699500" y="1065911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177800</xdr:colOff>
      <xdr:row>62</xdr:row>
      <xdr:rowOff>80010</xdr:rowOff>
    </xdr:from>
    <xdr:to>
      <xdr:col>50</xdr:col>
      <xdr:colOff>114300</xdr:colOff>
      <xdr:row>62</xdr:row>
      <xdr:rowOff>80010</xdr:rowOff>
    </xdr:to>
    <xdr:cxnSp macro="">
      <xdr:nvCxnSpPr>
        <xdr:cNvPr id="247" name="直線コネクタ 246"/>
        <xdr:cNvCxnSpPr/>
      </xdr:nvCxnSpPr>
      <xdr:spPr>
        <a:xfrm>
          <a:off x="8750300" y="10709910"/>
          <a:ext cx="889000" cy="0"/>
        </a:xfrm>
        <a:prstGeom prst="line">
          <a:avLst/>
        </a:prstGeom>
        <a:noFill/>
        <a:ln w="6350" cap="flat" cmpd="sng" algn="ctr">
          <a:solidFill>
            <a:srgbClr val="FF0000"/>
          </a:solidFill>
          <a:prstDash val="solid"/>
          <a:miter lim="800000"/>
        </a:ln>
        <a:effectLst/>
      </xdr:spPr>
    </xdr:cxnSp>
    <xdr:clientData/>
  </xdr:twoCellAnchor>
  <xdr:twoCellAnchor>
    <xdr:from>
      <xdr:col>41</xdr:col>
      <xdr:colOff>0</xdr:colOff>
      <xdr:row>62</xdr:row>
      <xdr:rowOff>29210</xdr:rowOff>
    </xdr:from>
    <xdr:to>
      <xdr:col>41</xdr:col>
      <xdr:colOff>101600</xdr:colOff>
      <xdr:row>62</xdr:row>
      <xdr:rowOff>130810</xdr:rowOff>
    </xdr:to>
    <xdr:sp macro="" textlink="">
      <xdr:nvSpPr>
        <xdr:cNvPr id="248" name="楕円 247"/>
        <xdr:cNvSpPr/>
      </xdr:nvSpPr>
      <xdr:spPr>
        <a:xfrm>
          <a:off x="7810500" y="1065911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50800</xdr:colOff>
      <xdr:row>62</xdr:row>
      <xdr:rowOff>80010</xdr:rowOff>
    </xdr:from>
    <xdr:to>
      <xdr:col>45</xdr:col>
      <xdr:colOff>177800</xdr:colOff>
      <xdr:row>62</xdr:row>
      <xdr:rowOff>80010</xdr:rowOff>
    </xdr:to>
    <xdr:cxnSp macro="">
      <xdr:nvCxnSpPr>
        <xdr:cNvPr id="249" name="直線コネクタ 248"/>
        <xdr:cNvCxnSpPr/>
      </xdr:nvCxnSpPr>
      <xdr:spPr>
        <a:xfrm>
          <a:off x="7861300" y="10709910"/>
          <a:ext cx="889000" cy="0"/>
        </a:xfrm>
        <a:prstGeom prst="line">
          <a:avLst/>
        </a:prstGeom>
        <a:noFill/>
        <a:ln w="6350" cap="flat" cmpd="sng" algn="ctr">
          <a:solidFill>
            <a:srgbClr val="FF0000"/>
          </a:solidFill>
          <a:prstDash val="solid"/>
          <a:miter lim="800000"/>
        </a:ln>
        <a:effectLst/>
      </xdr:spPr>
    </xdr:cxnSp>
    <xdr:clientData/>
  </xdr:twoCellAnchor>
  <xdr:twoCellAnchor>
    <xdr:from>
      <xdr:col>36</xdr:col>
      <xdr:colOff>63500</xdr:colOff>
      <xdr:row>62</xdr:row>
      <xdr:rowOff>29210</xdr:rowOff>
    </xdr:from>
    <xdr:to>
      <xdr:col>36</xdr:col>
      <xdr:colOff>165100</xdr:colOff>
      <xdr:row>62</xdr:row>
      <xdr:rowOff>130810</xdr:rowOff>
    </xdr:to>
    <xdr:sp macro="" textlink="">
      <xdr:nvSpPr>
        <xdr:cNvPr id="250" name="楕円 249"/>
        <xdr:cNvSpPr/>
      </xdr:nvSpPr>
      <xdr:spPr>
        <a:xfrm>
          <a:off x="6921500" y="1065911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114300</xdr:colOff>
      <xdr:row>62</xdr:row>
      <xdr:rowOff>80010</xdr:rowOff>
    </xdr:from>
    <xdr:to>
      <xdr:col>41</xdr:col>
      <xdr:colOff>50800</xdr:colOff>
      <xdr:row>62</xdr:row>
      <xdr:rowOff>80010</xdr:rowOff>
    </xdr:to>
    <xdr:cxnSp macro="">
      <xdr:nvCxnSpPr>
        <xdr:cNvPr id="251" name="直線コネクタ 250"/>
        <xdr:cNvCxnSpPr/>
      </xdr:nvCxnSpPr>
      <xdr:spPr>
        <a:xfrm>
          <a:off x="6972300" y="10709910"/>
          <a:ext cx="889000" cy="0"/>
        </a:xfrm>
        <a:prstGeom prst="line">
          <a:avLst/>
        </a:prstGeom>
        <a:noFill/>
        <a:ln w="6350" cap="flat" cmpd="sng" algn="ctr">
          <a:solidFill>
            <a:srgbClr val="FF0000"/>
          </a:solidFill>
          <a:prstDash val="solid"/>
          <a:miter lim="800000"/>
        </a:ln>
        <a:effectLst/>
      </xdr:spPr>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xdr:cNvSpPr txBox="1"/>
      </xdr:nvSpPr>
      <xdr:spPr>
        <a:xfrm>
          <a:off x="9391727" y="103238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0.118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133427</xdr:colOff>
      <xdr:row>59</xdr:row>
      <xdr:rowOff>151147</xdr:rowOff>
    </xdr:from>
    <xdr:ext cx="469744" cy="259045"/>
    <xdr:sp macro="" textlink="">
      <xdr:nvSpPr>
        <xdr:cNvPr id="253" name="n_2aveValue【体育館・プール】&#10;一人当たり面積"/>
        <xdr:cNvSpPr txBox="1"/>
      </xdr:nvSpPr>
      <xdr:spPr>
        <a:xfrm>
          <a:off x="8515427" y="1026669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0.133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6427</xdr:colOff>
      <xdr:row>59</xdr:row>
      <xdr:rowOff>166387</xdr:rowOff>
    </xdr:from>
    <xdr:ext cx="469744" cy="259045"/>
    <xdr:sp macro="" textlink="">
      <xdr:nvSpPr>
        <xdr:cNvPr id="254" name="n_3aveValue【体育館・プール】&#10;一人当たり面積"/>
        <xdr:cNvSpPr txBox="1"/>
      </xdr:nvSpPr>
      <xdr:spPr>
        <a:xfrm>
          <a:off x="7626427" y="1028193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0.129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xdr:cNvSpPr txBox="1"/>
      </xdr:nvSpPr>
      <xdr:spPr>
        <a:xfrm>
          <a:off x="6737427" y="1030479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0.123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57227</xdr:colOff>
      <xdr:row>62</xdr:row>
      <xdr:rowOff>121937</xdr:rowOff>
    </xdr:from>
    <xdr:ext cx="469744" cy="259045"/>
    <xdr:sp macro="" textlink="">
      <xdr:nvSpPr>
        <xdr:cNvPr id="256" name="n_1mainValue【体育館・プール】&#10;一人当たり面積"/>
        <xdr:cNvSpPr txBox="1"/>
      </xdr:nvSpPr>
      <xdr:spPr>
        <a:xfrm>
          <a:off x="9391727" y="1075183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0.089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133427</xdr:colOff>
      <xdr:row>62</xdr:row>
      <xdr:rowOff>121937</xdr:rowOff>
    </xdr:from>
    <xdr:ext cx="469744" cy="259045"/>
    <xdr:sp macro="" textlink="">
      <xdr:nvSpPr>
        <xdr:cNvPr id="257" name="n_2mainValue【体育館・プール】&#10;一人当たり面積"/>
        <xdr:cNvSpPr txBox="1"/>
      </xdr:nvSpPr>
      <xdr:spPr>
        <a:xfrm>
          <a:off x="8515427" y="1075183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0.089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6427</xdr:colOff>
      <xdr:row>62</xdr:row>
      <xdr:rowOff>121937</xdr:rowOff>
    </xdr:from>
    <xdr:ext cx="469744" cy="259045"/>
    <xdr:sp macro="" textlink="">
      <xdr:nvSpPr>
        <xdr:cNvPr id="258" name="n_3mainValue【体育館・プール】&#10;一人当たり面積"/>
        <xdr:cNvSpPr txBox="1"/>
      </xdr:nvSpPr>
      <xdr:spPr>
        <a:xfrm>
          <a:off x="7626427" y="1075183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0.089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69927</xdr:colOff>
      <xdr:row>62</xdr:row>
      <xdr:rowOff>121937</xdr:rowOff>
    </xdr:from>
    <xdr:ext cx="469744" cy="259045"/>
    <xdr:sp macro="" textlink="">
      <xdr:nvSpPr>
        <xdr:cNvPr id="259" name="n_4mainValue【体育館・プール】&#10;一人当たり面積"/>
        <xdr:cNvSpPr txBox="1"/>
      </xdr:nvSpPr>
      <xdr:spPr>
        <a:xfrm>
          <a:off x="6737427" y="1075183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0.089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57.8</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56.6</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0.076</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0.052</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23/23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53.6</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51.7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762000" y="19050000"/>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104321</xdr:colOff>
      <xdr:row>110</xdr:row>
      <xdr:rowOff>48277</xdr:rowOff>
    </xdr:from>
    <xdr:ext cx="467179" cy="259045"/>
    <xdr:sp macro="" textlink="">
      <xdr:nvSpPr>
        <xdr:cNvPr id="286" name="テキスト ボックス 285"/>
        <xdr:cNvSpPr txBox="1"/>
      </xdr:nvSpPr>
      <xdr:spPr>
        <a:xfrm>
          <a:off x="294821" y="1890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xdr:cNvCxnSpPr/>
      </xdr:nvCxnSpPr>
      <xdr:spPr>
        <a:xfrm>
          <a:off x="762000" y="18723429"/>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104321</xdr:colOff>
      <xdr:row>108</xdr:row>
      <xdr:rowOff>64606</xdr:rowOff>
    </xdr:from>
    <xdr:ext cx="467179" cy="259045"/>
    <xdr:sp macro="" textlink="">
      <xdr:nvSpPr>
        <xdr:cNvPr id="288" name="テキスト ボックス 287"/>
        <xdr:cNvSpPr txBox="1"/>
      </xdr:nvSpPr>
      <xdr:spPr>
        <a:xfrm>
          <a:off x="294821" y="18581206"/>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xdr:cNvCxnSpPr/>
      </xdr:nvCxnSpPr>
      <xdr:spPr>
        <a:xfrm>
          <a:off x="762000" y="18396857"/>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106</xdr:row>
      <xdr:rowOff>80934</xdr:rowOff>
    </xdr:from>
    <xdr:ext cx="403059" cy="259045"/>
    <xdr:sp macro="" textlink="">
      <xdr:nvSpPr>
        <xdr:cNvPr id="290" name="テキスト ボックス 289"/>
        <xdr:cNvSpPr txBox="1"/>
      </xdr:nvSpPr>
      <xdr:spPr>
        <a:xfrm>
          <a:off x="358941" y="18254634"/>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xdr:cNvCxnSpPr/>
      </xdr:nvCxnSpPr>
      <xdr:spPr>
        <a:xfrm>
          <a:off x="762000" y="18070286"/>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104</xdr:row>
      <xdr:rowOff>97263</xdr:rowOff>
    </xdr:from>
    <xdr:ext cx="403059" cy="259045"/>
    <xdr:sp macro="" textlink="">
      <xdr:nvSpPr>
        <xdr:cNvPr id="292" name="テキスト ボックス 291"/>
        <xdr:cNvSpPr txBox="1"/>
      </xdr:nvSpPr>
      <xdr:spPr>
        <a:xfrm>
          <a:off x="358941" y="17928063"/>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xdr:cNvCxnSpPr/>
      </xdr:nvCxnSpPr>
      <xdr:spPr>
        <a:xfrm>
          <a:off x="762000" y="17743714"/>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102</xdr:row>
      <xdr:rowOff>113591</xdr:rowOff>
    </xdr:from>
    <xdr:ext cx="403059" cy="259045"/>
    <xdr:sp macro="" textlink="">
      <xdr:nvSpPr>
        <xdr:cNvPr id="294" name="テキスト ボックス 293"/>
        <xdr:cNvSpPr txBox="1"/>
      </xdr:nvSpPr>
      <xdr:spPr>
        <a:xfrm>
          <a:off x="358941" y="17601491"/>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xdr:cNvCxnSpPr/>
      </xdr:nvCxnSpPr>
      <xdr:spPr>
        <a:xfrm>
          <a:off x="762000" y="17417143"/>
          <a:ext cx="4686300" cy="0"/>
        </a:xfrm>
        <a:prstGeom prst="line">
          <a:avLst/>
        </a:prstGeom>
        <a:noFill/>
        <a:ln w="6350" cap="flat" cmpd="sng" algn="ctr">
          <a:solidFill>
            <a:srgbClr val="C0C0C0"/>
          </a:solidFill>
          <a:prstDash val="solid"/>
          <a:miter lim="800000"/>
        </a:ln>
        <a:effectLst/>
      </xdr:spPr>
    </xdr:cxnSp>
    <xdr:clientData/>
  </xdr:twoCellAnchor>
  <xdr:oneCellAnchor>
    <xdr:from>
      <xdr:col>1</xdr:col>
      <xdr:colOff>168441</xdr:colOff>
      <xdr:row>100</xdr:row>
      <xdr:rowOff>129920</xdr:rowOff>
    </xdr:from>
    <xdr:ext cx="403059" cy="259045"/>
    <xdr:sp macro="" textlink="">
      <xdr:nvSpPr>
        <xdr:cNvPr id="296" name="テキスト ボックス 295"/>
        <xdr:cNvSpPr txBox="1"/>
      </xdr:nvSpPr>
      <xdr:spPr>
        <a:xfrm>
          <a:off x="358941" y="17274920"/>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xdr:cNvCxnSpPr/>
      </xdr:nvCxnSpPr>
      <xdr:spPr>
        <a:xfrm>
          <a:off x="762000" y="17090571"/>
          <a:ext cx="4686300" cy="0"/>
        </a:xfrm>
        <a:prstGeom prst="line">
          <a:avLst/>
        </a:prstGeom>
        <a:noFill/>
        <a:ln w="6350" cap="flat" cmpd="sng" algn="ctr">
          <a:solidFill>
            <a:srgbClr val="C0C0C0"/>
          </a:solidFill>
          <a:prstDash val="solid"/>
          <a:miter lim="800000"/>
        </a:ln>
        <a:effectLst/>
      </xdr:spPr>
    </xdr:cxnSp>
    <xdr:clientData/>
  </xdr:twoCellAnchor>
  <xdr:oneCellAnchor>
    <xdr:from>
      <xdr:col>2</xdr:col>
      <xdr:colOff>42061</xdr:colOff>
      <xdr:row>98</xdr:row>
      <xdr:rowOff>146248</xdr:rowOff>
    </xdr:from>
    <xdr:ext cx="338939" cy="259045"/>
    <xdr:sp macro="" textlink="">
      <xdr:nvSpPr>
        <xdr:cNvPr id="298" name="テキスト ボックス 297"/>
        <xdr:cNvSpPr txBox="1"/>
      </xdr:nvSpPr>
      <xdr:spPr>
        <a:xfrm>
          <a:off x="423061" y="16948348"/>
          <a:ext cx="33893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noFill/>
        <a:ln w="6350" cap="flat" cmpd="sng" algn="ctr">
          <a:solidFill>
            <a:srgbClr val="C0C0C0"/>
          </a:solidFill>
          <a:prstDash val="solid"/>
          <a:miter lim="800000"/>
        </a:ln>
        <a:effectLst/>
      </xdr:spPr>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24</xdr:col>
      <xdr:colOff>62865</xdr:colOff>
      <xdr:row>99</xdr:row>
      <xdr:rowOff>152944</xdr:rowOff>
    </xdr:from>
    <xdr:to>
      <xdr:col>24</xdr:col>
      <xdr:colOff>62865</xdr:colOff>
      <xdr:row>108</xdr:row>
      <xdr:rowOff>89263</xdr:rowOff>
    </xdr:to>
    <xdr:cxnSp macro="">
      <xdr:nvCxnSpPr>
        <xdr:cNvPr id="301" name="直線コネクタ 300"/>
        <xdr:cNvCxnSpPr/>
      </xdr:nvCxnSpPr>
      <xdr:spPr>
        <a:xfrm flipV="1">
          <a:off x="4634865" y="17126494"/>
          <a:ext cx="0" cy="1479369"/>
        </a:xfrm>
        <a:prstGeom prst="line">
          <a:avLst/>
        </a:prstGeom>
        <a:noFill/>
        <a:ln w="31750" cap="flat" cmpd="sng" algn="ctr">
          <a:solidFill>
            <a:srgbClr val="808080"/>
          </a:solidFill>
          <a:prstDash val="solid"/>
          <a:miter lim="800000"/>
        </a:ln>
        <a:effectLst/>
      </xdr:spPr>
    </xdr:cxnSp>
    <xdr:clientData/>
  </xdr:twoCellAnchor>
  <xdr:oneCellAnchor>
    <xdr:from>
      <xdr:col>24</xdr:col>
      <xdr:colOff>101600</xdr:colOff>
      <xdr:row>108</xdr:row>
      <xdr:rowOff>93090</xdr:rowOff>
    </xdr:from>
    <xdr:ext cx="405111" cy="259045"/>
    <xdr:sp macro="" textlink="">
      <xdr:nvSpPr>
        <xdr:cNvPr id="302" name="【市民会館】&#10;有形固定資産減価償却率最小値テキスト"/>
        <xdr:cNvSpPr txBox="1"/>
      </xdr:nvSpPr>
      <xdr:spPr>
        <a:xfrm>
          <a:off x="4673600" y="18609690"/>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92.8</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03" name="直線コネクタ 302"/>
        <xdr:cNvCxnSpPr/>
      </xdr:nvCxnSpPr>
      <xdr:spPr>
        <a:xfrm>
          <a:off x="4546600" y="18605863"/>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98</xdr:row>
      <xdr:rowOff>99621</xdr:rowOff>
    </xdr:from>
    <xdr:ext cx="340478" cy="259045"/>
    <xdr:sp macro="" textlink="">
      <xdr:nvSpPr>
        <xdr:cNvPr id="304" name="【市民会館】&#10;有形固定資産減価償却率最大値テキスト"/>
        <xdr:cNvSpPr txBox="1"/>
      </xdr:nvSpPr>
      <xdr:spPr>
        <a:xfrm>
          <a:off x="4673600" y="16901721"/>
          <a:ext cx="340478"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05" name="直線コネクタ 304"/>
        <xdr:cNvCxnSpPr/>
      </xdr:nvCxnSpPr>
      <xdr:spPr>
        <a:xfrm>
          <a:off x="4546600" y="17126494"/>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24</xdr:col>
      <xdr:colOff>101600</xdr:colOff>
      <xdr:row>103</xdr:row>
      <xdr:rowOff>71138</xdr:rowOff>
    </xdr:from>
    <xdr:ext cx="405111" cy="259045"/>
    <xdr:sp macro="" textlink="">
      <xdr:nvSpPr>
        <xdr:cNvPr id="306" name="【市民会館】&#10;有形固定資産減価償却率平均値テキスト"/>
        <xdr:cNvSpPr txBox="1"/>
      </xdr:nvSpPr>
      <xdr:spPr>
        <a:xfrm>
          <a:off x="4673600" y="17730488"/>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51.4</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307" name="フローチャート: 判断 306"/>
        <xdr:cNvSpPr/>
      </xdr:nvSpPr>
      <xdr:spPr>
        <a:xfrm>
          <a:off x="4584700" y="17879061"/>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127000</xdr:colOff>
      <xdr:row>104</xdr:row>
      <xdr:rowOff>33564</xdr:rowOff>
    </xdr:from>
    <xdr:to>
      <xdr:col>20</xdr:col>
      <xdr:colOff>38100</xdr:colOff>
      <xdr:row>104</xdr:row>
      <xdr:rowOff>135164</xdr:rowOff>
    </xdr:to>
    <xdr:sp macro="" textlink="">
      <xdr:nvSpPr>
        <xdr:cNvPr id="308" name="フローチャート: 判断 307"/>
        <xdr:cNvSpPr/>
      </xdr:nvSpPr>
      <xdr:spPr>
        <a:xfrm>
          <a:off x="3746500" y="17864364"/>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0</xdr:colOff>
      <xdr:row>104</xdr:row>
      <xdr:rowOff>61323</xdr:rowOff>
    </xdr:from>
    <xdr:to>
      <xdr:col>15</xdr:col>
      <xdr:colOff>101600</xdr:colOff>
      <xdr:row>104</xdr:row>
      <xdr:rowOff>162923</xdr:rowOff>
    </xdr:to>
    <xdr:sp macro="" textlink="">
      <xdr:nvSpPr>
        <xdr:cNvPr id="309" name="フローチャート: 判断 308"/>
        <xdr:cNvSpPr/>
      </xdr:nvSpPr>
      <xdr:spPr>
        <a:xfrm>
          <a:off x="2857500" y="17892123"/>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10" name="フローチャート: 判断 309"/>
        <xdr:cNvSpPr/>
      </xdr:nvSpPr>
      <xdr:spPr>
        <a:xfrm>
          <a:off x="1968500" y="17880693"/>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11" name="フローチャート: 判断 310"/>
        <xdr:cNvSpPr/>
      </xdr:nvSpPr>
      <xdr:spPr>
        <a:xfrm>
          <a:off x="1079500" y="17921514"/>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24</xdr:col>
      <xdr:colOff>12700</xdr:colOff>
      <xdr:row>108</xdr:row>
      <xdr:rowOff>38463</xdr:rowOff>
    </xdr:from>
    <xdr:to>
      <xdr:col>24</xdr:col>
      <xdr:colOff>114300</xdr:colOff>
      <xdr:row>108</xdr:row>
      <xdr:rowOff>140063</xdr:rowOff>
    </xdr:to>
    <xdr:sp macro="" textlink="">
      <xdr:nvSpPr>
        <xdr:cNvPr id="317" name="楕円 316"/>
        <xdr:cNvSpPr/>
      </xdr:nvSpPr>
      <xdr:spPr>
        <a:xfrm>
          <a:off x="4584700" y="1855506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24</xdr:col>
      <xdr:colOff>101600</xdr:colOff>
      <xdr:row>107</xdr:row>
      <xdr:rowOff>124840</xdr:rowOff>
    </xdr:from>
    <xdr:ext cx="405111" cy="259045"/>
    <xdr:sp macro="" textlink="">
      <xdr:nvSpPr>
        <xdr:cNvPr id="318" name="【市民会館】&#10;有形固定資産減価償却率該当値テキスト"/>
        <xdr:cNvSpPr txBox="1"/>
      </xdr:nvSpPr>
      <xdr:spPr>
        <a:xfrm>
          <a:off x="4673600" y="18469990"/>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92.8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19</xdr:col>
      <xdr:colOff>127000</xdr:colOff>
      <xdr:row>108</xdr:row>
      <xdr:rowOff>17236</xdr:rowOff>
    </xdr:from>
    <xdr:to>
      <xdr:col>20</xdr:col>
      <xdr:colOff>38100</xdr:colOff>
      <xdr:row>108</xdr:row>
      <xdr:rowOff>118836</xdr:rowOff>
    </xdr:to>
    <xdr:sp macro="" textlink="">
      <xdr:nvSpPr>
        <xdr:cNvPr id="319" name="楕円 318"/>
        <xdr:cNvSpPr/>
      </xdr:nvSpPr>
      <xdr:spPr>
        <a:xfrm>
          <a:off x="3746500" y="1853383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19</xdr:col>
      <xdr:colOff>177800</xdr:colOff>
      <xdr:row>108</xdr:row>
      <xdr:rowOff>68036</xdr:rowOff>
    </xdr:from>
    <xdr:to>
      <xdr:col>24</xdr:col>
      <xdr:colOff>63500</xdr:colOff>
      <xdr:row>108</xdr:row>
      <xdr:rowOff>89263</xdr:rowOff>
    </xdr:to>
    <xdr:cxnSp macro="">
      <xdr:nvCxnSpPr>
        <xdr:cNvPr id="320" name="直線コネクタ 319"/>
        <xdr:cNvCxnSpPr/>
      </xdr:nvCxnSpPr>
      <xdr:spPr>
        <a:xfrm>
          <a:off x="3797300" y="18584636"/>
          <a:ext cx="838200" cy="21227"/>
        </a:xfrm>
        <a:prstGeom prst="line">
          <a:avLst/>
        </a:prstGeom>
        <a:noFill/>
        <a:ln w="6350" cap="flat" cmpd="sng" algn="ctr">
          <a:solidFill>
            <a:srgbClr val="FF0000"/>
          </a:solidFill>
          <a:prstDash val="solid"/>
          <a:miter lim="800000"/>
        </a:ln>
        <a:effectLst/>
      </xdr:spPr>
    </xdr:cxnSp>
    <xdr:clientData/>
  </xdr:twoCellAnchor>
  <xdr:twoCellAnchor>
    <xdr:from>
      <xdr:col>15</xdr:col>
      <xdr:colOff>0</xdr:colOff>
      <xdr:row>107</xdr:row>
      <xdr:rowOff>165826</xdr:rowOff>
    </xdr:from>
    <xdr:to>
      <xdr:col>15</xdr:col>
      <xdr:colOff>101600</xdr:colOff>
      <xdr:row>108</xdr:row>
      <xdr:rowOff>95976</xdr:rowOff>
    </xdr:to>
    <xdr:sp macro="" textlink="">
      <xdr:nvSpPr>
        <xdr:cNvPr id="321" name="楕円 320"/>
        <xdr:cNvSpPr/>
      </xdr:nvSpPr>
      <xdr:spPr>
        <a:xfrm>
          <a:off x="2857500" y="1851097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15</xdr:col>
      <xdr:colOff>50800</xdr:colOff>
      <xdr:row>108</xdr:row>
      <xdr:rowOff>45176</xdr:rowOff>
    </xdr:from>
    <xdr:to>
      <xdr:col>19</xdr:col>
      <xdr:colOff>177800</xdr:colOff>
      <xdr:row>108</xdr:row>
      <xdr:rowOff>68036</xdr:rowOff>
    </xdr:to>
    <xdr:cxnSp macro="">
      <xdr:nvCxnSpPr>
        <xdr:cNvPr id="322" name="直線コネクタ 321"/>
        <xdr:cNvCxnSpPr/>
      </xdr:nvCxnSpPr>
      <xdr:spPr>
        <a:xfrm>
          <a:off x="2908300" y="18561776"/>
          <a:ext cx="889000" cy="22860"/>
        </a:xfrm>
        <a:prstGeom prst="line">
          <a:avLst/>
        </a:prstGeom>
        <a:noFill/>
        <a:ln w="6350" cap="flat" cmpd="sng" algn="ctr">
          <a:solidFill>
            <a:srgbClr val="FF0000"/>
          </a:solidFill>
          <a:prstDash val="solid"/>
          <a:miter lim="800000"/>
        </a:ln>
        <a:effectLst/>
      </xdr:spPr>
    </xdr:cxnSp>
    <xdr:clientData/>
  </xdr:twoCellAnchor>
  <xdr:twoCellAnchor>
    <xdr:from>
      <xdr:col>10</xdr:col>
      <xdr:colOff>63500</xdr:colOff>
      <xdr:row>107</xdr:row>
      <xdr:rowOff>144599</xdr:rowOff>
    </xdr:from>
    <xdr:to>
      <xdr:col>10</xdr:col>
      <xdr:colOff>165100</xdr:colOff>
      <xdr:row>108</xdr:row>
      <xdr:rowOff>74749</xdr:rowOff>
    </xdr:to>
    <xdr:sp macro="" textlink="">
      <xdr:nvSpPr>
        <xdr:cNvPr id="323" name="楕円 322"/>
        <xdr:cNvSpPr/>
      </xdr:nvSpPr>
      <xdr:spPr>
        <a:xfrm>
          <a:off x="1968500" y="18489749"/>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xdr:col>
      <xdr:colOff>114300</xdr:colOff>
      <xdr:row>108</xdr:row>
      <xdr:rowOff>23949</xdr:rowOff>
    </xdr:from>
    <xdr:to>
      <xdr:col>15</xdr:col>
      <xdr:colOff>50800</xdr:colOff>
      <xdr:row>108</xdr:row>
      <xdr:rowOff>45176</xdr:rowOff>
    </xdr:to>
    <xdr:cxnSp macro="">
      <xdr:nvCxnSpPr>
        <xdr:cNvPr id="324" name="直線コネクタ 323"/>
        <xdr:cNvCxnSpPr/>
      </xdr:nvCxnSpPr>
      <xdr:spPr>
        <a:xfrm>
          <a:off x="2019300" y="18540549"/>
          <a:ext cx="889000" cy="21227"/>
        </a:xfrm>
        <a:prstGeom prst="line">
          <a:avLst/>
        </a:prstGeom>
        <a:noFill/>
        <a:ln w="6350" cap="flat" cmpd="sng" algn="ctr">
          <a:solidFill>
            <a:srgbClr val="FF0000"/>
          </a:solidFill>
          <a:prstDash val="solid"/>
          <a:miter lim="800000"/>
        </a:ln>
        <a:effectLst/>
      </xdr:spPr>
    </xdr:cxnSp>
    <xdr:clientData/>
  </xdr:twoCellAnchor>
  <xdr:twoCellAnchor>
    <xdr:from>
      <xdr:col>5</xdr:col>
      <xdr:colOff>127000</xdr:colOff>
      <xdr:row>107</xdr:row>
      <xdr:rowOff>121738</xdr:rowOff>
    </xdr:from>
    <xdr:to>
      <xdr:col>6</xdr:col>
      <xdr:colOff>38100</xdr:colOff>
      <xdr:row>108</xdr:row>
      <xdr:rowOff>51888</xdr:rowOff>
    </xdr:to>
    <xdr:sp macro="" textlink="">
      <xdr:nvSpPr>
        <xdr:cNvPr id="325" name="楕円 324"/>
        <xdr:cNvSpPr/>
      </xdr:nvSpPr>
      <xdr:spPr>
        <a:xfrm>
          <a:off x="1079500" y="18466888"/>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xdr:col>
      <xdr:colOff>177800</xdr:colOff>
      <xdr:row>108</xdr:row>
      <xdr:rowOff>1088</xdr:rowOff>
    </xdr:from>
    <xdr:to>
      <xdr:col>10</xdr:col>
      <xdr:colOff>114300</xdr:colOff>
      <xdr:row>108</xdr:row>
      <xdr:rowOff>23949</xdr:rowOff>
    </xdr:to>
    <xdr:cxnSp macro="">
      <xdr:nvCxnSpPr>
        <xdr:cNvPr id="326" name="直線コネクタ 325"/>
        <xdr:cNvCxnSpPr/>
      </xdr:nvCxnSpPr>
      <xdr:spPr>
        <a:xfrm>
          <a:off x="1130300" y="18517688"/>
          <a:ext cx="889000" cy="22861"/>
        </a:xfrm>
        <a:prstGeom prst="line">
          <a:avLst/>
        </a:prstGeom>
        <a:noFill/>
        <a:ln w="6350" cap="flat" cmpd="sng" algn="ctr">
          <a:solidFill>
            <a:srgbClr val="FF0000"/>
          </a:solidFill>
          <a:prstDash val="solid"/>
          <a:miter lim="800000"/>
        </a:ln>
        <a:effectLst/>
      </xdr:spPr>
    </xdr:cxnSp>
    <xdr:clientData/>
  </xdr:twoCellAnchor>
  <xdr:oneCellAnchor>
    <xdr:from>
      <xdr:col>18</xdr:col>
      <xdr:colOff>153044</xdr:colOff>
      <xdr:row>102</xdr:row>
      <xdr:rowOff>151691</xdr:rowOff>
    </xdr:from>
    <xdr:ext cx="405111" cy="259045"/>
    <xdr:sp macro="" textlink="">
      <xdr:nvSpPr>
        <xdr:cNvPr id="327" name="n_1aveValue【市民会館】&#10;有形固定資産減価償却率"/>
        <xdr:cNvSpPr txBox="1"/>
      </xdr:nvSpPr>
      <xdr:spPr>
        <a:xfrm>
          <a:off x="3582044" y="1763959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50.5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103</xdr:row>
      <xdr:rowOff>8000</xdr:rowOff>
    </xdr:from>
    <xdr:ext cx="405111" cy="259045"/>
    <xdr:sp macro="" textlink="">
      <xdr:nvSpPr>
        <xdr:cNvPr id="328" name="n_2aveValue【市民会館】&#10;有形固定資産減価償却率"/>
        <xdr:cNvSpPr txBox="1"/>
      </xdr:nvSpPr>
      <xdr:spPr>
        <a:xfrm>
          <a:off x="2705744" y="17667350"/>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52.2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102</xdr:row>
      <xdr:rowOff>168020</xdr:rowOff>
    </xdr:from>
    <xdr:ext cx="405111" cy="259045"/>
    <xdr:sp macro="" textlink="">
      <xdr:nvSpPr>
        <xdr:cNvPr id="329" name="n_3aveValue【市民会館】&#10;有形固定資産減価償却率"/>
        <xdr:cNvSpPr txBox="1"/>
      </xdr:nvSpPr>
      <xdr:spPr>
        <a:xfrm>
          <a:off x="1816744" y="17655920"/>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51.5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103</xdr:row>
      <xdr:rowOff>37391</xdr:rowOff>
    </xdr:from>
    <xdr:ext cx="405111" cy="259045"/>
    <xdr:sp macro="" textlink="">
      <xdr:nvSpPr>
        <xdr:cNvPr id="330" name="n_4aveValue【市民会館】&#10;有形固定資産減価償却率"/>
        <xdr:cNvSpPr txBox="1"/>
      </xdr:nvSpPr>
      <xdr:spPr>
        <a:xfrm>
          <a:off x="927744" y="1769674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54.0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18</xdr:col>
      <xdr:colOff>153044</xdr:colOff>
      <xdr:row>108</xdr:row>
      <xdr:rowOff>109963</xdr:rowOff>
    </xdr:from>
    <xdr:ext cx="405111" cy="259045"/>
    <xdr:sp macro="" textlink="">
      <xdr:nvSpPr>
        <xdr:cNvPr id="331" name="n_1mainValue【市民会館】&#10;有形固定資産減価償却率"/>
        <xdr:cNvSpPr txBox="1"/>
      </xdr:nvSpPr>
      <xdr:spPr>
        <a:xfrm>
          <a:off x="3582044" y="1862656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91.5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14</xdr:col>
      <xdr:colOff>38744</xdr:colOff>
      <xdr:row>108</xdr:row>
      <xdr:rowOff>87103</xdr:rowOff>
    </xdr:from>
    <xdr:ext cx="405111" cy="259045"/>
    <xdr:sp macro="" textlink="">
      <xdr:nvSpPr>
        <xdr:cNvPr id="332" name="n_2mainValue【市民会館】&#10;有形固定資産減価償却率"/>
        <xdr:cNvSpPr txBox="1"/>
      </xdr:nvSpPr>
      <xdr:spPr>
        <a:xfrm>
          <a:off x="2705744" y="1860370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90.1</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xdr:col>
      <xdr:colOff>102244</xdr:colOff>
      <xdr:row>108</xdr:row>
      <xdr:rowOff>65876</xdr:rowOff>
    </xdr:from>
    <xdr:ext cx="405111" cy="259045"/>
    <xdr:sp macro="" textlink="">
      <xdr:nvSpPr>
        <xdr:cNvPr id="333" name="n_3mainValue【市民会館】&#10;有形固定資産減価償却率"/>
        <xdr:cNvSpPr txBox="1"/>
      </xdr:nvSpPr>
      <xdr:spPr>
        <a:xfrm>
          <a:off x="1816744" y="1858247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88.8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xdr:col>
      <xdr:colOff>165744</xdr:colOff>
      <xdr:row>108</xdr:row>
      <xdr:rowOff>43015</xdr:rowOff>
    </xdr:from>
    <xdr:ext cx="405111" cy="259045"/>
    <xdr:sp macro="" textlink="">
      <xdr:nvSpPr>
        <xdr:cNvPr id="334" name="n_4mainValue【市民会館】&#10;有形固定資産減価償却率"/>
        <xdr:cNvSpPr txBox="1"/>
      </xdr:nvSpPr>
      <xdr:spPr>
        <a:xfrm>
          <a:off x="927744" y="1855961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87.4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16/23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0.104</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0.067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6604000" y="19050000"/>
          <a:ext cx="4686300" cy="0"/>
        </a:xfrm>
        <a:prstGeom prst="line">
          <a:avLst/>
        </a:prstGeom>
        <a:noFill/>
        <a:ln w="6350" cap="flat" cmpd="sng" algn="ctr">
          <a:solidFill>
            <a:srgbClr val="C0C0C0"/>
          </a:solidFill>
          <a:prstDash val="solid"/>
          <a:miter lim="800000"/>
        </a:ln>
        <a:effectLst/>
      </xdr:spPr>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xdr:cNvCxnSpPr/>
      </xdr:nvCxnSpPr>
      <xdr:spPr>
        <a:xfrm>
          <a:off x="6604000" y="18669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108</xdr:row>
      <xdr:rowOff>10177</xdr:rowOff>
    </xdr:from>
    <xdr:ext cx="467179" cy="259045"/>
    <xdr:sp macro="" textlink="">
      <xdr:nvSpPr>
        <xdr:cNvPr id="346" name="テキスト ボックス 345"/>
        <xdr:cNvSpPr txBox="1"/>
      </xdr:nvSpPr>
      <xdr:spPr>
        <a:xfrm>
          <a:off x="6136821" y="18526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xdr:cNvCxnSpPr/>
      </xdr:nvCxnSpPr>
      <xdr:spPr>
        <a:xfrm>
          <a:off x="6604000" y="18288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105</xdr:row>
      <xdr:rowOff>143527</xdr:rowOff>
    </xdr:from>
    <xdr:ext cx="467179" cy="259045"/>
    <xdr:sp macro="" textlink="">
      <xdr:nvSpPr>
        <xdr:cNvPr id="348" name="テキスト ボックス 347"/>
        <xdr:cNvSpPr txBox="1"/>
      </xdr:nvSpPr>
      <xdr:spPr>
        <a:xfrm>
          <a:off x="6136821" y="18145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0.050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xdr:cNvCxnSpPr/>
      </xdr:nvCxnSpPr>
      <xdr:spPr>
        <a:xfrm>
          <a:off x="6604000" y="17907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103</xdr:row>
      <xdr:rowOff>105427</xdr:rowOff>
    </xdr:from>
    <xdr:ext cx="467179" cy="259045"/>
    <xdr:sp macro="" textlink="">
      <xdr:nvSpPr>
        <xdr:cNvPr id="350" name="テキスト ボックス 349"/>
        <xdr:cNvSpPr txBox="1"/>
      </xdr:nvSpPr>
      <xdr:spPr>
        <a:xfrm>
          <a:off x="6136821" y="17764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xdr:cNvCxnSpPr/>
      </xdr:nvCxnSpPr>
      <xdr:spPr>
        <a:xfrm>
          <a:off x="6604000" y="17526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101</xdr:row>
      <xdr:rowOff>67327</xdr:rowOff>
    </xdr:from>
    <xdr:ext cx="467179" cy="259045"/>
    <xdr:sp macro="" textlink="">
      <xdr:nvSpPr>
        <xdr:cNvPr id="352" name="テキスト ボックス 351"/>
        <xdr:cNvSpPr txBox="1"/>
      </xdr:nvSpPr>
      <xdr:spPr>
        <a:xfrm>
          <a:off x="6136821" y="17383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0.150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xdr:cNvCxnSpPr/>
      </xdr:nvCxnSpPr>
      <xdr:spPr>
        <a:xfrm>
          <a:off x="6604000" y="17145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99</xdr:row>
      <xdr:rowOff>29227</xdr:rowOff>
    </xdr:from>
    <xdr:ext cx="467179" cy="259045"/>
    <xdr:sp macro="" textlink="">
      <xdr:nvSpPr>
        <xdr:cNvPr id="354" name="テキスト ボックス 353"/>
        <xdr:cNvSpPr txBox="1"/>
      </xdr:nvSpPr>
      <xdr:spPr>
        <a:xfrm>
          <a:off x="6136821" y="17002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xdr:cNvCxnSpPr/>
      </xdr:nvCxnSpPr>
      <xdr:spPr>
        <a:xfrm>
          <a:off x="6604000" y="16764000"/>
          <a:ext cx="4686300" cy="0"/>
        </a:xfrm>
        <a:prstGeom prst="line">
          <a:avLst/>
        </a:prstGeom>
        <a:noFill/>
        <a:ln w="6350" cap="flat" cmpd="sng" algn="ctr">
          <a:solidFill>
            <a:srgbClr val="C0C0C0"/>
          </a:solidFill>
          <a:prstDash val="solid"/>
          <a:miter lim="800000"/>
        </a:ln>
        <a:effectLst/>
      </xdr:spPr>
    </xdr:cxnSp>
    <xdr:clientData/>
  </xdr:twoCellAnchor>
  <xdr:oneCellAnchor>
    <xdr:from>
      <xdr:col>32</xdr:col>
      <xdr:colOff>40821</xdr:colOff>
      <xdr:row>96</xdr:row>
      <xdr:rowOff>162577</xdr:rowOff>
    </xdr:from>
    <xdr:ext cx="467179" cy="259045"/>
    <xdr:sp macro="" textlink="">
      <xdr:nvSpPr>
        <xdr:cNvPr id="356" name="テキスト ボックス 355"/>
        <xdr:cNvSpPr txBox="1"/>
      </xdr:nvSpPr>
      <xdr:spPr>
        <a:xfrm>
          <a:off x="6136821" y="16621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0.250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xdr:cNvSpPr/>
      </xdr:nvSpPr>
      <xdr:spPr>
        <a:xfrm>
          <a:off x="6604000" y="1676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54</xdr:col>
      <xdr:colOff>189865</xdr:colOff>
      <xdr:row>100</xdr:row>
      <xdr:rowOff>160020</xdr:rowOff>
    </xdr:from>
    <xdr:to>
      <xdr:col>54</xdr:col>
      <xdr:colOff>189865</xdr:colOff>
      <xdr:row>107</xdr:row>
      <xdr:rowOff>148589</xdr:rowOff>
    </xdr:to>
    <xdr:cxnSp macro="">
      <xdr:nvCxnSpPr>
        <xdr:cNvPr id="358" name="直線コネクタ 357"/>
        <xdr:cNvCxnSpPr/>
      </xdr:nvCxnSpPr>
      <xdr:spPr>
        <a:xfrm flipV="1">
          <a:off x="10476865" y="17305020"/>
          <a:ext cx="0" cy="1188719"/>
        </a:xfrm>
        <a:prstGeom prst="line">
          <a:avLst/>
        </a:prstGeom>
        <a:noFill/>
        <a:ln w="31750" cap="flat" cmpd="sng" algn="ctr">
          <a:solidFill>
            <a:srgbClr val="808080"/>
          </a:solidFill>
          <a:prstDash val="solid"/>
          <a:miter lim="800000"/>
        </a:ln>
        <a:effectLst/>
      </xdr:spPr>
    </xdr:cxnSp>
    <xdr:clientData/>
  </xdr:twoCellAnchor>
  <xdr:oneCellAnchor>
    <xdr:from>
      <xdr:col>55</xdr:col>
      <xdr:colOff>38100</xdr:colOff>
      <xdr:row>107</xdr:row>
      <xdr:rowOff>152416</xdr:rowOff>
    </xdr:from>
    <xdr:ext cx="469744" cy="259045"/>
    <xdr:sp macro="" textlink="">
      <xdr:nvSpPr>
        <xdr:cNvPr id="359" name="【市民会館】&#10;一人当たり面積最小値テキスト"/>
        <xdr:cNvSpPr txBox="1"/>
      </xdr:nvSpPr>
      <xdr:spPr>
        <a:xfrm>
          <a:off x="10515600" y="18497566"/>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0.023</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360" name="直線コネクタ 359"/>
        <xdr:cNvCxnSpPr/>
      </xdr:nvCxnSpPr>
      <xdr:spPr>
        <a:xfrm>
          <a:off x="10388600" y="18493739"/>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99</xdr:row>
      <xdr:rowOff>106697</xdr:rowOff>
    </xdr:from>
    <xdr:ext cx="469744" cy="259045"/>
    <xdr:sp macro="" textlink="">
      <xdr:nvSpPr>
        <xdr:cNvPr id="361" name="【市民会館】&#10;一人当たり面積最大値テキスト"/>
        <xdr:cNvSpPr txBox="1"/>
      </xdr:nvSpPr>
      <xdr:spPr>
        <a:xfrm>
          <a:off x="10515600" y="1708024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0.179</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101600</xdr:colOff>
      <xdr:row>100</xdr:row>
      <xdr:rowOff>160020</xdr:rowOff>
    </xdr:from>
    <xdr:to>
      <xdr:col>55</xdr:col>
      <xdr:colOff>88900</xdr:colOff>
      <xdr:row>100</xdr:row>
      <xdr:rowOff>160020</xdr:rowOff>
    </xdr:to>
    <xdr:cxnSp macro="">
      <xdr:nvCxnSpPr>
        <xdr:cNvPr id="362" name="直線コネクタ 361"/>
        <xdr:cNvCxnSpPr/>
      </xdr:nvCxnSpPr>
      <xdr:spPr>
        <a:xfrm>
          <a:off x="10388600" y="1730502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55</xdr:col>
      <xdr:colOff>38100</xdr:colOff>
      <xdr:row>104</xdr:row>
      <xdr:rowOff>67327</xdr:rowOff>
    </xdr:from>
    <xdr:ext cx="469744" cy="259045"/>
    <xdr:sp macro="" textlink="">
      <xdr:nvSpPr>
        <xdr:cNvPr id="363" name="【市民会館】&#10;一人当たり面積平均値テキスト"/>
        <xdr:cNvSpPr txBox="1"/>
      </xdr:nvSpPr>
      <xdr:spPr>
        <a:xfrm>
          <a:off x="10515600" y="178981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4" name="フローチャート: 判断 363"/>
        <xdr:cNvSpPr/>
      </xdr:nvSpPr>
      <xdr:spPr>
        <a:xfrm>
          <a:off x="10426700" y="180467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65" name="フローチャート: 判断 364"/>
        <xdr:cNvSpPr/>
      </xdr:nvSpPr>
      <xdr:spPr>
        <a:xfrm>
          <a:off x="9588500" y="180543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366" name="フローチャート: 判断 365"/>
        <xdr:cNvSpPr/>
      </xdr:nvSpPr>
      <xdr:spPr>
        <a:xfrm>
          <a:off x="8699500" y="1802383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367" name="フローチャート: 判断 366"/>
        <xdr:cNvSpPr/>
      </xdr:nvSpPr>
      <xdr:spPr>
        <a:xfrm>
          <a:off x="7810500" y="180467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63500</xdr:colOff>
      <xdr:row>105</xdr:row>
      <xdr:rowOff>29211</xdr:rowOff>
    </xdr:from>
    <xdr:to>
      <xdr:col>36</xdr:col>
      <xdr:colOff>165100</xdr:colOff>
      <xdr:row>105</xdr:row>
      <xdr:rowOff>130811</xdr:rowOff>
    </xdr:to>
    <xdr:sp macro="" textlink="">
      <xdr:nvSpPr>
        <xdr:cNvPr id="368" name="フローチャート: 判断 367"/>
        <xdr:cNvSpPr/>
      </xdr:nvSpPr>
      <xdr:spPr>
        <a:xfrm>
          <a:off x="6921500" y="18031461"/>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54</xdr:col>
      <xdr:colOff>0</xdr:colOff>
      <xdr:row>111</xdr:row>
      <xdr:rowOff>16527</xdr:rowOff>
    </xdr:from>
    <xdr:ext cx="762000" cy="259045"/>
    <xdr:sp macro="" textlink="">
      <xdr:nvSpPr>
        <xdr:cNvPr id="369" name="テキスト ボックス 368"/>
        <xdr:cNvSpPr txBox="1"/>
      </xdr:nvSpPr>
      <xdr:spPr>
        <a:xfrm>
          <a:off x="102870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xdr:cNvSpPr txBox="1"/>
      </xdr:nvSpPr>
      <xdr:spPr>
        <a:xfrm>
          <a:off x="9448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xdr:cNvSpPr txBox="1"/>
      </xdr:nvSpPr>
      <xdr:spPr>
        <a:xfrm>
          <a:off x="8559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xdr:cNvSpPr txBox="1"/>
      </xdr:nvSpPr>
      <xdr:spPr>
        <a:xfrm>
          <a:off x="7670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xdr:cNvSpPr txBox="1"/>
      </xdr:nvSpPr>
      <xdr:spPr>
        <a:xfrm>
          <a:off x="6781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374" name="楕円 373"/>
        <xdr:cNvSpPr/>
      </xdr:nvSpPr>
      <xdr:spPr>
        <a:xfrm>
          <a:off x="10426700" y="182372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55</xdr:col>
      <xdr:colOff>38100</xdr:colOff>
      <xdr:row>106</xdr:row>
      <xdr:rowOff>41927</xdr:rowOff>
    </xdr:from>
    <xdr:ext cx="469744" cy="259045"/>
    <xdr:sp macro="" textlink="">
      <xdr:nvSpPr>
        <xdr:cNvPr id="375" name="【市民会館】&#10;一人当たり面積該当値テキスト"/>
        <xdr:cNvSpPr txBox="1"/>
      </xdr:nvSpPr>
      <xdr:spPr>
        <a:xfrm>
          <a:off x="10515600" y="182156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0.050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50</xdr:col>
      <xdr:colOff>63500</xdr:colOff>
      <xdr:row>106</xdr:row>
      <xdr:rowOff>55880</xdr:rowOff>
    </xdr:from>
    <xdr:to>
      <xdr:col>50</xdr:col>
      <xdr:colOff>165100</xdr:colOff>
      <xdr:row>106</xdr:row>
      <xdr:rowOff>157480</xdr:rowOff>
    </xdr:to>
    <xdr:sp macro="" textlink="">
      <xdr:nvSpPr>
        <xdr:cNvPr id="376" name="楕円 375"/>
        <xdr:cNvSpPr/>
      </xdr:nvSpPr>
      <xdr:spPr>
        <a:xfrm>
          <a:off x="9588500" y="1822958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50</xdr:col>
      <xdr:colOff>114300</xdr:colOff>
      <xdr:row>106</xdr:row>
      <xdr:rowOff>106680</xdr:rowOff>
    </xdr:from>
    <xdr:to>
      <xdr:col>55</xdr:col>
      <xdr:colOff>0</xdr:colOff>
      <xdr:row>106</xdr:row>
      <xdr:rowOff>114300</xdr:rowOff>
    </xdr:to>
    <xdr:cxnSp macro="">
      <xdr:nvCxnSpPr>
        <xdr:cNvPr id="377" name="直線コネクタ 376"/>
        <xdr:cNvCxnSpPr/>
      </xdr:nvCxnSpPr>
      <xdr:spPr>
        <a:xfrm>
          <a:off x="9639300" y="18280380"/>
          <a:ext cx="838200" cy="7620"/>
        </a:xfrm>
        <a:prstGeom prst="line">
          <a:avLst/>
        </a:prstGeom>
        <a:noFill/>
        <a:ln w="6350" cap="flat" cmpd="sng" algn="ctr">
          <a:solidFill>
            <a:srgbClr val="FF0000"/>
          </a:solidFill>
          <a:prstDash val="solid"/>
          <a:miter lim="800000"/>
        </a:ln>
        <a:effectLst/>
      </xdr:spPr>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378" name="楕円 377"/>
        <xdr:cNvSpPr/>
      </xdr:nvSpPr>
      <xdr:spPr>
        <a:xfrm>
          <a:off x="8699500" y="182372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45</xdr:col>
      <xdr:colOff>177800</xdr:colOff>
      <xdr:row>106</xdr:row>
      <xdr:rowOff>106680</xdr:rowOff>
    </xdr:from>
    <xdr:to>
      <xdr:col>50</xdr:col>
      <xdr:colOff>114300</xdr:colOff>
      <xdr:row>106</xdr:row>
      <xdr:rowOff>114300</xdr:rowOff>
    </xdr:to>
    <xdr:cxnSp macro="">
      <xdr:nvCxnSpPr>
        <xdr:cNvPr id="379" name="直線コネクタ 378"/>
        <xdr:cNvCxnSpPr/>
      </xdr:nvCxnSpPr>
      <xdr:spPr>
        <a:xfrm flipV="1">
          <a:off x="8750300" y="18280380"/>
          <a:ext cx="889000" cy="7620"/>
        </a:xfrm>
        <a:prstGeom prst="line">
          <a:avLst/>
        </a:prstGeom>
        <a:noFill/>
        <a:ln w="6350" cap="flat" cmpd="sng" algn="ctr">
          <a:solidFill>
            <a:srgbClr val="FF0000"/>
          </a:solidFill>
          <a:prstDash val="solid"/>
          <a:miter lim="800000"/>
        </a:ln>
        <a:effectLst/>
      </xdr:spPr>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380" name="楕円 379"/>
        <xdr:cNvSpPr/>
      </xdr:nvSpPr>
      <xdr:spPr>
        <a:xfrm>
          <a:off x="7810500" y="182372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41</xdr:col>
      <xdr:colOff>50800</xdr:colOff>
      <xdr:row>106</xdr:row>
      <xdr:rowOff>114300</xdr:rowOff>
    </xdr:from>
    <xdr:to>
      <xdr:col>45</xdr:col>
      <xdr:colOff>177800</xdr:colOff>
      <xdr:row>106</xdr:row>
      <xdr:rowOff>114300</xdr:rowOff>
    </xdr:to>
    <xdr:cxnSp macro="">
      <xdr:nvCxnSpPr>
        <xdr:cNvPr id="381" name="直線コネクタ 380"/>
        <xdr:cNvCxnSpPr/>
      </xdr:nvCxnSpPr>
      <xdr:spPr>
        <a:xfrm>
          <a:off x="7861300" y="18288000"/>
          <a:ext cx="889000" cy="0"/>
        </a:xfrm>
        <a:prstGeom prst="line">
          <a:avLst/>
        </a:prstGeom>
        <a:noFill/>
        <a:ln w="6350" cap="flat" cmpd="sng" algn="ctr">
          <a:solidFill>
            <a:srgbClr val="FF0000"/>
          </a:solidFill>
          <a:prstDash val="solid"/>
          <a:miter lim="800000"/>
        </a:ln>
        <a:effectLst/>
      </xdr:spPr>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382" name="楕円 381"/>
        <xdr:cNvSpPr/>
      </xdr:nvSpPr>
      <xdr:spPr>
        <a:xfrm>
          <a:off x="6921500" y="182372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36</xdr:col>
      <xdr:colOff>114300</xdr:colOff>
      <xdr:row>106</xdr:row>
      <xdr:rowOff>114300</xdr:rowOff>
    </xdr:from>
    <xdr:to>
      <xdr:col>41</xdr:col>
      <xdr:colOff>50800</xdr:colOff>
      <xdr:row>106</xdr:row>
      <xdr:rowOff>114300</xdr:rowOff>
    </xdr:to>
    <xdr:cxnSp macro="">
      <xdr:nvCxnSpPr>
        <xdr:cNvPr id="383" name="直線コネクタ 382"/>
        <xdr:cNvCxnSpPr/>
      </xdr:nvCxnSpPr>
      <xdr:spPr>
        <a:xfrm>
          <a:off x="6972300" y="18288000"/>
          <a:ext cx="889000" cy="0"/>
        </a:xfrm>
        <a:prstGeom prst="line">
          <a:avLst/>
        </a:prstGeom>
        <a:noFill/>
        <a:ln w="6350" cap="flat" cmpd="sng" algn="ctr">
          <a:solidFill>
            <a:srgbClr val="FF0000"/>
          </a:solidFill>
          <a:prstDash val="solid"/>
          <a:miter lim="800000"/>
        </a:ln>
        <a:effectLst/>
      </xdr:spPr>
    </xdr:cxnSp>
    <xdr:clientData/>
  </xdr:twoCellAnchor>
  <xdr:oneCellAnchor>
    <xdr:from>
      <xdr:col>49</xdr:col>
      <xdr:colOff>57227</xdr:colOff>
      <xdr:row>103</xdr:row>
      <xdr:rowOff>170197</xdr:rowOff>
    </xdr:from>
    <xdr:ext cx="469744" cy="259045"/>
    <xdr:sp macro="" textlink="">
      <xdr:nvSpPr>
        <xdr:cNvPr id="384" name="n_1aveValue【市民会館】&#10;一人当たり面積"/>
        <xdr:cNvSpPr txBox="1"/>
      </xdr:nvSpPr>
      <xdr:spPr>
        <a:xfrm>
          <a:off x="9391727" y="178295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0.074</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133427</xdr:colOff>
      <xdr:row>103</xdr:row>
      <xdr:rowOff>139716</xdr:rowOff>
    </xdr:from>
    <xdr:ext cx="469744" cy="259045"/>
    <xdr:sp macro="" textlink="">
      <xdr:nvSpPr>
        <xdr:cNvPr id="385" name="n_2aveValue【市民会館】&#10;一人当たり面積"/>
        <xdr:cNvSpPr txBox="1"/>
      </xdr:nvSpPr>
      <xdr:spPr>
        <a:xfrm>
          <a:off x="8515427" y="17799066"/>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6427</xdr:colOff>
      <xdr:row>103</xdr:row>
      <xdr:rowOff>162577</xdr:rowOff>
    </xdr:from>
    <xdr:ext cx="469744" cy="259045"/>
    <xdr:sp macro="" textlink="">
      <xdr:nvSpPr>
        <xdr:cNvPr id="386" name="n_3aveValue【市民会館】&#10;一人当たり面積"/>
        <xdr:cNvSpPr txBox="1"/>
      </xdr:nvSpPr>
      <xdr:spPr>
        <a:xfrm>
          <a:off x="7626427" y="178219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69927</xdr:colOff>
      <xdr:row>103</xdr:row>
      <xdr:rowOff>147338</xdr:rowOff>
    </xdr:from>
    <xdr:ext cx="469744" cy="259045"/>
    <xdr:sp macro="" textlink="">
      <xdr:nvSpPr>
        <xdr:cNvPr id="387" name="n_4aveValue【市民会館】&#10;一人当たり面積"/>
        <xdr:cNvSpPr txBox="1"/>
      </xdr:nvSpPr>
      <xdr:spPr>
        <a:xfrm>
          <a:off x="6737427" y="17806688"/>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0.077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49</xdr:col>
      <xdr:colOff>57227</xdr:colOff>
      <xdr:row>106</xdr:row>
      <xdr:rowOff>148607</xdr:rowOff>
    </xdr:from>
    <xdr:ext cx="469744" cy="259045"/>
    <xdr:sp macro="" textlink="">
      <xdr:nvSpPr>
        <xdr:cNvPr id="388" name="n_1mainValue【市民会館】&#10;一人当たり面積"/>
        <xdr:cNvSpPr txBox="1"/>
      </xdr:nvSpPr>
      <xdr:spPr>
        <a:xfrm>
          <a:off x="9391727" y="1832230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0.051</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44</xdr:col>
      <xdr:colOff>133427</xdr:colOff>
      <xdr:row>106</xdr:row>
      <xdr:rowOff>156227</xdr:rowOff>
    </xdr:from>
    <xdr:ext cx="469744" cy="259045"/>
    <xdr:sp macro="" textlink="">
      <xdr:nvSpPr>
        <xdr:cNvPr id="389" name="n_2mainValue【市民会館】&#10;一人当たり面積"/>
        <xdr:cNvSpPr txBox="1"/>
      </xdr:nvSpPr>
      <xdr:spPr>
        <a:xfrm>
          <a:off x="8515427" y="183299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0.050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40</xdr:col>
      <xdr:colOff>6427</xdr:colOff>
      <xdr:row>106</xdr:row>
      <xdr:rowOff>156227</xdr:rowOff>
    </xdr:from>
    <xdr:ext cx="469744" cy="259045"/>
    <xdr:sp macro="" textlink="">
      <xdr:nvSpPr>
        <xdr:cNvPr id="390" name="n_3mainValue【市民会館】&#10;一人当たり面積"/>
        <xdr:cNvSpPr txBox="1"/>
      </xdr:nvSpPr>
      <xdr:spPr>
        <a:xfrm>
          <a:off x="7626427" y="183299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0.050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35</xdr:col>
      <xdr:colOff>69927</xdr:colOff>
      <xdr:row>106</xdr:row>
      <xdr:rowOff>156227</xdr:rowOff>
    </xdr:from>
    <xdr:ext cx="469744" cy="259045"/>
    <xdr:sp macro="" textlink="">
      <xdr:nvSpPr>
        <xdr:cNvPr id="391" name="n_4mainValue【市民会館】&#10;一人当たり面積"/>
        <xdr:cNvSpPr txBox="1"/>
      </xdr:nvSpPr>
      <xdr:spPr>
        <a:xfrm>
          <a:off x="6737427" y="183299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0.050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23/23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62.2</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67.0</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noFill/>
        <a:ln w="6350" cap="flat" cmpd="sng" algn="ctr">
          <a:solidFill>
            <a:srgbClr val="C0C0C0"/>
          </a:solidFill>
          <a:prstDash val="solid"/>
          <a:miter lim="800000"/>
        </a:ln>
        <a:effectLst/>
      </xdr:spPr>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noFill/>
        <a:ln w="6350" cap="flat" cmpd="sng" algn="ctr">
          <a:solidFill>
            <a:srgbClr val="C0C0C0"/>
          </a:solidFill>
          <a:prstDash val="solid"/>
          <a:miter lim="800000"/>
        </a:ln>
        <a:effectLst/>
      </xdr:spPr>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xdr:cNvSpPr/>
      </xdr:nvSpPr>
      <xdr:spPr>
        <a:xfrm>
          <a:off x="12446000" y="533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126364</xdr:colOff>
      <xdr:row>33</xdr:row>
      <xdr:rowOff>142875</xdr:rowOff>
    </xdr:from>
    <xdr:to>
      <xdr:col>85</xdr:col>
      <xdr:colOff>126364</xdr:colOff>
      <xdr:row>41</xdr:row>
      <xdr:rowOff>112395</xdr:rowOff>
    </xdr:to>
    <xdr:cxnSp macro="">
      <xdr:nvCxnSpPr>
        <xdr:cNvPr id="416" name="直線コネクタ 415"/>
        <xdr:cNvCxnSpPr/>
      </xdr:nvCxnSpPr>
      <xdr:spPr>
        <a:xfrm flipV="1">
          <a:off x="16318864" y="5800725"/>
          <a:ext cx="0" cy="1341120"/>
        </a:xfrm>
        <a:prstGeom prst="line">
          <a:avLst/>
        </a:prstGeom>
        <a:noFill/>
        <a:ln w="31750" cap="flat" cmpd="sng" algn="ctr">
          <a:solidFill>
            <a:srgbClr val="808080"/>
          </a:solidFill>
          <a:prstDash val="solid"/>
          <a:miter lim="800000"/>
        </a:ln>
        <a:effectLst/>
      </xdr:spPr>
    </xdr:cxnSp>
    <xdr:clientData/>
  </xdr:twoCellAnchor>
  <xdr:oneCellAnchor>
    <xdr:from>
      <xdr:col>85</xdr:col>
      <xdr:colOff>165100</xdr:colOff>
      <xdr:row>41</xdr:row>
      <xdr:rowOff>116222</xdr:rowOff>
    </xdr:from>
    <xdr:ext cx="405111" cy="259045"/>
    <xdr:sp macro="" textlink="">
      <xdr:nvSpPr>
        <xdr:cNvPr id="417" name="【一般廃棄物処理施設】&#10;有形固定資産減価償却率最小値テキスト"/>
        <xdr:cNvSpPr txBox="1"/>
      </xdr:nvSpPr>
      <xdr:spPr>
        <a:xfrm>
          <a:off x="16357600" y="7145672"/>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94.9</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418" name="直線コネクタ 417"/>
        <xdr:cNvCxnSpPr/>
      </xdr:nvCxnSpPr>
      <xdr:spPr>
        <a:xfrm>
          <a:off x="16230600" y="7141845"/>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32</xdr:row>
      <xdr:rowOff>89552</xdr:rowOff>
    </xdr:from>
    <xdr:ext cx="405111" cy="259045"/>
    <xdr:sp macro="" textlink="">
      <xdr:nvSpPr>
        <xdr:cNvPr id="419" name="【一般廃棄物処理施設】&#10;有形固定資産減価償却率最大値テキスト"/>
        <xdr:cNvSpPr txBox="1"/>
      </xdr:nvSpPr>
      <xdr:spPr>
        <a:xfrm>
          <a:off x="16357600" y="5575952"/>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24.5</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20" name="直線コネクタ 419"/>
        <xdr:cNvCxnSpPr/>
      </xdr:nvCxnSpPr>
      <xdr:spPr>
        <a:xfrm>
          <a:off x="16230600" y="5800725"/>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36</xdr:row>
      <xdr:rowOff>86377</xdr:rowOff>
    </xdr:from>
    <xdr:ext cx="405111" cy="259045"/>
    <xdr:sp macro="" textlink="">
      <xdr:nvSpPr>
        <xdr:cNvPr id="421" name="【一般廃棄物処理施設】&#10;有形固定資産減価償却率平均値テキスト"/>
        <xdr:cNvSpPr txBox="1"/>
      </xdr:nvSpPr>
      <xdr:spPr>
        <a:xfrm>
          <a:off x="16357600" y="625857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59.0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422" name="フローチャート: 判断 421"/>
        <xdr:cNvSpPr/>
      </xdr:nvSpPr>
      <xdr:spPr>
        <a:xfrm>
          <a:off x="16268700" y="640715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0</xdr:colOff>
      <xdr:row>37</xdr:row>
      <xdr:rowOff>86360</xdr:rowOff>
    </xdr:from>
    <xdr:to>
      <xdr:col>81</xdr:col>
      <xdr:colOff>101600</xdr:colOff>
      <xdr:row>38</xdr:row>
      <xdr:rowOff>16510</xdr:rowOff>
    </xdr:to>
    <xdr:sp macro="" textlink="">
      <xdr:nvSpPr>
        <xdr:cNvPr id="423" name="フローチャート: 判断 422"/>
        <xdr:cNvSpPr/>
      </xdr:nvSpPr>
      <xdr:spPr>
        <a:xfrm>
          <a:off x="15430500" y="643001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24" name="フローチャート: 判断 423"/>
        <xdr:cNvSpPr/>
      </xdr:nvSpPr>
      <xdr:spPr>
        <a:xfrm>
          <a:off x="14541500" y="640143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127000</xdr:colOff>
      <xdr:row>37</xdr:row>
      <xdr:rowOff>38735</xdr:rowOff>
    </xdr:from>
    <xdr:to>
      <xdr:col>72</xdr:col>
      <xdr:colOff>38100</xdr:colOff>
      <xdr:row>37</xdr:row>
      <xdr:rowOff>140335</xdr:rowOff>
    </xdr:to>
    <xdr:sp macro="" textlink="">
      <xdr:nvSpPr>
        <xdr:cNvPr id="425" name="フローチャート: 判断 424"/>
        <xdr:cNvSpPr/>
      </xdr:nvSpPr>
      <xdr:spPr>
        <a:xfrm>
          <a:off x="13652500" y="638238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426" name="フローチャート: 判断 425"/>
        <xdr:cNvSpPr/>
      </xdr:nvSpPr>
      <xdr:spPr>
        <a:xfrm>
          <a:off x="12763500" y="635381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41</xdr:row>
      <xdr:rowOff>61595</xdr:rowOff>
    </xdr:from>
    <xdr:to>
      <xdr:col>85</xdr:col>
      <xdr:colOff>177800</xdr:colOff>
      <xdr:row>41</xdr:row>
      <xdr:rowOff>163195</xdr:rowOff>
    </xdr:to>
    <xdr:sp macro="" textlink="">
      <xdr:nvSpPr>
        <xdr:cNvPr id="432" name="楕円 431"/>
        <xdr:cNvSpPr/>
      </xdr:nvSpPr>
      <xdr:spPr>
        <a:xfrm>
          <a:off x="16268700" y="709104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85</xdr:col>
      <xdr:colOff>165100</xdr:colOff>
      <xdr:row>40</xdr:row>
      <xdr:rowOff>147972</xdr:rowOff>
    </xdr:from>
    <xdr:ext cx="405111" cy="259045"/>
    <xdr:sp macro="" textlink="">
      <xdr:nvSpPr>
        <xdr:cNvPr id="433" name="【一般廃棄物処理施設】&#10;有形固定資産減価償却率該当値テキスト"/>
        <xdr:cNvSpPr txBox="1"/>
      </xdr:nvSpPr>
      <xdr:spPr>
        <a:xfrm>
          <a:off x="16357600" y="7005972"/>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94.9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81</xdr:col>
      <xdr:colOff>0</xdr:colOff>
      <xdr:row>41</xdr:row>
      <xdr:rowOff>48260</xdr:rowOff>
    </xdr:from>
    <xdr:to>
      <xdr:col>81</xdr:col>
      <xdr:colOff>101600</xdr:colOff>
      <xdr:row>41</xdr:row>
      <xdr:rowOff>149860</xdr:rowOff>
    </xdr:to>
    <xdr:sp macro="" textlink="">
      <xdr:nvSpPr>
        <xdr:cNvPr id="434" name="楕円 433"/>
        <xdr:cNvSpPr/>
      </xdr:nvSpPr>
      <xdr:spPr>
        <a:xfrm>
          <a:off x="15430500" y="707771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50800</xdr:colOff>
      <xdr:row>41</xdr:row>
      <xdr:rowOff>99060</xdr:rowOff>
    </xdr:from>
    <xdr:to>
      <xdr:col>85</xdr:col>
      <xdr:colOff>127000</xdr:colOff>
      <xdr:row>41</xdr:row>
      <xdr:rowOff>112395</xdr:rowOff>
    </xdr:to>
    <xdr:cxnSp macro="">
      <xdr:nvCxnSpPr>
        <xdr:cNvPr id="435" name="直線コネクタ 434"/>
        <xdr:cNvCxnSpPr/>
      </xdr:nvCxnSpPr>
      <xdr:spPr>
        <a:xfrm>
          <a:off x="15481300" y="7128510"/>
          <a:ext cx="838200" cy="13335"/>
        </a:xfrm>
        <a:prstGeom prst="line">
          <a:avLst/>
        </a:prstGeom>
        <a:noFill/>
        <a:ln w="6350" cap="flat" cmpd="sng" algn="ctr">
          <a:solidFill>
            <a:srgbClr val="FF0000"/>
          </a:solidFill>
          <a:prstDash val="solid"/>
          <a:miter lim="800000"/>
        </a:ln>
        <a:effectLst/>
      </xdr:spPr>
    </xdr:cxnSp>
    <xdr:clientData/>
  </xdr:twoCellAnchor>
  <xdr:twoCellAnchor>
    <xdr:from>
      <xdr:col>76</xdr:col>
      <xdr:colOff>63500</xdr:colOff>
      <xdr:row>41</xdr:row>
      <xdr:rowOff>21590</xdr:rowOff>
    </xdr:from>
    <xdr:to>
      <xdr:col>76</xdr:col>
      <xdr:colOff>165100</xdr:colOff>
      <xdr:row>41</xdr:row>
      <xdr:rowOff>123190</xdr:rowOff>
    </xdr:to>
    <xdr:sp macro="" textlink="">
      <xdr:nvSpPr>
        <xdr:cNvPr id="436" name="楕円 435"/>
        <xdr:cNvSpPr/>
      </xdr:nvSpPr>
      <xdr:spPr>
        <a:xfrm>
          <a:off x="14541500" y="705104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114300</xdr:colOff>
      <xdr:row>41</xdr:row>
      <xdr:rowOff>72390</xdr:rowOff>
    </xdr:from>
    <xdr:to>
      <xdr:col>81</xdr:col>
      <xdr:colOff>50800</xdr:colOff>
      <xdr:row>41</xdr:row>
      <xdr:rowOff>99060</xdr:rowOff>
    </xdr:to>
    <xdr:cxnSp macro="">
      <xdr:nvCxnSpPr>
        <xdr:cNvPr id="437" name="直線コネクタ 436"/>
        <xdr:cNvCxnSpPr/>
      </xdr:nvCxnSpPr>
      <xdr:spPr>
        <a:xfrm>
          <a:off x="14592300" y="7101840"/>
          <a:ext cx="889000" cy="26670"/>
        </a:xfrm>
        <a:prstGeom prst="line">
          <a:avLst/>
        </a:prstGeom>
        <a:noFill/>
        <a:ln w="6350" cap="flat" cmpd="sng" algn="ctr">
          <a:solidFill>
            <a:srgbClr val="FF0000"/>
          </a:solidFill>
          <a:prstDash val="solid"/>
          <a:miter lim="800000"/>
        </a:ln>
        <a:effectLst/>
      </xdr:spPr>
    </xdr:cxnSp>
    <xdr:clientData/>
  </xdr:twoCellAnchor>
  <xdr:twoCellAnchor>
    <xdr:from>
      <xdr:col>71</xdr:col>
      <xdr:colOff>127000</xdr:colOff>
      <xdr:row>40</xdr:row>
      <xdr:rowOff>135890</xdr:rowOff>
    </xdr:from>
    <xdr:to>
      <xdr:col>72</xdr:col>
      <xdr:colOff>38100</xdr:colOff>
      <xdr:row>41</xdr:row>
      <xdr:rowOff>66040</xdr:rowOff>
    </xdr:to>
    <xdr:sp macro="" textlink="">
      <xdr:nvSpPr>
        <xdr:cNvPr id="438" name="楕円 437"/>
        <xdr:cNvSpPr/>
      </xdr:nvSpPr>
      <xdr:spPr>
        <a:xfrm>
          <a:off x="13652500" y="699389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177800</xdr:colOff>
      <xdr:row>41</xdr:row>
      <xdr:rowOff>15240</xdr:rowOff>
    </xdr:from>
    <xdr:to>
      <xdr:col>76</xdr:col>
      <xdr:colOff>114300</xdr:colOff>
      <xdr:row>41</xdr:row>
      <xdr:rowOff>72390</xdr:rowOff>
    </xdr:to>
    <xdr:cxnSp macro="">
      <xdr:nvCxnSpPr>
        <xdr:cNvPr id="439" name="直線コネクタ 438"/>
        <xdr:cNvCxnSpPr/>
      </xdr:nvCxnSpPr>
      <xdr:spPr>
        <a:xfrm>
          <a:off x="13703300" y="7044690"/>
          <a:ext cx="889000" cy="57150"/>
        </a:xfrm>
        <a:prstGeom prst="line">
          <a:avLst/>
        </a:prstGeom>
        <a:noFill/>
        <a:ln w="6350" cap="flat" cmpd="sng" algn="ctr">
          <a:solidFill>
            <a:srgbClr val="FF0000"/>
          </a:solidFill>
          <a:prstDash val="solid"/>
          <a:miter lim="800000"/>
        </a:ln>
        <a:effectLst/>
      </xdr:spPr>
    </xdr:cxnSp>
    <xdr:clientData/>
  </xdr:twoCellAnchor>
  <xdr:twoCellAnchor>
    <xdr:from>
      <xdr:col>67</xdr:col>
      <xdr:colOff>0</xdr:colOff>
      <xdr:row>40</xdr:row>
      <xdr:rowOff>78740</xdr:rowOff>
    </xdr:from>
    <xdr:to>
      <xdr:col>67</xdr:col>
      <xdr:colOff>101600</xdr:colOff>
      <xdr:row>41</xdr:row>
      <xdr:rowOff>8890</xdr:rowOff>
    </xdr:to>
    <xdr:sp macro="" textlink="">
      <xdr:nvSpPr>
        <xdr:cNvPr id="440" name="楕円 439"/>
        <xdr:cNvSpPr/>
      </xdr:nvSpPr>
      <xdr:spPr>
        <a:xfrm>
          <a:off x="12763500" y="693674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50800</xdr:colOff>
      <xdr:row>40</xdr:row>
      <xdr:rowOff>129540</xdr:rowOff>
    </xdr:from>
    <xdr:to>
      <xdr:col>71</xdr:col>
      <xdr:colOff>177800</xdr:colOff>
      <xdr:row>41</xdr:row>
      <xdr:rowOff>15240</xdr:rowOff>
    </xdr:to>
    <xdr:cxnSp macro="">
      <xdr:nvCxnSpPr>
        <xdr:cNvPr id="441" name="直線コネクタ 440"/>
        <xdr:cNvCxnSpPr/>
      </xdr:nvCxnSpPr>
      <xdr:spPr>
        <a:xfrm>
          <a:off x="12814300" y="6987540"/>
          <a:ext cx="889000" cy="57150"/>
        </a:xfrm>
        <a:prstGeom prst="line">
          <a:avLst/>
        </a:prstGeom>
        <a:noFill/>
        <a:ln w="6350" cap="flat" cmpd="sng" algn="ctr">
          <a:solidFill>
            <a:srgbClr val="FF0000"/>
          </a:solidFill>
          <a:prstDash val="solid"/>
          <a:miter lim="800000"/>
        </a:ln>
        <a:effectLst/>
      </xdr:spPr>
    </xdr:cxnSp>
    <xdr:clientData/>
  </xdr:twoCellAnchor>
  <xdr:oneCellAnchor>
    <xdr:from>
      <xdr:col>80</xdr:col>
      <xdr:colOff>26044</xdr:colOff>
      <xdr:row>36</xdr:row>
      <xdr:rowOff>33037</xdr:rowOff>
    </xdr:from>
    <xdr:ext cx="405111" cy="259045"/>
    <xdr:sp macro="" textlink="">
      <xdr:nvSpPr>
        <xdr:cNvPr id="442" name="n_1aveValue【一般廃棄物処理施設】&#10;有形固定資産減価償却率"/>
        <xdr:cNvSpPr txBox="1"/>
      </xdr:nvSpPr>
      <xdr:spPr>
        <a:xfrm>
          <a:off x="15266044" y="620523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60.2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36</xdr:row>
      <xdr:rowOff>4462</xdr:rowOff>
    </xdr:from>
    <xdr:ext cx="405111" cy="259045"/>
    <xdr:sp macro="" textlink="">
      <xdr:nvSpPr>
        <xdr:cNvPr id="443" name="n_2aveValue【一般廃棄物処理施設】&#10;有形固定資産減価償却率"/>
        <xdr:cNvSpPr txBox="1"/>
      </xdr:nvSpPr>
      <xdr:spPr>
        <a:xfrm>
          <a:off x="14389744" y="617666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58.7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35</xdr:row>
      <xdr:rowOff>156862</xdr:rowOff>
    </xdr:from>
    <xdr:ext cx="405111" cy="259045"/>
    <xdr:sp macro="" textlink="">
      <xdr:nvSpPr>
        <xdr:cNvPr id="444" name="n_3aveValue【一般廃棄物処理施設】&#10;有形固定資産減価償却率"/>
        <xdr:cNvSpPr txBox="1"/>
      </xdr:nvSpPr>
      <xdr:spPr>
        <a:xfrm>
          <a:off x="13500744" y="615761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57.7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35</xdr:row>
      <xdr:rowOff>128287</xdr:rowOff>
    </xdr:from>
    <xdr:ext cx="405111" cy="259045"/>
    <xdr:sp macro="" textlink="">
      <xdr:nvSpPr>
        <xdr:cNvPr id="445" name="n_4aveValue【一般廃棄物処理施設】&#10;有形固定資産減価償却率"/>
        <xdr:cNvSpPr txBox="1"/>
      </xdr:nvSpPr>
      <xdr:spPr>
        <a:xfrm>
          <a:off x="12611744" y="612903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56.2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26044</xdr:colOff>
      <xdr:row>41</xdr:row>
      <xdr:rowOff>140987</xdr:rowOff>
    </xdr:from>
    <xdr:ext cx="405111" cy="259045"/>
    <xdr:sp macro="" textlink="">
      <xdr:nvSpPr>
        <xdr:cNvPr id="446" name="n_1mainValue【一般廃棄物処理施設】&#10;有形固定資産減価償却率"/>
        <xdr:cNvSpPr txBox="1"/>
      </xdr:nvSpPr>
      <xdr:spPr>
        <a:xfrm>
          <a:off x="15266044" y="717043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94.2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41</xdr:row>
      <xdr:rowOff>114317</xdr:rowOff>
    </xdr:from>
    <xdr:ext cx="405111" cy="259045"/>
    <xdr:sp macro="" textlink="">
      <xdr:nvSpPr>
        <xdr:cNvPr id="447" name="n_2mainValue【一般廃棄物処理施設】&#10;有形固定資産減価償却率"/>
        <xdr:cNvSpPr txBox="1"/>
      </xdr:nvSpPr>
      <xdr:spPr>
        <a:xfrm>
          <a:off x="14389744" y="714376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92.8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41</xdr:row>
      <xdr:rowOff>57167</xdr:rowOff>
    </xdr:from>
    <xdr:ext cx="405111" cy="259045"/>
    <xdr:sp macro="" textlink="">
      <xdr:nvSpPr>
        <xdr:cNvPr id="448" name="n_3mainValue【一般廃棄物処理施設】&#10;有形固定資産減価償却率"/>
        <xdr:cNvSpPr txBox="1"/>
      </xdr:nvSpPr>
      <xdr:spPr>
        <a:xfrm>
          <a:off x="13500744" y="708661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89.8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41</xdr:row>
      <xdr:rowOff>17</xdr:rowOff>
    </xdr:from>
    <xdr:ext cx="405111" cy="259045"/>
    <xdr:sp macro="" textlink="">
      <xdr:nvSpPr>
        <xdr:cNvPr id="449" name="n_4mainValue【一般廃棄物処理施設】&#10;有形固定資産減価償却率"/>
        <xdr:cNvSpPr txBox="1"/>
      </xdr:nvSpPr>
      <xdr:spPr>
        <a:xfrm>
          <a:off x="12611744" y="702946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86.8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16/23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80,168</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75,373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noFill/>
        <a:ln w="6350" cap="flat" cmpd="sng" algn="ctr">
          <a:solidFill>
            <a:srgbClr val="C0C0C0"/>
          </a:solidFill>
          <a:prstDash val="solid"/>
          <a:miter lim="800000"/>
        </a:ln>
        <a:effectLst/>
      </xdr:spPr>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noFill/>
        <a:ln w="6350" cap="flat" cmpd="sng" algn="ctr">
          <a:solidFill>
            <a:srgbClr val="C0C0C0"/>
          </a:solidFill>
          <a:prstDash val="solid"/>
          <a:miter lim="800000"/>
        </a:ln>
        <a:effectLst/>
      </xdr:spPr>
    </xdr:cxnSp>
    <xdr:clientData/>
  </xdr:twoCellAnchor>
  <xdr:oneCellAnchor>
    <xdr:from>
      <xdr:col>94</xdr:col>
      <xdr:colOff>132214</xdr:colOff>
      <xdr:row>41</xdr:row>
      <xdr:rowOff>67327</xdr:rowOff>
    </xdr:from>
    <xdr:ext cx="248786" cy="259045"/>
    <xdr:sp macro="" textlink="">
      <xdr:nvSpPr>
        <xdr:cNvPr id="461" name="テキスト ボックス 460"/>
        <xdr:cNvSpPr txBox="1"/>
      </xdr:nvSpPr>
      <xdr:spPr>
        <a:xfrm>
          <a:off x="18039214" y="7096777"/>
          <a:ext cx="248786"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40201</xdr:colOff>
      <xdr:row>39</xdr:row>
      <xdr:rowOff>29227</xdr:rowOff>
    </xdr:from>
    <xdr:ext cx="531299" cy="259045"/>
    <xdr:sp macro="" textlink="">
      <xdr:nvSpPr>
        <xdr:cNvPr id="463" name="テキスト ボックス 462"/>
        <xdr:cNvSpPr txBox="1"/>
      </xdr:nvSpPr>
      <xdr:spPr>
        <a:xfrm>
          <a:off x="17756701" y="6715777"/>
          <a:ext cx="53129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40201</xdr:colOff>
      <xdr:row>36</xdr:row>
      <xdr:rowOff>162577</xdr:rowOff>
    </xdr:from>
    <xdr:ext cx="531299" cy="259045"/>
    <xdr:sp macro="" textlink="">
      <xdr:nvSpPr>
        <xdr:cNvPr id="465" name="テキスト ボックス 464"/>
        <xdr:cNvSpPr txBox="1"/>
      </xdr:nvSpPr>
      <xdr:spPr>
        <a:xfrm>
          <a:off x="17756701" y="6334777"/>
          <a:ext cx="53129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40201</xdr:colOff>
      <xdr:row>34</xdr:row>
      <xdr:rowOff>124477</xdr:rowOff>
    </xdr:from>
    <xdr:ext cx="531299" cy="259045"/>
    <xdr:sp macro="" textlink="">
      <xdr:nvSpPr>
        <xdr:cNvPr id="467" name="テキスト ボックス 466"/>
        <xdr:cNvSpPr txBox="1"/>
      </xdr:nvSpPr>
      <xdr:spPr>
        <a:xfrm>
          <a:off x="17756701" y="5953777"/>
          <a:ext cx="53129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noFill/>
        <a:ln w="6350" cap="flat" cmpd="sng" algn="ctr">
          <a:solidFill>
            <a:srgbClr val="C0C0C0"/>
          </a:solidFill>
          <a:prstDash val="solid"/>
          <a:miter lim="800000"/>
        </a:ln>
        <a:effectLst/>
      </xdr:spPr>
    </xdr:cxnSp>
    <xdr:clientData/>
  </xdr:twoCellAnchor>
  <xdr:oneCellAnchor>
    <xdr:from>
      <xdr:col>92</xdr:col>
      <xdr:colOff>166581</xdr:colOff>
      <xdr:row>32</xdr:row>
      <xdr:rowOff>86377</xdr:rowOff>
    </xdr:from>
    <xdr:ext cx="595419" cy="259045"/>
    <xdr:sp macro="" textlink="">
      <xdr:nvSpPr>
        <xdr:cNvPr id="469" name="テキスト ボックス 468"/>
        <xdr:cNvSpPr txBox="1"/>
      </xdr:nvSpPr>
      <xdr:spPr>
        <a:xfrm>
          <a:off x="17692581" y="5572777"/>
          <a:ext cx="59541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noFill/>
        <a:ln w="6350" cap="flat" cmpd="sng" algn="ctr">
          <a:solidFill>
            <a:srgbClr val="C0C0C0"/>
          </a:solidFill>
          <a:prstDash val="solid"/>
          <a:miter lim="800000"/>
        </a:ln>
        <a:effectLst/>
      </xdr:spPr>
    </xdr:cxnSp>
    <xdr:clientData/>
  </xdr:twoCellAnchor>
  <xdr:oneCellAnchor>
    <xdr:from>
      <xdr:col>92</xdr:col>
      <xdr:colOff>166581</xdr:colOff>
      <xdr:row>30</xdr:row>
      <xdr:rowOff>48277</xdr:rowOff>
    </xdr:from>
    <xdr:ext cx="595419" cy="259045"/>
    <xdr:sp macro="" textlink="">
      <xdr:nvSpPr>
        <xdr:cNvPr id="471" name="テキスト ボックス 470"/>
        <xdr:cNvSpPr txBox="1"/>
      </xdr:nvSpPr>
      <xdr:spPr>
        <a:xfrm>
          <a:off x="17692581" y="5191777"/>
          <a:ext cx="59541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xdr:cNvSpPr/>
      </xdr:nvSpPr>
      <xdr:spPr>
        <a:xfrm>
          <a:off x="18288000" y="533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116</xdr:col>
      <xdr:colOff>62864</xdr:colOff>
      <xdr:row>32</xdr:row>
      <xdr:rowOff>161303</xdr:rowOff>
    </xdr:from>
    <xdr:to>
      <xdr:col>116</xdr:col>
      <xdr:colOff>62864</xdr:colOff>
      <xdr:row>41</xdr:row>
      <xdr:rowOff>41301</xdr:rowOff>
    </xdr:to>
    <xdr:cxnSp macro="">
      <xdr:nvCxnSpPr>
        <xdr:cNvPr id="473" name="直線コネクタ 472"/>
        <xdr:cNvCxnSpPr/>
      </xdr:nvCxnSpPr>
      <xdr:spPr>
        <a:xfrm flipV="1">
          <a:off x="22160864" y="5647703"/>
          <a:ext cx="0" cy="1423048"/>
        </a:xfrm>
        <a:prstGeom prst="line">
          <a:avLst/>
        </a:prstGeom>
        <a:noFill/>
        <a:ln w="31750" cap="flat" cmpd="sng" algn="ctr">
          <a:solidFill>
            <a:srgbClr val="808080"/>
          </a:solidFill>
          <a:prstDash val="solid"/>
          <a:miter lim="800000"/>
        </a:ln>
        <a:effectLst/>
      </xdr:spPr>
    </xdr:cxnSp>
    <xdr:clientData/>
  </xdr:twoCellAnchor>
  <xdr:oneCellAnchor>
    <xdr:from>
      <xdr:col>116</xdr:col>
      <xdr:colOff>101600</xdr:colOff>
      <xdr:row>41</xdr:row>
      <xdr:rowOff>45128</xdr:rowOff>
    </xdr:from>
    <xdr:ext cx="534377" cy="259045"/>
    <xdr:sp macro="" textlink="">
      <xdr:nvSpPr>
        <xdr:cNvPr id="474" name="【一般廃棄物処理施設】&#10;一人当たり有形固定資産（償却資産）額最小値テキスト"/>
        <xdr:cNvSpPr txBox="1"/>
      </xdr:nvSpPr>
      <xdr:spPr>
        <a:xfrm>
          <a:off x="22199600" y="7074578"/>
          <a:ext cx="534377"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13,248</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41</xdr:row>
      <xdr:rowOff>41301</xdr:rowOff>
    </xdr:from>
    <xdr:to>
      <xdr:col>116</xdr:col>
      <xdr:colOff>152400</xdr:colOff>
      <xdr:row>41</xdr:row>
      <xdr:rowOff>41301</xdr:rowOff>
    </xdr:to>
    <xdr:cxnSp macro="">
      <xdr:nvCxnSpPr>
        <xdr:cNvPr id="475" name="直線コネクタ 474"/>
        <xdr:cNvCxnSpPr/>
      </xdr:nvCxnSpPr>
      <xdr:spPr>
        <a:xfrm>
          <a:off x="22072600" y="7070751"/>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31</xdr:row>
      <xdr:rowOff>107980</xdr:rowOff>
    </xdr:from>
    <xdr:ext cx="599010" cy="259045"/>
    <xdr:sp macro="" textlink="">
      <xdr:nvSpPr>
        <xdr:cNvPr id="476" name="【一般廃棄物処理施設】&#10;一人当たり有形固定資産（償却資産）額最大値テキスト"/>
        <xdr:cNvSpPr txBox="1"/>
      </xdr:nvSpPr>
      <xdr:spPr>
        <a:xfrm>
          <a:off x="22199600" y="5422930"/>
          <a:ext cx="599010"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125,299</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32</xdr:row>
      <xdr:rowOff>161303</xdr:rowOff>
    </xdr:from>
    <xdr:to>
      <xdr:col>116</xdr:col>
      <xdr:colOff>152400</xdr:colOff>
      <xdr:row>32</xdr:row>
      <xdr:rowOff>161303</xdr:rowOff>
    </xdr:to>
    <xdr:cxnSp macro="">
      <xdr:nvCxnSpPr>
        <xdr:cNvPr id="477" name="直線コネクタ 476"/>
        <xdr:cNvCxnSpPr/>
      </xdr:nvCxnSpPr>
      <xdr:spPr>
        <a:xfrm>
          <a:off x="22072600" y="5647703"/>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35</xdr:row>
      <xdr:rowOff>124134</xdr:rowOff>
    </xdr:from>
    <xdr:ext cx="534377" cy="259045"/>
    <xdr:sp macro="" textlink="">
      <xdr:nvSpPr>
        <xdr:cNvPr id="478" name="【一般廃棄物処理施設】&#10;一人当たり有形固定資産（償却資産）額平均値テキスト"/>
        <xdr:cNvSpPr txBox="1"/>
      </xdr:nvSpPr>
      <xdr:spPr>
        <a:xfrm>
          <a:off x="22199600" y="6124884"/>
          <a:ext cx="534377"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72,027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36</xdr:row>
      <xdr:rowOff>101257</xdr:rowOff>
    </xdr:from>
    <xdr:to>
      <xdr:col>116</xdr:col>
      <xdr:colOff>114300</xdr:colOff>
      <xdr:row>37</xdr:row>
      <xdr:rowOff>31407</xdr:rowOff>
    </xdr:to>
    <xdr:sp macro="" textlink="">
      <xdr:nvSpPr>
        <xdr:cNvPr id="479" name="フローチャート: 判断 478"/>
        <xdr:cNvSpPr/>
      </xdr:nvSpPr>
      <xdr:spPr>
        <a:xfrm>
          <a:off x="22110700" y="6273457"/>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127000</xdr:colOff>
      <xdr:row>36</xdr:row>
      <xdr:rowOff>126225</xdr:rowOff>
    </xdr:from>
    <xdr:to>
      <xdr:col>112</xdr:col>
      <xdr:colOff>38100</xdr:colOff>
      <xdr:row>37</xdr:row>
      <xdr:rowOff>56375</xdr:rowOff>
    </xdr:to>
    <xdr:sp macro="" textlink="">
      <xdr:nvSpPr>
        <xdr:cNvPr id="480" name="フローチャート: 判断 479"/>
        <xdr:cNvSpPr/>
      </xdr:nvSpPr>
      <xdr:spPr>
        <a:xfrm>
          <a:off x="21272500" y="629842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0</xdr:colOff>
      <xdr:row>36</xdr:row>
      <xdr:rowOff>116091</xdr:rowOff>
    </xdr:from>
    <xdr:to>
      <xdr:col>107</xdr:col>
      <xdr:colOff>101600</xdr:colOff>
      <xdr:row>37</xdr:row>
      <xdr:rowOff>46241</xdr:rowOff>
    </xdr:to>
    <xdr:sp macro="" textlink="">
      <xdr:nvSpPr>
        <xdr:cNvPr id="481" name="フローチャート: 判断 480"/>
        <xdr:cNvSpPr/>
      </xdr:nvSpPr>
      <xdr:spPr>
        <a:xfrm>
          <a:off x="20383500" y="6288291"/>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63500</xdr:colOff>
      <xdr:row>37</xdr:row>
      <xdr:rowOff>10008</xdr:rowOff>
    </xdr:from>
    <xdr:to>
      <xdr:col>102</xdr:col>
      <xdr:colOff>165100</xdr:colOff>
      <xdr:row>37</xdr:row>
      <xdr:rowOff>111608</xdr:rowOff>
    </xdr:to>
    <xdr:sp macro="" textlink="">
      <xdr:nvSpPr>
        <xdr:cNvPr id="482" name="フローチャート: 判断 481"/>
        <xdr:cNvSpPr/>
      </xdr:nvSpPr>
      <xdr:spPr>
        <a:xfrm>
          <a:off x="19494500" y="635365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127000</xdr:colOff>
      <xdr:row>37</xdr:row>
      <xdr:rowOff>90386</xdr:rowOff>
    </xdr:from>
    <xdr:to>
      <xdr:col>98</xdr:col>
      <xdr:colOff>38100</xdr:colOff>
      <xdr:row>38</xdr:row>
      <xdr:rowOff>20536</xdr:rowOff>
    </xdr:to>
    <xdr:sp macro="" textlink="">
      <xdr:nvSpPr>
        <xdr:cNvPr id="483" name="フローチャート: 判断 482"/>
        <xdr:cNvSpPr/>
      </xdr:nvSpPr>
      <xdr:spPr>
        <a:xfrm>
          <a:off x="18605500" y="6434036"/>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38</xdr:row>
      <xdr:rowOff>154343</xdr:rowOff>
    </xdr:from>
    <xdr:to>
      <xdr:col>116</xdr:col>
      <xdr:colOff>114300</xdr:colOff>
      <xdr:row>39</xdr:row>
      <xdr:rowOff>84493</xdr:rowOff>
    </xdr:to>
    <xdr:sp macro="" textlink="">
      <xdr:nvSpPr>
        <xdr:cNvPr id="489" name="楕円 488"/>
        <xdr:cNvSpPr/>
      </xdr:nvSpPr>
      <xdr:spPr>
        <a:xfrm>
          <a:off x="22110700" y="666944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116</xdr:col>
      <xdr:colOff>101600</xdr:colOff>
      <xdr:row>38</xdr:row>
      <xdr:rowOff>132770</xdr:rowOff>
    </xdr:from>
    <xdr:ext cx="534377" cy="259045"/>
    <xdr:sp macro="" textlink="">
      <xdr:nvSpPr>
        <xdr:cNvPr id="490" name="【一般廃棄物処理施設】&#10;一人当たり有形固定資産（償却資産）額該当値テキスト"/>
        <xdr:cNvSpPr txBox="1"/>
      </xdr:nvSpPr>
      <xdr:spPr>
        <a:xfrm>
          <a:off x="22199600" y="6647870"/>
          <a:ext cx="534377"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40,847</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111</xdr:col>
      <xdr:colOff>127000</xdr:colOff>
      <xdr:row>38</xdr:row>
      <xdr:rowOff>153441</xdr:rowOff>
    </xdr:from>
    <xdr:to>
      <xdr:col>112</xdr:col>
      <xdr:colOff>38100</xdr:colOff>
      <xdr:row>39</xdr:row>
      <xdr:rowOff>83591</xdr:rowOff>
    </xdr:to>
    <xdr:sp macro="" textlink="">
      <xdr:nvSpPr>
        <xdr:cNvPr id="491" name="楕円 490"/>
        <xdr:cNvSpPr/>
      </xdr:nvSpPr>
      <xdr:spPr>
        <a:xfrm>
          <a:off x="21272500" y="666854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177800</xdr:colOff>
      <xdr:row>39</xdr:row>
      <xdr:rowOff>32791</xdr:rowOff>
    </xdr:from>
    <xdr:to>
      <xdr:col>116</xdr:col>
      <xdr:colOff>63500</xdr:colOff>
      <xdr:row>39</xdr:row>
      <xdr:rowOff>33693</xdr:rowOff>
    </xdr:to>
    <xdr:cxnSp macro="">
      <xdr:nvCxnSpPr>
        <xdr:cNvPr id="492" name="直線コネクタ 491"/>
        <xdr:cNvCxnSpPr/>
      </xdr:nvCxnSpPr>
      <xdr:spPr>
        <a:xfrm>
          <a:off x="21323300" y="6719341"/>
          <a:ext cx="838200" cy="902"/>
        </a:xfrm>
        <a:prstGeom prst="line">
          <a:avLst/>
        </a:prstGeom>
        <a:noFill/>
        <a:ln w="6350" cap="flat" cmpd="sng" algn="ctr">
          <a:solidFill>
            <a:srgbClr val="FF0000"/>
          </a:solidFill>
          <a:prstDash val="solid"/>
          <a:miter lim="800000"/>
        </a:ln>
        <a:effectLst/>
      </xdr:spPr>
    </xdr:cxnSp>
    <xdr:clientData/>
  </xdr:twoCellAnchor>
  <xdr:twoCellAnchor>
    <xdr:from>
      <xdr:col>107</xdr:col>
      <xdr:colOff>0</xdr:colOff>
      <xdr:row>38</xdr:row>
      <xdr:rowOff>154051</xdr:rowOff>
    </xdr:from>
    <xdr:to>
      <xdr:col>107</xdr:col>
      <xdr:colOff>101600</xdr:colOff>
      <xdr:row>39</xdr:row>
      <xdr:rowOff>84201</xdr:rowOff>
    </xdr:to>
    <xdr:sp macro="" textlink="">
      <xdr:nvSpPr>
        <xdr:cNvPr id="493" name="楕円 492"/>
        <xdr:cNvSpPr/>
      </xdr:nvSpPr>
      <xdr:spPr>
        <a:xfrm>
          <a:off x="20383500" y="666915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50800</xdr:colOff>
      <xdr:row>39</xdr:row>
      <xdr:rowOff>32791</xdr:rowOff>
    </xdr:from>
    <xdr:to>
      <xdr:col>111</xdr:col>
      <xdr:colOff>177800</xdr:colOff>
      <xdr:row>39</xdr:row>
      <xdr:rowOff>33401</xdr:rowOff>
    </xdr:to>
    <xdr:cxnSp macro="">
      <xdr:nvCxnSpPr>
        <xdr:cNvPr id="494" name="直線コネクタ 493"/>
        <xdr:cNvCxnSpPr/>
      </xdr:nvCxnSpPr>
      <xdr:spPr>
        <a:xfrm flipV="1">
          <a:off x="20434300" y="6719341"/>
          <a:ext cx="889000" cy="610"/>
        </a:xfrm>
        <a:prstGeom prst="line">
          <a:avLst/>
        </a:prstGeom>
        <a:noFill/>
        <a:ln w="6350" cap="flat" cmpd="sng" algn="ctr">
          <a:solidFill>
            <a:srgbClr val="FF0000"/>
          </a:solidFill>
          <a:prstDash val="solid"/>
          <a:miter lim="800000"/>
        </a:ln>
        <a:effectLst/>
      </xdr:spPr>
    </xdr:cxnSp>
    <xdr:clientData/>
  </xdr:twoCellAnchor>
  <xdr:twoCellAnchor>
    <xdr:from>
      <xdr:col>102</xdr:col>
      <xdr:colOff>63500</xdr:colOff>
      <xdr:row>38</xdr:row>
      <xdr:rowOff>155587</xdr:rowOff>
    </xdr:from>
    <xdr:to>
      <xdr:col>102</xdr:col>
      <xdr:colOff>165100</xdr:colOff>
      <xdr:row>39</xdr:row>
      <xdr:rowOff>85737</xdr:rowOff>
    </xdr:to>
    <xdr:sp macro="" textlink="">
      <xdr:nvSpPr>
        <xdr:cNvPr id="495" name="楕円 494"/>
        <xdr:cNvSpPr/>
      </xdr:nvSpPr>
      <xdr:spPr>
        <a:xfrm>
          <a:off x="19494500" y="6670687"/>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114300</xdr:colOff>
      <xdr:row>39</xdr:row>
      <xdr:rowOff>33401</xdr:rowOff>
    </xdr:from>
    <xdr:to>
      <xdr:col>107</xdr:col>
      <xdr:colOff>50800</xdr:colOff>
      <xdr:row>39</xdr:row>
      <xdr:rowOff>34937</xdr:rowOff>
    </xdr:to>
    <xdr:cxnSp macro="">
      <xdr:nvCxnSpPr>
        <xdr:cNvPr id="496" name="直線コネクタ 495"/>
        <xdr:cNvCxnSpPr/>
      </xdr:nvCxnSpPr>
      <xdr:spPr>
        <a:xfrm flipV="1">
          <a:off x="19545300" y="6719951"/>
          <a:ext cx="889000" cy="1536"/>
        </a:xfrm>
        <a:prstGeom prst="line">
          <a:avLst/>
        </a:prstGeom>
        <a:noFill/>
        <a:ln w="6350" cap="flat" cmpd="sng" algn="ctr">
          <a:solidFill>
            <a:srgbClr val="FF0000"/>
          </a:solidFill>
          <a:prstDash val="solid"/>
          <a:miter lim="800000"/>
        </a:ln>
        <a:effectLst/>
      </xdr:spPr>
    </xdr:cxnSp>
    <xdr:clientData/>
  </xdr:twoCellAnchor>
  <xdr:twoCellAnchor>
    <xdr:from>
      <xdr:col>97</xdr:col>
      <xdr:colOff>127000</xdr:colOff>
      <xdr:row>38</xdr:row>
      <xdr:rowOff>157226</xdr:rowOff>
    </xdr:from>
    <xdr:to>
      <xdr:col>98</xdr:col>
      <xdr:colOff>38100</xdr:colOff>
      <xdr:row>39</xdr:row>
      <xdr:rowOff>87376</xdr:rowOff>
    </xdr:to>
    <xdr:sp macro="" textlink="">
      <xdr:nvSpPr>
        <xdr:cNvPr id="497" name="楕円 496"/>
        <xdr:cNvSpPr/>
      </xdr:nvSpPr>
      <xdr:spPr>
        <a:xfrm>
          <a:off x="18605500" y="667232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177800</xdr:colOff>
      <xdr:row>39</xdr:row>
      <xdr:rowOff>34937</xdr:rowOff>
    </xdr:from>
    <xdr:to>
      <xdr:col>102</xdr:col>
      <xdr:colOff>114300</xdr:colOff>
      <xdr:row>39</xdr:row>
      <xdr:rowOff>36576</xdr:rowOff>
    </xdr:to>
    <xdr:cxnSp macro="">
      <xdr:nvCxnSpPr>
        <xdr:cNvPr id="498" name="直線コネクタ 497"/>
        <xdr:cNvCxnSpPr/>
      </xdr:nvCxnSpPr>
      <xdr:spPr>
        <a:xfrm flipV="1">
          <a:off x="18656300" y="6721487"/>
          <a:ext cx="889000" cy="1639"/>
        </a:xfrm>
        <a:prstGeom prst="line">
          <a:avLst/>
        </a:prstGeom>
        <a:noFill/>
        <a:ln w="6350" cap="flat" cmpd="sng" algn="ctr">
          <a:solidFill>
            <a:srgbClr val="FF0000"/>
          </a:solidFill>
          <a:prstDash val="solid"/>
          <a:miter lim="800000"/>
        </a:ln>
        <a:effectLst/>
      </xdr:spPr>
    </xdr:cxnSp>
    <xdr:clientData/>
  </xdr:twoCellAnchor>
  <xdr:oneCellAnchor>
    <xdr:from>
      <xdr:col>110</xdr:col>
      <xdr:colOff>88411</xdr:colOff>
      <xdr:row>35</xdr:row>
      <xdr:rowOff>72902</xdr:rowOff>
    </xdr:from>
    <xdr:ext cx="534377" cy="259045"/>
    <xdr:sp macro="" textlink="">
      <xdr:nvSpPr>
        <xdr:cNvPr id="499" name="n_1aveValue【一般廃棄物処理施設】&#10;一人当たり有形固定資産（償却資産）額"/>
        <xdr:cNvSpPr txBox="1"/>
      </xdr:nvSpPr>
      <xdr:spPr>
        <a:xfrm>
          <a:off x="21043411" y="6073652"/>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70,061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105</xdr:col>
      <xdr:colOff>164611</xdr:colOff>
      <xdr:row>35</xdr:row>
      <xdr:rowOff>62768</xdr:rowOff>
    </xdr:from>
    <xdr:ext cx="534377" cy="259045"/>
    <xdr:sp macro="" textlink="">
      <xdr:nvSpPr>
        <xdr:cNvPr id="500" name="n_2aveValue【一般廃棄物処理施設】&#10;一人当たり有形固定資産（償却資産）額"/>
        <xdr:cNvSpPr txBox="1"/>
      </xdr:nvSpPr>
      <xdr:spPr>
        <a:xfrm>
          <a:off x="20167111" y="6063518"/>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70,859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37611</xdr:colOff>
      <xdr:row>35</xdr:row>
      <xdr:rowOff>128135</xdr:rowOff>
    </xdr:from>
    <xdr:ext cx="534377" cy="259045"/>
    <xdr:sp macro="" textlink="">
      <xdr:nvSpPr>
        <xdr:cNvPr id="501" name="n_3aveValue【一般廃棄物処理施設】&#10;一人当たり有形固定資産（償却資産）額"/>
        <xdr:cNvSpPr txBox="1"/>
      </xdr:nvSpPr>
      <xdr:spPr>
        <a:xfrm>
          <a:off x="19278111" y="6128885"/>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65,712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101111</xdr:colOff>
      <xdr:row>36</xdr:row>
      <xdr:rowOff>37063</xdr:rowOff>
    </xdr:from>
    <xdr:ext cx="534377" cy="259045"/>
    <xdr:sp macro="" textlink="">
      <xdr:nvSpPr>
        <xdr:cNvPr id="502" name="n_4aveValue【一般廃棄物処理施設】&#10;一人当たり有形固定資産（償却資産）額"/>
        <xdr:cNvSpPr txBox="1"/>
      </xdr:nvSpPr>
      <xdr:spPr>
        <a:xfrm>
          <a:off x="18389111" y="6209263"/>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59,383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88411</xdr:colOff>
      <xdr:row>39</xdr:row>
      <xdr:rowOff>74718</xdr:rowOff>
    </xdr:from>
    <xdr:ext cx="534377" cy="259045"/>
    <xdr:sp macro="" textlink="">
      <xdr:nvSpPr>
        <xdr:cNvPr id="503" name="n_1mainValue【一般廃棄物処理施設】&#10;一人当たり有形固定資産（償却資産）額"/>
        <xdr:cNvSpPr txBox="1"/>
      </xdr:nvSpPr>
      <xdr:spPr>
        <a:xfrm>
          <a:off x="21043411" y="6761268"/>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40,918</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105</xdr:col>
      <xdr:colOff>164611</xdr:colOff>
      <xdr:row>39</xdr:row>
      <xdr:rowOff>75328</xdr:rowOff>
    </xdr:from>
    <xdr:ext cx="534377" cy="259045"/>
    <xdr:sp macro="" textlink="">
      <xdr:nvSpPr>
        <xdr:cNvPr id="504" name="n_2mainValue【一般廃棄物処理施設】&#10;一人当たり有形固定資産（償却資産）額"/>
        <xdr:cNvSpPr txBox="1"/>
      </xdr:nvSpPr>
      <xdr:spPr>
        <a:xfrm>
          <a:off x="20167111" y="6761878"/>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40,870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37611</xdr:colOff>
      <xdr:row>39</xdr:row>
      <xdr:rowOff>76864</xdr:rowOff>
    </xdr:from>
    <xdr:ext cx="534377" cy="259045"/>
    <xdr:sp macro="" textlink="">
      <xdr:nvSpPr>
        <xdr:cNvPr id="505" name="n_3mainValue【一般廃棄物処理施設】&#10;一人当たり有形固定資産（償却資産）額"/>
        <xdr:cNvSpPr txBox="1"/>
      </xdr:nvSpPr>
      <xdr:spPr>
        <a:xfrm>
          <a:off x="19278111" y="6763414"/>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40,749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101111</xdr:colOff>
      <xdr:row>39</xdr:row>
      <xdr:rowOff>78503</xdr:rowOff>
    </xdr:from>
    <xdr:ext cx="534377" cy="259045"/>
    <xdr:sp macro="" textlink="">
      <xdr:nvSpPr>
        <xdr:cNvPr id="506" name="n_4mainValue【一般廃棄物処理施設】&#10;一人当たり有形固定資産（償却資産）額"/>
        <xdr:cNvSpPr txBox="1"/>
      </xdr:nvSpPr>
      <xdr:spPr>
        <a:xfrm>
          <a:off x="18389111" y="6765053"/>
          <a:ext cx="534377"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40,620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保健センター・保健所</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7/21</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51.6</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52.2</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noFill/>
        <a:ln w="6350" cap="flat" cmpd="sng" algn="ctr">
          <a:solidFill>
            <a:srgbClr val="C0C0C0"/>
          </a:solidFill>
          <a:prstDash val="solid"/>
          <a:miter lim="800000"/>
        </a:ln>
        <a:effectLst/>
      </xdr:spPr>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noFill/>
        <a:ln w="6350" cap="flat" cmpd="sng" algn="ctr">
          <a:solidFill>
            <a:srgbClr val="C0C0C0"/>
          </a:solidFill>
          <a:prstDash val="solid"/>
          <a:miter lim="800000"/>
        </a:ln>
        <a:effectLst/>
      </xdr:spPr>
    </xdr:cxnSp>
    <xdr:clientData/>
  </xdr:twoCellAnchor>
  <xdr:oneCellAnchor>
    <xdr:from>
      <xdr:col>62</xdr:col>
      <xdr:colOff>167821</xdr:colOff>
      <xdr:row>63</xdr:row>
      <xdr:rowOff>105427</xdr:rowOff>
    </xdr:from>
    <xdr:ext cx="467179" cy="259045"/>
    <xdr:sp macro="" textlink="">
      <xdr:nvSpPr>
        <xdr:cNvPr id="519" name="テキスト ボックス 518"/>
        <xdr:cNvSpPr txBox="1"/>
      </xdr:nvSpPr>
      <xdr:spPr>
        <a:xfrm>
          <a:off x="11978821" y="10906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126364</xdr:colOff>
      <xdr:row>56</xdr:row>
      <xdr:rowOff>114300</xdr:rowOff>
    </xdr:from>
    <xdr:to>
      <xdr:col>85</xdr:col>
      <xdr:colOff>126364</xdr:colOff>
      <xdr:row>63</xdr:row>
      <xdr:rowOff>17145</xdr:rowOff>
    </xdr:to>
    <xdr:cxnSp macro="">
      <xdr:nvCxnSpPr>
        <xdr:cNvPr id="531" name="直線コネクタ 530"/>
        <xdr:cNvCxnSpPr/>
      </xdr:nvCxnSpPr>
      <xdr:spPr>
        <a:xfrm flipV="1">
          <a:off x="16318864" y="9715500"/>
          <a:ext cx="0" cy="1102995"/>
        </a:xfrm>
        <a:prstGeom prst="line">
          <a:avLst/>
        </a:prstGeom>
        <a:noFill/>
        <a:ln w="31750" cap="flat" cmpd="sng" algn="ctr">
          <a:solidFill>
            <a:srgbClr val="808080"/>
          </a:solidFill>
          <a:prstDash val="solid"/>
          <a:miter lim="800000"/>
        </a:ln>
        <a:effectLst/>
      </xdr:spPr>
    </xdr:cxnSp>
    <xdr:clientData/>
  </xdr:twoCellAnchor>
  <xdr:oneCellAnchor>
    <xdr:from>
      <xdr:col>85</xdr:col>
      <xdr:colOff>165100</xdr:colOff>
      <xdr:row>63</xdr:row>
      <xdr:rowOff>20972</xdr:rowOff>
    </xdr:from>
    <xdr:ext cx="405111" cy="259045"/>
    <xdr:sp macro="" textlink="">
      <xdr:nvSpPr>
        <xdr:cNvPr id="532" name="【保健センター・保健所】&#10;有形固定資産減価償却率最小値テキスト"/>
        <xdr:cNvSpPr txBox="1"/>
      </xdr:nvSpPr>
      <xdr:spPr>
        <a:xfrm>
          <a:off x="16357600" y="10822322"/>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87.9</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63</xdr:row>
      <xdr:rowOff>17145</xdr:rowOff>
    </xdr:from>
    <xdr:to>
      <xdr:col>86</xdr:col>
      <xdr:colOff>25400</xdr:colOff>
      <xdr:row>63</xdr:row>
      <xdr:rowOff>17145</xdr:rowOff>
    </xdr:to>
    <xdr:cxnSp macro="">
      <xdr:nvCxnSpPr>
        <xdr:cNvPr id="533" name="直線コネクタ 532"/>
        <xdr:cNvCxnSpPr/>
      </xdr:nvCxnSpPr>
      <xdr:spPr>
        <a:xfrm>
          <a:off x="16230600" y="10818495"/>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55</xdr:row>
      <xdr:rowOff>60977</xdr:rowOff>
    </xdr:from>
    <xdr:ext cx="405111" cy="259045"/>
    <xdr:sp macro="" textlink="">
      <xdr:nvSpPr>
        <xdr:cNvPr id="534" name="【保健センター・保健所】&#10;有形固定資産減価償却率最大値テキスト"/>
        <xdr:cNvSpPr txBox="1"/>
      </xdr:nvSpPr>
      <xdr:spPr>
        <a:xfrm>
          <a:off x="16357600" y="949072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30.0</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535" name="直線コネクタ 534"/>
        <xdr:cNvCxnSpPr/>
      </xdr:nvCxnSpPr>
      <xdr:spPr>
        <a:xfrm>
          <a:off x="16230600" y="971550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59</xdr:row>
      <xdr:rowOff>30497</xdr:rowOff>
    </xdr:from>
    <xdr:ext cx="405111" cy="259045"/>
    <xdr:sp macro="" textlink="">
      <xdr:nvSpPr>
        <xdr:cNvPr id="536" name="【保健センター・保健所】&#10;有形固定資産減価償却率平均値テキスト"/>
        <xdr:cNvSpPr txBox="1"/>
      </xdr:nvSpPr>
      <xdr:spPr>
        <a:xfrm>
          <a:off x="16357600" y="1014604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56.4</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37" name="フローチャート: 判断 536"/>
        <xdr:cNvSpPr/>
      </xdr:nvSpPr>
      <xdr:spPr>
        <a:xfrm>
          <a:off x="16268700" y="101676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0</xdr:colOff>
      <xdr:row>59</xdr:row>
      <xdr:rowOff>19685</xdr:rowOff>
    </xdr:from>
    <xdr:to>
      <xdr:col>81</xdr:col>
      <xdr:colOff>101600</xdr:colOff>
      <xdr:row>59</xdr:row>
      <xdr:rowOff>121285</xdr:rowOff>
    </xdr:to>
    <xdr:sp macro="" textlink="">
      <xdr:nvSpPr>
        <xdr:cNvPr id="538" name="フローチャート: 判断 537"/>
        <xdr:cNvSpPr/>
      </xdr:nvSpPr>
      <xdr:spPr>
        <a:xfrm>
          <a:off x="15430500" y="1013523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63500</xdr:colOff>
      <xdr:row>58</xdr:row>
      <xdr:rowOff>151130</xdr:rowOff>
    </xdr:from>
    <xdr:to>
      <xdr:col>76</xdr:col>
      <xdr:colOff>165100</xdr:colOff>
      <xdr:row>59</xdr:row>
      <xdr:rowOff>81280</xdr:rowOff>
    </xdr:to>
    <xdr:sp macro="" textlink="">
      <xdr:nvSpPr>
        <xdr:cNvPr id="539" name="フローチャート: 判断 538"/>
        <xdr:cNvSpPr/>
      </xdr:nvSpPr>
      <xdr:spPr>
        <a:xfrm>
          <a:off x="14541500" y="1009523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540" name="フローチャート: 判断 539"/>
        <xdr:cNvSpPr/>
      </xdr:nvSpPr>
      <xdr:spPr>
        <a:xfrm>
          <a:off x="13652500" y="1003046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541" name="フローチャート: 判断 540"/>
        <xdr:cNvSpPr/>
      </xdr:nvSpPr>
      <xdr:spPr>
        <a:xfrm>
          <a:off x="12763500" y="998664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547" name="楕円 546"/>
        <xdr:cNvSpPr/>
      </xdr:nvSpPr>
      <xdr:spPr>
        <a:xfrm>
          <a:off x="16268700" y="1010094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85</xdr:col>
      <xdr:colOff>165100</xdr:colOff>
      <xdr:row>58</xdr:row>
      <xdr:rowOff>8272</xdr:rowOff>
    </xdr:from>
    <xdr:ext cx="405111" cy="259045"/>
    <xdr:sp macro="" textlink="">
      <xdr:nvSpPr>
        <xdr:cNvPr id="548" name="【保健センター・保健所】&#10;有形固定資産減価償却率該当値テキスト"/>
        <xdr:cNvSpPr txBox="1"/>
      </xdr:nvSpPr>
      <xdr:spPr>
        <a:xfrm>
          <a:off x="16357600" y="9952372"/>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52.9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81</xdr:col>
      <xdr:colOff>0</xdr:colOff>
      <xdr:row>58</xdr:row>
      <xdr:rowOff>147320</xdr:rowOff>
    </xdr:from>
    <xdr:to>
      <xdr:col>81</xdr:col>
      <xdr:colOff>101600</xdr:colOff>
      <xdr:row>59</xdr:row>
      <xdr:rowOff>77470</xdr:rowOff>
    </xdr:to>
    <xdr:sp macro="" textlink="">
      <xdr:nvSpPr>
        <xdr:cNvPr id="549" name="楕円 548"/>
        <xdr:cNvSpPr/>
      </xdr:nvSpPr>
      <xdr:spPr>
        <a:xfrm>
          <a:off x="15430500" y="1009142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50800</xdr:colOff>
      <xdr:row>59</xdr:row>
      <xdr:rowOff>26670</xdr:rowOff>
    </xdr:from>
    <xdr:to>
      <xdr:col>85</xdr:col>
      <xdr:colOff>127000</xdr:colOff>
      <xdr:row>59</xdr:row>
      <xdr:rowOff>36195</xdr:rowOff>
    </xdr:to>
    <xdr:cxnSp macro="">
      <xdr:nvCxnSpPr>
        <xdr:cNvPr id="550" name="直線コネクタ 549"/>
        <xdr:cNvCxnSpPr/>
      </xdr:nvCxnSpPr>
      <xdr:spPr>
        <a:xfrm>
          <a:off x="15481300" y="10142220"/>
          <a:ext cx="838200" cy="9525"/>
        </a:xfrm>
        <a:prstGeom prst="line">
          <a:avLst/>
        </a:prstGeom>
        <a:noFill/>
        <a:ln w="6350" cap="flat" cmpd="sng" algn="ctr">
          <a:solidFill>
            <a:srgbClr val="FF0000"/>
          </a:solidFill>
          <a:prstDash val="solid"/>
          <a:miter lim="800000"/>
        </a:ln>
        <a:effectLst/>
      </xdr:spPr>
    </xdr:cxnSp>
    <xdr:clientData/>
  </xdr:twoCellAnchor>
  <xdr:twoCellAnchor>
    <xdr:from>
      <xdr:col>76</xdr:col>
      <xdr:colOff>63500</xdr:colOff>
      <xdr:row>58</xdr:row>
      <xdr:rowOff>90170</xdr:rowOff>
    </xdr:from>
    <xdr:to>
      <xdr:col>76</xdr:col>
      <xdr:colOff>165100</xdr:colOff>
      <xdr:row>59</xdr:row>
      <xdr:rowOff>20320</xdr:rowOff>
    </xdr:to>
    <xdr:sp macro="" textlink="">
      <xdr:nvSpPr>
        <xdr:cNvPr id="551" name="楕円 550"/>
        <xdr:cNvSpPr/>
      </xdr:nvSpPr>
      <xdr:spPr>
        <a:xfrm>
          <a:off x="14541500" y="1003427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114300</xdr:colOff>
      <xdr:row>58</xdr:row>
      <xdr:rowOff>140970</xdr:rowOff>
    </xdr:from>
    <xdr:to>
      <xdr:col>81</xdr:col>
      <xdr:colOff>50800</xdr:colOff>
      <xdr:row>59</xdr:row>
      <xdr:rowOff>26670</xdr:rowOff>
    </xdr:to>
    <xdr:cxnSp macro="">
      <xdr:nvCxnSpPr>
        <xdr:cNvPr id="552" name="直線コネクタ 551"/>
        <xdr:cNvCxnSpPr/>
      </xdr:nvCxnSpPr>
      <xdr:spPr>
        <a:xfrm>
          <a:off x="14592300" y="10085070"/>
          <a:ext cx="889000" cy="57150"/>
        </a:xfrm>
        <a:prstGeom prst="line">
          <a:avLst/>
        </a:prstGeom>
        <a:noFill/>
        <a:ln w="6350" cap="flat" cmpd="sng" algn="ctr">
          <a:solidFill>
            <a:srgbClr val="FF0000"/>
          </a:solidFill>
          <a:prstDash val="solid"/>
          <a:miter lim="800000"/>
        </a:ln>
        <a:effectLst/>
      </xdr:spPr>
    </xdr:cxnSp>
    <xdr:clientData/>
  </xdr:twoCellAnchor>
  <xdr:twoCellAnchor>
    <xdr:from>
      <xdr:col>71</xdr:col>
      <xdr:colOff>127000</xdr:colOff>
      <xdr:row>58</xdr:row>
      <xdr:rowOff>25400</xdr:rowOff>
    </xdr:from>
    <xdr:to>
      <xdr:col>72</xdr:col>
      <xdr:colOff>38100</xdr:colOff>
      <xdr:row>58</xdr:row>
      <xdr:rowOff>127000</xdr:rowOff>
    </xdr:to>
    <xdr:sp macro="" textlink="">
      <xdr:nvSpPr>
        <xdr:cNvPr id="553" name="楕円 552"/>
        <xdr:cNvSpPr/>
      </xdr:nvSpPr>
      <xdr:spPr>
        <a:xfrm>
          <a:off x="13652500" y="99695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177800</xdr:colOff>
      <xdr:row>58</xdr:row>
      <xdr:rowOff>76200</xdr:rowOff>
    </xdr:from>
    <xdr:to>
      <xdr:col>76</xdr:col>
      <xdr:colOff>114300</xdr:colOff>
      <xdr:row>58</xdr:row>
      <xdr:rowOff>140970</xdr:rowOff>
    </xdr:to>
    <xdr:cxnSp macro="">
      <xdr:nvCxnSpPr>
        <xdr:cNvPr id="554" name="直線コネクタ 553"/>
        <xdr:cNvCxnSpPr/>
      </xdr:nvCxnSpPr>
      <xdr:spPr>
        <a:xfrm>
          <a:off x="13703300" y="10020300"/>
          <a:ext cx="889000" cy="64770"/>
        </a:xfrm>
        <a:prstGeom prst="line">
          <a:avLst/>
        </a:prstGeom>
        <a:noFill/>
        <a:ln w="6350" cap="flat" cmpd="sng" algn="ctr">
          <a:solidFill>
            <a:srgbClr val="FF0000"/>
          </a:solidFill>
          <a:prstDash val="solid"/>
          <a:miter lim="800000"/>
        </a:ln>
        <a:effectLst/>
      </xdr:spPr>
    </xdr:cxnSp>
    <xdr:clientData/>
  </xdr:twoCellAnchor>
  <xdr:twoCellAnchor>
    <xdr:from>
      <xdr:col>67</xdr:col>
      <xdr:colOff>0</xdr:colOff>
      <xdr:row>57</xdr:row>
      <xdr:rowOff>130175</xdr:rowOff>
    </xdr:from>
    <xdr:to>
      <xdr:col>67</xdr:col>
      <xdr:colOff>101600</xdr:colOff>
      <xdr:row>58</xdr:row>
      <xdr:rowOff>60325</xdr:rowOff>
    </xdr:to>
    <xdr:sp macro="" textlink="">
      <xdr:nvSpPr>
        <xdr:cNvPr id="555" name="楕円 554"/>
        <xdr:cNvSpPr/>
      </xdr:nvSpPr>
      <xdr:spPr>
        <a:xfrm>
          <a:off x="12763500" y="990282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50800</xdr:colOff>
      <xdr:row>58</xdr:row>
      <xdr:rowOff>9525</xdr:rowOff>
    </xdr:from>
    <xdr:to>
      <xdr:col>71</xdr:col>
      <xdr:colOff>177800</xdr:colOff>
      <xdr:row>58</xdr:row>
      <xdr:rowOff>76200</xdr:rowOff>
    </xdr:to>
    <xdr:cxnSp macro="">
      <xdr:nvCxnSpPr>
        <xdr:cNvPr id="556" name="直線コネクタ 555"/>
        <xdr:cNvCxnSpPr/>
      </xdr:nvCxnSpPr>
      <xdr:spPr>
        <a:xfrm>
          <a:off x="12814300" y="9953625"/>
          <a:ext cx="889000" cy="66675"/>
        </a:xfrm>
        <a:prstGeom prst="line">
          <a:avLst/>
        </a:prstGeom>
        <a:noFill/>
        <a:ln w="6350" cap="flat" cmpd="sng" algn="ctr">
          <a:solidFill>
            <a:srgbClr val="FF0000"/>
          </a:solidFill>
          <a:prstDash val="solid"/>
          <a:miter lim="800000"/>
        </a:ln>
        <a:effectLst/>
      </xdr:spPr>
    </xdr:cxnSp>
    <xdr:clientData/>
  </xdr:twoCellAnchor>
  <xdr:oneCellAnchor>
    <xdr:from>
      <xdr:col>80</xdr:col>
      <xdr:colOff>26044</xdr:colOff>
      <xdr:row>59</xdr:row>
      <xdr:rowOff>112412</xdr:rowOff>
    </xdr:from>
    <xdr:ext cx="405111" cy="259045"/>
    <xdr:sp macro="" textlink="">
      <xdr:nvSpPr>
        <xdr:cNvPr id="557" name="n_1aveValue【保健センター・保健所】&#10;有形固定資産減価償却率"/>
        <xdr:cNvSpPr txBox="1"/>
      </xdr:nvSpPr>
      <xdr:spPr>
        <a:xfrm>
          <a:off x="15266044" y="1022796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54.7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59</xdr:row>
      <xdr:rowOff>72407</xdr:rowOff>
    </xdr:from>
    <xdr:ext cx="405111" cy="259045"/>
    <xdr:sp macro="" textlink="">
      <xdr:nvSpPr>
        <xdr:cNvPr id="558" name="n_2aveValue【保健センター・保健所】&#10;有形固定資産減価償却率"/>
        <xdr:cNvSpPr txBox="1"/>
      </xdr:nvSpPr>
      <xdr:spPr>
        <a:xfrm>
          <a:off x="14389744" y="1018795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52.6</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59</xdr:row>
      <xdr:rowOff>7637</xdr:rowOff>
    </xdr:from>
    <xdr:ext cx="405111" cy="259045"/>
    <xdr:sp macro="" textlink="">
      <xdr:nvSpPr>
        <xdr:cNvPr id="559" name="n_3aveValue【保健センター・保健所】&#10;有形固定資産減価償却率"/>
        <xdr:cNvSpPr txBox="1"/>
      </xdr:nvSpPr>
      <xdr:spPr>
        <a:xfrm>
          <a:off x="13500744" y="1012318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49.2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58</xdr:row>
      <xdr:rowOff>135272</xdr:rowOff>
    </xdr:from>
    <xdr:ext cx="405111" cy="259045"/>
    <xdr:sp macro="" textlink="">
      <xdr:nvSpPr>
        <xdr:cNvPr id="560" name="n_4aveValue【保健センター・保健所】&#10;有形固定資産減価償却率"/>
        <xdr:cNvSpPr txBox="1"/>
      </xdr:nvSpPr>
      <xdr:spPr>
        <a:xfrm>
          <a:off x="12611744" y="1007937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46.9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26044</xdr:colOff>
      <xdr:row>57</xdr:row>
      <xdr:rowOff>93997</xdr:rowOff>
    </xdr:from>
    <xdr:ext cx="405111" cy="259045"/>
    <xdr:sp macro="" textlink="">
      <xdr:nvSpPr>
        <xdr:cNvPr id="561" name="n_1mainValue【保健センター・保健所】&#10;有形固定資産減価償却率"/>
        <xdr:cNvSpPr txBox="1"/>
      </xdr:nvSpPr>
      <xdr:spPr>
        <a:xfrm>
          <a:off x="15266044" y="986664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52.4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57</xdr:row>
      <xdr:rowOff>36847</xdr:rowOff>
    </xdr:from>
    <xdr:ext cx="405111" cy="259045"/>
    <xdr:sp macro="" textlink="">
      <xdr:nvSpPr>
        <xdr:cNvPr id="562" name="n_2mainValue【保健センター・保健所】&#10;有形固定資産減価償却率"/>
        <xdr:cNvSpPr txBox="1"/>
      </xdr:nvSpPr>
      <xdr:spPr>
        <a:xfrm>
          <a:off x="14389744" y="980949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49.4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56</xdr:row>
      <xdr:rowOff>143527</xdr:rowOff>
    </xdr:from>
    <xdr:ext cx="405111" cy="259045"/>
    <xdr:sp macro="" textlink="">
      <xdr:nvSpPr>
        <xdr:cNvPr id="563" name="n_3mainValue【保健センター・保健所】&#10;有形固定資産減価償却率"/>
        <xdr:cNvSpPr txBox="1"/>
      </xdr:nvSpPr>
      <xdr:spPr>
        <a:xfrm>
          <a:off x="13500744" y="9744727"/>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46.0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56</xdr:row>
      <xdr:rowOff>76852</xdr:rowOff>
    </xdr:from>
    <xdr:ext cx="405111" cy="259045"/>
    <xdr:sp macro="" textlink="">
      <xdr:nvSpPr>
        <xdr:cNvPr id="564" name="n_4mainValue【保健センター・保健所】&#10;有形固定資産減価償却率"/>
        <xdr:cNvSpPr txBox="1"/>
      </xdr:nvSpPr>
      <xdr:spPr>
        <a:xfrm>
          <a:off x="12611744" y="967805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42.5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保健センター・保健所</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17/21</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0.034</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0.017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noFill/>
        <a:ln w="6350" cap="flat" cmpd="sng" algn="ctr">
          <a:solidFill>
            <a:srgbClr val="C0C0C0"/>
          </a:solidFill>
          <a:prstDash val="solid"/>
          <a:miter lim="800000"/>
        </a:ln>
        <a:effectLst/>
      </xdr:spPr>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xdr:cNvCxnSpPr/>
      </xdr:nvCxnSpPr>
      <xdr:spPr>
        <a:xfrm>
          <a:off x="18288000" y="11103428"/>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63</xdr:row>
      <xdr:rowOff>159855</xdr:rowOff>
    </xdr:from>
    <xdr:ext cx="467179" cy="259045"/>
    <xdr:sp macro="" textlink="">
      <xdr:nvSpPr>
        <xdr:cNvPr id="576" name="テキスト ボックス 575"/>
        <xdr:cNvSpPr txBox="1"/>
      </xdr:nvSpPr>
      <xdr:spPr>
        <a:xfrm>
          <a:off x="17820821" y="10961205"/>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xdr:cNvCxnSpPr/>
      </xdr:nvCxnSpPr>
      <xdr:spPr>
        <a:xfrm>
          <a:off x="18288000" y="10776857"/>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62</xdr:row>
      <xdr:rowOff>4734</xdr:rowOff>
    </xdr:from>
    <xdr:ext cx="467179" cy="259045"/>
    <xdr:sp macro="" textlink="">
      <xdr:nvSpPr>
        <xdr:cNvPr id="578" name="テキスト ボックス 577"/>
        <xdr:cNvSpPr txBox="1"/>
      </xdr:nvSpPr>
      <xdr:spPr>
        <a:xfrm>
          <a:off x="17820821" y="10634634"/>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0.010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xdr:cNvCxnSpPr/>
      </xdr:nvCxnSpPr>
      <xdr:spPr>
        <a:xfrm>
          <a:off x="18288000" y="10450285"/>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60</xdr:row>
      <xdr:rowOff>21062</xdr:rowOff>
    </xdr:from>
    <xdr:ext cx="467179" cy="259045"/>
    <xdr:sp macro="" textlink="">
      <xdr:nvSpPr>
        <xdr:cNvPr id="580" name="テキスト ボックス 579"/>
        <xdr:cNvSpPr txBox="1"/>
      </xdr:nvSpPr>
      <xdr:spPr>
        <a:xfrm>
          <a:off x="17820821" y="10308062"/>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0.020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xdr:cNvCxnSpPr/>
      </xdr:nvCxnSpPr>
      <xdr:spPr>
        <a:xfrm>
          <a:off x="18288000" y="10123715"/>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58</xdr:row>
      <xdr:rowOff>37392</xdr:rowOff>
    </xdr:from>
    <xdr:ext cx="467179" cy="259045"/>
    <xdr:sp macro="" textlink="">
      <xdr:nvSpPr>
        <xdr:cNvPr id="582" name="テキスト ボックス 581"/>
        <xdr:cNvSpPr txBox="1"/>
      </xdr:nvSpPr>
      <xdr:spPr>
        <a:xfrm>
          <a:off x="17820821" y="9981492"/>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xdr:cNvCxnSpPr/>
      </xdr:nvCxnSpPr>
      <xdr:spPr>
        <a:xfrm>
          <a:off x="18288000" y="9797143"/>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56</xdr:row>
      <xdr:rowOff>53720</xdr:rowOff>
    </xdr:from>
    <xdr:ext cx="467179" cy="259045"/>
    <xdr:sp macro="" textlink="">
      <xdr:nvSpPr>
        <xdr:cNvPr id="584" name="テキスト ボックス 583"/>
        <xdr:cNvSpPr txBox="1"/>
      </xdr:nvSpPr>
      <xdr:spPr>
        <a:xfrm>
          <a:off x="17820821" y="9654920"/>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0.040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xdr:cNvCxnSpPr/>
      </xdr:nvCxnSpPr>
      <xdr:spPr>
        <a:xfrm>
          <a:off x="18288000" y="9470572"/>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54</xdr:row>
      <xdr:rowOff>70049</xdr:rowOff>
    </xdr:from>
    <xdr:ext cx="467179" cy="259045"/>
    <xdr:sp macro="" textlink="">
      <xdr:nvSpPr>
        <xdr:cNvPr id="586" name="テキスト ボックス 585"/>
        <xdr:cNvSpPr txBox="1"/>
      </xdr:nvSpPr>
      <xdr:spPr>
        <a:xfrm>
          <a:off x="17820821" y="9328349"/>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0.050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0.060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590" name="直線コネクタ 589"/>
        <xdr:cNvCxnSpPr/>
      </xdr:nvCxnSpPr>
      <xdr:spPr>
        <a:xfrm flipV="1">
          <a:off x="22160864" y="9405257"/>
          <a:ext cx="0" cy="1502228"/>
        </a:xfrm>
        <a:prstGeom prst="line">
          <a:avLst/>
        </a:prstGeom>
        <a:noFill/>
        <a:ln w="31750" cap="flat" cmpd="sng" algn="ctr">
          <a:solidFill>
            <a:srgbClr val="808080"/>
          </a:solidFill>
          <a:prstDash val="solid"/>
          <a:miter lim="800000"/>
        </a:ln>
        <a:effectLst/>
      </xdr:spPr>
    </xdr:cxnSp>
    <xdr:clientData/>
  </xdr:twoCellAnchor>
  <xdr:oneCellAnchor>
    <xdr:from>
      <xdr:col>116</xdr:col>
      <xdr:colOff>101600</xdr:colOff>
      <xdr:row>63</xdr:row>
      <xdr:rowOff>109962</xdr:rowOff>
    </xdr:from>
    <xdr:ext cx="469744" cy="259045"/>
    <xdr:sp macro="" textlink="">
      <xdr:nvSpPr>
        <xdr:cNvPr id="591" name="【保健センター・保健所】&#10;一人当たり面積最小値テキスト"/>
        <xdr:cNvSpPr txBox="1"/>
      </xdr:nvSpPr>
      <xdr:spPr>
        <a:xfrm>
          <a:off x="22199600" y="10911312"/>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0.006</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592" name="直線コネクタ 591"/>
        <xdr:cNvCxnSpPr/>
      </xdr:nvCxnSpPr>
      <xdr:spPr>
        <a:xfrm>
          <a:off x="22072600" y="10907485"/>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53</xdr:row>
      <xdr:rowOff>93634</xdr:rowOff>
    </xdr:from>
    <xdr:ext cx="469744" cy="259045"/>
    <xdr:sp macro="" textlink="">
      <xdr:nvSpPr>
        <xdr:cNvPr id="593" name="【保健センター・保健所】&#10;一人当たり面積最大値テキスト"/>
        <xdr:cNvSpPr txBox="1"/>
      </xdr:nvSpPr>
      <xdr:spPr>
        <a:xfrm>
          <a:off x="22199600" y="9180484"/>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0.052</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594" name="直線コネクタ 593"/>
        <xdr:cNvCxnSpPr/>
      </xdr:nvCxnSpPr>
      <xdr:spPr>
        <a:xfrm>
          <a:off x="22072600" y="9405257"/>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59</xdr:row>
      <xdr:rowOff>37392</xdr:rowOff>
    </xdr:from>
    <xdr:ext cx="469744" cy="259045"/>
    <xdr:sp macro="" textlink="">
      <xdr:nvSpPr>
        <xdr:cNvPr id="595" name="【保健センター・保健所】&#10;一人当たり面積平均値テキスト"/>
        <xdr:cNvSpPr txBox="1"/>
      </xdr:nvSpPr>
      <xdr:spPr>
        <a:xfrm>
          <a:off x="22199600" y="10152942"/>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0.023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596" name="フローチャート: 判断 595"/>
        <xdr:cNvSpPr/>
      </xdr:nvSpPr>
      <xdr:spPr>
        <a:xfrm>
          <a:off x="22110700" y="1030151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597" name="フローチャート: 判断 596"/>
        <xdr:cNvSpPr/>
      </xdr:nvSpPr>
      <xdr:spPr>
        <a:xfrm>
          <a:off x="21272500" y="1030151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0</xdr:colOff>
      <xdr:row>60</xdr:row>
      <xdr:rowOff>14515</xdr:rowOff>
    </xdr:from>
    <xdr:to>
      <xdr:col>107</xdr:col>
      <xdr:colOff>101600</xdr:colOff>
      <xdr:row>60</xdr:row>
      <xdr:rowOff>116115</xdr:rowOff>
    </xdr:to>
    <xdr:sp macro="" textlink="">
      <xdr:nvSpPr>
        <xdr:cNvPr id="598" name="フローチャート: 判断 597"/>
        <xdr:cNvSpPr/>
      </xdr:nvSpPr>
      <xdr:spPr>
        <a:xfrm>
          <a:off x="20383500" y="10301515"/>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599" name="フローチャート: 判断 598"/>
        <xdr:cNvSpPr/>
      </xdr:nvSpPr>
      <xdr:spPr>
        <a:xfrm>
          <a:off x="19494500" y="1036682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127000</xdr:colOff>
      <xdr:row>60</xdr:row>
      <xdr:rowOff>79828</xdr:rowOff>
    </xdr:from>
    <xdr:to>
      <xdr:col>98</xdr:col>
      <xdr:colOff>38100</xdr:colOff>
      <xdr:row>61</xdr:row>
      <xdr:rowOff>9978</xdr:rowOff>
    </xdr:to>
    <xdr:sp macro="" textlink="">
      <xdr:nvSpPr>
        <xdr:cNvPr id="600" name="フローチャート: 判断 599"/>
        <xdr:cNvSpPr/>
      </xdr:nvSpPr>
      <xdr:spPr>
        <a:xfrm>
          <a:off x="18605500" y="1036682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606" name="楕円 605"/>
        <xdr:cNvSpPr/>
      </xdr:nvSpPr>
      <xdr:spPr>
        <a:xfrm>
          <a:off x="22110700" y="1066074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116</xdr:col>
      <xdr:colOff>101600</xdr:colOff>
      <xdr:row>62</xdr:row>
      <xdr:rowOff>9270</xdr:rowOff>
    </xdr:from>
    <xdr:ext cx="469744" cy="259045"/>
    <xdr:sp macro="" textlink="">
      <xdr:nvSpPr>
        <xdr:cNvPr id="607" name="【保健センター・保健所】&#10;一人当たり面積該当値テキスト"/>
        <xdr:cNvSpPr txBox="1"/>
      </xdr:nvSpPr>
      <xdr:spPr>
        <a:xfrm>
          <a:off x="22199600" y="10639170"/>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0.012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111</xdr:col>
      <xdr:colOff>127000</xdr:colOff>
      <xdr:row>62</xdr:row>
      <xdr:rowOff>30843</xdr:rowOff>
    </xdr:from>
    <xdr:to>
      <xdr:col>112</xdr:col>
      <xdr:colOff>38100</xdr:colOff>
      <xdr:row>62</xdr:row>
      <xdr:rowOff>132443</xdr:rowOff>
    </xdr:to>
    <xdr:sp macro="" textlink="">
      <xdr:nvSpPr>
        <xdr:cNvPr id="608" name="楕円 607"/>
        <xdr:cNvSpPr/>
      </xdr:nvSpPr>
      <xdr:spPr>
        <a:xfrm>
          <a:off x="21272500" y="1066074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177800</xdr:colOff>
      <xdr:row>62</xdr:row>
      <xdr:rowOff>81643</xdr:rowOff>
    </xdr:from>
    <xdr:to>
      <xdr:col>116</xdr:col>
      <xdr:colOff>63500</xdr:colOff>
      <xdr:row>62</xdr:row>
      <xdr:rowOff>81643</xdr:rowOff>
    </xdr:to>
    <xdr:cxnSp macro="">
      <xdr:nvCxnSpPr>
        <xdr:cNvPr id="609" name="直線コネクタ 608"/>
        <xdr:cNvCxnSpPr/>
      </xdr:nvCxnSpPr>
      <xdr:spPr>
        <a:xfrm>
          <a:off x="21323300" y="10711543"/>
          <a:ext cx="838200" cy="0"/>
        </a:xfrm>
        <a:prstGeom prst="line">
          <a:avLst/>
        </a:prstGeom>
        <a:noFill/>
        <a:ln w="6350" cap="flat" cmpd="sng" algn="ctr">
          <a:solidFill>
            <a:srgbClr val="FF0000"/>
          </a:solidFill>
          <a:prstDash val="solid"/>
          <a:miter lim="800000"/>
        </a:ln>
        <a:effectLst/>
      </xdr:spPr>
    </xdr:cxnSp>
    <xdr:clientData/>
  </xdr:twoCellAnchor>
  <xdr:twoCellAnchor>
    <xdr:from>
      <xdr:col>107</xdr:col>
      <xdr:colOff>0</xdr:colOff>
      <xdr:row>62</xdr:row>
      <xdr:rowOff>30843</xdr:rowOff>
    </xdr:from>
    <xdr:to>
      <xdr:col>107</xdr:col>
      <xdr:colOff>101600</xdr:colOff>
      <xdr:row>62</xdr:row>
      <xdr:rowOff>132443</xdr:rowOff>
    </xdr:to>
    <xdr:sp macro="" textlink="">
      <xdr:nvSpPr>
        <xdr:cNvPr id="610" name="楕円 609"/>
        <xdr:cNvSpPr/>
      </xdr:nvSpPr>
      <xdr:spPr>
        <a:xfrm>
          <a:off x="20383500" y="1066074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50800</xdr:colOff>
      <xdr:row>62</xdr:row>
      <xdr:rowOff>81643</xdr:rowOff>
    </xdr:from>
    <xdr:to>
      <xdr:col>111</xdr:col>
      <xdr:colOff>177800</xdr:colOff>
      <xdr:row>62</xdr:row>
      <xdr:rowOff>81643</xdr:rowOff>
    </xdr:to>
    <xdr:cxnSp macro="">
      <xdr:nvCxnSpPr>
        <xdr:cNvPr id="611" name="直線コネクタ 610"/>
        <xdr:cNvCxnSpPr/>
      </xdr:nvCxnSpPr>
      <xdr:spPr>
        <a:xfrm>
          <a:off x="20434300" y="10711543"/>
          <a:ext cx="889000" cy="0"/>
        </a:xfrm>
        <a:prstGeom prst="line">
          <a:avLst/>
        </a:prstGeom>
        <a:noFill/>
        <a:ln w="6350" cap="flat" cmpd="sng" algn="ctr">
          <a:solidFill>
            <a:srgbClr val="FF0000"/>
          </a:solidFill>
          <a:prstDash val="solid"/>
          <a:miter lim="800000"/>
        </a:ln>
        <a:effectLst/>
      </xdr:spPr>
    </xdr:cxnSp>
    <xdr:clientData/>
  </xdr:twoCellAnchor>
  <xdr:twoCellAnchor>
    <xdr:from>
      <xdr:col>102</xdr:col>
      <xdr:colOff>63500</xdr:colOff>
      <xdr:row>62</xdr:row>
      <xdr:rowOff>30843</xdr:rowOff>
    </xdr:from>
    <xdr:to>
      <xdr:col>102</xdr:col>
      <xdr:colOff>165100</xdr:colOff>
      <xdr:row>62</xdr:row>
      <xdr:rowOff>132443</xdr:rowOff>
    </xdr:to>
    <xdr:sp macro="" textlink="">
      <xdr:nvSpPr>
        <xdr:cNvPr id="612" name="楕円 611"/>
        <xdr:cNvSpPr/>
      </xdr:nvSpPr>
      <xdr:spPr>
        <a:xfrm>
          <a:off x="19494500" y="1066074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114300</xdr:colOff>
      <xdr:row>62</xdr:row>
      <xdr:rowOff>81643</xdr:rowOff>
    </xdr:from>
    <xdr:to>
      <xdr:col>107</xdr:col>
      <xdr:colOff>50800</xdr:colOff>
      <xdr:row>62</xdr:row>
      <xdr:rowOff>81643</xdr:rowOff>
    </xdr:to>
    <xdr:cxnSp macro="">
      <xdr:nvCxnSpPr>
        <xdr:cNvPr id="613" name="直線コネクタ 612"/>
        <xdr:cNvCxnSpPr/>
      </xdr:nvCxnSpPr>
      <xdr:spPr>
        <a:xfrm>
          <a:off x="19545300" y="10711543"/>
          <a:ext cx="889000" cy="0"/>
        </a:xfrm>
        <a:prstGeom prst="line">
          <a:avLst/>
        </a:prstGeom>
        <a:noFill/>
        <a:ln w="6350" cap="flat" cmpd="sng" algn="ctr">
          <a:solidFill>
            <a:srgbClr val="FF0000"/>
          </a:solidFill>
          <a:prstDash val="solid"/>
          <a:miter lim="800000"/>
        </a:ln>
        <a:effectLst/>
      </xdr:spPr>
    </xdr:cxnSp>
    <xdr:clientData/>
  </xdr:twoCellAnchor>
  <xdr:twoCellAnchor>
    <xdr:from>
      <xdr:col>97</xdr:col>
      <xdr:colOff>127000</xdr:colOff>
      <xdr:row>62</xdr:row>
      <xdr:rowOff>30843</xdr:rowOff>
    </xdr:from>
    <xdr:to>
      <xdr:col>98</xdr:col>
      <xdr:colOff>38100</xdr:colOff>
      <xdr:row>62</xdr:row>
      <xdr:rowOff>132443</xdr:rowOff>
    </xdr:to>
    <xdr:sp macro="" textlink="">
      <xdr:nvSpPr>
        <xdr:cNvPr id="614" name="楕円 613"/>
        <xdr:cNvSpPr/>
      </xdr:nvSpPr>
      <xdr:spPr>
        <a:xfrm>
          <a:off x="18605500" y="10660743"/>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177800</xdr:colOff>
      <xdr:row>62</xdr:row>
      <xdr:rowOff>81643</xdr:rowOff>
    </xdr:from>
    <xdr:to>
      <xdr:col>102</xdr:col>
      <xdr:colOff>114300</xdr:colOff>
      <xdr:row>62</xdr:row>
      <xdr:rowOff>81643</xdr:rowOff>
    </xdr:to>
    <xdr:cxnSp macro="">
      <xdr:nvCxnSpPr>
        <xdr:cNvPr id="615" name="直線コネクタ 614"/>
        <xdr:cNvCxnSpPr/>
      </xdr:nvCxnSpPr>
      <xdr:spPr>
        <a:xfrm>
          <a:off x="18656300" y="10711543"/>
          <a:ext cx="889000" cy="0"/>
        </a:xfrm>
        <a:prstGeom prst="line">
          <a:avLst/>
        </a:prstGeom>
        <a:noFill/>
        <a:ln w="6350" cap="flat" cmpd="sng" algn="ctr">
          <a:solidFill>
            <a:srgbClr val="FF0000"/>
          </a:solidFill>
          <a:prstDash val="solid"/>
          <a:miter lim="800000"/>
        </a:ln>
        <a:effectLst/>
      </xdr:spPr>
    </xdr:cxnSp>
    <xdr:clientData/>
  </xdr:twoCellAnchor>
  <xdr:oneCellAnchor>
    <xdr:from>
      <xdr:col>110</xdr:col>
      <xdr:colOff>120727</xdr:colOff>
      <xdr:row>58</xdr:row>
      <xdr:rowOff>132642</xdr:rowOff>
    </xdr:from>
    <xdr:ext cx="469744" cy="259045"/>
    <xdr:sp macro="" textlink="">
      <xdr:nvSpPr>
        <xdr:cNvPr id="616" name="n_1aveValue【保健センター・保健所】&#10;一人当たり面積"/>
        <xdr:cNvSpPr txBox="1"/>
      </xdr:nvSpPr>
      <xdr:spPr>
        <a:xfrm>
          <a:off x="21075727" y="10076742"/>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0.023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58</xdr:row>
      <xdr:rowOff>132642</xdr:rowOff>
    </xdr:from>
    <xdr:ext cx="469744" cy="259045"/>
    <xdr:sp macro="" textlink="">
      <xdr:nvSpPr>
        <xdr:cNvPr id="617" name="n_2aveValue【保健センター・保健所】&#10;一人当たり面積"/>
        <xdr:cNvSpPr txBox="1"/>
      </xdr:nvSpPr>
      <xdr:spPr>
        <a:xfrm>
          <a:off x="20199427" y="10076742"/>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0.023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59</xdr:row>
      <xdr:rowOff>26505</xdr:rowOff>
    </xdr:from>
    <xdr:ext cx="469744" cy="259045"/>
    <xdr:sp macro="" textlink="">
      <xdr:nvSpPr>
        <xdr:cNvPr id="618" name="n_3aveValue【保健センター・保健所】&#10;一人当たり面積"/>
        <xdr:cNvSpPr txBox="1"/>
      </xdr:nvSpPr>
      <xdr:spPr>
        <a:xfrm>
          <a:off x="19310427" y="10142055"/>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0.021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59</xdr:row>
      <xdr:rowOff>26505</xdr:rowOff>
    </xdr:from>
    <xdr:ext cx="469744" cy="259045"/>
    <xdr:sp macro="" textlink="">
      <xdr:nvSpPr>
        <xdr:cNvPr id="619" name="n_4aveValue【保健センター・保健所】&#10;一人当たり面積"/>
        <xdr:cNvSpPr txBox="1"/>
      </xdr:nvSpPr>
      <xdr:spPr>
        <a:xfrm>
          <a:off x="18421427" y="10142055"/>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0.021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120727</xdr:colOff>
      <xdr:row>62</xdr:row>
      <xdr:rowOff>123570</xdr:rowOff>
    </xdr:from>
    <xdr:ext cx="469744" cy="259045"/>
    <xdr:sp macro="" textlink="">
      <xdr:nvSpPr>
        <xdr:cNvPr id="620" name="n_1mainValue【保健センター・保健所】&#10;一人当たり面積"/>
        <xdr:cNvSpPr txBox="1"/>
      </xdr:nvSpPr>
      <xdr:spPr>
        <a:xfrm>
          <a:off x="21075727" y="10753470"/>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0.012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62</xdr:row>
      <xdr:rowOff>123570</xdr:rowOff>
    </xdr:from>
    <xdr:ext cx="469744" cy="259045"/>
    <xdr:sp macro="" textlink="">
      <xdr:nvSpPr>
        <xdr:cNvPr id="621" name="n_2mainValue【保健センター・保健所】&#10;一人当たり面積"/>
        <xdr:cNvSpPr txBox="1"/>
      </xdr:nvSpPr>
      <xdr:spPr>
        <a:xfrm>
          <a:off x="20199427" y="10753470"/>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0.012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62</xdr:row>
      <xdr:rowOff>123570</xdr:rowOff>
    </xdr:from>
    <xdr:ext cx="469744" cy="259045"/>
    <xdr:sp macro="" textlink="">
      <xdr:nvSpPr>
        <xdr:cNvPr id="622" name="n_3mainValue【保健センター・保健所】&#10;一人当たり面積"/>
        <xdr:cNvSpPr txBox="1"/>
      </xdr:nvSpPr>
      <xdr:spPr>
        <a:xfrm>
          <a:off x="19310427" y="10753470"/>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0.012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62</xdr:row>
      <xdr:rowOff>123570</xdr:rowOff>
    </xdr:from>
    <xdr:ext cx="469744" cy="259045"/>
    <xdr:sp macro="" textlink="">
      <xdr:nvSpPr>
        <xdr:cNvPr id="623" name="n_4mainValue【保健センター・保健所】&#10;一人当たり面積"/>
        <xdr:cNvSpPr txBox="1"/>
      </xdr:nvSpPr>
      <xdr:spPr>
        <a:xfrm>
          <a:off x="18421427" y="10753470"/>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0.012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13/23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60.4</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62.7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noFill/>
        <a:ln w="6350" cap="flat" cmpd="sng" algn="ctr">
          <a:solidFill>
            <a:srgbClr val="C0C0C0"/>
          </a:solidFill>
          <a:prstDash val="solid"/>
          <a:miter lim="800000"/>
        </a:ln>
        <a:effectLst/>
      </xdr:spPr>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5" name="直線コネクタ 634"/>
        <xdr:cNvCxnSpPr/>
      </xdr:nvCxnSpPr>
      <xdr:spPr>
        <a:xfrm>
          <a:off x="12446000" y="147828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85</xdr:row>
      <xdr:rowOff>67327</xdr:rowOff>
    </xdr:from>
    <xdr:ext cx="403059" cy="259045"/>
    <xdr:sp macro="" textlink="">
      <xdr:nvSpPr>
        <xdr:cNvPr id="636" name="テキスト ボックス 635"/>
        <xdr:cNvSpPr txBox="1"/>
      </xdr:nvSpPr>
      <xdr:spPr>
        <a:xfrm>
          <a:off x="12042941" y="146405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7" name="直線コネクタ 636"/>
        <xdr:cNvCxnSpPr/>
      </xdr:nvCxnSpPr>
      <xdr:spPr>
        <a:xfrm>
          <a:off x="12446000" y="143256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82</xdr:row>
      <xdr:rowOff>124477</xdr:rowOff>
    </xdr:from>
    <xdr:ext cx="403059" cy="259045"/>
    <xdr:sp macro="" textlink="">
      <xdr:nvSpPr>
        <xdr:cNvPr id="638" name="テキスト ボックス 637"/>
        <xdr:cNvSpPr txBox="1"/>
      </xdr:nvSpPr>
      <xdr:spPr>
        <a:xfrm>
          <a:off x="12042941" y="141833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9" name="直線コネクタ 638"/>
        <xdr:cNvCxnSpPr/>
      </xdr:nvCxnSpPr>
      <xdr:spPr>
        <a:xfrm>
          <a:off x="12446000" y="138684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80</xdr:row>
      <xdr:rowOff>10177</xdr:rowOff>
    </xdr:from>
    <xdr:ext cx="403059" cy="259045"/>
    <xdr:sp macro="" textlink="">
      <xdr:nvSpPr>
        <xdr:cNvPr id="640" name="テキスト ボックス 639"/>
        <xdr:cNvSpPr txBox="1"/>
      </xdr:nvSpPr>
      <xdr:spPr>
        <a:xfrm>
          <a:off x="12042941" y="137261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1" name="直線コネクタ 640"/>
        <xdr:cNvCxnSpPr/>
      </xdr:nvCxnSpPr>
      <xdr:spPr>
        <a:xfrm>
          <a:off x="12446000" y="134112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77</xdr:row>
      <xdr:rowOff>67327</xdr:rowOff>
    </xdr:from>
    <xdr:ext cx="403059" cy="259045"/>
    <xdr:sp macro="" textlink="">
      <xdr:nvSpPr>
        <xdr:cNvPr id="642" name="テキスト ボックス 641"/>
        <xdr:cNvSpPr txBox="1"/>
      </xdr:nvSpPr>
      <xdr:spPr>
        <a:xfrm>
          <a:off x="12042941" y="13268977"/>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126364</xdr:colOff>
      <xdr:row>79</xdr:row>
      <xdr:rowOff>99822</xdr:rowOff>
    </xdr:from>
    <xdr:to>
      <xdr:col>85</xdr:col>
      <xdr:colOff>126364</xdr:colOff>
      <xdr:row>86</xdr:row>
      <xdr:rowOff>145542</xdr:rowOff>
    </xdr:to>
    <xdr:cxnSp macro="">
      <xdr:nvCxnSpPr>
        <xdr:cNvPr id="646" name="直線コネクタ 645"/>
        <xdr:cNvCxnSpPr/>
      </xdr:nvCxnSpPr>
      <xdr:spPr>
        <a:xfrm flipV="1">
          <a:off x="16318864" y="13644372"/>
          <a:ext cx="0" cy="1245870"/>
        </a:xfrm>
        <a:prstGeom prst="line">
          <a:avLst/>
        </a:prstGeom>
        <a:noFill/>
        <a:ln w="31750" cap="flat" cmpd="sng" algn="ctr">
          <a:solidFill>
            <a:srgbClr val="808080"/>
          </a:solidFill>
          <a:prstDash val="solid"/>
          <a:miter lim="800000"/>
        </a:ln>
        <a:effectLst/>
      </xdr:spPr>
    </xdr:cxnSp>
    <xdr:clientData/>
  </xdr:twoCellAnchor>
  <xdr:oneCellAnchor>
    <xdr:from>
      <xdr:col>85</xdr:col>
      <xdr:colOff>165100</xdr:colOff>
      <xdr:row>86</xdr:row>
      <xdr:rowOff>149369</xdr:rowOff>
    </xdr:from>
    <xdr:ext cx="405111" cy="259045"/>
    <xdr:sp macro="" textlink="">
      <xdr:nvSpPr>
        <xdr:cNvPr id="647" name="【消防施設】&#10;有形固定資産減価償却率最小値テキスト"/>
        <xdr:cNvSpPr txBox="1"/>
      </xdr:nvSpPr>
      <xdr:spPr>
        <a:xfrm>
          <a:off x="16357600" y="14894069"/>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84.7</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86</xdr:row>
      <xdr:rowOff>145542</xdr:rowOff>
    </xdr:from>
    <xdr:to>
      <xdr:col>86</xdr:col>
      <xdr:colOff>25400</xdr:colOff>
      <xdr:row>86</xdr:row>
      <xdr:rowOff>145542</xdr:rowOff>
    </xdr:to>
    <xdr:cxnSp macro="">
      <xdr:nvCxnSpPr>
        <xdr:cNvPr id="648" name="直線コネクタ 647"/>
        <xdr:cNvCxnSpPr/>
      </xdr:nvCxnSpPr>
      <xdr:spPr>
        <a:xfrm>
          <a:off x="16230600" y="14890242"/>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78</xdr:row>
      <xdr:rowOff>46499</xdr:rowOff>
    </xdr:from>
    <xdr:ext cx="405111" cy="259045"/>
    <xdr:sp macro="" textlink="">
      <xdr:nvSpPr>
        <xdr:cNvPr id="649" name="【消防施設】&#10;有形固定資産減価償却率最大値テキスト"/>
        <xdr:cNvSpPr txBox="1"/>
      </xdr:nvSpPr>
      <xdr:spPr>
        <a:xfrm>
          <a:off x="16357600" y="13419599"/>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30.2</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79</xdr:row>
      <xdr:rowOff>99822</xdr:rowOff>
    </xdr:from>
    <xdr:to>
      <xdr:col>86</xdr:col>
      <xdr:colOff>25400</xdr:colOff>
      <xdr:row>79</xdr:row>
      <xdr:rowOff>99822</xdr:rowOff>
    </xdr:to>
    <xdr:cxnSp macro="">
      <xdr:nvCxnSpPr>
        <xdr:cNvPr id="650" name="直線コネクタ 649"/>
        <xdr:cNvCxnSpPr/>
      </xdr:nvCxnSpPr>
      <xdr:spPr>
        <a:xfrm>
          <a:off x="16230600" y="13644372"/>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82</xdr:row>
      <xdr:rowOff>119905</xdr:rowOff>
    </xdr:from>
    <xdr:ext cx="405111" cy="259045"/>
    <xdr:sp macro="" textlink="">
      <xdr:nvSpPr>
        <xdr:cNvPr id="651" name="【消防施設】&#10;有形固定資産減価償却率平均値テキスト"/>
        <xdr:cNvSpPr txBox="1"/>
      </xdr:nvSpPr>
      <xdr:spPr>
        <a:xfrm>
          <a:off x="16357600" y="14178805"/>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62.3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83</xdr:row>
      <xdr:rowOff>97028</xdr:rowOff>
    </xdr:from>
    <xdr:to>
      <xdr:col>85</xdr:col>
      <xdr:colOff>177800</xdr:colOff>
      <xdr:row>84</xdr:row>
      <xdr:rowOff>27178</xdr:rowOff>
    </xdr:to>
    <xdr:sp macro="" textlink="">
      <xdr:nvSpPr>
        <xdr:cNvPr id="652" name="フローチャート: 判断 651"/>
        <xdr:cNvSpPr/>
      </xdr:nvSpPr>
      <xdr:spPr>
        <a:xfrm>
          <a:off x="16268700" y="1432737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0</xdr:colOff>
      <xdr:row>83</xdr:row>
      <xdr:rowOff>51308</xdr:rowOff>
    </xdr:from>
    <xdr:to>
      <xdr:col>81</xdr:col>
      <xdr:colOff>101600</xdr:colOff>
      <xdr:row>83</xdr:row>
      <xdr:rowOff>152908</xdr:rowOff>
    </xdr:to>
    <xdr:sp macro="" textlink="">
      <xdr:nvSpPr>
        <xdr:cNvPr id="653" name="フローチャート: 判断 652"/>
        <xdr:cNvSpPr/>
      </xdr:nvSpPr>
      <xdr:spPr>
        <a:xfrm>
          <a:off x="15430500" y="14281658"/>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63500</xdr:colOff>
      <xdr:row>83</xdr:row>
      <xdr:rowOff>60452</xdr:rowOff>
    </xdr:from>
    <xdr:to>
      <xdr:col>76</xdr:col>
      <xdr:colOff>165100</xdr:colOff>
      <xdr:row>83</xdr:row>
      <xdr:rowOff>162052</xdr:rowOff>
    </xdr:to>
    <xdr:sp macro="" textlink="">
      <xdr:nvSpPr>
        <xdr:cNvPr id="654" name="フローチャート: 判断 653"/>
        <xdr:cNvSpPr/>
      </xdr:nvSpPr>
      <xdr:spPr>
        <a:xfrm>
          <a:off x="14541500" y="14290802"/>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127000</xdr:colOff>
      <xdr:row>83</xdr:row>
      <xdr:rowOff>49022</xdr:rowOff>
    </xdr:from>
    <xdr:to>
      <xdr:col>72</xdr:col>
      <xdr:colOff>38100</xdr:colOff>
      <xdr:row>83</xdr:row>
      <xdr:rowOff>150622</xdr:rowOff>
    </xdr:to>
    <xdr:sp macro="" textlink="">
      <xdr:nvSpPr>
        <xdr:cNvPr id="655" name="フローチャート: 判断 654"/>
        <xdr:cNvSpPr/>
      </xdr:nvSpPr>
      <xdr:spPr>
        <a:xfrm>
          <a:off x="13652500" y="14279372"/>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0</xdr:colOff>
      <xdr:row>83</xdr:row>
      <xdr:rowOff>42163</xdr:rowOff>
    </xdr:from>
    <xdr:to>
      <xdr:col>67</xdr:col>
      <xdr:colOff>101600</xdr:colOff>
      <xdr:row>83</xdr:row>
      <xdr:rowOff>143763</xdr:rowOff>
    </xdr:to>
    <xdr:sp macro="" textlink="">
      <xdr:nvSpPr>
        <xdr:cNvPr id="656" name="フローチャート: 判断 655"/>
        <xdr:cNvSpPr/>
      </xdr:nvSpPr>
      <xdr:spPr>
        <a:xfrm>
          <a:off x="12763500" y="14272513"/>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83</xdr:row>
      <xdr:rowOff>158750</xdr:rowOff>
    </xdr:from>
    <xdr:to>
      <xdr:col>85</xdr:col>
      <xdr:colOff>177800</xdr:colOff>
      <xdr:row>84</xdr:row>
      <xdr:rowOff>88900</xdr:rowOff>
    </xdr:to>
    <xdr:sp macro="" textlink="">
      <xdr:nvSpPr>
        <xdr:cNvPr id="662" name="楕円 661"/>
        <xdr:cNvSpPr/>
      </xdr:nvSpPr>
      <xdr:spPr>
        <a:xfrm>
          <a:off x="16268700" y="143891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85</xdr:col>
      <xdr:colOff>165100</xdr:colOff>
      <xdr:row>83</xdr:row>
      <xdr:rowOff>137177</xdr:rowOff>
    </xdr:from>
    <xdr:ext cx="405111" cy="259045"/>
    <xdr:sp macro="" textlink="">
      <xdr:nvSpPr>
        <xdr:cNvPr id="663" name="【消防施設】&#10;有形固定資産減価償却率該当値テキスト"/>
        <xdr:cNvSpPr txBox="1"/>
      </xdr:nvSpPr>
      <xdr:spPr>
        <a:xfrm>
          <a:off x="16357600" y="14367527"/>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65.0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81</xdr:col>
      <xdr:colOff>0</xdr:colOff>
      <xdr:row>83</xdr:row>
      <xdr:rowOff>35306</xdr:rowOff>
    </xdr:from>
    <xdr:to>
      <xdr:col>81</xdr:col>
      <xdr:colOff>101600</xdr:colOff>
      <xdr:row>83</xdr:row>
      <xdr:rowOff>136906</xdr:rowOff>
    </xdr:to>
    <xdr:sp macro="" textlink="">
      <xdr:nvSpPr>
        <xdr:cNvPr id="664" name="楕円 663"/>
        <xdr:cNvSpPr/>
      </xdr:nvSpPr>
      <xdr:spPr>
        <a:xfrm>
          <a:off x="15430500" y="14265656"/>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50800</xdr:colOff>
      <xdr:row>83</xdr:row>
      <xdr:rowOff>86106</xdr:rowOff>
    </xdr:from>
    <xdr:to>
      <xdr:col>85</xdr:col>
      <xdr:colOff>127000</xdr:colOff>
      <xdr:row>84</xdr:row>
      <xdr:rowOff>38100</xdr:rowOff>
    </xdr:to>
    <xdr:cxnSp macro="">
      <xdr:nvCxnSpPr>
        <xdr:cNvPr id="665" name="直線コネクタ 664"/>
        <xdr:cNvCxnSpPr/>
      </xdr:nvCxnSpPr>
      <xdr:spPr>
        <a:xfrm>
          <a:off x="15481300" y="14316456"/>
          <a:ext cx="838200" cy="123444"/>
        </a:xfrm>
        <a:prstGeom prst="line">
          <a:avLst/>
        </a:prstGeom>
        <a:noFill/>
        <a:ln w="6350" cap="flat" cmpd="sng" algn="ctr">
          <a:solidFill>
            <a:srgbClr val="FF0000"/>
          </a:solidFill>
          <a:prstDash val="solid"/>
          <a:miter lim="800000"/>
        </a:ln>
        <a:effectLst/>
      </xdr:spPr>
    </xdr:cxnSp>
    <xdr:clientData/>
  </xdr:twoCellAnchor>
  <xdr:twoCellAnchor>
    <xdr:from>
      <xdr:col>76</xdr:col>
      <xdr:colOff>63500</xdr:colOff>
      <xdr:row>83</xdr:row>
      <xdr:rowOff>133604</xdr:rowOff>
    </xdr:from>
    <xdr:to>
      <xdr:col>76</xdr:col>
      <xdr:colOff>165100</xdr:colOff>
      <xdr:row>84</xdr:row>
      <xdr:rowOff>63754</xdr:rowOff>
    </xdr:to>
    <xdr:sp macro="" textlink="">
      <xdr:nvSpPr>
        <xdr:cNvPr id="666" name="楕円 665"/>
        <xdr:cNvSpPr/>
      </xdr:nvSpPr>
      <xdr:spPr>
        <a:xfrm>
          <a:off x="14541500" y="1436395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114300</xdr:colOff>
      <xdr:row>83</xdr:row>
      <xdr:rowOff>86106</xdr:rowOff>
    </xdr:from>
    <xdr:to>
      <xdr:col>81</xdr:col>
      <xdr:colOff>50800</xdr:colOff>
      <xdr:row>84</xdr:row>
      <xdr:rowOff>12954</xdr:rowOff>
    </xdr:to>
    <xdr:cxnSp macro="">
      <xdr:nvCxnSpPr>
        <xdr:cNvPr id="667" name="直線コネクタ 666"/>
        <xdr:cNvCxnSpPr/>
      </xdr:nvCxnSpPr>
      <xdr:spPr>
        <a:xfrm flipV="1">
          <a:off x="14592300" y="14316456"/>
          <a:ext cx="889000" cy="98298"/>
        </a:xfrm>
        <a:prstGeom prst="line">
          <a:avLst/>
        </a:prstGeom>
        <a:noFill/>
        <a:ln w="6350" cap="flat" cmpd="sng" algn="ctr">
          <a:solidFill>
            <a:srgbClr val="FF0000"/>
          </a:solidFill>
          <a:prstDash val="solid"/>
          <a:miter lim="800000"/>
        </a:ln>
        <a:effectLst/>
      </xdr:spPr>
    </xdr:cxnSp>
    <xdr:clientData/>
  </xdr:twoCellAnchor>
  <xdr:twoCellAnchor>
    <xdr:from>
      <xdr:col>71</xdr:col>
      <xdr:colOff>127000</xdr:colOff>
      <xdr:row>84</xdr:row>
      <xdr:rowOff>7874</xdr:rowOff>
    </xdr:from>
    <xdr:to>
      <xdr:col>72</xdr:col>
      <xdr:colOff>38100</xdr:colOff>
      <xdr:row>84</xdr:row>
      <xdr:rowOff>109474</xdr:rowOff>
    </xdr:to>
    <xdr:sp macro="" textlink="">
      <xdr:nvSpPr>
        <xdr:cNvPr id="668" name="楕円 667"/>
        <xdr:cNvSpPr/>
      </xdr:nvSpPr>
      <xdr:spPr>
        <a:xfrm>
          <a:off x="13652500" y="14409674"/>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177800</xdr:colOff>
      <xdr:row>84</xdr:row>
      <xdr:rowOff>12954</xdr:rowOff>
    </xdr:from>
    <xdr:to>
      <xdr:col>76</xdr:col>
      <xdr:colOff>114300</xdr:colOff>
      <xdr:row>84</xdr:row>
      <xdr:rowOff>58674</xdr:rowOff>
    </xdr:to>
    <xdr:cxnSp macro="">
      <xdr:nvCxnSpPr>
        <xdr:cNvPr id="669" name="直線コネクタ 668"/>
        <xdr:cNvCxnSpPr/>
      </xdr:nvCxnSpPr>
      <xdr:spPr>
        <a:xfrm flipV="1">
          <a:off x="13703300" y="14414754"/>
          <a:ext cx="889000" cy="45720"/>
        </a:xfrm>
        <a:prstGeom prst="line">
          <a:avLst/>
        </a:prstGeom>
        <a:noFill/>
        <a:ln w="6350" cap="flat" cmpd="sng" algn="ctr">
          <a:solidFill>
            <a:srgbClr val="FF0000"/>
          </a:solidFill>
          <a:prstDash val="solid"/>
          <a:miter lim="800000"/>
        </a:ln>
        <a:effectLst/>
      </xdr:spPr>
    </xdr:cxnSp>
    <xdr:clientData/>
  </xdr:twoCellAnchor>
  <xdr:twoCellAnchor>
    <xdr:from>
      <xdr:col>67</xdr:col>
      <xdr:colOff>0</xdr:colOff>
      <xdr:row>84</xdr:row>
      <xdr:rowOff>21589</xdr:rowOff>
    </xdr:from>
    <xdr:to>
      <xdr:col>67</xdr:col>
      <xdr:colOff>101600</xdr:colOff>
      <xdr:row>84</xdr:row>
      <xdr:rowOff>123189</xdr:rowOff>
    </xdr:to>
    <xdr:sp macro="" textlink="">
      <xdr:nvSpPr>
        <xdr:cNvPr id="670" name="楕円 669"/>
        <xdr:cNvSpPr/>
      </xdr:nvSpPr>
      <xdr:spPr>
        <a:xfrm>
          <a:off x="12763500" y="14423389"/>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50800</xdr:colOff>
      <xdr:row>84</xdr:row>
      <xdr:rowOff>58674</xdr:rowOff>
    </xdr:from>
    <xdr:to>
      <xdr:col>71</xdr:col>
      <xdr:colOff>177800</xdr:colOff>
      <xdr:row>84</xdr:row>
      <xdr:rowOff>72389</xdr:rowOff>
    </xdr:to>
    <xdr:cxnSp macro="">
      <xdr:nvCxnSpPr>
        <xdr:cNvPr id="671" name="直線コネクタ 670"/>
        <xdr:cNvCxnSpPr/>
      </xdr:nvCxnSpPr>
      <xdr:spPr>
        <a:xfrm flipV="1">
          <a:off x="12814300" y="14460474"/>
          <a:ext cx="889000" cy="13715"/>
        </a:xfrm>
        <a:prstGeom prst="line">
          <a:avLst/>
        </a:prstGeom>
        <a:noFill/>
        <a:ln w="6350" cap="flat" cmpd="sng" algn="ctr">
          <a:solidFill>
            <a:srgbClr val="FF0000"/>
          </a:solidFill>
          <a:prstDash val="solid"/>
          <a:miter lim="800000"/>
        </a:ln>
        <a:effectLst/>
      </xdr:spPr>
    </xdr:cxnSp>
    <xdr:clientData/>
  </xdr:twoCellAnchor>
  <xdr:oneCellAnchor>
    <xdr:from>
      <xdr:col>80</xdr:col>
      <xdr:colOff>26044</xdr:colOff>
      <xdr:row>83</xdr:row>
      <xdr:rowOff>144035</xdr:rowOff>
    </xdr:from>
    <xdr:ext cx="405111" cy="259045"/>
    <xdr:sp macro="" textlink="">
      <xdr:nvSpPr>
        <xdr:cNvPr id="672" name="n_1aveValue【消防施設】&#10;有形固定資産減価償却率"/>
        <xdr:cNvSpPr txBox="1"/>
      </xdr:nvSpPr>
      <xdr:spPr>
        <a:xfrm>
          <a:off x="15266044" y="14374385"/>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60.3</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82</xdr:row>
      <xdr:rowOff>7129</xdr:rowOff>
    </xdr:from>
    <xdr:ext cx="405111" cy="259045"/>
    <xdr:sp macro="" textlink="">
      <xdr:nvSpPr>
        <xdr:cNvPr id="673" name="n_2aveValue【消防施設】&#10;有形固定資産減価償却率"/>
        <xdr:cNvSpPr txBox="1"/>
      </xdr:nvSpPr>
      <xdr:spPr>
        <a:xfrm>
          <a:off x="14389744" y="14066029"/>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60.7</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81</xdr:row>
      <xdr:rowOff>167149</xdr:rowOff>
    </xdr:from>
    <xdr:ext cx="405111" cy="259045"/>
    <xdr:sp macro="" textlink="">
      <xdr:nvSpPr>
        <xdr:cNvPr id="674" name="n_3aveValue【消防施設】&#10;有形固定資産減価償却率"/>
        <xdr:cNvSpPr txBox="1"/>
      </xdr:nvSpPr>
      <xdr:spPr>
        <a:xfrm>
          <a:off x="13500744" y="14054599"/>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60.2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81</xdr:row>
      <xdr:rowOff>160290</xdr:rowOff>
    </xdr:from>
    <xdr:ext cx="405111" cy="259045"/>
    <xdr:sp macro="" textlink="">
      <xdr:nvSpPr>
        <xdr:cNvPr id="675" name="n_4aveValue【消防施設】&#10;有形固定資産減価償却率"/>
        <xdr:cNvSpPr txBox="1"/>
      </xdr:nvSpPr>
      <xdr:spPr>
        <a:xfrm>
          <a:off x="12611744" y="14047740"/>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59.9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26044</xdr:colOff>
      <xdr:row>81</xdr:row>
      <xdr:rowOff>153433</xdr:rowOff>
    </xdr:from>
    <xdr:ext cx="405111" cy="259045"/>
    <xdr:sp macro="" textlink="">
      <xdr:nvSpPr>
        <xdr:cNvPr id="676" name="n_1mainValue【消防施設】&#10;有形固定資産減価償却率"/>
        <xdr:cNvSpPr txBox="1"/>
      </xdr:nvSpPr>
      <xdr:spPr>
        <a:xfrm>
          <a:off x="15266044" y="14040883"/>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59.6</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84</xdr:row>
      <xdr:rowOff>54881</xdr:rowOff>
    </xdr:from>
    <xdr:ext cx="405111" cy="259045"/>
    <xdr:sp macro="" textlink="">
      <xdr:nvSpPr>
        <xdr:cNvPr id="677" name="n_2mainValue【消防施設】&#10;有形固定資産減価償却率"/>
        <xdr:cNvSpPr txBox="1"/>
      </xdr:nvSpPr>
      <xdr:spPr>
        <a:xfrm>
          <a:off x="14389744" y="1445668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63.9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84</xdr:row>
      <xdr:rowOff>100601</xdr:rowOff>
    </xdr:from>
    <xdr:ext cx="405111" cy="259045"/>
    <xdr:sp macro="" textlink="">
      <xdr:nvSpPr>
        <xdr:cNvPr id="678" name="n_3mainValue【消防施設】&#10;有形固定資産減価償却率"/>
        <xdr:cNvSpPr txBox="1"/>
      </xdr:nvSpPr>
      <xdr:spPr>
        <a:xfrm>
          <a:off x="13500744" y="1450240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65.9</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84</xdr:row>
      <xdr:rowOff>114316</xdr:rowOff>
    </xdr:from>
    <xdr:ext cx="405111" cy="259045"/>
    <xdr:sp macro="" textlink="">
      <xdr:nvSpPr>
        <xdr:cNvPr id="679" name="n_4mainValue【消防施設】&#10;有形固定資産減価償却率"/>
        <xdr:cNvSpPr txBox="1"/>
      </xdr:nvSpPr>
      <xdr:spPr>
        <a:xfrm>
          <a:off x="12611744" y="1451611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66.5</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7/23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0.071</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0.044</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88</xdr:row>
      <xdr:rowOff>10177</xdr:rowOff>
    </xdr:from>
    <xdr:ext cx="467179" cy="259045"/>
    <xdr:sp macro="" textlink="">
      <xdr:nvSpPr>
        <xdr:cNvPr id="690" name="テキスト ボックス 689"/>
        <xdr:cNvSpPr txBox="1"/>
      </xdr:nvSpPr>
      <xdr:spPr>
        <a:xfrm>
          <a:off x="17820821" y="1509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0.020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0.040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0.060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0.080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0.120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704" name="直線コネクタ 703"/>
        <xdr:cNvCxnSpPr/>
      </xdr:nvCxnSpPr>
      <xdr:spPr>
        <a:xfrm flipV="1">
          <a:off x="22160864" y="13392150"/>
          <a:ext cx="0" cy="1447800"/>
        </a:xfrm>
        <a:prstGeom prst="line">
          <a:avLst/>
        </a:prstGeom>
        <a:noFill/>
        <a:ln w="31750" cap="flat" cmpd="sng" algn="ctr">
          <a:solidFill>
            <a:srgbClr val="808080"/>
          </a:solidFill>
          <a:prstDash val="solid"/>
          <a:miter lim="800000"/>
        </a:ln>
        <a:effectLst/>
      </xdr:spPr>
    </xdr:cxnSp>
    <xdr:clientData/>
  </xdr:twoCellAnchor>
  <xdr:oneCellAnchor>
    <xdr:from>
      <xdr:col>116</xdr:col>
      <xdr:colOff>101600</xdr:colOff>
      <xdr:row>86</xdr:row>
      <xdr:rowOff>99077</xdr:rowOff>
    </xdr:from>
    <xdr:ext cx="469744" cy="259045"/>
    <xdr:sp macro="" textlink="">
      <xdr:nvSpPr>
        <xdr:cNvPr id="705" name="【消防施設】&#10;一人当たり面積最小値テキスト"/>
        <xdr:cNvSpPr txBox="1"/>
      </xdr:nvSpPr>
      <xdr:spPr>
        <a:xfrm>
          <a:off x="22199600" y="1484377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0.021</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6" name="直線コネクタ 705"/>
        <xdr:cNvCxnSpPr/>
      </xdr:nvCxnSpPr>
      <xdr:spPr>
        <a:xfrm>
          <a:off x="22072600" y="1483995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76</xdr:row>
      <xdr:rowOff>137177</xdr:rowOff>
    </xdr:from>
    <xdr:ext cx="469744" cy="259045"/>
    <xdr:sp macro="" textlink="">
      <xdr:nvSpPr>
        <xdr:cNvPr id="707" name="【消防施設】&#10;一人当たり面積最大値テキスト"/>
        <xdr:cNvSpPr txBox="1"/>
      </xdr:nvSpPr>
      <xdr:spPr>
        <a:xfrm>
          <a:off x="22199600" y="1316737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0.097</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xdr:cNvCxnSpPr/>
      </xdr:nvCxnSpPr>
      <xdr:spPr>
        <a:xfrm>
          <a:off x="22072600" y="13392150"/>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82</xdr:row>
      <xdr:rowOff>156227</xdr:rowOff>
    </xdr:from>
    <xdr:ext cx="469744" cy="259045"/>
    <xdr:sp macro="" textlink="">
      <xdr:nvSpPr>
        <xdr:cNvPr id="709" name="【消防施設】&#10;一人当たり面積平均値テキスト"/>
        <xdr:cNvSpPr txBox="1"/>
      </xdr:nvSpPr>
      <xdr:spPr>
        <a:xfrm>
          <a:off x="22199600" y="142151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0.050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0" name="フローチャート: 判断 709"/>
        <xdr:cNvSpPr/>
      </xdr:nvSpPr>
      <xdr:spPr>
        <a:xfrm>
          <a:off x="22110700" y="142367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1" name="フローチャート: 判断 710"/>
        <xdr:cNvSpPr/>
      </xdr:nvSpPr>
      <xdr:spPr>
        <a:xfrm>
          <a:off x="21272500" y="142367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2" name="フローチャート: 判断 711"/>
        <xdr:cNvSpPr/>
      </xdr:nvSpPr>
      <xdr:spPr>
        <a:xfrm>
          <a:off x="20383500" y="1423670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xdr:cNvSpPr/>
      </xdr:nvSpPr>
      <xdr:spPr>
        <a:xfrm>
          <a:off x="19494500" y="1425575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4" name="フローチャート: 判断 713"/>
        <xdr:cNvSpPr/>
      </xdr:nvSpPr>
      <xdr:spPr>
        <a:xfrm>
          <a:off x="18605500" y="1425575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20" name="楕円 719"/>
        <xdr:cNvSpPr/>
      </xdr:nvSpPr>
      <xdr:spPr>
        <a:xfrm>
          <a:off x="22110700" y="141224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116</xdr:col>
      <xdr:colOff>101600</xdr:colOff>
      <xdr:row>81</xdr:row>
      <xdr:rowOff>86377</xdr:rowOff>
    </xdr:from>
    <xdr:ext cx="469744" cy="259045"/>
    <xdr:sp macro="" textlink="">
      <xdr:nvSpPr>
        <xdr:cNvPr id="721" name="【消防施設】&#10;一人当たり面積該当値テキスト"/>
        <xdr:cNvSpPr txBox="1"/>
      </xdr:nvSpPr>
      <xdr:spPr>
        <a:xfrm>
          <a:off x="22199600" y="1397382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0.056</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22" name="楕円 721"/>
        <xdr:cNvSpPr/>
      </xdr:nvSpPr>
      <xdr:spPr>
        <a:xfrm>
          <a:off x="21272500" y="141986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177800</xdr:colOff>
      <xdr:row>82</xdr:row>
      <xdr:rowOff>114300</xdr:rowOff>
    </xdr:from>
    <xdr:to>
      <xdr:col>116</xdr:col>
      <xdr:colOff>63500</xdr:colOff>
      <xdr:row>83</xdr:row>
      <xdr:rowOff>19050</xdr:rowOff>
    </xdr:to>
    <xdr:cxnSp macro="">
      <xdr:nvCxnSpPr>
        <xdr:cNvPr id="723" name="直線コネクタ 722"/>
        <xdr:cNvCxnSpPr/>
      </xdr:nvCxnSpPr>
      <xdr:spPr>
        <a:xfrm flipV="1">
          <a:off x="21323300" y="14173200"/>
          <a:ext cx="838200" cy="76200"/>
        </a:xfrm>
        <a:prstGeom prst="line">
          <a:avLst/>
        </a:prstGeom>
        <a:noFill/>
        <a:ln w="6350" cap="flat" cmpd="sng" algn="ctr">
          <a:solidFill>
            <a:srgbClr val="FF0000"/>
          </a:solidFill>
          <a:prstDash val="solid"/>
          <a:miter lim="800000"/>
        </a:ln>
        <a:effectLst/>
      </xdr:spPr>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24" name="楕円 723"/>
        <xdr:cNvSpPr/>
      </xdr:nvSpPr>
      <xdr:spPr>
        <a:xfrm>
          <a:off x="20383500" y="141986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725" name="直線コネクタ 724"/>
        <xdr:cNvCxnSpPr/>
      </xdr:nvCxnSpPr>
      <xdr:spPr>
        <a:xfrm>
          <a:off x="20434300" y="14249400"/>
          <a:ext cx="889000" cy="0"/>
        </a:xfrm>
        <a:prstGeom prst="line">
          <a:avLst/>
        </a:prstGeom>
        <a:noFill/>
        <a:ln w="6350" cap="flat" cmpd="sng" algn="ctr">
          <a:solidFill>
            <a:srgbClr val="FF0000"/>
          </a:solidFill>
          <a:prstDash val="solid"/>
          <a:miter lim="800000"/>
        </a:ln>
        <a:effectLst/>
      </xdr:spPr>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26" name="楕円 725"/>
        <xdr:cNvSpPr/>
      </xdr:nvSpPr>
      <xdr:spPr>
        <a:xfrm>
          <a:off x="19494500" y="141986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114300</xdr:colOff>
      <xdr:row>83</xdr:row>
      <xdr:rowOff>19050</xdr:rowOff>
    </xdr:from>
    <xdr:to>
      <xdr:col>107</xdr:col>
      <xdr:colOff>50800</xdr:colOff>
      <xdr:row>83</xdr:row>
      <xdr:rowOff>19050</xdr:rowOff>
    </xdr:to>
    <xdr:cxnSp macro="">
      <xdr:nvCxnSpPr>
        <xdr:cNvPr id="727" name="直線コネクタ 726"/>
        <xdr:cNvCxnSpPr/>
      </xdr:nvCxnSpPr>
      <xdr:spPr>
        <a:xfrm>
          <a:off x="19545300" y="14249400"/>
          <a:ext cx="889000" cy="0"/>
        </a:xfrm>
        <a:prstGeom prst="line">
          <a:avLst/>
        </a:prstGeom>
        <a:noFill/>
        <a:ln w="6350" cap="flat" cmpd="sng" algn="ctr">
          <a:solidFill>
            <a:srgbClr val="FF0000"/>
          </a:solidFill>
          <a:prstDash val="solid"/>
          <a:miter lim="800000"/>
        </a:ln>
        <a:effectLst/>
      </xdr:spPr>
    </xdr:cxn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28" name="楕円 727"/>
        <xdr:cNvSpPr/>
      </xdr:nvSpPr>
      <xdr:spPr>
        <a:xfrm>
          <a:off x="18605500" y="14198600"/>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177800</xdr:colOff>
      <xdr:row>83</xdr:row>
      <xdr:rowOff>19050</xdr:rowOff>
    </xdr:from>
    <xdr:to>
      <xdr:col>102</xdr:col>
      <xdr:colOff>114300</xdr:colOff>
      <xdr:row>83</xdr:row>
      <xdr:rowOff>19050</xdr:rowOff>
    </xdr:to>
    <xdr:cxnSp macro="">
      <xdr:nvCxnSpPr>
        <xdr:cNvPr id="729" name="直線コネクタ 728"/>
        <xdr:cNvCxnSpPr/>
      </xdr:nvCxnSpPr>
      <xdr:spPr>
        <a:xfrm>
          <a:off x="18656300" y="14249400"/>
          <a:ext cx="889000" cy="0"/>
        </a:xfrm>
        <a:prstGeom prst="line">
          <a:avLst/>
        </a:prstGeom>
        <a:noFill/>
        <a:ln w="6350" cap="flat" cmpd="sng" algn="ctr">
          <a:solidFill>
            <a:srgbClr val="FF0000"/>
          </a:solidFill>
          <a:prstDash val="solid"/>
          <a:miter lim="800000"/>
        </a:ln>
        <a:effectLst/>
      </xdr:spPr>
    </xdr:cxnSp>
    <xdr:clientData/>
  </xdr:twoCellAnchor>
  <xdr:oneCellAnchor>
    <xdr:from>
      <xdr:col>110</xdr:col>
      <xdr:colOff>120727</xdr:colOff>
      <xdr:row>83</xdr:row>
      <xdr:rowOff>99077</xdr:rowOff>
    </xdr:from>
    <xdr:ext cx="469744" cy="259045"/>
    <xdr:sp macro="" textlink="">
      <xdr:nvSpPr>
        <xdr:cNvPr id="730" name="n_1aveValue【消防施設】&#10;一人当たり面積"/>
        <xdr:cNvSpPr txBox="1"/>
      </xdr:nvSpPr>
      <xdr:spPr>
        <a:xfrm>
          <a:off x="21075727" y="143294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0.050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83</xdr:row>
      <xdr:rowOff>99077</xdr:rowOff>
    </xdr:from>
    <xdr:ext cx="469744" cy="259045"/>
    <xdr:sp macro="" textlink="">
      <xdr:nvSpPr>
        <xdr:cNvPr id="731" name="n_2aveValue【消防施設】&#10;一人当たり面積"/>
        <xdr:cNvSpPr txBox="1"/>
      </xdr:nvSpPr>
      <xdr:spPr>
        <a:xfrm>
          <a:off x="20199427" y="143294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0.050</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83</xdr:row>
      <xdr:rowOff>118127</xdr:rowOff>
    </xdr:from>
    <xdr:ext cx="469744" cy="259045"/>
    <xdr:sp macro="" textlink="">
      <xdr:nvSpPr>
        <xdr:cNvPr id="732" name="n_3aveValue【消防施設】&#10;一人当たり面積"/>
        <xdr:cNvSpPr txBox="1"/>
      </xdr:nvSpPr>
      <xdr:spPr>
        <a:xfrm>
          <a:off x="19310427" y="1434847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0.049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83</xdr:row>
      <xdr:rowOff>118127</xdr:rowOff>
    </xdr:from>
    <xdr:ext cx="469744" cy="259045"/>
    <xdr:sp macro="" textlink="">
      <xdr:nvSpPr>
        <xdr:cNvPr id="733" name="n_4aveValue【消防施設】&#10;一人当たり面積"/>
        <xdr:cNvSpPr txBox="1"/>
      </xdr:nvSpPr>
      <xdr:spPr>
        <a:xfrm>
          <a:off x="18421427" y="1434847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0.049</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120727</xdr:colOff>
      <xdr:row>81</xdr:row>
      <xdr:rowOff>86377</xdr:rowOff>
    </xdr:from>
    <xdr:ext cx="469744" cy="259045"/>
    <xdr:sp macro="" textlink="">
      <xdr:nvSpPr>
        <xdr:cNvPr id="734" name="n_1mainValue【消防施設】&#10;一人当たり面積"/>
        <xdr:cNvSpPr txBox="1"/>
      </xdr:nvSpPr>
      <xdr:spPr>
        <a:xfrm>
          <a:off x="21075727" y="139738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0.052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81</xdr:row>
      <xdr:rowOff>86377</xdr:rowOff>
    </xdr:from>
    <xdr:ext cx="469744" cy="259045"/>
    <xdr:sp macro="" textlink="">
      <xdr:nvSpPr>
        <xdr:cNvPr id="735" name="n_2mainValue【消防施設】&#10;一人当たり面積"/>
        <xdr:cNvSpPr txBox="1"/>
      </xdr:nvSpPr>
      <xdr:spPr>
        <a:xfrm>
          <a:off x="20199427" y="139738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0.052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81</xdr:row>
      <xdr:rowOff>86377</xdr:rowOff>
    </xdr:from>
    <xdr:ext cx="469744" cy="259045"/>
    <xdr:sp macro="" textlink="">
      <xdr:nvSpPr>
        <xdr:cNvPr id="736" name="n_3mainValue【消防施設】&#10;一人当たり面積"/>
        <xdr:cNvSpPr txBox="1"/>
      </xdr:nvSpPr>
      <xdr:spPr>
        <a:xfrm>
          <a:off x="19310427" y="139738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0.052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81</xdr:row>
      <xdr:rowOff>86377</xdr:rowOff>
    </xdr:from>
    <xdr:ext cx="469744" cy="259045"/>
    <xdr:sp macro="" textlink="">
      <xdr:nvSpPr>
        <xdr:cNvPr id="737" name="n_4mainValue【消防施設】&#10;一人当たり面積"/>
        <xdr:cNvSpPr txBox="1"/>
      </xdr:nvSpPr>
      <xdr:spPr>
        <a:xfrm>
          <a:off x="18421427" y="1397382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0.052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23/23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51.0</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44.8</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noFill/>
        <a:ln w="6350" cap="flat" cmpd="sng" algn="ctr">
          <a:solidFill>
            <a:srgbClr val="C0C0C0"/>
          </a:solidFill>
          <a:prstDash val="solid"/>
          <a:miter lim="800000"/>
        </a:ln>
        <a:effectLst/>
      </xdr:spPr>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noFill/>
        <a:ln w="6350" cap="flat" cmpd="sng" algn="ctr">
          <a:solidFill>
            <a:srgbClr val="C0C0C0"/>
          </a:solidFill>
          <a:prstDash val="solid"/>
          <a:miter lim="800000"/>
        </a:ln>
        <a:effectLst/>
      </xdr:spPr>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noFill/>
        <a:ln w="6350" cap="flat" cmpd="sng" algn="ctr">
          <a:solidFill>
            <a:srgbClr val="C0C0C0"/>
          </a:solidFill>
          <a:prstDash val="solid"/>
          <a:miter lim="800000"/>
        </a:ln>
        <a:effectLst/>
      </xdr:spPr>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noFill/>
        <a:ln w="6350" cap="flat" cmpd="sng" algn="ctr">
          <a:solidFill>
            <a:srgbClr val="C0C0C0"/>
          </a:solidFill>
          <a:prstDash val="solid"/>
          <a:miter lim="800000"/>
        </a:ln>
        <a:effectLst/>
      </xdr:spPr>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63" name="直線コネクタ 762"/>
        <xdr:cNvCxnSpPr/>
      </xdr:nvCxnSpPr>
      <xdr:spPr>
        <a:xfrm flipV="1">
          <a:off x="16318864" y="17208137"/>
          <a:ext cx="0" cy="1515292"/>
        </a:xfrm>
        <a:prstGeom prst="line">
          <a:avLst/>
        </a:prstGeom>
        <a:noFill/>
        <a:ln w="31750" cap="flat" cmpd="sng" algn="ctr">
          <a:solidFill>
            <a:srgbClr val="808080"/>
          </a:solidFill>
          <a:prstDash val="solid"/>
          <a:miter lim="800000"/>
        </a:ln>
        <a:effectLst/>
      </xdr:spPr>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xdr:cNvSpPr txBox="1"/>
      </xdr:nvSpPr>
      <xdr:spPr>
        <a:xfrm>
          <a:off x="16357600" y="18727256"/>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xdr:cNvCxnSpPr/>
      </xdr:nvCxnSpPr>
      <xdr:spPr>
        <a:xfrm>
          <a:off x="16230600" y="18723429"/>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99</xdr:row>
      <xdr:rowOff>9814</xdr:rowOff>
    </xdr:from>
    <xdr:ext cx="340478" cy="259045"/>
    <xdr:sp macro="" textlink="">
      <xdr:nvSpPr>
        <xdr:cNvPr id="766" name="【庁舎】&#10;有形固定資産減価償却率最大値テキスト"/>
        <xdr:cNvSpPr txBox="1"/>
      </xdr:nvSpPr>
      <xdr:spPr>
        <a:xfrm>
          <a:off x="16357600" y="16983364"/>
          <a:ext cx="340478"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67" name="直線コネクタ 766"/>
        <xdr:cNvCxnSpPr/>
      </xdr:nvCxnSpPr>
      <xdr:spPr>
        <a:xfrm>
          <a:off x="16230600" y="17208137"/>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85</xdr:col>
      <xdr:colOff>165100</xdr:colOff>
      <xdr:row>103</xdr:row>
      <xdr:rowOff>98896</xdr:rowOff>
    </xdr:from>
    <xdr:ext cx="405111" cy="259045"/>
    <xdr:sp macro="" textlink="">
      <xdr:nvSpPr>
        <xdr:cNvPr id="768" name="【庁舎】&#10;有形固定資産減価償却率平均値テキスト"/>
        <xdr:cNvSpPr txBox="1"/>
      </xdr:nvSpPr>
      <xdr:spPr>
        <a:xfrm>
          <a:off x="16357600" y="17758246"/>
          <a:ext cx="405111"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53.1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104</xdr:row>
      <xdr:rowOff>76019</xdr:rowOff>
    </xdr:from>
    <xdr:to>
      <xdr:col>85</xdr:col>
      <xdr:colOff>177800</xdr:colOff>
      <xdr:row>105</xdr:row>
      <xdr:rowOff>6169</xdr:rowOff>
    </xdr:to>
    <xdr:sp macro="" textlink="">
      <xdr:nvSpPr>
        <xdr:cNvPr id="769" name="フローチャート: 判断 768"/>
        <xdr:cNvSpPr/>
      </xdr:nvSpPr>
      <xdr:spPr>
        <a:xfrm>
          <a:off x="16268700" y="1790681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770" name="フローチャート: 判断 769"/>
        <xdr:cNvSpPr/>
      </xdr:nvSpPr>
      <xdr:spPr>
        <a:xfrm>
          <a:off x="15430500" y="1792967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63500</xdr:colOff>
      <xdr:row>104</xdr:row>
      <xdr:rowOff>87449</xdr:rowOff>
    </xdr:from>
    <xdr:to>
      <xdr:col>76</xdr:col>
      <xdr:colOff>165100</xdr:colOff>
      <xdr:row>105</xdr:row>
      <xdr:rowOff>17599</xdr:rowOff>
    </xdr:to>
    <xdr:sp macro="" textlink="">
      <xdr:nvSpPr>
        <xdr:cNvPr id="771" name="フローチャート: 判断 770"/>
        <xdr:cNvSpPr/>
      </xdr:nvSpPr>
      <xdr:spPr>
        <a:xfrm>
          <a:off x="14541500" y="1791824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2" name="フローチャート: 判断 771"/>
        <xdr:cNvSpPr/>
      </xdr:nvSpPr>
      <xdr:spPr>
        <a:xfrm>
          <a:off x="13652500" y="17869263"/>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0</xdr:colOff>
      <xdr:row>104</xdr:row>
      <xdr:rowOff>22134</xdr:rowOff>
    </xdr:from>
    <xdr:to>
      <xdr:col>67</xdr:col>
      <xdr:colOff>101600</xdr:colOff>
      <xdr:row>104</xdr:row>
      <xdr:rowOff>123734</xdr:rowOff>
    </xdr:to>
    <xdr:sp macro="" textlink="">
      <xdr:nvSpPr>
        <xdr:cNvPr id="773" name="フローチャート: 判断 772"/>
        <xdr:cNvSpPr/>
      </xdr:nvSpPr>
      <xdr:spPr>
        <a:xfrm>
          <a:off x="12763500" y="17852934"/>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79" name="楕円 778"/>
        <xdr:cNvSpPr/>
      </xdr:nvSpPr>
      <xdr:spPr>
        <a:xfrm>
          <a:off x="16268700" y="18672629"/>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85</xdr:col>
      <xdr:colOff>165100</xdr:colOff>
      <xdr:row>108</xdr:row>
      <xdr:rowOff>70956</xdr:rowOff>
    </xdr:from>
    <xdr:ext cx="469744" cy="259045"/>
    <xdr:sp macro="" textlink="">
      <xdr:nvSpPr>
        <xdr:cNvPr id="780" name="【庁舎】&#10;有形固定資産減価償却率該当値テキスト"/>
        <xdr:cNvSpPr txBox="1"/>
      </xdr:nvSpPr>
      <xdr:spPr>
        <a:xfrm>
          <a:off x="16357600" y="18587556"/>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781" name="楕円 780"/>
        <xdr:cNvSpPr/>
      </xdr:nvSpPr>
      <xdr:spPr>
        <a:xfrm>
          <a:off x="15430500" y="18672629"/>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782" name="直線コネクタ 781"/>
        <xdr:cNvCxnSpPr/>
      </xdr:nvCxnSpPr>
      <xdr:spPr>
        <a:xfrm>
          <a:off x="15481300" y="18723429"/>
          <a:ext cx="838200" cy="0"/>
        </a:xfrm>
        <a:prstGeom prst="line">
          <a:avLst/>
        </a:prstGeom>
        <a:noFill/>
        <a:ln w="6350" cap="flat" cmpd="sng" algn="ctr">
          <a:solidFill>
            <a:srgbClr val="FF0000"/>
          </a:solidFill>
          <a:prstDash val="solid"/>
          <a:miter lim="800000"/>
        </a:ln>
        <a:effectLst/>
      </xdr:spPr>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3" name="楕円 782"/>
        <xdr:cNvSpPr/>
      </xdr:nvSpPr>
      <xdr:spPr>
        <a:xfrm>
          <a:off x="14541500" y="18672629"/>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784" name="直線コネクタ 783"/>
        <xdr:cNvCxnSpPr/>
      </xdr:nvCxnSpPr>
      <xdr:spPr>
        <a:xfrm>
          <a:off x="14592300" y="18723429"/>
          <a:ext cx="889000" cy="0"/>
        </a:xfrm>
        <a:prstGeom prst="line">
          <a:avLst/>
        </a:prstGeom>
        <a:noFill/>
        <a:ln w="6350" cap="flat" cmpd="sng" algn="ctr">
          <a:solidFill>
            <a:srgbClr val="FF0000"/>
          </a:solidFill>
          <a:prstDash val="solid"/>
          <a:miter lim="800000"/>
        </a:ln>
        <a:effectLst/>
      </xdr:spPr>
    </xdr:cxnSp>
    <xdr:clientData/>
  </xdr:twoCellAnchor>
  <xdr:twoCellAnchor>
    <xdr:from>
      <xdr:col>71</xdr:col>
      <xdr:colOff>127000</xdr:colOff>
      <xdr:row>108</xdr:row>
      <xdr:rowOff>126637</xdr:rowOff>
    </xdr:from>
    <xdr:to>
      <xdr:col>72</xdr:col>
      <xdr:colOff>38100</xdr:colOff>
      <xdr:row>109</xdr:row>
      <xdr:rowOff>56787</xdr:rowOff>
    </xdr:to>
    <xdr:sp macro="" textlink="">
      <xdr:nvSpPr>
        <xdr:cNvPr id="785" name="楕円 784"/>
        <xdr:cNvSpPr/>
      </xdr:nvSpPr>
      <xdr:spPr>
        <a:xfrm>
          <a:off x="13652500" y="18643237"/>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71</xdr:col>
      <xdr:colOff>177800</xdr:colOff>
      <xdr:row>109</xdr:row>
      <xdr:rowOff>5987</xdr:rowOff>
    </xdr:from>
    <xdr:to>
      <xdr:col>76</xdr:col>
      <xdr:colOff>114300</xdr:colOff>
      <xdr:row>109</xdr:row>
      <xdr:rowOff>35379</xdr:rowOff>
    </xdr:to>
    <xdr:cxnSp macro="">
      <xdr:nvCxnSpPr>
        <xdr:cNvPr id="786" name="直線コネクタ 785"/>
        <xdr:cNvCxnSpPr/>
      </xdr:nvCxnSpPr>
      <xdr:spPr>
        <a:xfrm>
          <a:off x="13703300" y="18694037"/>
          <a:ext cx="889000" cy="29392"/>
        </a:xfrm>
        <a:prstGeom prst="line">
          <a:avLst/>
        </a:prstGeom>
        <a:noFill/>
        <a:ln w="6350" cap="flat" cmpd="sng" algn="ctr">
          <a:solidFill>
            <a:srgbClr val="FF0000"/>
          </a:solidFill>
          <a:prstDash val="solid"/>
          <a:miter lim="800000"/>
        </a:ln>
        <a:effectLst/>
      </xdr:spPr>
    </xdr:cxnSp>
    <xdr:clientData/>
  </xdr:twoCellAnchor>
  <xdr:twoCellAnchor>
    <xdr:from>
      <xdr:col>67</xdr:col>
      <xdr:colOff>0</xdr:colOff>
      <xdr:row>108</xdr:row>
      <xdr:rowOff>97245</xdr:rowOff>
    </xdr:from>
    <xdr:to>
      <xdr:col>67</xdr:col>
      <xdr:colOff>101600</xdr:colOff>
      <xdr:row>109</xdr:row>
      <xdr:rowOff>27395</xdr:rowOff>
    </xdr:to>
    <xdr:sp macro="" textlink="">
      <xdr:nvSpPr>
        <xdr:cNvPr id="787" name="楕円 786"/>
        <xdr:cNvSpPr/>
      </xdr:nvSpPr>
      <xdr:spPr>
        <a:xfrm>
          <a:off x="12763500" y="18613845"/>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67</xdr:col>
      <xdr:colOff>50800</xdr:colOff>
      <xdr:row>108</xdr:row>
      <xdr:rowOff>148045</xdr:rowOff>
    </xdr:from>
    <xdr:to>
      <xdr:col>71</xdr:col>
      <xdr:colOff>177800</xdr:colOff>
      <xdr:row>109</xdr:row>
      <xdr:rowOff>5987</xdr:rowOff>
    </xdr:to>
    <xdr:cxnSp macro="">
      <xdr:nvCxnSpPr>
        <xdr:cNvPr id="788" name="直線コネクタ 787"/>
        <xdr:cNvCxnSpPr/>
      </xdr:nvCxnSpPr>
      <xdr:spPr>
        <a:xfrm>
          <a:off x="12814300" y="18664645"/>
          <a:ext cx="889000" cy="29392"/>
        </a:xfrm>
        <a:prstGeom prst="line">
          <a:avLst/>
        </a:prstGeom>
        <a:noFill/>
        <a:ln w="6350" cap="flat" cmpd="sng" algn="ctr">
          <a:solidFill>
            <a:srgbClr val="FF0000"/>
          </a:solidFill>
          <a:prstDash val="solid"/>
          <a:miter lim="800000"/>
        </a:ln>
        <a:effectLst/>
      </xdr:spPr>
    </xdr:cxnSp>
    <xdr:clientData/>
  </xdr:twoCellAnchor>
  <xdr:oneCellAnchor>
    <xdr:from>
      <xdr:col>80</xdr:col>
      <xdr:colOff>26044</xdr:colOff>
      <xdr:row>103</xdr:row>
      <xdr:rowOff>45556</xdr:rowOff>
    </xdr:from>
    <xdr:ext cx="405111" cy="259045"/>
    <xdr:sp macro="" textlink="">
      <xdr:nvSpPr>
        <xdr:cNvPr id="789" name="n_1aveValue【庁舎】&#10;有形固定資産減価償却率"/>
        <xdr:cNvSpPr txBox="1"/>
      </xdr:nvSpPr>
      <xdr:spPr>
        <a:xfrm>
          <a:off x="15266044" y="1770490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54.5</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102244</xdr:colOff>
      <xdr:row>103</xdr:row>
      <xdr:rowOff>34126</xdr:rowOff>
    </xdr:from>
    <xdr:ext cx="405111" cy="259045"/>
    <xdr:sp macro="" textlink="">
      <xdr:nvSpPr>
        <xdr:cNvPr id="790" name="n_2aveValue【庁舎】&#10;有形固定資産減価償却率"/>
        <xdr:cNvSpPr txBox="1"/>
      </xdr:nvSpPr>
      <xdr:spPr>
        <a:xfrm>
          <a:off x="14389744" y="17693476"/>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53.8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102</xdr:row>
      <xdr:rowOff>156590</xdr:rowOff>
    </xdr:from>
    <xdr:ext cx="405111" cy="259045"/>
    <xdr:sp macro="" textlink="">
      <xdr:nvSpPr>
        <xdr:cNvPr id="791" name="n_3aveValue【庁舎】&#10;有形固定資産減価償却率"/>
        <xdr:cNvSpPr txBox="1"/>
      </xdr:nvSpPr>
      <xdr:spPr>
        <a:xfrm>
          <a:off x="13500744" y="17644490"/>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50.8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102</xdr:row>
      <xdr:rowOff>140261</xdr:rowOff>
    </xdr:from>
    <xdr:ext cx="405111" cy="259045"/>
    <xdr:sp macro="" textlink="">
      <xdr:nvSpPr>
        <xdr:cNvPr id="792" name="n_4aveValue【庁舎】&#10;有形固定資産減価償却率"/>
        <xdr:cNvSpPr txBox="1"/>
      </xdr:nvSpPr>
      <xdr:spPr>
        <a:xfrm>
          <a:off x="12611744" y="17628161"/>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49.8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79</xdr:col>
      <xdr:colOff>184227</xdr:colOff>
      <xdr:row>109</xdr:row>
      <xdr:rowOff>77306</xdr:rowOff>
    </xdr:from>
    <xdr:ext cx="469744" cy="259045"/>
    <xdr:sp macro="" textlink="">
      <xdr:nvSpPr>
        <xdr:cNvPr id="793" name="n_1mainValue【庁舎】&#10;有形固定資産減価償却率"/>
        <xdr:cNvSpPr txBox="1"/>
      </xdr:nvSpPr>
      <xdr:spPr>
        <a:xfrm>
          <a:off x="15233727" y="18765356"/>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75</xdr:col>
      <xdr:colOff>69927</xdr:colOff>
      <xdr:row>109</xdr:row>
      <xdr:rowOff>77306</xdr:rowOff>
    </xdr:from>
    <xdr:ext cx="469744" cy="259045"/>
    <xdr:sp macro="" textlink="">
      <xdr:nvSpPr>
        <xdr:cNvPr id="794" name="n_2mainValue【庁舎】&#10;有形固定資産減価償却率"/>
        <xdr:cNvSpPr txBox="1"/>
      </xdr:nvSpPr>
      <xdr:spPr>
        <a:xfrm>
          <a:off x="14357427" y="18765356"/>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100.0</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70</xdr:col>
      <xdr:colOff>165744</xdr:colOff>
      <xdr:row>109</xdr:row>
      <xdr:rowOff>47914</xdr:rowOff>
    </xdr:from>
    <xdr:ext cx="405111" cy="259045"/>
    <xdr:sp macro="" textlink="">
      <xdr:nvSpPr>
        <xdr:cNvPr id="795" name="n_3mainValue【庁舎】&#10;有形固定資産減価償却率"/>
        <xdr:cNvSpPr txBox="1"/>
      </xdr:nvSpPr>
      <xdr:spPr>
        <a:xfrm>
          <a:off x="13500744" y="18735964"/>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98.2</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66</xdr:col>
      <xdr:colOff>38744</xdr:colOff>
      <xdr:row>109</xdr:row>
      <xdr:rowOff>18522</xdr:rowOff>
    </xdr:from>
    <xdr:ext cx="405111" cy="259045"/>
    <xdr:sp macro="" textlink="">
      <xdr:nvSpPr>
        <xdr:cNvPr id="796" name="n_4mainValue【庁舎】&#10;有形固定資産減価償却率"/>
        <xdr:cNvSpPr txBox="1"/>
      </xdr:nvSpPr>
      <xdr:spPr>
        <a:xfrm>
          <a:off x="12611744" y="18706572"/>
          <a:ext cx="405111"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96.4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ysClr val="window" lastClr="FFFFFF"/>
        </a:solidFill>
        <a:ln w="19050" cap="flat" cmpd="sng" algn="ctr">
          <a:solidFill>
            <a:sysClr val="windowText" lastClr="000000"/>
          </a:solidFill>
          <a:prstDash val="solid"/>
          <a:miter lim="800000"/>
        </a:ln>
        <a:effectLst/>
      </xdr:spPr>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22/23</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0.197</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txBody>
        <a:bodyPr vertOverflow="clip" horzOverflow="clip"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rPr>
            <a:t>0.118</a:t>
          </a:r>
          <a:endParaRPr kumimoji="1" lang="ja-JP" altLang="en-US" sz="1200" b="1" i="1" u="none" strike="noStrike" kern="0" cap="none" spc="0" normalizeH="0" baseline="0" noProof="0">
            <a:ln>
              <a:noFill/>
            </a:ln>
            <a:solidFill>
              <a:srgbClr val="4080FF"/>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miter lim="800000"/>
        </a:ln>
        <a:effectLst/>
        <a:extLs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a:ln>
          <a:noFill/>
        </a:ln>
        <a:effectLst/>
      </xdr:spPr>
      <xdr:txBody>
        <a:bodyPr vertOverflow="clip" horzOverflow="clip" vert="horz"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noFill/>
        <a:ln w="6350" cap="flat" cmpd="sng" algn="ctr">
          <a:solidFill>
            <a:srgbClr val="C0C0C0"/>
          </a:solidFill>
          <a:prstDash val="solid"/>
          <a:miter lim="800000"/>
        </a:ln>
        <a:effectLst/>
      </xdr:spPr>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8288000" y="18669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7820821" y="18526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8288000" y="18288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7820821" y="18145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8288000" y="17907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7820821" y="17764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8288000" y="17526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7820821" y="17383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8288000" y="17145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7820821" y="17002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noFill/>
        <a:ln w="6350" cap="flat" cmpd="sng" algn="ctr">
          <a:solidFill>
            <a:srgbClr val="C0C0C0"/>
          </a:solidFill>
          <a:prstDash val="solid"/>
          <a:miter lim="800000"/>
        </a:ln>
        <a:effectLst/>
      </xdr:spPr>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a:ln>
          <a:noFill/>
        </a:ln>
        <a:effectLst/>
      </xdr:spPr>
      <xdr:txBody>
        <a:bodyPr vertOverflow="clip" horzOverflow="clip" vert="horz" wrap="none" rtlCol="0" anchor="ctr">
          <a:spAutoFit/>
        </a:bodyP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0.500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xdr:cNvSpPr/>
      </xdr:nvSpPr>
      <xdr:spPr>
        <a:xfrm>
          <a:off x="18288000" y="16764000"/>
          <a:ext cx="4724400" cy="2286000"/>
        </a:xfrm>
        <a:prstGeom prst="rect">
          <a:avLst/>
        </a:prstGeom>
        <a:noFill/>
        <a:ln w="19050" cap="flat" cmpd="sng" algn="ctr">
          <a:solidFill>
            <a:srgbClr val="000000"/>
          </a:solidFill>
          <a:prstDash val="solid"/>
          <a:miter lim="800000"/>
        </a:ln>
        <a:effectLst/>
        <a:extLst>
          <a:ext uri="{909E8E84-426E-40DD-AFC4-6F175D3DCCD1}">
            <a14:hiddenFill xmlns:a14="http://schemas.microsoft.com/office/drawing/2010/main">
              <a:solidFill>
                <a:schemeClr val="bg1"/>
              </a:solidFill>
            </a14:hiddenFill>
          </a:ext>
        </a:ex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116</xdr:col>
      <xdr:colOff>62864</xdr:colOff>
      <xdr:row>100</xdr:row>
      <xdr:rowOff>3811</xdr:rowOff>
    </xdr:from>
    <xdr:to>
      <xdr:col>116</xdr:col>
      <xdr:colOff>62864</xdr:colOff>
      <xdr:row>108</xdr:row>
      <xdr:rowOff>34289</xdr:rowOff>
    </xdr:to>
    <xdr:cxnSp macro="">
      <xdr:nvCxnSpPr>
        <xdr:cNvPr id="820" name="直線コネクタ 819"/>
        <xdr:cNvCxnSpPr/>
      </xdr:nvCxnSpPr>
      <xdr:spPr>
        <a:xfrm flipV="1">
          <a:off x="22160864" y="17148811"/>
          <a:ext cx="0" cy="1402078"/>
        </a:xfrm>
        <a:prstGeom prst="line">
          <a:avLst/>
        </a:prstGeom>
        <a:noFill/>
        <a:ln w="31750" cap="flat" cmpd="sng" algn="ctr">
          <a:solidFill>
            <a:srgbClr val="808080"/>
          </a:solidFill>
          <a:prstDash val="solid"/>
          <a:miter lim="800000"/>
        </a:ln>
        <a:effectLst/>
      </xdr:spPr>
    </xdr:cxnSp>
    <xdr:clientData/>
  </xdr:twoCellAnchor>
  <xdr:oneCellAnchor>
    <xdr:from>
      <xdr:col>116</xdr:col>
      <xdr:colOff>101600</xdr:colOff>
      <xdr:row>108</xdr:row>
      <xdr:rowOff>38116</xdr:rowOff>
    </xdr:from>
    <xdr:ext cx="469744" cy="259045"/>
    <xdr:sp macro="" textlink="">
      <xdr:nvSpPr>
        <xdr:cNvPr id="821" name="【庁舎】&#10;一人当たり面積最小値テキスト"/>
        <xdr:cNvSpPr txBox="1"/>
      </xdr:nvSpPr>
      <xdr:spPr>
        <a:xfrm>
          <a:off x="22199600" y="18554716"/>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0.031</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822" name="直線コネクタ 821"/>
        <xdr:cNvCxnSpPr/>
      </xdr:nvCxnSpPr>
      <xdr:spPr>
        <a:xfrm>
          <a:off x="22072600" y="18550889"/>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98</xdr:row>
      <xdr:rowOff>121938</xdr:rowOff>
    </xdr:from>
    <xdr:ext cx="469744" cy="259045"/>
    <xdr:sp macro="" textlink="">
      <xdr:nvSpPr>
        <xdr:cNvPr id="823" name="【庁舎】&#10;一人当たり面積最大値テキスト"/>
        <xdr:cNvSpPr txBox="1"/>
      </xdr:nvSpPr>
      <xdr:spPr>
        <a:xfrm>
          <a:off x="22199600" y="16924038"/>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0.399</a:t>
          </a:r>
          <a:endParaRPr kumimoji="1" lang="ja-JP" altLang="en-US" sz="10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824" name="直線コネクタ 823"/>
        <xdr:cNvCxnSpPr/>
      </xdr:nvCxnSpPr>
      <xdr:spPr>
        <a:xfrm>
          <a:off x="22072600" y="17148811"/>
          <a:ext cx="177800" cy="0"/>
        </a:xfrm>
        <a:prstGeom prst="line">
          <a:avLst/>
        </a:prstGeom>
        <a:noFill/>
        <a:ln w="19050" cap="flat" cmpd="sng" algn="ctr">
          <a:solidFill>
            <a:sysClr val="windowText" lastClr="000000"/>
          </a:solidFill>
          <a:prstDash val="solid"/>
          <a:miter lim="800000"/>
        </a:ln>
        <a:effectLst/>
      </xdr:spPr>
    </xdr:cxnSp>
    <xdr:clientData/>
  </xdr:twoCellAnchor>
  <xdr:oneCellAnchor>
    <xdr:from>
      <xdr:col>116</xdr:col>
      <xdr:colOff>101600</xdr:colOff>
      <xdr:row>104</xdr:row>
      <xdr:rowOff>97807</xdr:rowOff>
    </xdr:from>
    <xdr:ext cx="469744" cy="259045"/>
    <xdr:sp macro="" textlink="">
      <xdr:nvSpPr>
        <xdr:cNvPr id="825" name="【庁舎】&#10;一人当たり面積平均値テキスト"/>
        <xdr:cNvSpPr txBox="1"/>
      </xdr:nvSpPr>
      <xdr:spPr>
        <a:xfrm>
          <a:off x="22199600" y="17928607"/>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0.142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6" name="フローチャート: 判断 825"/>
        <xdr:cNvSpPr/>
      </xdr:nvSpPr>
      <xdr:spPr>
        <a:xfrm>
          <a:off x="22110700" y="1807718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27" name="フローチャート: 判断 826"/>
        <xdr:cNvSpPr/>
      </xdr:nvSpPr>
      <xdr:spPr>
        <a:xfrm>
          <a:off x="21272500" y="1807718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28" name="フローチャート: 判断 827"/>
        <xdr:cNvSpPr/>
      </xdr:nvSpPr>
      <xdr:spPr>
        <a:xfrm>
          <a:off x="20383500" y="180924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29" name="フローチャート: 判断 828"/>
        <xdr:cNvSpPr/>
      </xdr:nvSpPr>
      <xdr:spPr>
        <a:xfrm>
          <a:off x="19494500" y="18092420"/>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830" name="フローチャート: 判断 829"/>
        <xdr:cNvSpPr/>
      </xdr:nvSpPr>
      <xdr:spPr>
        <a:xfrm>
          <a:off x="18605500" y="18080989"/>
          <a:ext cx="101600" cy="101600"/>
        </a:xfrm>
        <a:prstGeom prst="flowChartDecision">
          <a:avLst/>
        </a:prstGeom>
        <a:solidFill>
          <a:srgbClr val="000080"/>
        </a:solidFill>
        <a:ln w="19050" cap="flat" cmpd="sng" algn="ctr">
          <a:solidFill>
            <a:srgbClr val="00008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R04</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R03</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R02</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R01</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a:ln>
          <a:noFill/>
        </a:ln>
        <a:effectLst/>
      </xdr:spPr>
      <xdr:txBody>
        <a:bodyPr vertOverflow="clip" horzOverflow="clip" vert="horz"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endPar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36" name="楕円 835"/>
        <xdr:cNvSpPr/>
      </xdr:nvSpPr>
      <xdr:spPr>
        <a:xfrm>
          <a:off x="22110700" y="1845056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oneCellAnchor>
    <xdr:from>
      <xdr:col>116</xdr:col>
      <xdr:colOff>101600</xdr:colOff>
      <xdr:row>107</xdr:row>
      <xdr:rowOff>20338</xdr:rowOff>
    </xdr:from>
    <xdr:ext cx="469744" cy="259045"/>
    <xdr:sp macro="" textlink="">
      <xdr:nvSpPr>
        <xdr:cNvPr id="837" name="【庁舎】&#10;一人当たり面積該当値テキスト"/>
        <xdr:cNvSpPr txBox="1"/>
      </xdr:nvSpPr>
      <xdr:spPr>
        <a:xfrm>
          <a:off x="22199600" y="18365488"/>
          <a:ext cx="469744" cy="259045"/>
        </a:xfrm>
        <a:prstGeom prst="rect">
          <a:avLst/>
        </a:prstGeom>
        <a:noFill/>
        <a:ln>
          <a:noFill/>
        </a:ln>
        <a:effectLst/>
      </xdr:spPr>
      <xdr:txBody>
        <a:bodyPr vertOverflow="clip" horzOverflow="clip" vert="horz" wrap="none" rtlCol="0" anchor="ctr">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0.044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838" name="楕円 837"/>
        <xdr:cNvSpPr/>
      </xdr:nvSpPr>
      <xdr:spPr>
        <a:xfrm>
          <a:off x="21272500" y="1845056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839" name="直線コネクタ 838"/>
        <xdr:cNvCxnSpPr/>
      </xdr:nvCxnSpPr>
      <xdr:spPr>
        <a:xfrm>
          <a:off x="21323300" y="18501361"/>
          <a:ext cx="838200" cy="0"/>
        </a:xfrm>
        <a:prstGeom prst="line">
          <a:avLst/>
        </a:prstGeom>
        <a:noFill/>
        <a:ln w="6350" cap="flat" cmpd="sng" algn="ctr">
          <a:solidFill>
            <a:srgbClr val="FF0000"/>
          </a:solidFill>
          <a:prstDash val="solid"/>
          <a:miter lim="800000"/>
        </a:ln>
        <a:effectLst/>
      </xdr:spPr>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40" name="楕円 839"/>
        <xdr:cNvSpPr/>
      </xdr:nvSpPr>
      <xdr:spPr>
        <a:xfrm>
          <a:off x="20383500" y="1845056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841" name="直線コネクタ 840"/>
        <xdr:cNvCxnSpPr/>
      </xdr:nvCxnSpPr>
      <xdr:spPr>
        <a:xfrm>
          <a:off x="20434300" y="18501361"/>
          <a:ext cx="889000" cy="0"/>
        </a:xfrm>
        <a:prstGeom prst="line">
          <a:avLst/>
        </a:prstGeom>
        <a:noFill/>
        <a:ln w="6350" cap="flat" cmpd="sng" algn="ctr">
          <a:solidFill>
            <a:srgbClr val="FF0000"/>
          </a:solidFill>
          <a:prstDash val="solid"/>
          <a:miter lim="800000"/>
        </a:ln>
        <a:effectLst/>
      </xdr:spPr>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42" name="楕円 841"/>
        <xdr:cNvSpPr/>
      </xdr:nvSpPr>
      <xdr:spPr>
        <a:xfrm>
          <a:off x="19494500" y="1845056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102</xdr:col>
      <xdr:colOff>114300</xdr:colOff>
      <xdr:row>107</xdr:row>
      <xdr:rowOff>156211</xdr:rowOff>
    </xdr:from>
    <xdr:to>
      <xdr:col>107</xdr:col>
      <xdr:colOff>50800</xdr:colOff>
      <xdr:row>107</xdr:row>
      <xdr:rowOff>156211</xdr:rowOff>
    </xdr:to>
    <xdr:cxnSp macro="">
      <xdr:nvCxnSpPr>
        <xdr:cNvPr id="843" name="直線コネクタ 842"/>
        <xdr:cNvCxnSpPr/>
      </xdr:nvCxnSpPr>
      <xdr:spPr>
        <a:xfrm>
          <a:off x="19545300" y="18501361"/>
          <a:ext cx="889000" cy="0"/>
        </a:xfrm>
        <a:prstGeom prst="line">
          <a:avLst/>
        </a:prstGeom>
        <a:noFill/>
        <a:ln w="6350" cap="flat" cmpd="sng" algn="ctr">
          <a:solidFill>
            <a:srgbClr val="FF0000"/>
          </a:solidFill>
          <a:prstDash val="solid"/>
          <a:miter lim="800000"/>
        </a:ln>
        <a:effectLst/>
      </xdr:spPr>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844" name="楕円 843"/>
        <xdr:cNvSpPr/>
      </xdr:nvSpPr>
      <xdr:spPr>
        <a:xfrm>
          <a:off x="18605500" y="18450561"/>
          <a:ext cx="101600" cy="101600"/>
        </a:xfrm>
        <a:prstGeom prst="ellipse">
          <a:avLst/>
        </a:prstGeom>
        <a:solidFill>
          <a:srgbClr val="FF0000"/>
        </a:solidFill>
        <a:ln w="19050" cap="flat" cmpd="sng" algn="ctr">
          <a:solidFill>
            <a:srgbClr val="FF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97</xdr:col>
      <xdr:colOff>177800</xdr:colOff>
      <xdr:row>107</xdr:row>
      <xdr:rowOff>156211</xdr:rowOff>
    </xdr:from>
    <xdr:to>
      <xdr:col>102</xdr:col>
      <xdr:colOff>114300</xdr:colOff>
      <xdr:row>107</xdr:row>
      <xdr:rowOff>156211</xdr:rowOff>
    </xdr:to>
    <xdr:cxnSp macro="">
      <xdr:nvCxnSpPr>
        <xdr:cNvPr id="845" name="直線コネクタ 844"/>
        <xdr:cNvCxnSpPr/>
      </xdr:nvCxnSpPr>
      <xdr:spPr>
        <a:xfrm>
          <a:off x="18656300" y="18501361"/>
          <a:ext cx="889000" cy="0"/>
        </a:xfrm>
        <a:prstGeom prst="line">
          <a:avLst/>
        </a:prstGeom>
        <a:noFill/>
        <a:ln w="6350" cap="flat" cmpd="sng" algn="ctr">
          <a:solidFill>
            <a:srgbClr val="FF0000"/>
          </a:solidFill>
          <a:prstDash val="solid"/>
          <a:miter lim="800000"/>
        </a:ln>
        <a:effectLst/>
      </xdr:spPr>
    </xdr:cxnSp>
    <xdr:clientData/>
  </xdr:twoCellAnchor>
  <xdr:oneCellAnchor>
    <xdr:from>
      <xdr:col>110</xdr:col>
      <xdr:colOff>120727</xdr:colOff>
      <xdr:row>104</xdr:row>
      <xdr:rowOff>21607</xdr:rowOff>
    </xdr:from>
    <xdr:ext cx="469744" cy="259045"/>
    <xdr:sp macro="" textlink="">
      <xdr:nvSpPr>
        <xdr:cNvPr id="846" name="n_1aveValue【庁舎】&#10;一人当たり面積"/>
        <xdr:cNvSpPr txBox="1"/>
      </xdr:nvSpPr>
      <xdr:spPr>
        <a:xfrm>
          <a:off x="21075727" y="1785240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0.142</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104</xdr:row>
      <xdr:rowOff>36847</xdr:rowOff>
    </xdr:from>
    <xdr:ext cx="469744" cy="259045"/>
    <xdr:sp macro="" textlink="">
      <xdr:nvSpPr>
        <xdr:cNvPr id="847" name="n_2aveValue【庁舎】&#10;一人当たり面積"/>
        <xdr:cNvSpPr txBox="1"/>
      </xdr:nvSpPr>
      <xdr:spPr>
        <a:xfrm>
          <a:off x="20199427" y="178676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0.138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104</xdr:row>
      <xdr:rowOff>36847</xdr:rowOff>
    </xdr:from>
    <xdr:ext cx="469744" cy="259045"/>
    <xdr:sp macro="" textlink="">
      <xdr:nvSpPr>
        <xdr:cNvPr id="848" name="n_3aveValue【庁舎】&#10;一人当たり面積"/>
        <xdr:cNvSpPr txBox="1"/>
      </xdr:nvSpPr>
      <xdr:spPr>
        <a:xfrm>
          <a:off x="19310427" y="17867647"/>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0.138</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104</xdr:row>
      <xdr:rowOff>25416</xdr:rowOff>
    </xdr:from>
    <xdr:ext cx="469744" cy="259045"/>
    <xdr:sp macro="" textlink="">
      <xdr:nvSpPr>
        <xdr:cNvPr id="849" name="n_4aveValue【庁舎】&#10;一人当たり面積"/>
        <xdr:cNvSpPr txBox="1"/>
      </xdr:nvSpPr>
      <xdr:spPr>
        <a:xfrm>
          <a:off x="18421427" y="17856216"/>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rPr>
            <a:t>0.141</a:t>
          </a:r>
          <a:endParaRPr kumimoji="1" lang="ja-JP" altLang="en-US" sz="1000" b="1" i="0" u="none" strike="noStrike" kern="0" cap="none" spc="0" normalizeH="0" baseline="0" noProof="0">
            <a:ln>
              <a:noFill/>
            </a:ln>
            <a:solidFill>
              <a:srgbClr val="00008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110</xdr:col>
      <xdr:colOff>120727</xdr:colOff>
      <xdr:row>108</xdr:row>
      <xdr:rowOff>26688</xdr:rowOff>
    </xdr:from>
    <xdr:ext cx="469744" cy="259045"/>
    <xdr:sp macro="" textlink="">
      <xdr:nvSpPr>
        <xdr:cNvPr id="850" name="n_1mainValue【庁舎】&#10;一人当たり面積"/>
        <xdr:cNvSpPr txBox="1"/>
      </xdr:nvSpPr>
      <xdr:spPr>
        <a:xfrm>
          <a:off x="21075727" y="18543288"/>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0.044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106</xdr:col>
      <xdr:colOff>6427</xdr:colOff>
      <xdr:row>108</xdr:row>
      <xdr:rowOff>26688</xdr:rowOff>
    </xdr:from>
    <xdr:ext cx="469744" cy="259045"/>
    <xdr:sp macro="" textlink="">
      <xdr:nvSpPr>
        <xdr:cNvPr id="851" name="n_2mainValue【庁舎】&#10;一人当たり面積"/>
        <xdr:cNvSpPr txBox="1"/>
      </xdr:nvSpPr>
      <xdr:spPr>
        <a:xfrm>
          <a:off x="20199427" y="18543288"/>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0.044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101</xdr:col>
      <xdr:colOff>69927</xdr:colOff>
      <xdr:row>108</xdr:row>
      <xdr:rowOff>26688</xdr:rowOff>
    </xdr:from>
    <xdr:ext cx="469744" cy="259045"/>
    <xdr:sp macro="" textlink="">
      <xdr:nvSpPr>
        <xdr:cNvPr id="852" name="n_3mainValue【庁舎】&#10;一人当たり面積"/>
        <xdr:cNvSpPr txBox="1"/>
      </xdr:nvSpPr>
      <xdr:spPr>
        <a:xfrm>
          <a:off x="19310427" y="18543288"/>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0.044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oneCellAnchor>
    <xdr:from>
      <xdr:col>96</xdr:col>
      <xdr:colOff>133427</xdr:colOff>
      <xdr:row>108</xdr:row>
      <xdr:rowOff>26688</xdr:rowOff>
    </xdr:from>
    <xdr:ext cx="469744" cy="259045"/>
    <xdr:sp macro="" textlink="">
      <xdr:nvSpPr>
        <xdr:cNvPr id="853" name="n_4mainValue【庁舎】&#10;一人当たり面積"/>
        <xdr:cNvSpPr txBox="1"/>
      </xdr:nvSpPr>
      <xdr:spPr>
        <a:xfrm>
          <a:off x="18421427" y="18543288"/>
          <a:ext cx="469744" cy="259045"/>
        </a:xfrm>
        <a:prstGeom prst="rect">
          <a:avLst/>
        </a:prstGeom>
        <a:noFill/>
        <a:ln>
          <a:noFill/>
        </a:ln>
        <a:effectLst/>
      </xdr:spPr>
      <xdr:txBody>
        <a:bodyPr vertOverflow="clip" horzOverflow="clip" vert="horz"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0.044</a:t>
          </a:r>
          <a:endParaRPr kumimoji="1" lang="ja-JP" altLang="en-US" sz="1000" b="1"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ysClr val="window" lastClr="FFFFFF"/>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miter lim="800000"/>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i="1"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ysClr val="window" lastClr="FFFFFF"/>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類似団体と比較して、特に有形固定資産減価償却率が高い施設は、庁舎、図書館、市民会館、一般廃棄物処理施設</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ある。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庁舎については、本庁舎は昭和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年に建設、図書館は、昭和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59</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に建設された施設であるが、令和元年度に図書館、（仮称）未来館、市庁舎、消防本部及び国県の行政機関等からなる複合施設並びにその周辺環境の整備に向けた基本的な考え方を整理した「厚木市複合施設等整備基本計画」を策定した。</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市民会館（文化会館）は、昭和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53</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年に建設された施設であり、「厚木市公共建築物の維持管理計画作成ガイドライン」に沿って、計画的に予防保全工事や建築設備の改修を実施し、施設の長寿命化を図っている。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一般廃棄物処理施設（環境センター）は、稼働から</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年以上経過している施設であり、「厚木愛甲ごみ処理広域化実施計画」に基づき、新ごみ中間処理施設の整備を進めている。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223,836
215,291
93.84
107,345,604
101,779,502
5,186,698
49,530,365
63,061,170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令和４年度における財政力指数（３か年平均）は類似団体との比較で</a:t>
          </a:r>
          <a:r>
            <a:rPr kumimoji="1" lang="en-US" altLang="ja-JP" sz="1300">
              <a:latin typeface="ＭＳ Ｐゴシック" panose="020B0600070205080204" pitchFamily="50" charset="-128"/>
              <a:ea typeface="ＭＳ Ｐゴシック" panose="020B0600070205080204" pitchFamily="50" charset="-128"/>
            </a:rPr>
            <a:t>0.30</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となっており、昭和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年の最終交付以来</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年連続で普通交付税の不交付団体となっている。</a:t>
          </a:r>
        </a:p>
        <a:p>
          <a:r>
            <a:rPr kumimoji="1" lang="ja-JP" altLang="en-US" sz="1300">
              <a:latin typeface="ＭＳ Ｐゴシック" panose="020B0600070205080204" pitchFamily="50" charset="-128"/>
              <a:ea typeface="ＭＳ Ｐゴシック" panose="020B0600070205080204" pitchFamily="50" charset="-128"/>
            </a:rPr>
            <a:t>　令和４年度においては、人口の減少等により分母である基準財政需要額が減少したことに加えて、市税の増収等により分子となる基準財政収入額が増加したことから、単年度財政力指数は前年度から</a:t>
          </a:r>
          <a:r>
            <a:rPr kumimoji="1" lang="en-US" altLang="ja-JP" sz="1300">
              <a:latin typeface="ＭＳ Ｐゴシック" panose="020B0600070205080204" pitchFamily="50" charset="-128"/>
              <a:ea typeface="ＭＳ Ｐゴシック" panose="020B0600070205080204" pitchFamily="50" charset="-128"/>
            </a:rPr>
            <a:t>0.023</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1.145</a:t>
          </a:r>
          <a:r>
            <a:rPr kumimoji="1" lang="ja-JP" altLang="en-US" sz="1300">
              <a:latin typeface="ＭＳ Ｐゴシック" panose="020B0600070205080204" pitchFamily="50" charset="-128"/>
              <a:ea typeface="ＭＳ Ｐゴシック" panose="020B0600070205080204" pitchFamily="50" charset="-128"/>
            </a:rPr>
            <a:t>となった。３か年平均としては、前年度から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低い</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1.176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13987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36</xdr:row>
      <xdr:rowOff>137160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2611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115570</xdr:rowOff>
    </xdr:from>
    <xdr:to>
      <xdr:col>19</xdr:col>
      <xdr:colOff>133350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116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115570</xdr:rowOff>
    </xdr:from>
    <xdr:to>
      <xdr:col>15</xdr:col>
      <xdr:colOff>82550</xdr:colOff>
      <xdr:row>36</xdr:row>
      <xdr:rowOff>64770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61163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64770</xdr:rowOff>
    </xdr:from>
    <xdr:to>
      <xdr:col>11</xdr:col>
      <xdr:colOff>31750</xdr:colOff>
      <xdr:row>36</xdr:row>
      <xdr:rowOff>64770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236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39387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86360</xdr:rowOff>
    </xdr:from>
    <xdr:to>
      <xdr:col>23</xdr:col>
      <xdr:colOff>184150</xdr:colOff>
      <xdr:row>37</xdr:row>
      <xdr:rowOff>16510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7637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1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38100</xdr:rowOff>
    </xdr:from>
    <xdr:to>
      <xdr:col>19</xdr:col>
      <xdr:colOff>184150</xdr:colOff>
      <xdr:row>36</xdr:row>
      <xdr:rowOff>139700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149877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64770</xdr:rowOff>
    </xdr:from>
    <xdr:to>
      <xdr:col>15</xdr:col>
      <xdr:colOff>133350</xdr:colOff>
      <xdr:row>35</xdr:row>
      <xdr:rowOff>166370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5097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13970</xdr:rowOff>
    </xdr:from>
    <xdr:to>
      <xdr:col>11</xdr:col>
      <xdr:colOff>82550</xdr:colOff>
      <xdr:row>36</xdr:row>
      <xdr:rowOff>115570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125747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13970</xdr:rowOff>
    </xdr:from>
    <xdr:to>
      <xdr:col>7</xdr:col>
      <xdr:colOff>31750</xdr:colOff>
      <xdr:row>36</xdr:row>
      <xdr:rowOff>115570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125747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物件費、扶助費、繰出金の増加等により分子である経常経費充当一般財源が増加したものの、法人市民税や固定資産税等の大幅な増収により分母である経常一般財源が分子以上の伸び率だったため、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なお、本市では、経常一般財源において年度間の振れ幅が大きい法人市民税の比率が比較的高く、経常収支比率に大きな影響を与える財政構造となっている。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66</xdr:row>
      <xdr:rowOff>26246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50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63</xdr:row>
      <xdr:rowOff>57996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66306"/>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91881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9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156633</xdr:rowOff>
    </xdr:from>
    <xdr:to>
      <xdr:col>19</xdr:col>
      <xdr:colOff>133350</xdr:colOff>
      <xdr:row>63</xdr:row>
      <xdr:rowOff>57996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72183"/>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156633</xdr:rowOff>
    </xdr:from>
    <xdr:to>
      <xdr:col>15</xdr:col>
      <xdr:colOff>82550</xdr:colOff>
      <xdr:row>62</xdr:row>
      <xdr:rowOff>108796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72183"/>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62</xdr:row>
      <xdr:rowOff>108796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05440"/>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2133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93573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9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105833</xdr:rowOff>
    </xdr:from>
    <xdr:to>
      <xdr:col>15</xdr:col>
      <xdr:colOff>133350</xdr:colOff>
      <xdr:row>60</xdr:row>
      <xdr:rowOff>35983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46160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57996</xdr:rowOff>
    </xdr:from>
    <xdr:to>
      <xdr:col>11</xdr:col>
      <xdr:colOff>82550</xdr:colOff>
      <xdr:row>62</xdr:row>
      <xdr:rowOff>159596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令和４年度は、人件費は減少したものの、物件費が増加したことから、人口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人当たりの決算額としては、前年度と比べて</a:t>
          </a:r>
          <a:r>
            <a:rPr kumimoji="1" lang="en-US" altLang="ja-JP" sz="1300">
              <a:latin typeface="ＭＳ Ｐゴシック" panose="020B0600070205080204" pitchFamily="50" charset="-128"/>
              <a:ea typeface="ＭＳ Ｐゴシック" panose="020B0600070205080204" pitchFamily="50" charset="-128"/>
            </a:rPr>
            <a:t>2,708</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本市は、類似団体と比べて公共施設の数が多いことから、施設管理に係る委託料などの物件費が高くなる傾向がある。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45797</xdr:rowOff>
    </xdr:from>
    <xdr:to>
      <xdr:col>23</xdr:col>
      <xdr:colOff>133350</xdr:colOff>
      <xdr:row>90</xdr:row>
      <xdr:rowOff>64756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61797"/>
          <a:ext cx="0" cy="173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36833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6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64756</xdr:rowOff>
    </xdr:from>
    <xdr:to>
      <xdr:col>24</xdr:col>
      <xdr:colOff>12700</xdr:colOff>
      <xdr:row>90</xdr:row>
      <xdr:rowOff>64756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9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132174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0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45797</xdr:rowOff>
    </xdr:from>
    <xdr:to>
      <xdr:col>24</xdr:col>
      <xdr:colOff>12700</xdr:colOff>
      <xdr:row>80</xdr:row>
      <xdr:rowOff>45797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6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138364</xdr:rowOff>
    </xdr:from>
    <xdr:to>
      <xdr:col>23</xdr:col>
      <xdr:colOff>133350</xdr:colOff>
      <xdr:row>86</xdr:row>
      <xdr:rowOff>21368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711614"/>
          <a:ext cx="838200" cy="5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128576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87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112049</xdr:rowOff>
    </xdr:from>
    <xdr:to>
      <xdr:col>23</xdr:col>
      <xdr:colOff>184150</xdr:colOff>
      <xdr:row>84</xdr:row>
      <xdr:rowOff>42199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19242</xdr:rowOff>
    </xdr:from>
    <xdr:to>
      <xdr:col>19</xdr:col>
      <xdr:colOff>133350</xdr:colOff>
      <xdr:row>85</xdr:row>
      <xdr:rowOff>138364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92492"/>
          <a:ext cx="889000" cy="11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45793</xdr:rowOff>
    </xdr:from>
    <xdr:to>
      <xdr:col>19</xdr:col>
      <xdr:colOff>184150</xdr:colOff>
      <xdr:row>83</xdr:row>
      <xdr:rowOff>147393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7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157570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74225</xdr:rowOff>
    </xdr:from>
    <xdr:to>
      <xdr:col>15</xdr:col>
      <xdr:colOff>82550</xdr:colOff>
      <xdr:row>85</xdr:row>
      <xdr:rowOff>19242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76025"/>
          <a:ext cx="889000" cy="11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122089</xdr:rowOff>
    </xdr:from>
    <xdr:to>
      <xdr:col>11</xdr:col>
      <xdr:colOff>31750</xdr:colOff>
      <xdr:row>84</xdr:row>
      <xdr:rowOff>74225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52439"/>
          <a:ext cx="889000" cy="12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42073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126213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142018</xdr:rowOff>
    </xdr:from>
    <xdr:to>
      <xdr:col>23</xdr:col>
      <xdr:colOff>184150</xdr:colOff>
      <xdr:row>86</xdr:row>
      <xdr:rowOff>72168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114095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8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87564</xdr:rowOff>
    </xdr:from>
    <xdr:to>
      <xdr:col>19</xdr:col>
      <xdr:colOff>184150</xdr:colOff>
      <xdr:row>86</xdr:row>
      <xdr:rowOff>17714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2491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47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139892</xdr:rowOff>
    </xdr:from>
    <xdr:to>
      <xdr:col>15</xdr:col>
      <xdr:colOff>133350</xdr:colOff>
      <xdr:row>85</xdr:row>
      <xdr:rowOff>70042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4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54819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2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23425</xdr:rowOff>
    </xdr:from>
    <xdr:to>
      <xdr:col>11</xdr:col>
      <xdr:colOff>82550</xdr:colOff>
      <xdr:row>84</xdr:row>
      <xdr:rowOff>125025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2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109802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1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71289</xdr:rowOff>
    </xdr:from>
    <xdr:to>
      <xdr:col>7</xdr:col>
      <xdr:colOff>31750</xdr:colOff>
      <xdr:row>84</xdr:row>
      <xdr:rowOff>1439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157666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8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令和２年度においては、退職及び採用並びに年齢による階層変動に係る職員構成の変動が要因となりラスパイレス指数が下がったが、その後横ばいに推移し、令和４年度は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今後も、近隣市の状況を踏まえながら、引き続き給与の適正化に努める。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60991"/>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111125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071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88</xdr:row>
      <xdr:rowOff>20109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071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88</xdr:row>
      <xdr:rowOff>20109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272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20109</xdr:rowOff>
    </xdr:from>
    <xdr:to>
      <xdr:col>73</xdr:col>
      <xdr:colOff>44450</xdr:colOff>
      <xdr:row>87</xdr:row>
      <xdr:rowOff>121709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131886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272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131886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60325</xdr:rowOff>
    </xdr:from>
    <xdr:to>
      <xdr:col>68</xdr:col>
      <xdr:colOff>203200</xdr:colOff>
      <xdr:row>87</xdr:row>
      <xdr:rowOff>161925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146702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人下回っているが、厚木市定員管理方針に基づき、将来を見据え、計画的な職員採用等を行うことにより、適正な定員管理に努める。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34502</xdr:rowOff>
    </xdr:from>
    <xdr:to>
      <xdr:col>81</xdr:col>
      <xdr:colOff>44450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8602"/>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120879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34502</xdr:rowOff>
    </xdr:from>
    <xdr:to>
      <xdr:col>81</xdr:col>
      <xdr:colOff>133350</xdr:colOff>
      <xdr:row>58</xdr:row>
      <xdr:rowOff>34502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67098</xdr:rowOff>
    </xdr:from>
    <xdr:to>
      <xdr:col>81</xdr:col>
      <xdr:colOff>44450</xdr:colOff>
      <xdr:row>61</xdr:row>
      <xdr:rowOff>91229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25548"/>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32614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60537</xdr:rowOff>
    </xdr:from>
    <xdr:to>
      <xdr:col>81</xdr:col>
      <xdr:colOff>95250</xdr:colOff>
      <xdr:row>61</xdr:row>
      <xdr:rowOff>162137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87206</xdr:rowOff>
    </xdr:from>
    <xdr:to>
      <xdr:col>77</xdr:col>
      <xdr:colOff>44450</xdr:colOff>
      <xdr:row>61</xdr:row>
      <xdr:rowOff>91229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4565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87206</xdr:rowOff>
    </xdr:from>
    <xdr:to>
      <xdr:col>72</xdr:col>
      <xdr:colOff>203200</xdr:colOff>
      <xdr:row>61</xdr:row>
      <xdr:rowOff>123402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54565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123402</xdr:rowOff>
    </xdr:from>
    <xdr:to>
      <xdr:col>68</xdr:col>
      <xdr:colOff>152400</xdr:colOff>
      <xdr:row>61</xdr:row>
      <xdr:rowOff>143510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8185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16298</xdr:rowOff>
    </xdr:from>
    <xdr:to>
      <xdr:col>81</xdr:col>
      <xdr:colOff>95250</xdr:colOff>
      <xdr:row>61</xdr:row>
      <xdr:rowOff>117898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32825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1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40429</xdr:rowOff>
    </xdr:from>
    <xdr:to>
      <xdr:col>77</xdr:col>
      <xdr:colOff>95250</xdr:colOff>
      <xdr:row>61</xdr:row>
      <xdr:rowOff>142029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152206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67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36406</xdr:rowOff>
    </xdr:from>
    <xdr:to>
      <xdr:col>73</xdr:col>
      <xdr:colOff>44450</xdr:colOff>
      <xdr:row>61</xdr:row>
      <xdr:rowOff>138006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148183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72602</xdr:rowOff>
    </xdr:from>
    <xdr:to>
      <xdr:col>68</xdr:col>
      <xdr:colOff>203200</xdr:colOff>
      <xdr:row>62</xdr:row>
      <xdr:rowOff>2752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158979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分子の要因としては、一般会計及び公共用地特会の元利償還金及び公債費に準ずる債務負担行為の増加等により約</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億円の増となった。また、公債費を軽減する特定財源等については、約</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億円増となり、分子全体として約</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憶円（</a:t>
          </a:r>
          <a:r>
            <a:rPr kumimoji="1" lang="en-US" altLang="ja-JP" sz="1300">
              <a:latin typeface="ＭＳ Ｐゴシック" panose="020B0600070205080204" pitchFamily="50" charset="-128"/>
              <a:ea typeface="ＭＳ Ｐゴシック" panose="020B0600070205080204" pitchFamily="50" charset="-128"/>
            </a:rPr>
            <a:t>44.3</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分母の要因としては、法人税割が約</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億円減となったものの、市民税、固定資産税が増となったことなどから約</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結果として、単年度の実質公債費比率については、分子が分母の増加率を上回ったことから、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39</xdr:row>
      <xdr:rowOff>114602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781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162275</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18748</xdr:rowOff>
    </xdr:from>
    <xdr:to>
      <xdr:col>81</xdr:col>
      <xdr:colOff>95250</xdr:colOff>
      <xdr:row>40</xdr:row>
      <xdr:rowOff>120348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91622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551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80131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551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80131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437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80329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9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29331</xdr:rowOff>
    </xdr:from>
    <xdr:to>
      <xdr:col>68</xdr:col>
      <xdr:colOff>203200</xdr:colOff>
      <xdr:row>39</xdr:row>
      <xdr:rowOff>130931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141108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令和４年度については、債務負担行為に基づく支出予定額として北部学校給食センターのＰＦＩ事業分等が増となったことから、分子全体として約</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％）の増となった。　</a:t>
          </a:r>
        </a:p>
        <a:p>
          <a:r>
            <a:rPr kumimoji="1" lang="ja-JP" altLang="en-US" sz="1300">
              <a:latin typeface="ＭＳ Ｐゴシック" panose="020B0600070205080204" pitchFamily="50" charset="-128"/>
              <a:ea typeface="ＭＳ Ｐゴシック" panose="020B0600070205080204" pitchFamily="50" charset="-128"/>
            </a:rPr>
            <a:t>　分母としては、市民税や固定資産税が増となったことから約</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結果として、分母、分子ともに増加したものの、分子の増加率が分母のそれを上回ったため、将来負担比率は、前年度の</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167746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97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139823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4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167746</xdr:rowOff>
    </xdr:from>
    <xdr:to>
      <xdr:col>81</xdr:col>
      <xdr:colOff>133350</xdr:colOff>
      <xdr:row>21</xdr:row>
      <xdr:rowOff>167746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129117</xdr:rowOff>
    </xdr:from>
    <xdr:to>
      <xdr:col>81</xdr:col>
      <xdr:colOff>44450</xdr:colOff>
      <xdr:row>19</xdr:row>
      <xdr:rowOff>9948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215217"/>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155275</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84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138748</xdr:rowOff>
    </xdr:from>
    <xdr:to>
      <xdr:col>81</xdr:col>
      <xdr:colOff>95250</xdr:colOff>
      <xdr:row>15</xdr:row>
      <xdr:rowOff>68898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82867</xdr:rowOff>
    </xdr:from>
    <xdr:to>
      <xdr:col>77</xdr:col>
      <xdr:colOff>44450</xdr:colOff>
      <xdr:row>18</xdr:row>
      <xdr:rowOff>129117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168967"/>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11536</xdr:rowOff>
    </xdr:from>
    <xdr:to>
      <xdr:col>77</xdr:col>
      <xdr:colOff>95250</xdr:colOff>
      <xdr:row>15</xdr:row>
      <xdr:rowOff>113136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123313</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5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66781</xdr:rowOff>
    </xdr:from>
    <xdr:to>
      <xdr:col>72</xdr:col>
      <xdr:colOff>203200</xdr:colOff>
      <xdr:row>18</xdr:row>
      <xdr:rowOff>82867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15288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110067</xdr:rowOff>
    </xdr:from>
    <xdr:to>
      <xdr:col>73</xdr:col>
      <xdr:colOff>44450</xdr:colOff>
      <xdr:row>16</xdr:row>
      <xdr:rowOff>40217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50394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4445</xdr:rowOff>
    </xdr:from>
    <xdr:to>
      <xdr:col>68</xdr:col>
      <xdr:colOff>152400</xdr:colOff>
      <xdr:row>18</xdr:row>
      <xdr:rowOff>66781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090545"/>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130175</xdr:rowOff>
    </xdr:from>
    <xdr:to>
      <xdr:col>68</xdr:col>
      <xdr:colOff>203200</xdr:colOff>
      <xdr:row>16</xdr:row>
      <xdr:rowOff>60325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70502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41169</xdr:rowOff>
    </xdr:from>
    <xdr:to>
      <xdr:col>64</xdr:col>
      <xdr:colOff>152400</xdr:colOff>
      <xdr:row>16</xdr:row>
      <xdr:rowOff>142769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152946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130598</xdr:rowOff>
    </xdr:from>
    <xdr:to>
      <xdr:col>81</xdr:col>
      <xdr:colOff>95250</xdr:colOff>
      <xdr:row>19</xdr:row>
      <xdr:rowOff>60748</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102675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8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78317</xdr:rowOff>
    </xdr:from>
    <xdr:to>
      <xdr:col>77</xdr:col>
      <xdr:colOff>95250</xdr:colOff>
      <xdr:row>19</xdr:row>
      <xdr:rowOff>8467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164694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5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32067</xdr:rowOff>
    </xdr:from>
    <xdr:to>
      <xdr:col>73</xdr:col>
      <xdr:colOff>44450</xdr:colOff>
      <xdr:row>18</xdr:row>
      <xdr:rowOff>133667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118444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0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15981</xdr:rowOff>
    </xdr:from>
    <xdr:to>
      <xdr:col>68</xdr:col>
      <xdr:colOff>203200</xdr:colOff>
      <xdr:row>18</xdr:row>
      <xdr:rowOff>117581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102358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18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125095</xdr:rowOff>
    </xdr:from>
    <xdr:to>
      <xdr:col>64</xdr:col>
      <xdr:colOff>152400</xdr:colOff>
      <xdr:row>18</xdr:row>
      <xdr:rowOff>55245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40022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2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223,836
215,291
93.84
107,345,604
101,779,502
5,186,698
49,530,365
63,061,170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令和４年度においては、法人市民税や固定資産税の増加等により分母となる経常一般財源が増加したことに加え、退職手当等の減に伴い分子となる人件費が減少したため、</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ポイント下降した。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107950</xdr:rowOff>
    </xdr:from>
    <xdr:to>
      <xdr:col>24</xdr:col>
      <xdr:colOff>25400</xdr:colOff>
      <xdr:row>42</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435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31750</xdr:rowOff>
    </xdr:from>
    <xdr:to>
      <xdr:col>24</xdr:col>
      <xdr:colOff>114300</xdr:colOff>
      <xdr:row>42</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107950</xdr:rowOff>
    </xdr:from>
    <xdr:to>
      <xdr:col>24</xdr:col>
      <xdr:colOff>114300</xdr:colOff>
      <xdr:row>32</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39</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730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124477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12700</xdr:rowOff>
    </xdr:from>
    <xdr:to>
      <xdr:col>19</xdr:col>
      <xdr:colOff>187325</xdr:colOff>
      <xdr:row>39</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63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6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87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133350</xdr:rowOff>
    </xdr:from>
    <xdr:to>
      <xdr:col>20</xdr:col>
      <xdr:colOff>38100</xdr:colOff>
      <xdr:row>39</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133350</xdr:rowOff>
    </xdr:from>
    <xdr:to>
      <xdr:col>15</xdr:col>
      <xdr:colOff>149225</xdr:colOff>
      <xdr:row>37</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は、法人市民税や固定産税の増等により分母となる経常一般財源が増加したものの、分子となる定期予防接種事業費の委託料や小学校維持管理事業費等、光熱費高騰に伴う施設管理費が増加したことから、横ばいに推移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21</xdr:row>
      <xdr:rowOff>55563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155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27640</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55563</xdr:rowOff>
    </xdr:from>
    <xdr:to>
      <xdr:col>82</xdr:col>
      <xdr:colOff>196850</xdr:colOff>
      <xdr:row>21</xdr:row>
      <xdr:rowOff>55563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12700</xdr:rowOff>
    </xdr:from>
    <xdr:to>
      <xdr:col>82</xdr:col>
      <xdr:colOff>107950</xdr:colOff>
      <xdr:row>19</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270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64152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35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84138</xdr:rowOff>
    </xdr:from>
    <xdr:to>
      <xdr:col>78</xdr:col>
      <xdr:colOff>69850</xdr:colOff>
      <xdr:row>19</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98788"/>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76200</xdr:rowOff>
    </xdr:from>
    <xdr:to>
      <xdr:col>78</xdr:col>
      <xdr:colOff>120650</xdr:colOff>
      <xdr:row>16</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84138</xdr:rowOff>
    </xdr:from>
    <xdr:to>
      <xdr:col>73</xdr:col>
      <xdr:colOff>180975</xdr:colOff>
      <xdr:row>18</xdr:row>
      <xdr:rowOff>141288</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99878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119063</xdr:rowOff>
    </xdr:from>
    <xdr:to>
      <xdr:col>74</xdr:col>
      <xdr:colOff>31750</xdr:colOff>
      <xdr:row>16</xdr:row>
      <xdr:rowOff>49213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59390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5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55563</xdr:rowOff>
    </xdr:from>
    <xdr:to>
      <xdr:col>69</xdr:col>
      <xdr:colOff>92075</xdr:colOff>
      <xdr:row>18</xdr:row>
      <xdr:rowOff>141288</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141663"/>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147638</xdr:rowOff>
    </xdr:from>
    <xdr:to>
      <xdr:col>69</xdr:col>
      <xdr:colOff>142875</xdr:colOff>
      <xdr:row>17</xdr:row>
      <xdr:rowOff>77788</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9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87965</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5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133350</xdr:rowOff>
    </xdr:from>
    <xdr:to>
      <xdr:col>82</xdr:col>
      <xdr:colOff>158750</xdr:colOff>
      <xdr:row>19</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105427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33338</xdr:rowOff>
    </xdr:from>
    <xdr:to>
      <xdr:col>74</xdr:col>
      <xdr:colOff>31750</xdr:colOff>
      <xdr:row>17</xdr:row>
      <xdr:rowOff>134938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119715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90488</xdr:rowOff>
    </xdr:from>
    <xdr:to>
      <xdr:col>69</xdr:col>
      <xdr:colOff>142875</xdr:colOff>
      <xdr:row>19</xdr:row>
      <xdr:rowOff>20638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5415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6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4763</xdr:rowOff>
    </xdr:from>
    <xdr:to>
      <xdr:col>65</xdr:col>
      <xdr:colOff>53975</xdr:colOff>
      <xdr:row>18</xdr:row>
      <xdr:rowOff>106363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91140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7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扶助費に係る経常収支比率は、年々上昇する傾向にある。</a:t>
          </a:r>
        </a:p>
        <a:p>
          <a:r>
            <a:rPr kumimoji="1" lang="ja-JP" altLang="en-US" sz="1300">
              <a:latin typeface="ＭＳ Ｐゴシック" panose="020B0600070205080204" pitchFamily="50" charset="-128"/>
              <a:ea typeface="ＭＳ Ｐゴシック" panose="020B0600070205080204" pitchFamily="50" charset="-128"/>
            </a:rPr>
            <a:t>　令和２年度においては、児童福祉関係事業費の減額の影響に伴い</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ポイントの減となったが、令和４年度においては、児童福祉費や社会福祉費といった民生費の扶助費が増額となったものの、分母となる経常一般財源の増加が上回ったため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ポイント下降した。</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1037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51905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59</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914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59</xdr:row>
      <xdr:rowOff>167822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891485"/>
          <a:ext cx="8890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2722</xdr:rowOff>
    </xdr:from>
    <xdr:to>
      <xdr:col>15</xdr:col>
      <xdr:colOff>149225</xdr:colOff>
      <xdr:row>57</xdr:row>
      <xdr:rowOff>104322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59</xdr:row>
      <xdr:rowOff>167822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169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27215</xdr:rowOff>
    </xdr:from>
    <xdr:to>
      <xdr:col>11</xdr:col>
      <xdr:colOff>60325</xdr:colOff>
      <xdr:row>58</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138992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繰出金について、国民健康保険事業特別会計に対する額は減少したものの、介護保険事業特別会計、後期高齢者医療事業特別会計に対する額の増加が減少額をうわまわったことから、その他経費全体として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313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56</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77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120650</xdr:rowOff>
    </xdr:from>
    <xdr:to>
      <xdr:col>78</xdr:col>
      <xdr:colOff>69850</xdr:colOff>
      <xdr:row>56</xdr:row>
      <xdr:rowOff>76200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50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120650</xdr:rowOff>
    </xdr:from>
    <xdr:to>
      <xdr:col>73</xdr:col>
      <xdr:colOff>180975</xdr:colOff>
      <xdr:row>56</xdr:row>
      <xdr:rowOff>88900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50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88900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01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69850</xdr:rowOff>
    </xdr:from>
    <xdr:to>
      <xdr:col>74</xdr:col>
      <xdr:colOff>31750</xdr:colOff>
      <xdr:row>56</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60977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令和４年度においては、法人市民税や固定産税の増等により分母となる経常一般財源が増加したものの、分子となる厚木愛甲環境施設組合負担金等の増加が分母を上回ったことから、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70016"/>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061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60706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052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92202</xdr:rowOff>
    </xdr:from>
    <xdr:to>
      <xdr:col>78</xdr:col>
      <xdr:colOff>120650</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7129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7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51562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0203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28702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020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101346</xdr:rowOff>
    </xdr:from>
    <xdr:to>
      <xdr:col>69</xdr:col>
      <xdr:colOff>142875</xdr:colOff>
      <xdr:row>36</xdr:row>
      <xdr:rowOff>31496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16273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99077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xdr:rowOff>
    </xdr:from>
    <xdr:to>
      <xdr:col>78</xdr:col>
      <xdr:colOff>120650</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121683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140208</xdr:rowOff>
    </xdr:from>
    <xdr:to>
      <xdr:col>69</xdr:col>
      <xdr:colOff>142875</xdr:colOff>
      <xdr:row>35</xdr:row>
      <xdr:rowOff>70358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80535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令和４年度においては、法人市民税や固定産税の増等により分母となる経常一般財源が増加したことに加え、斎場施設整備事業、厚木西公園（ぼうさいの丘）用地取得事業等の償還が完了したことから、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ポイント下降した。</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134620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00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875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2860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100330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860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100330</xdr:rowOff>
    </xdr:from>
    <xdr:to>
      <xdr:col>11</xdr:col>
      <xdr:colOff>9525</xdr:colOff>
      <xdr:row>75</xdr:row>
      <xdr:rowOff>123190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959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161307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令和４年度においては、分子となる物件費等が増額となったものの、人件費が減少したこと、分母となる経常一般財源について法人市民税や固定資産税が増加したこと等により前年度と比較して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ポイント下降した。</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33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167821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3173529"/>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109056</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296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146050</xdr:rowOff>
    </xdr:from>
    <xdr:to>
      <xdr:col>78</xdr:col>
      <xdr:colOff>69850</xdr:colOff>
      <xdr:row>77</xdr:row>
      <xdr:rowOff>167821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2661900"/>
          <a:ext cx="889000" cy="7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119743</xdr:rowOff>
    </xdr:from>
    <xdr:to>
      <xdr:col>78</xdr:col>
      <xdr:colOff>120650</xdr:colOff>
      <xdr:row>75</xdr:row>
      <xdr:rowOff>49893</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60070</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146050</xdr:rowOff>
    </xdr:from>
    <xdr:to>
      <xdr:col>73</xdr:col>
      <xdr:colOff>180975</xdr:colOff>
      <xdr:row>76</xdr:row>
      <xdr:rowOff>121557</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2661900"/>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116115</xdr:rowOff>
    </xdr:from>
    <xdr:to>
      <xdr:col>69</xdr:col>
      <xdr:colOff>92075</xdr:colOff>
      <xdr:row>76</xdr:row>
      <xdr:rowOff>121557</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2803415"/>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8164</xdr:rowOff>
    </xdr:from>
    <xdr:to>
      <xdr:col>69</xdr:col>
      <xdr:colOff>142875</xdr:colOff>
      <xdr:row>77</xdr:row>
      <xdr:rowOff>109764</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94541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92529</xdr:rowOff>
    </xdr:from>
    <xdr:to>
      <xdr:col>82</xdr:col>
      <xdr:colOff>158750</xdr:colOff>
      <xdr:row>77</xdr:row>
      <xdr:rowOff>22679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64606</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09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117021</xdr:rowOff>
    </xdr:from>
    <xdr:to>
      <xdr:col>78</xdr:col>
      <xdr:colOff>120650</xdr:colOff>
      <xdr:row>78</xdr:row>
      <xdr:rowOff>47171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31948</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95250</xdr:rowOff>
    </xdr:from>
    <xdr:to>
      <xdr:col>74</xdr:col>
      <xdr:colOff>31750</xdr:colOff>
      <xdr:row>74</xdr:row>
      <xdr:rowOff>25400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35577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70757</xdr:rowOff>
    </xdr:from>
    <xdr:to>
      <xdr:col>69</xdr:col>
      <xdr:colOff>142875</xdr:colOff>
      <xdr:row>77</xdr:row>
      <xdr:rowOff>907</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11084</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65315</xdr:rowOff>
    </xdr:from>
    <xdr:to>
      <xdr:col>65</xdr:col>
      <xdr:colOff>53975</xdr:colOff>
      <xdr:row>74</xdr:row>
      <xdr:rowOff>166915</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27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5642</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52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55231</xdr:rowOff>
    </xdr:from>
    <xdr:to>
      <xdr:col>29</xdr:col>
      <xdr:colOff>127000</xdr:colOff>
      <xdr:row>20</xdr:row>
      <xdr:rowOff>42298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60256"/>
          <a:ext cx="0" cy="13586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14375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42298</xdr:rowOff>
    </xdr:from>
    <xdr:to>
      <xdr:col>30</xdr:col>
      <xdr:colOff>25400</xdr:colOff>
      <xdr:row>20</xdr:row>
      <xdr:rowOff>42298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89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141608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55231</xdr:rowOff>
    </xdr:from>
    <xdr:to>
      <xdr:col>30</xdr:col>
      <xdr:colOff>25400</xdr:colOff>
      <xdr:row>12</xdr:row>
      <xdr:rowOff>55231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60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57092</xdr:rowOff>
    </xdr:from>
    <xdr:to>
      <xdr:col>29</xdr:col>
      <xdr:colOff>127000</xdr:colOff>
      <xdr:row>16</xdr:row>
      <xdr:rowOff>101375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47917"/>
          <a:ext cx="647700" cy="44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12659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4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40582</xdr:rowOff>
    </xdr:from>
    <xdr:to>
      <xdr:col>29</xdr:col>
      <xdr:colOff>177800</xdr:colOff>
      <xdr:row>17</xdr:row>
      <xdr:rowOff>142182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90663</xdr:rowOff>
    </xdr:from>
    <xdr:to>
      <xdr:col>26</xdr:col>
      <xdr:colOff>50800</xdr:colOff>
      <xdr:row>16</xdr:row>
      <xdr:rowOff>101375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81488"/>
          <a:ext cx="698500" cy="10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60731</xdr:rowOff>
    </xdr:from>
    <xdr:to>
      <xdr:col>26</xdr:col>
      <xdr:colOff>101600</xdr:colOff>
      <xdr:row>17</xdr:row>
      <xdr:rowOff>162331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147108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9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90663</xdr:rowOff>
    </xdr:from>
    <xdr:to>
      <xdr:col>22</xdr:col>
      <xdr:colOff>114300</xdr:colOff>
      <xdr:row>16</xdr:row>
      <xdr:rowOff>104739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81488"/>
          <a:ext cx="698500" cy="14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79346</xdr:rowOff>
    </xdr:from>
    <xdr:to>
      <xdr:col>22</xdr:col>
      <xdr:colOff>165100</xdr:colOff>
      <xdr:row>18</xdr:row>
      <xdr:rowOff>9496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165723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104739</xdr:rowOff>
    </xdr:from>
    <xdr:to>
      <xdr:col>18</xdr:col>
      <xdr:colOff>177800</xdr:colOff>
      <xdr:row>16</xdr:row>
      <xdr:rowOff>134293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95564"/>
          <a:ext cx="698500" cy="29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138423</xdr:rowOff>
    </xdr:from>
    <xdr:to>
      <xdr:col>19</xdr:col>
      <xdr:colOff>38100</xdr:colOff>
      <xdr:row>18</xdr:row>
      <xdr:rowOff>68573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53350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162916</xdr:rowOff>
    </xdr:from>
    <xdr:to>
      <xdr:col>15</xdr:col>
      <xdr:colOff>101600</xdr:colOff>
      <xdr:row>18</xdr:row>
      <xdr:rowOff>93066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25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77843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6292</xdr:rowOff>
    </xdr:from>
    <xdr:to>
      <xdr:col>29</xdr:col>
      <xdr:colOff>177800</xdr:colOff>
      <xdr:row>16</xdr:row>
      <xdr:rowOff>107892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97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22819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50575</xdr:rowOff>
    </xdr:from>
    <xdr:to>
      <xdr:col>26</xdr:col>
      <xdr:colOff>101600</xdr:colOff>
      <xdr:row>16</xdr:row>
      <xdr:rowOff>152175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41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162352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1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39863</xdr:rowOff>
    </xdr:from>
    <xdr:to>
      <xdr:col>22</xdr:col>
      <xdr:colOff>165100</xdr:colOff>
      <xdr:row>16</xdr:row>
      <xdr:rowOff>141463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30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151640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9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53939</xdr:rowOff>
    </xdr:from>
    <xdr:to>
      <xdr:col>19</xdr:col>
      <xdr:colOff>38100</xdr:colOff>
      <xdr:row>16</xdr:row>
      <xdr:rowOff>155539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44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165716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1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83493</xdr:rowOff>
    </xdr:from>
    <xdr:to>
      <xdr:col>15</xdr:col>
      <xdr:colOff>101600</xdr:colOff>
      <xdr:row>17</xdr:row>
      <xdr:rowOff>13643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74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23820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4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273495</xdr:rowOff>
    </xdr:from>
    <xdr:to>
      <xdr:col>29</xdr:col>
      <xdr:colOff>127000</xdr:colOff>
      <xdr:row>38</xdr:row>
      <xdr:rowOff>164757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8045"/>
          <a:ext cx="0" cy="14343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136834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164757</xdr:rowOff>
    </xdr:from>
    <xdr:to>
      <xdr:col>30</xdr:col>
      <xdr:colOff>25400</xdr:colOff>
      <xdr:row>38</xdr:row>
      <xdr:rowOff>164757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2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16972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4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273495</xdr:rowOff>
    </xdr:from>
    <xdr:to>
      <xdr:col>30</xdr:col>
      <xdr:colOff>25400</xdr:colOff>
      <xdr:row>33</xdr:row>
      <xdr:rowOff>273495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134810</xdr:rowOff>
    </xdr:from>
    <xdr:to>
      <xdr:col>29</xdr:col>
      <xdr:colOff>127000</xdr:colOff>
      <xdr:row>37</xdr:row>
      <xdr:rowOff>225641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59510"/>
          <a:ext cx="647700" cy="90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49141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02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32614</xdr:rowOff>
    </xdr:from>
    <xdr:to>
      <xdr:col>29</xdr:col>
      <xdr:colOff>177800</xdr:colOff>
      <xdr:row>37</xdr:row>
      <xdr:rowOff>134214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225641</xdr:rowOff>
    </xdr:from>
    <xdr:to>
      <xdr:col>26</xdr:col>
      <xdr:colOff>50800</xdr:colOff>
      <xdr:row>37</xdr:row>
      <xdr:rowOff>228918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50341"/>
          <a:ext cx="698500" cy="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106375</xdr:rowOff>
    </xdr:from>
    <xdr:to>
      <xdr:col>26</xdr:col>
      <xdr:colOff>101600</xdr:colOff>
      <xdr:row>37</xdr:row>
      <xdr:rowOff>207975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46702</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9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185179</xdr:rowOff>
    </xdr:from>
    <xdr:to>
      <xdr:col>22</xdr:col>
      <xdr:colOff>114300</xdr:colOff>
      <xdr:row>37</xdr:row>
      <xdr:rowOff>228918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09879"/>
          <a:ext cx="698500" cy="43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133617</xdr:rowOff>
    </xdr:from>
    <xdr:to>
      <xdr:col>22</xdr:col>
      <xdr:colOff>165100</xdr:colOff>
      <xdr:row>37</xdr:row>
      <xdr:rowOff>235217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73944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2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185179</xdr:rowOff>
    </xdr:from>
    <xdr:to>
      <xdr:col>18</xdr:col>
      <xdr:colOff>177800</xdr:colOff>
      <xdr:row>37</xdr:row>
      <xdr:rowOff>248272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09879"/>
          <a:ext cx="698500" cy="63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137198</xdr:rowOff>
    </xdr:from>
    <xdr:to>
      <xdr:col>19</xdr:col>
      <xdr:colOff>38100</xdr:colOff>
      <xdr:row>37</xdr:row>
      <xdr:rowOff>238798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223575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124701</xdr:rowOff>
    </xdr:from>
    <xdr:to>
      <xdr:col>15</xdr:col>
      <xdr:colOff>101600</xdr:colOff>
      <xdr:row>37</xdr:row>
      <xdr:rowOff>226301</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49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65028</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1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84010</xdr:rowOff>
    </xdr:from>
    <xdr:to>
      <xdr:col>29</xdr:col>
      <xdr:colOff>177800</xdr:colOff>
      <xdr:row>37</xdr:row>
      <xdr:rowOff>185610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0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56087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8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174841</xdr:rowOff>
    </xdr:from>
    <xdr:to>
      <xdr:col>26</xdr:col>
      <xdr:colOff>101600</xdr:colOff>
      <xdr:row>37</xdr:row>
      <xdr:rowOff>276441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99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261218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85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178118</xdr:rowOff>
    </xdr:from>
    <xdr:to>
      <xdr:col>22</xdr:col>
      <xdr:colOff>165100</xdr:colOff>
      <xdr:row>37</xdr:row>
      <xdr:rowOff>279718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0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264495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8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134379</xdr:rowOff>
    </xdr:from>
    <xdr:to>
      <xdr:col>19</xdr:col>
      <xdr:colOff>38100</xdr:colOff>
      <xdr:row>37</xdr:row>
      <xdr:rowOff>235979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59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74706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197472</xdr:rowOff>
    </xdr:from>
    <xdr:to>
      <xdr:col>15</xdr:col>
      <xdr:colOff>101600</xdr:colOff>
      <xdr:row>37</xdr:row>
      <xdr:rowOff>299072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22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283849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0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223,836
215,291
93.84
107,345,604
101,779,502
5,186,698
49,530,365
63,061,170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87481</xdr:rowOff>
    </xdr:from>
    <xdr:to>
      <xdr:col>24</xdr:col>
      <xdr:colOff>62865</xdr:colOff>
      <xdr:row>38</xdr:row>
      <xdr:rowOff>28502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0981"/>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32329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28502</xdr:rowOff>
    </xdr:from>
    <xdr:to>
      <xdr:col>24</xdr:col>
      <xdr:colOff>152400</xdr:colOff>
      <xdr:row>38</xdr:row>
      <xdr:rowOff>28502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34158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0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87481</xdr:rowOff>
    </xdr:from>
    <xdr:to>
      <xdr:col>24</xdr:col>
      <xdr:colOff>152400</xdr:colOff>
      <xdr:row>30</xdr:row>
      <xdr:rowOff>87481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100021</xdr:rowOff>
    </xdr:from>
    <xdr:to>
      <xdr:col>24</xdr:col>
      <xdr:colOff>63500</xdr:colOff>
      <xdr:row>33</xdr:row>
      <xdr:rowOff>158445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57871"/>
          <a:ext cx="838200" cy="5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100021</xdr:rowOff>
    </xdr:from>
    <xdr:to>
      <xdr:col>19</xdr:col>
      <xdr:colOff>177800</xdr:colOff>
      <xdr:row>33</xdr:row>
      <xdr:rowOff>119975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57871"/>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146344</xdr:rowOff>
    </xdr:from>
    <xdr:to>
      <xdr:col>20</xdr:col>
      <xdr:colOff>38100</xdr:colOff>
      <xdr:row>35</xdr:row>
      <xdr:rowOff>76494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67621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119975</xdr:rowOff>
    </xdr:from>
    <xdr:to>
      <xdr:col>15</xdr:col>
      <xdr:colOff>50800</xdr:colOff>
      <xdr:row>34</xdr:row>
      <xdr:rowOff>8745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77825"/>
          <a:ext cx="8890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94040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8745</xdr:rowOff>
    </xdr:from>
    <xdr:to>
      <xdr:col>10</xdr:col>
      <xdr:colOff>114300</xdr:colOff>
      <xdr:row>34</xdr:row>
      <xdr:rowOff>157269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38045"/>
          <a:ext cx="889000" cy="1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116803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107645</xdr:rowOff>
    </xdr:from>
    <xdr:to>
      <xdr:col>24</xdr:col>
      <xdr:colOff>114300</xdr:colOff>
      <xdr:row>34</xdr:row>
      <xdr:rowOff>37795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130522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49221</xdr:rowOff>
    </xdr:from>
    <xdr:to>
      <xdr:col>20</xdr:col>
      <xdr:colOff>38100</xdr:colOff>
      <xdr:row>33</xdr:row>
      <xdr:rowOff>150821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0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167348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69175</xdr:rowOff>
    </xdr:from>
    <xdr:to>
      <xdr:col>15</xdr:col>
      <xdr:colOff>101600</xdr:colOff>
      <xdr:row>33</xdr:row>
      <xdr:rowOff>170775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15852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129395</xdr:rowOff>
    </xdr:from>
    <xdr:to>
      <xdr:col>10</xdr:col>
      <xdr:colOff>165100</xdr:colOff>
      <xdr:row>34</xdr:row>
      <xdr:rowOff>59545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76072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6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106469</xdr:rowOff>
    </xdr:from>
    <xdr:to>
      <xdr:col>6</xdr:col>
      <xdr:colOff>38100</xdr:colOff>
      <xdr:row>35</xdr:row>
      <xdr:rowOff>36619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53146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1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91283</xdr:rowOff>
    </xdr:from>
    <xdr:to>
      <xdr:col>24</xdr:col>
      <xdr:colOff>62865</xdr:colOff>
      <xdr:row>58</xdr:row>
      <xdr:rowOff>161280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783"/>
          <a:ext cx="1270" cy="1441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165107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161280</xdr:rowOff>
    </xdr:from>
    <xdr:to>
      <xdr:col>24</xdr:col>
      <xdr:colOff>152400</xdr:colOff>
      <xdr:row>58</xdr:row>
      <xdr:rowOff>161280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37960</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91283</xdr:rowOff>
    </xdr:from>
    <xdr:to>
      <xdr:col>24</xdr:col>
      <xdr:colOff>152400</xdr:colOff>
      <xdr:row>50</xdr:row>
      <xdr:rowOff>91283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93249</xdr:rowOff>
    </xdr:from>
    <xdr:to>
      <xdr:col>24</xdr:col>
      <xdr:colOff>63500</xdr:colOff>
      <xdr:row>52</xdr:row>
      <xdr:rowOff>168961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008649"/>
          <a:ext cx="838200" cy="7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44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36642</xdr:rowOff>
    </xdr:from>
    <xdr:to>
      <xdr:col>24</xdr:col>
      <xdr:colOff>114300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168961</xdr:rowOff>
    </xdr:from>
    <xdr:to>
      <xdr:col>19</xdr:col>
      <xdr:colOff>177800</xdr:colOff>
      <xdr:row>54</xdr:row>
      <xdr:rowOff>118669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084361"/>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155925</xdr:rowOff>
    </xdr:from>
    <xdr:to>
      <xdr:col>20</xdr:col>
      <xdr:colOff>38100</xdr:colOff>
      <xdr:row>56</xdr:row>
      <xdr:rowOff>86075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77202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118669</xdr:rowOff>
    </xdr:from>
    <xdr:to>
      <xdr:col>15</xdr:col>
      <xdr:colOff>50800</xdr:colOff>
      <xdr:row>55</xdr:row>
      <xdr:rowOff>40670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76969"/>
          <a:ext cx="889000" cy="9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147833</xdr:rowOff>
    </xdr:from>
    <xdr:to>
      <xdr:col>15</xdr:col>
      <xdr:colOff>101600</xdr:colOff>
      <xdr:row>58</xdr:row>
      <xdr:rowOff>77983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69110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40670</xdr:rowOff>
    </xdr:from>
    <xdr:to>
      <xdr:col>10</xdr:col>
      <xdr:colOff>114300</xdr:colOff>
      <xdr:row>56</xdr:row>
      <xdr:rowOff>54204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70420"/>
          <a:ext cx="889000" cy="18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137500</xdr:rowOff>
    </xdr:from>
    <xdr:to>
      <xdr:col>10</xdr:col>
      <xdr:colOff>165100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120904</xdr:rowOff>
    </xdr:from>
    <xdr:to>
      <xdr:col>6</xdr:col>
      <xdr:colOff>38100</xdr:colOff>
      <xdr:row>59</xdr:row>
      <xdr:rowOff>51054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42181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42449</xdr:rowOff>
    </xdr:from>
    <xdr:to>
      <xdr:col>24</xdr:col>
      <xdr:colOff>114300</xdr:colOff>
      <xdr:row>52</xdr:row>
      <xdr:rowOff>144049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9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65326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80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118161</xdr:rowOff>
    </xdr:from>
    <xdr:to>
      <xdr:col>20</xdr:col>
      <xdr:colOff>38100</xdr:colOff>
      <xdr:row>53</xdr:row>
      <xdr:rowOff>48311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64838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80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67869</xdr:rowOff>
    </xdr:from>
    <xdr:to>
      <xdr:col>15</xdr:col>
      <xdr:colOff>101600</xdr:colOff>
      <xdr:row>54</xdr:row>
      <xdr:rowOff>169469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2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14546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161320</xdr:rowOff>
    </xdr:from>
    <xdr:to>
      <xdr:col>10</xdr:col>
      <xdr:colOff>165100</xdr:colOff>
      <xdr:row>55</xdr:row>
      <xdr:rowOff>91470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107997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3404</xdr:rowOff>
    </xdr:from>
    <xdr:to>
      <xdr:col>6</xdr:col>
      <xdr:colOff>38100</xdr:colOff>
      <xdr:row>56</xdr:row>
      <xdr:rowOff>105004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121531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7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158400</xdr:rowOff>
    </xdr:from>
    <xdr:to>
      <xdr:col>24</xdr:col>
      <xdr:colOff>62865</xdr:colOff>
      <xdr:row>78</xdr:row>
      <xdr:rowOff>122372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31350"/>
          <a:ext cx="1270" cy="116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126199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9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122372</xdr:rowOff>
    </xdr:from>
    <xdr:to>
      <xdr:col>24</xdr:col>
      <xdr:colOff>152400</xdr:colOff>
      <xdr:row>78</xdr:row>
      <xdr:rowOff>122372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105077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158400</xdr:rowOff>
    </xdr:from>
    <xdr:to>
      <xdr:col>24</xdr:col>
      <xdr:colOff>152400</xdr:colOff>
      <xdr:row>71</xdr:row>
      <xdr:rowOff>158400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3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155336</xdr:rowOff>
    </xdr:from>
    <xdr:to>
      <xdr:col>24</xdr:col>
      <xdr:colOff>63500</xdr:colOff>
      <xdr:row>76</xdr:row>
      <xdr:rowOff>161234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85536"/>
          <a:ext cx="8382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147657</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7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169230</xdr:rowOff>
    </xdr:from>
    <xdr:to>
      <xdr:col>24</xdr:col>
      <xdr:colOff>114300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161234</xdr:rowOff>
    </xdr:from>
    <xdr:to>
      <xdr:col>19</xdr:col>
      <xdr:colOff>177800</xdr:colOff>
      <xdr:row>76</xdr:row>
      <xdr:rowOff>165714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91434"/>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3494</xdr:rowOff>
    </xdr:from>
    <xdr:to>
      <xdr:col>20</xdr:col>
      <xdr:colOff>38100</xdr:colOff>
      <xdr:row>77</xdr:row>
      <xdr:rowOff>105094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96221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165714</xdr:rowOff>
    </xdr:from>
    <xdr:to>
      <xdr:col>15</xdr:col>
      <xdr:colOff>50800</xdr:colOff>
      <xdr:row>76</xdr:row>
      <xdr:rowOff>166949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95914"/>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6375</xdr:rowOff>
    </xdr:from>
    <xdr:to>
      <xdr:col>15</xdr:col>
      <xdr:colOff>101600</xdr:colOff>
      <xdr:row>77</xdr:row>
      <xdr:rowOff>107975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99102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166949</xdr:rowOff>
    </xdr:from>
    <xdr:to>
      <xdr:col>10</xdr:col>
      <xdr:colOff>114300</xdr:colOff>
      <xdr:row>77</xdr:row>
      <xdr:rowOff>31938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97149"/>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48941</xdr:rowOff>
    </xdr:from>
    <xdr:to>
      <xdr:col>10</xdr:col>
      <xdr:colOff>165100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141668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54336</xdr:rowOff>
    </xdr:from>
    <xdr:to>
      <xdr:col>6</xdr:col>
      <xdr:colOff>38100</xdr:colOff>
      <xdr:row>77</xdr:row>
      <xdr:rowOff>155936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147063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4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104536</xdr:rowOff>
    </xdr:from>
    <xdr:to>
      <xdr:col>24</xdr:col>
      <xdr:colOff>114300</xdr:colOff>
      <xdr:row>77</xdr:row>
      <xdr:rowOff>34686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127413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8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110434</xdr:rowOff>
    </xdr:from>
    <xdr:to>
      <xdr:col>20</xdr:col>
      <xdr:colOff>38100</xdr:colOff>
      <xdr:row>77</xdr:row>
      <xdr:rowOff>40584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4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57111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1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114914</xdr:rowOff>
    </xdr:from>
    <xdr:to>
      <xdr:col>15</xdr:col>
      <xdr:colOff>101600</xdr:colOff>
      <xdr:row>77</xdr:row>
      <xdr:rowOff>45064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4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61592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2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116149</xdr:rowOff>
    </xdr:from>
    <xdr:to>
      <xdr:col>10</xdr:col>
      <xdr:colOff>165100</xdr:colOff>
      <xdr:row>77</xdr:row>
      <xdr:rowOff>46299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4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62826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92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152588</xdr:rowOff>
    </xdr:from>
    <xdr:to>
      <xdr:col>6</xdr:col>
      <xdr:colOff>38100</xdr:colOff>
      <xdr:row>77</xdr:row>
      <xdr:rowOff>82738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8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99265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5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54756</xdr:rowOff>
    </xdr:from>
    <xdr:to>
      <xdr:col>24</xdr:col>
      <xdr:colOff>62865</xdr:colOff>
      <xdr:row>98</xdr:row>
      <xdr:rowOff>102685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85256"/>
          <a:ext cx="1270" cy="141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106512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102685</xdr:rowOff>
    </xdr:from>
    <xdr:to>
      <xdr:col>24</xdr:col>
      <xdr:colOff>152400</xdr:colOff>
      <xdr:row>98</xdr:row>
      <xdr:rowOff>102685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0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1433</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54756</xdr:rowOff>
    </xdr:from>
    <xdr:to>
      <xdr:col>24</xdr:col>
      <xdr:colOff>152400</xdr:colOff>
      <xdr:row>90</xdr:row>
      <xdr:rowOff>54756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8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146253</xdr:rowOff>
    </xdr:from>
    <xdr:to>
      <xdr:col>24</xdr:col>
      <xdr:colOff>63500</xdr:colOff>
      <xdr:row>95</xdr:row>
      <xdr:rowOff>56566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091103"/>
          <a:ext cx="838200" cy="25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128267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160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149840</xdr:rowOff>
    </xdr:from>
    <xdr:to>
      <xdr:col>24</xdr:col>
      <xdr:colOff>114300</xdr:colOff>
      <xdr:row>96</xdr:row>
      <xdr:rowOff>79990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146253</xdr:rowOff>
    </xdr:from>
    <xdr:to>
      <xdr:col>19</xdr:col>
      <xdr:colOff>177800</xdr:colOff>
      <xdr:row>96</xdr:row>
      <xdr:rowOff>73330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91103"/>
          <a:ext cx="889000" cy="4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101149</xdr:rowOff>
    </xdr:from>
    <xdr:to>
      <xdr:col>20</xdr:col>
      <xdr:colOff>38100</xdr:colOff>
      <xdr:row>95</xdr:row>
      <xdr:rowOff>31299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22426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1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73330</xdr:rowOff>
    </xdr:from>
    <xdr:to>
      <xdr:col>15</xdr:col>
      <xdr:colOff>50800</xdr:colOff>
      <xdr:row>96</xdr:row>
      <xdr:rowOff>170542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32530"/>
          <a:ext cx="889000" cy="9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58001</xdr:rowOff>
    </xdr:from>
    <xdr:to>
      <xdr:col>15</xdr:col>
      <xdr:colOff>101600</xdr:colOff>
      <xdr:row>97</xdr:row>
      <xdr:rowOff>159601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150728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7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170542</xdr:rowOff>
    </xdr:from>
    <xdr:to>
      <xdr:col>10</xdr:col>
      <xdr:colOff>114300</xdr:colOff>
      <xdr:row>97</xdr:row>
      <xdr:rowOff>93542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29742"/>
          <a:ext cx="889000" cy="9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95929</xdr:rowOff>
    </xdr:from>
    <xdr:to>
      <xdr:col>10</xdr:col>
      <xdr:colOff>165100</xdr:colOff>
      <xdr:row>98</xdr:row>
      <xdr:rowOff>26079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17206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8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144850</xdr:rowOff>
    </xdr:from>
    <xdr:to>
      <xdr:col>6</xdr:col>
      <xdr:colOff>38100</xdr:colOff>
      <xdr:row>98</xdr:row>
      <xdr:rowOff>75000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66127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5766</xdr:rowOff>
    </xdr:from>
    <xdr:to>
      <xdr:col>24</xdr:col>
      <xdr:colOff>114300</xdr:colOff>
      <xdr:row>95</xdr:row>
      <xdr:rowOff>107366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28643</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95453</xdr:rowOff>
    </xdr:from>
    <xdr:to>
      <xdr:col>20</xdr:col>
      <xdr:colOff>38100</xdr:colOff>
      <xdr:row>94</xdr:row>
      <xdr:rowOff>25603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42130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1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22530</xdr:rowOff>
    </xdr:from>
    <xdr:to>
      <xdr:col>15</xdr:col>
      <xdr:colOff>101600</xdr:colOff>
      <xdr:row>96</xdr:row>
      <xdr:rowOff>124130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140657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25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119742</xdr:rowOff>
    </xdr:from>
    <xdr:to>
      <xdr:col>10</xdr:col>
      <xdr:colOff>165100</xdr:colOff>
      <xdr:row>97</xdr:row>
      <xdr:rowOff>49892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7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66419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5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42742</xdr:rowOff>
    </xdr:from>
    <xdr:to>
      <xdr:col>6</xdr:col>
      <xdr:colOff>38100</xdr:colOff>
      <xdr:row>97</xdr:row>
      <xdr:rowOff>144342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7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160869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44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40705</xdr:rowOff>
    </xdr:from>
    <xdr:to>
      <xdr:col>54</xdr:col>
      <xdr:colOff>189865</xdr:colOff>
      <xdr:row>37</xdr:row>
      <xdr:rowOff>115403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70005"/>
          <a:ext cx="1270" cy="589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119230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6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115403</xdr:rowOff>
    </xdr:from>
    <xdr:to>
      <xdr:col>55</xdr:col>
      <xdr:colOff>88900</xdr:colOff>
      <xdr:row>37</xdr:row>
      <xdr:rowOff>115403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5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158832</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4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40705</xdr:rowOff>
    </xdr:from>
    <xdr:to>
      <xdr:col>55</xdr:col>
      <xdr:colOff>88900</xdr:colOff>
      <xdr:row>34</xdr:row>
      <xdr:rowOff>40705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7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32726</xdr:rowOff>
    </xdr:from>
    <xdr:to>
      <xdr:col>55</xdr:col>
      <xdr:colOff>0</xdr:colOff>
      <xdr:row>37</xdr:row>
      <xdr:rowOff>82104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76376"/>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118396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1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95519</xdr:rowOff>
    </xdr:from>
    <xdr:to>
      <xdr:col>55</xdr:col>
      <xdr:colOff>50800</xdr:colOff>
      <xdr:row>37</xdr:row>
      <xdr:rowOff>25669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6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169701</xdr:rowOff>
    </xdr:from>
    <xdr:to>
      <xdr:col>50</xdr:col>
      <xdr:colOff>114300</xdr:colOff>
      <xdr:row>37</xdr:row>
      <xdr:rowOff>82104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313201"/>
          <a:ext cx="889000" cy="11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152679</xdr:rowOff>
    </xdr:from>
    <xdr:to>
      <xdr:col>50</xdr:col>
      <xdr:colOff>165100</xdr:colOff>
      <xdr:row>37</xdr:row>
      <xdr:rowOff>82829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99356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169701</xdr:rowOff>
    </xdr:from>
    <xdr:to>
      <xdr:col>45</xdr:col>
      <xdr:colOff>177800</xdr:colOff>
      <xdr:row>38</xdr:row>
      <xdr:rowOff>45604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313201"/>
          <a:ext cx="889000" cy="124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62262</xdr:rowOff>
    </xdr:from>
    <xdr:to>
      <xdr:col>46</xdr:col>
      <xdr:colOff>38100</xdr:colOff>
      <xdr:row>30</xdr:row>
      <xdr:rowOff>163862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8939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45604</xdr:rowOff>
    </xdr:from>
    <xdr:to>
      <xdr:col>41</xdr:col>
      <xdr:colOff>50800</xdr:colOff>
      <xdr:row>38</xdr:row>
      <xdr:rowOff>56120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6070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36616</xdr:rowOff>
    </xdr:from>
    <xdr:to>
      <xdr:col>41</xdr:col>
      <xdr:colOff>101600</xdr:colOff>
      <xdr:row>37</xdr:row>
      <xdr:rowOff>138216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154743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41395</xdr:rowOff>
    </xdr:from>
    <xdr:to>
      <xdr:col>36</xdr:col>
      <xdr:colOff>165100</xdr:colOff>
      <xdr:row>37</xdr:row>
      <xdr:rowOff>142995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159522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153376</xdr:rowOff>
    </xdr:from>
    <xdr:to>
      <xdr:col>55</xdr:col>
      <xdr:colOff>50800</xdr:colOff>
      <xdr:row>37</xdr:row>
      <xdr:rowOff>83526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73945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4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31304</xdr:rowOff>
    </xdr:from>
    <xdr:to>
      <xdr:col>50</xdr:col>
      <xdr:colOff>165100</xdr:colOff>
      <xdr:row>37</xdr:row>
      <xdr:rowOff>132904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124031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6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118901</xdr:rowOff>
    </xdr:from>
    <xdr:to>
      <xdr:col>46</xdr:col>
      <xdr:colOff>38100</xdr:colOff>
      <xdr:row>31</xdr:row>
      <xdr:rowOff>49051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2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40178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35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166254</xdr:rowOff>
    </xdr:from>
    <xdr:to>
      <xdr:col>41</xdr:col>
      <xdr:colOff>101600</xdr:colOff>
      <xdr:row>38</xdr:row>
      <xdr:rowOff>96404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87531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5320</xdr:rowOff>
    </xdr:from>
    <xdr:to>
      <xdr:col>36</xdr:col>
      <xdr:colOff>165100</xdr:colOff>
      <xdr:row>38</xdr:row>
      <xdr:rowOff>106920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98047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1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68415</xdr:rowOff>
    </xdr:from>
    <xdr:to>
      <xdr:col>54</xdr:col>
      <xdr:colOff>189865</xdr:colOff>
      <xdr:row>59</xdr:row>
      <xdr:rowOff>116840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12365"/>
          <a:ext cx="1270" cy="1420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120667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116840</xdr:rowOff>
    </xdr:from>
    <xdr:to>
      <xdr:col>55</xdr:col>
      <xdr:colOff>88900</xdr:colOff>
      <xdr:row>59</xdr:row>
      <xdr:rowOff>116840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23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15092</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68415</xdr:rowOff>
    </xdr:from>
    <xdr:to>
      <xdr:col>55</xdr:col>
      <xdr:colOff>88900</xdr:colOff>
      <xdr:row>51</xdr:row>
      <xdr:rowOff>68415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42717</xdr:rowOff>
    </xdr:from>
    <xdr:to>
      <xdr:col>55</xdr:col>
      <xdr:colOff>0</xdr:colOff>
      <xdr:row>56</xdr:row>
      <xdr:rowOff>28277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72467"/>
          <a:ext cx="838200" cy="15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160043</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9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10166</xdr:rowOff>
    </xdr:from>
    <xdr:to>
      <xdr:col>55</xdr:col>
      <xdr:colOff>50800</xdr:colOff>
      <xdr:row>56</xdr:row>
      <xdr:rowOff>111766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170599</xdr:rowOff>
    </xdr:from>
    <xdr:to>
      <xdr:col>50</xdr:col>
      <xdr:colOff>114300</xdr:colOff>
      <xdr:row>56</xdr:row>
      <xdr:rowOff>28277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428899"/>
          <a:ext cx="889000" cy="20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115074</xdr:rowOff>
    </xdr:from>
    <xdr:to>
      <xdr:col>50</xdr:col>
      <xdr:colOff>165100</xdr:colOff>
      <xdr:row>57</xdr:row>
      <xdr:rowOff>45224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36351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170599</xdr:rowOff>
    </xdr:from>
    <xdr:to>
      <xdr:col>45</xdr:col>
      <xdr:colOff>177800</xdr:colOff>
      <xdr:row>55</xdr:row>
      <xdr:rowOff>81750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428899"/>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64878</xdr:rowOff>
    </xdr:from>
    <xdr:to>
      <xdr:col>46</xdr:col>
      <xdr:colOff>38100</xdr:colOff>
      <xdr:row>56</xdr:row>
      <xdr:rowOff>166478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157605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73940</xdr:rowOff>
    </xdr:from>
    <xdr:to>
      <xdr:col>41</xdr:col>
      <xdr:colOff>50800</xdr:colOff>
      <xdr:row>55</xdr:row>
      <xdr:rowOff>81750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332240"/>
          <a:ext cx="889000" cy="17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12033</xdr:rowOff>
    </xdr:from>
    <xdr:to>
      <xdr:col>41</xdr:col>
      <xdr:colOff>101600</xdr:colOff>
      <xdr:row>56</xdr:row>
      <xdr:rowOff>113633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104760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31331</xdr:rowOff>
    </xdr:from>
    <xdr:to>
      <xdr:col>36</xdr:col>
      <xdr:colOff>165100</xdr:colOff>
      <xdr:row>56</xdr:row>
      <xdr:rowOff>132931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124058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2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163367</xdr:rowOff>
    </xdr:from>
    <xdr:to>
      <xdr:col>55</xdr:col>
      <xdr:colOff>50800</xdr:colOff>
      <xdr:row>55</xdr:row>
      <xdr:rowOff>93517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2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14794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7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148927</xdr:rowOff>
    </xdr:from>
    <xdr:to>
      <xdr:col>50</xdr:col>
      <xdr:colOff>165100</xdr:colOff>
      <xdr:row>56</xdr:row>
      <xdr:rowOff>79077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5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95604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3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119799</xdr:rowOff>
    </xdr:from>
    <xdr:to>
      <xdr:col>46</xdr:col>
      <xdr:colOff>38100</xdr:colOff>
      <xdr:row>55</xdr:row>
      <xdr:rowOff>49949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37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66476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1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30950</xdr:rowOff>
    </xdr:from>
    <xdr:to>
      <xdr:col>41</xdr:col>
      <xdr:colOff>101600</xdr:colOff>
      <xdr:row>55</xdr:row>
      <xdr:rowOff>132550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149077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23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23140</xdr:rowOff>
    </xdr:from>
    <xdr:to>
      <xdr:col>36</xdr:col>
      <xdr:colOff>165100</xdr:colOff>
      <xdr:row>54</xdr:row>
      <xdr:rowOff>124740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2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141267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05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87710</xdr:rowOff>
    </xdr:from>
    <xdr:to>
      <xdr:col>54</xdr:col>
      <xdr:colOff>189865</xdr:colOff>
      <xdr:row>79</xdr:row>
      <xdr:rowOff>90159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89210"/>
          <a:ext cx="1270" cy="154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93986</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38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90159</xdr:rowOff>
    </xdr:from>
    <xdr:to>
      <xdr:col>55</xdr:col>
      <xdr:colOff>88900</xdr:colOff>
      <xdr:row>79</xdr:row>
      <xdr:rowOff>90159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3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34387</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87710</xdr:rowOff>
    </xdr:from>
    <xdr:to>
      <xdr:col>55</xdr:col>
      <xdr:colOff>88900</xdr:colOff>
      <xdr:row>70</xdr:row>
      <xdr:rowOff>87710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8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79252</xdr:rowOff>
    </xdr:from>
    <xdr:to>
      <xdr:col>55</xdr:col>
      <xdr:colOff>0</xdr:colOff>
      <xdr:row>76</xdr:row>
      <xdr:rowOff>99335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938002"/>
          <a:ext cx="838200" cy="19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74413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0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95986</xdr:rowOff>
    </xdr:from>
    <xdr:to>
      <xdr:col>55</xdr:col>
      <xdr:colOff>50800</xdr:colOff>
      <xdr:row>77</xdr:row>
      <xdr:rowOff>26136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2474</xdr:rowOff>
    </xdr:from>
    <xdr:to>
      <xdr:col>50</xdr:col>
      <xdr:colOff>114300</xdr:colOff>
      <xdr:row>76</xdr:row>
      <xdr:rowOff>99335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032674"/>
          <a:ext cx="889000" cy="9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20744</xdr:rowOff>
    </xdr:from>
    <xdr:to>
      <xdr:col>50</xdr:col>
      <xdr:colOff>165100</xdr:colOff>
      <xdr:row>77</xdr:row>
      <xdr:rowOff>122344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2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113471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31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2474</xdr:rowOff>
    </xdr:from>
    <xdr:to>
      <xdr:col>45</xdr:col>
      <xdr:colOff>177800</xdr:colOff>
      <xdr:row>76</xdr:row>
      <xdr:rowOff>146852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032674"/>
          <a:ext cx="889000" cy="14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45695</xdr:rowOff>
    </xdr:from>
    <xdr:to>
      <xdr:col>46</xdr:col>
      <xdr:colOff>38100</xdr:colOff>
      <xdr:row>77</xdr:row>
      <xdr:rowOff>147295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138422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163181</xdr:rowOff>
    </xdr:from>
    <xdr:to>
      <xdr:col>41</xdr:col>
      <xdr:colOff>50800</xdr:colOff>
      <xdr:row>76</xdr:row>
      <xdr:rowOff>146852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021931"/>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148727</xdr:rowOff>
    </xdr:from>
    <xdr:to>
      <xdr:col>41</xdr:col>
      <xdr:colOff>101600</xdr:colOff>
      <xdr:row>77</xdr:row>
      <xdr:rowOff>78877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70004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30510</xdr:rowOff>
    </xdr:from>
    <xdr:to>
      <xdr:col>36</xdr:col>
      <xdr:colOff>165100</xdr:colOff>
      <xdr:row>77</xdr:row>
      <xdr:rowOff>132110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123237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32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28452</xdr:rowOff>
    </xdr:from>
    <xdr:to>
      <xdr:col>55</xdr:col>
      <xdr:colOff>50800</xdr:colOff>
      <xdr:row>75</xdr:row>
      <xdr:rowOff>130052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8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51329</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73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48535</xdr:rowOff>
    </xdr:from>
    <xdr:to>
      <xdr:col>50</xdr:col>
      <xdr:colOff>165100</xdr:colOff>
      <xdr:row>76</xdr:row>
      <xdr:rowOff>150135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0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166663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85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123125</xdr:rowOff>
    </xdr:from>
    <xdr:to>
      <xdr:col>46</xdr:col>
      <xdr:colOff>38100</xdr:colOff>
      <xdr:row>76</xdr:row>
      <xdr:rowOff>53274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9818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69802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75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96052</xdr:rowOff>
    </xdr:from>
    <xdr:to>
      <xdr:col>41</xdr:col>
      <xdr:colOff>101600</xdr:colOff>
      <xdr:row>77</xdr:row>
      <xdr:rowOff>26202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42729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90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112381</xdr:rowOff>
    </xdr:from>
    <xdr:to>
      <xdr:col>36</xdr:col>
      <xdr:colOff>165100</xdr:colOff>
      <xdr:row>76</xdr:row>
      <xdr:rowOff>42531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9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59058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74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154363</xdr:rowOff>
    </xdr:from>
    <xdr:to>
      <xdr:col>54</xdr:col>
      <xdr:colOff>189865</xdr:colOff>
      <xdr:row>98</xdr:row>
      <xdr:rowOff>83072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413413"/>
          <a:ext cx="1270" cy="1471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86899</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8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83072</xdr:rowOff>
    </xdr:from>
    <xdr:to>
      <xdr:col>55</xdr:col>
      <xdr:colOff>88900</xdr:colOff>
      <xdr:row>98</xdr:row>
      <xdr:rowOff>83072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8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101040</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18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154363</xdr:rowOff>
    </xdr:from>
    <xdr:to>
      <xdr:col>55</xdr:col>
      <xdr:colOff>88900</xdr:colOff>
      <xdr:row>89</xdr:row>
      <xdr:rowOff>154363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4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19751</xdr:rowOff>
    </xdr:from>
    <xdr:to>
      <xdr:col>55</xdr:col>
      <xdr:colOff>0</xdr:colOff>
      <xdr:row>95</xdr:row>
      <xdr:rowOff>127910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07501"/>
          <a:ext cx="838200" cy="10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141919</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086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119042</xdr:rowOff>
    </xdr:from>
    <xdr:to>
      <xdr:col>55</xdr:col>
      <xdr:colOff>50800</xdr:colOff>
      <xdr:row>95</xdr:row>
      <xdr:rowOff>49192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23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141822</xdr:rowOff>
    </xdr:from>
    <xdr:to>
      <xdr:col>50</xdr:col>
      <xdr:colOff>114300</xdr:colOff>
      <xdr:row>95</xdr:row>
      <xdr:rowOff>127910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258122"/>
          <a:ext cx="889000" cy="1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65517</xdr:rowOff>
    </xdr:from>
    <xdr:to>
      <xdr:col>50</xdr:col>
      <xdr:colOff>165100</xdr:colOff>
      <xdr:row>95</xdr:row>
      <xdr:rowOff>167117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12194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12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90878</xdr:rowOff>
    </xdr:from>
    <xdr:to>
      <xdr:col>45</xdr:col>
      <xdr:colOff>177800</xdr:colOff>
      <xdr:row>94</xdr:row>
      <xdr:rowOff>141822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207178"/>
          <a:ext cx="889000" cy="5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139486</xdr:rowOff>
    </xdr:from>
    <xdr:to>
      <xdr:col>46</xdr:col>
      <xdr:colOff>38100</xdr:colOff>
      <xdr:row>95</xdr:row>
      <xdr:rowOff>69636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25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60763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3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90878</xdr:rowOff>
    </xdr:from>
    <xdr:to>
      <xdr:col>41</xdr:col>
      <xdr:colOff>50800</xdr:colOff>
      <xdr:row>94</xdr:row>
      <xdr:rowOff>158412</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207178"/>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100918</xdr:rowOff>
    </xdr:from>
    <xdr:to>
      <xdr:col>41</xdr:col>
      <xdr:colOff>101600</xdr:colOff>
      <xdr:row>95</xdr:row>
      <xdr:rowOff>31068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22195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0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91317</xdr:rowOff>
    </xdr:from>
    <xdr:to>
      <xdr:col>36</xdr:col>
      <xdr:colOff>165100</xdr:colOff>
      <xdr:row>95</xdr:row>
      <xdr:rowOff>21467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20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37994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9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140401</xdr:rowOff>
    </xdr:from>
    <xdr:to>
      <xdr:col>55</xdr:col>
      <xdr:colOff>50800</xdr:colOff>
      <xdr:row>95</xdr:row>
      <xdr:rowOff>70551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5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118828</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77110</xdr:rowOff>
    </xdr:from>
    <xdr:to>
      <xdr:col>50</xdr:col>
      <xdr:colOff>165100</xdr:colOff>
      <xdr:row>96</xdr:row>
      <xdr:rowOff>7260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169837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4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91022</xdr:rowOff>
    </xdr:from>
    <xdr:to>
      <xdr:col>46</xdr:col>
      <xdr:colOff>38100</xdr:colOff>
      <xdr:row>95</xdr:row>
      <xdr:rowOff>21172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0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37699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9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40078</xdr:rowOff>
    </xdr:from>
    <xdr:to>
      <xdr:col>41</xdr:col>
      <xdr:colOff>101600</xdr:colOff>
      <xdr:row>94</xdr:row>
      <xdr:rowOff>141678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15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158205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93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107612</xdr:rowOff>
    </xdr:from>
    <xdr:to>
      <xdr:col>36</xdr:col>
      <xdr:colOff>165100</xdr:colOff>
      <xdr:row>95</xdr:row>
      <xdr:rowOff>37762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28889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31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16583</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134710</xdr:rowOff>
    </xdr:from>
    <xdr:ext cx="469744"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0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16583</xdr:rowOff>
    </xdr:from>
    <xdr:to>
      <xdr:col>86</xdr:col>
      <xdr:colOff>25400</xdr:colOff>
      <xdr:row>31</xdr:row>
      <xdr:rowOff>16583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131045</xdr:rowOff>
    </xdr:from>
    <xdr:ext cx="378565"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74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108168</xdr:rowOff>
    </xdr:from>
    <xdr:to>
      <xdr:col>85</xdr:col>
      <xdr:colOff>177800</xdr:colOff>
      <xdr:row>39</xdr:row>
      <xdr:rowOff>38318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90533</xdr:rowOff>
    </xdr:from>
    <xdr:to>
      <xdr:col>81</xdr:col>
      <xdr:colOff>101600</xdr:colOff>
      <xdr:row>39</xdr:row>
      <xdr:rowOff>20683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6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37210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38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168584</xdr:rowOff>
    </xdr:from>
    <xdr:to>
      <xdr:col>76</xdr:col>
      <xdr:colOff>165100</xdr:colOff>
      <xdr:row>38</xdr:row>
      <xdr:rowOff>98734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115261</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3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10523</xdr:rowOff>
    </xdr:from>
    <xdr:to>
      <xdr:col>72</xdr:col>
      <xdr:colOff>38100</xdr:colOff>
      <xdr:row>38</xdr:row>
      <xdr:rowOff>112123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2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128650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30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163358</xdr:rowOff>
    </xdr:from>
    <xdr:to>
      <xdr:col>67</xdr:col>
      <xdr:colOff>101600</xdr:colOff>
      <xdr:row>38</xdr:row>
      <xdr:rowOff>93508</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0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110035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282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103673</xdr:rowOff>
    </xdr:from>
    <xdr:to>
      <xdr:col>85</xdr:col>
      <xdr:colOff>126364</xdr:colOff>
      <xdr:row>79</xdr:row>
      <xdr:rowOff>5694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76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9521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5694</xdr:rowOff>
    </xdr:from>
    <xdr:to>
      <xdr:col>86</xdr:col>
      <xdr:colOff>25400</xdr:colOff>
      <xdr:row>79</xdr:row>
      <xdr:rowOff>5694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5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50350</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103673</xdr:rowOff>
    </xdr:from>
    <xdr:to>
      <xdr:col>86</xdr:col>
      <xdr:colOff>25400</xdr:colOff>
      <xdr:row>71</xdr:row>
      <xdr:rowOff>103673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7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142078</xdr:rowOff>
    </xdr:from>
    <xdr:to>
      <xdr:col>85</xdr:col>
      <xdr:colOff>127000</xdr:colOff>
      <xdr:row>77</xdr:row>
      <xdr:rowOff>149988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343728"/>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33938</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64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11061</xdr:rowOff>
    </xdr:from>
    <xdr:to>
      <xdr:col>85</xdr:col>
      <xdr:colOff>177800</xdr:colOff>
      <xdr:row>77</xdr:row>
      <xdr:rowOff>112661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149988</xdr:rowOff>
    </xdr:from>
    <xdr:to>
      <xdr:col>81</xdr:col>
      <xdr:colOff>50800</xdr:colOff>
      <xdr:row>78</xdr:row>
      <xdr:rowOff>8917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51638"/>
          <a:ext cx="8890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30790</xdr:rowOff>
    </xdr:from>
    <xdr:to>
      <xdr:col>81</xdr:col>
      <xdr:colOff>101600</xdr:colOff>
      <xdr:row>77</xdr:row>
      <xdr:rowOff>132390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148917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156845</xdr:rowOff>
    </xdr:from>
    <xdr:to>
      <xdr:col>76</xdr:col>
      <xdr:colOff>114300</xdr:colOff>
      <xdr:row>78</xdr:row>
      <xdr:rowOff>8917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358495"/>
          <a:ext cx="8890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47592</xdr:rowOff>
    </xdr:from>
    <xdr:to>
      <xdr:col>76</xdr:col>
      <xdr:colOff>165100</xdr:colOff>
      <xdr:row>77</xdr:row>
      <xdr:rowOff>149192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165719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156845</xdr:rowOff>
    </xdr:from>
    <xdr:to>
      <xdr:col>71</xdr:col>
      <xdr:colOff>177800</xdr:colOff>
      <xdr:row>77</xdr:row>
      <xdr:rowOff>170332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5849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68349</xdr:rowOff>
    </xdr:from>
    <xdr:to>
      <xdr:col>72</xdr:col>
      <xdr:colOff>38100</xdr:colOff>
      <xdr:row>77</xdr:row>
      <xdr:rowOff>169949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39523</xdr:rowOff>
    </xdr:from>
    <xdr:to>
      <xdr:col>67</xdr:col>
      <xdr:colOff>101600</xdr:colOff>
      <xdr:row>77</xdr:row>
      <xdr:rowOff>141123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157650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91278</xdr:rowOff>
    </xdr:from>
    <xdr:to>
      <xdr:col>85</xdr:col>
      <xdr:colOff>177800</xdr:colOff>
      <xdr:row>78</xdr:row>
      <xdr:rowOff>21428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69705</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7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99188</xdr:rowOff>
    </xdr:from>
    <xdr:to>
      <xdr:col>81</xdr:col>
      <xdr:colOff>101600</xdr:colOff>
      <xdr:row>78</xdr:row>
      <xdr:rowOff>29338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20465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129567</xdr:rowOff>
    </xdr:from>
    <xdr:to>
      <xdr:col>76</xdr:col>
      <xdr:colOff>165100</xdr:colOff>
      <xdr:row>78</xdr:row>
      <xdr:rowOff>59717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50844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2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106045</xdr:rowOff>
    </xdr:from>
    <xdr:to>
      <xdr:col>72</xdr:col>
      <xdr:colOff>38100</xdr:colOff>
      <xdr:row>78</xdr:row>
      <xdr:rowOff>36195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27322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119532</xdr:rowOff>
    </xdr:from>
    <xdr:to>
      <xdr:col>67</xdr:col>
      <xdr:colOff>101600</xdr:colOff>
      <xdr:row>78</xdr:row>
      <xdr:rowOff>49682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40809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165695</xdr:rowOff>
    </xdr:from>
    <xdr:to>
      <xdr:col>85</xdr:col>
      <xdr:colOff>126364</xdr:colOff>
      <xdr:row>99</xdr:row>
      <xdr:rowOff>93033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96195"/>
          <a:ext cx="1269" cy="147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96860</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70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93033</xdr:rowOff>
    </xdr:from>
    <xdr:to>
      <xdr:col>86</xdr:col>
      <xdr:colOff>25400</xdr:colOff>
      <xdr:row>99</xdr:row>
      <xdr:rowOff>93033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6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112372</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165695</xdr:rowOff>
    </xdr:from>
    <xdr:to>
      <xdr:col>86</xdr:col>
      <xdr:colOff>25400</xdr:colOff>
      <xdr:row>90</xdr:row>
      <xdr:rowOff>165695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9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63381</xdr:rowOff>
    </xdr:from>
    <xdr:to>
      <xdr:col>85</xdr:col>
      <xdr:colOff>127000</xdr:colOff>
      <xdr:row>95</xdr:row>
      <xdr:rowOff>98847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008231"/>
          <a:ext cx="838200" cy="37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149100</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08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170673</xdr:rowOff>
    </xdr:from>
    <xdr:to>
      <xdr:col>85</xdr:col>
      <xdr:colOff>177800</xdr:colOff>
      <xdr:row>97</xdr:row>
      <xdr:rowOff>100823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5611</xdr:rowOff>
    </xdr:from>
    <xdr:to>
      <xdr:col>81</xdr:col>
      <xdr:colOff>50800</xdr:colOff>
      <xdr:row>95</xdr:row>
      <xdr:rowOff>98847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121911"/>
          <a:ext cx="889000" cy="26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137886</xdr:rowOff>
    </xdr:from>
    <xdr:to>
      <xdr:col>81</xdr:col>
      <xdr:colOff>101600</xdr:colOff>
      <xdr:row>97</xdr:row>
      <xdr:rowOff>68036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59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59163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5611</xdr:rowOff>
    </xdr:from>
    <xdr:to>
      <xdr:col>76</xdr:col>
      <xdr:colOff>114300</xdr:colOff>
      <xdr:row>96</xdr:row>
      <xdr:rowOff>129087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121911"/>
          <a:ext cx="889000" cy="46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166852</xdr:rowOff>
    </xdr:from>
    <xdr:to>
      <xdr:col>76</xdr:col>
      <xdr:colOff>165100</xdr:colOff>
      <xdr:row>98</xdr:row>
      <xdr:rowOff>97002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88129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89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9333</xdr:rowOff>
    </xdr:from>
    <xdr:to>
      <xdr:col>71</xdr:col>
      <xdr:colOff>177800</xdr:colOff>
      <xdr:row>96</xdr:row>
      <xdr:rowOff>129087</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297083"/>
          <a:ext cx="889000" cy="29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158688</xdr:rowOff>
    </xdr:from>
    <xdr:to>
      <xdr:col>72</xdr:col>
      <xdr:colOff>38100</xdr:colOff>
      <xdr:row>98</xdr:row>
      <xdr:rowOff>88838</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79965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88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146050</xdr:rowOff>
    </xdr:from>
    <xdr:to>
      <xdr:col>67</xdr:col>
      <xdr:colOff>101600</xdr:colOff>
      <xdr:row>98</xdr:row>
      <xdr:rowOff>76200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67327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12581</xdr:rowOff>
    </xdr:from>
    <xdr:to>
      <xdr:col>85</xdr:col>
      <xdr:colOff>177800</xdr:colOff>
      <xdr:row>93</xdr:row>
      <xdr:rowOff>114181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595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35458</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580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48047</xdr:rowOff>
    </xdr:from>
    <xdr:to>
      <xdr:col>81</xdr:col>
      <xdr:colOff>101600</xdr:colOff>
      <xdr:row>95</xdr:row>
      <xdr:rowOff>149647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3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166174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1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126261</xdr:rowOff>
    </xdr:from>
    <xdr:to>
      <xdr:col>76</xdr:col>
      <xdr:colOff>165100</xdr:colOff>
      <xdr:row>94</xdr:row>
      <xdr:rowOff>56411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0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72938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8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78287</xdr:rowOff>
    </xdr:from>
    <xdr:to>
      <xdr:col>72</xdr:col>
      <xdr:colOff>38100</xdr:colOff>
      <xdr:row>97</xdr:row>
      <xdr:rowOff>8437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5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24964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31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129983</xdr:rowOff>
    </xdr:from>
    <xdr:to>
      <xdr:col>67</xdr:col>
      <xdr:colOff>101600</xdr:colOff>
      <xdr:row>95</xdr:row>
      <xdr:rowOff>60133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24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76660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0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167894</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654294"/>
          <a:ext cx="1269" cy="107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114571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42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167894</xdr:rowOff>
    </xdr:from>
    <xdr:to>
      <xdr:col>116</xdr:col>
      <xdr:colOff>152400</xdr:colOff>
      <xdr:row>32</xdr:row>
      <xdr:rowOff>167894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6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42181</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85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19304</xdr:rowOff>
    </xdr:from>
    <xdr:to>
      <xdr:col>116</xdr:col>
      <xdr:colOff>114300</xdr:colOff>
      <xdr:row>38</xdr:row>
      <xdr:rowOff>120904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53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27686</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199886"/>
          <a:ext cx="889000" cy="5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23241</xdr:rowOff>
    </xdr:from>
    <xdr:to>
      <xdr:col>112</xdr:col>
      <xdr:colOff>38100</xdr:colOff>
      <xdr:row>38</xdr:row>
      <xdr:rowOff>124841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538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141368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1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8636</xdr:rowOff>
    </xdr:from>
    <xdr:to>
      <xdr:col>107</xdr:col>
      <xdr:colOff>50800</xdr:colOff>
      <xdr:row>36</xdr:row>
      <xdr:rowOff>27686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152136"/>
          <a:ext cx="889000" cy="104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170053</xdr:rowOff>
    </xdr:from>
    <xdr:to>
      <xdr:col>107</xdr:col>
      <xdr:colOff>101600</xdr:colOff>
      <xdr:row>38</xdr:row>
      <xdr:rowOff>100203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91330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60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8636</xdr:rowOff>
    </xdr:from>
    <xdr:to>
      <xdr:col>102</xdr:col>
      <xdr:colOff>114300</xdr:colOff>
      <xdr:row>37</xdr:row>
      <xdr:rowOff>132715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152136"/>
          <a:ext cx="889000" cy="132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151003</xdr:rowOff>
    </xdr:from>
    <xdr:to>
      <xdr:col>102</xdr:col>
      <xdr:colOff>165100</xdr:colOff>
      <xdr:row>38</xdr:row>
      <xdr:rowOff>81153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72280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24511</xdr:rowOff>
    </xdr:from>
    <xdr:to>
      <xdr:col>98</xdr:col>
      <xdr:colOff>38100</xdr:colOff>
      <xdr:row>38</xdr:row>
      <xdr:rowOff>126111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117238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3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148336</xdr:rowOff>
    </xdr:from>
    <xdr:to>
      <xdr:col>107</xdr:col>
      <xdr:colOff>101600</xdr:colOff>
      <xdr:row>36</xdr:row>
      <xdr:rowOff>78486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95013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129286</xdr:rowOff>
    </xdr:from>
    <xdr:to>
      <xdr:col>102</xdr:col>
      <xdr:colOff>165100</xdr:colOff>
      <xdr:row>30</xdr:row>
      <xdr:rowOff>59436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10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75963</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278111" y="48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81915</xdr:rowOff>
    </xdr:from>
    <xdr:to>
      <xdr:col>98</xdr:col>
      <xdr:colOff>38100</xdr:colOff>
      <xdr:row>38</xdr:row>
      <xdr:rowOff>12065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28592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2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33115</xdr:rowOff>
    </xdr:from>
    <xdr:to>
      <xdr:col>116</xdr:col>
      <xdr:colOff>62864</xdr:colOff>
      <xdr:row>58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77065"/>
          <a:ext cx="1269" cy="119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151242</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5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33115</xdr:rowOff>
    </xdr:from>
    <xdr:to>
      <xdr:col>116</xdr:col>
      <xdr:colOff>152400</xdr:colOff>
      <xdr:row>51</xdr:row>
      <xdr:rowOff>33115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7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68891</xdr:rowOff>
    </xdr:from>
    <xdr:to>
      <xdr:col>116</xdr:col>
      <xdr:colOff>63500</xdr:colOff>
      <xdr:row>55</xdr:row>
      <xdr:rowOff>69691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498641"/>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53554</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654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75127</xdr:rowOff>
    </xdr:from>
    <xdr:to>
      <xdr:col>116</xdr:col>
      <xdr:colOff>114300</xdr:colOff>
      <xdr:row>57</xdr:row>
      <xdr:rowOff>5277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67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56661</xdr:rowOff>
    </xdr:from>
    <xdr:to>
      <xdr:col>111</xdr:col>
      <xdr:colOff>177800</xdr:colOff>
      <xdr:row>55</xdr:row>
      <xdr:rowOff>68891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486411"/>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49295</xdr:rowOff>
    </xdr:from>
    <xdr:to>
      <xdr:col>112</xdr:col>
      <xdr:colOff>38100</xdr:colOff>
      <xdr:row>56</xdr:row>
      <xdr:rowOff>150895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142022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53004</xdr:rowOff>
    </xdr:from>
    <xdr:to>
      <xdr:col>107</xdr:col>
      <xdr:colOff>50800</xdr:colOff>
      <xdr:row>55</xdr:row>
      <xdr:rowOff>56661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48275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117075</xdr:rowOff>
    </xdr:from>
    <xdr:to>
      <xdr:col>107</xdr:col>
      <xdr:colOff>101600</xdr:colOff>
      <xdr:row>56</xdr:row>
      <xdr:rowOff>47225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38352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134613</xdr:rowOff>
    </xdr:from>
    <xdr:to>
      <xdr:col>102</xdr:col>
      <xdr:colOff>114300</xdr:colOff>
      <xdr:row>55</xdr:row>
      <xdr:rowOff>53004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392913"/>
          <a:ext cx="889000" cy="8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49295</xdr:rowOff>
    </xdr:from>
    <xdr:to>
      <xdr:col>102</xdr:col>
      <xdr:colOff>165100</xdr:colOff>
      <xdr:row>56</xdr:row>
      <xdr:rowOff>150895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142022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168681</xdr:rowOff>
    </xdr:from>
    <xdr:to>
      <xdr:col>98</xdr:col>
      <xdr:colOff>38100</xdr:colOff>
      <xdr:row>56</xdr:row>
      <xdr:rowOff>98831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89958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18891</xdr:rowOff>
    </xdr:from>
    <xdr:to>
      <xdr:col>116</xdr:col>
      <xdr:colOff>114300</xdr:colOff>
      <xdr:row>55</xdr:row>
      <xdr:rowOff>120491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44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41768</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30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18091</xdr:rowOff>
    </xdr:from>
    <xdr:to>
      <xdr:col>112</xdr:col>
      <xdr:colOff>38100</xdr:colOff>
      <xdr:row>55</xdr:row>
      <xdr:rowOff>119691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4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136218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22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5861</xdr:rowOff>
    </xdr:from>
    <xdr:to>
      <xdr:col>107</xdr:col>
      <xdr:colOff>101600</xdr:colOff>
      <xdr:row>55</xdr:row>
      <xdr:rowOff>107461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43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123988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21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2204</xdr:rowOff>
    </xdr:from>
    <xdr:to>
      <xdr:col>102</xdr:col>
      <xdr:colOff>165100</xdr:colOff>
      <xdr:row>55</xdr:row>
      <xdr:rowOff>103804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43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120331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20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83813</xdr:rowOff>
    </xdr:from>
    <xdr:to>
      <xdr:col>98</xdr:col>
      <xdr:colOff>38100</xdr:colOff>
      <xdr:row>55</xdr:row>
      <xdr:rowOff>13963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3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30490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911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116794</xdr:rowOff>
    </xdr:from>
    <xdr:to>
      <xdr:col>116</xdr:col>
      <xdr:colOff>62864</xdr:colOff>
      <xdr:row>79</xdr:row>
      <xdr:rowOff>35961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461194"/>
          <a:ext cx="1269" cy="111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39788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35961</xdr:rowOff>
    </xdr:from>
    <xdr:to>
      <xdr:col>116</xdr:col>
      <xdr:colOff>152400</xdr:colOff>
      <xdr:row>79</xdr:row>
      <xdr:rowOff>35961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80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63471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2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116794</xdr:rowOff>
    </xdr:from>
    <xdr:to>
      <xdr:col>116</xdr:col>
      <xdr:colOff>152400</xdr:colOff>
      <xdr:row>72</xdr:row>
      <xdr:rowOff>116794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46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157302</xdr:rowOff>
    </xdr:from>
    <xdr:to>
      <xdr:col>116</xdr:col>
      <xdr:colOff>63500</xdr:colOff>
      <xdr:row>77</xdr:row>
      <xdr:rowOff>54981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87502"/>
          <a:ext cx="838200" cy="6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80001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6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57124</xdr:rowOff>
    </xdr:from>
    <xdr:to>
      <xdr:col>116</xdr:col>
      <xdr:colOff>114300</xdr:colOff>
      <xdr:row>75</xdr:row>
      <xdr:rowOff>158725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45334</xdr:rowOff>
    </xdr:from>
    <xdr:to>
      <xdr:col>111</xdr:col>
      <xdr:colOff>177800</xdr:colOff>
      <xdr:row>77</xdr:row>
      <xdr:rowOff>54981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246984"/>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94707</xdr:rowOff>
    </xdr:from>
    <xdr:to>
      <xdr:col>112</xdr:col>
      <xdr:colOff>38100</xdr:colOff>
      <xdr:row>76</xdr:row>
      <xdr:rowOff>24857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41384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33767</xdr:rowOff>
    </xdr:from>
    <xdr:to>
      <xdr:col>107</xdr:col>
      <xdr:colOff>50800</xdr:colOff>
      <xdr:row>77</xdr:row>
      <xdr:rowOff>45334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063967"/>
          <a:ext cx="8890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102708</xdr:rowOff>
    </xdr:from>
    <xdr:to>
      <xdr:col>107</xdr:col>
      <xdr:colOff>101600</xdr:colOff>
      <xdr:row>76</xdr:row>
      <xdr:rowOff>32857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49385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29789</xdr:rowOff>
    </xdr:from>
    <xdr:to>
      <xdr:col>102</xdr:col>
      <xdr:colOff>114300</xdr:colOff>
      <xdr:row>76</xdr:row>
      <xdr:rowOff>33767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59989"/>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26401</xdr:rowOff>
    </xdr:from>
    <xdr:to>
      <xdr:col>102</xdr:col>
      <xdr:colOff>165100</xdr:colOff>
      <xdr:row>75</xdr:row>
      <xdr:rowOff>128001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144528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49443</xdr:rowOff>
    </xdr:from>
    <xdr:to>
      <xdr:col>98</xdr:col>
      <xdr:colOff>38100</xdr:colOff>
      <xdr:row>75</xdr:row>
      <xdr:rowOff>151043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0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167570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8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106502</xdr:rowOff>
    </xdr:from>
    <xdr:to>
      <xdr:col>116</xdr:col>
      <xdr:colOff>114300</xdr:colOff>
      <xdr:row>77</xdr:row>
      <xdr:rowOff>36652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84929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1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4181</xdr:rowOff>
    </xdr:from>
    <xdr:to>
      <xdr:col>112</xdr:col>
      <xdr:colOff>38100</xdr:colOff>
      <xdr:row>77</xdr:row>
      <xdr:rowOff>105781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0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96908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9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165984</xdr:rowOff>
    </xdr:from>
    <xdr:to>
      <xdr:col>107</xdr:col>
      <xdr:colOff>101600</xdr:colOff>
      <xdr:row>77</xdr:row>
      <xdr:rowOff>96134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9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87261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154417</xdr:rowOff>
    </xdr:from>
    <xdr:to>
      <xdr:col>102</xdr:col>
      <xdr:colOff>165100</xdr:colOff>
      <xdr:row>76</xdr:row>
      <xdr:rowOff>84567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1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75694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150439</xdr:rowOff>
    </xdr:from>
    <xdr:to>
      <xdr:col>98</xdr:col>
      <xdr:colOff>38100</xdr:colOff>
      <xdr:row>76</xdr:row>
      <xdr:rowOff>80589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71716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0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投資及び出資金については、令和元年度において大幅増となっているが、これは市立病院の経営安定化を図るため、市の一般会計から出資したことによるものである。令和３年度には、投資及び出資金として扱っていた企業会計への負担金を補助費に変更したことから０となった。</a:t>
          </a:r>
        </a:p>
        <a:p>
          <a:r>
            <a:rPr kumimoji="1" lang="ja-JP" altLang="en-US" sz="1300">
              <a:latin typeface="ＭＳ Ｐゴシック" panose="020B0600070205080204" pitchFamily="50" charset="-128"/>
              <a:ea typeface="ＭＳ Ｐゴシック" panose="020B0600070205080204" pitchFamily="50" charset="-128"/>
            </a:rPr>
            <a:t>・扶助費については、令和３年度に行った子育て世帯への臨時特別給付金給付事業費や住民税非課税世帯等に対する臨時特別給付金給付事業費等の給付が完了したことにより、令和４年度は減少している。</a:t>
          </a:r>
        </a:p>
        <a:p>
          <a:r>
            <a:rPr kumimoji="1" lang="ja-JP" altLang="en-US" sz="1300">
              <a:latin typeface="ＭＳ Ｐゴシック" panose="020B0600070205080204" pitchFamily="50" charset="-128"/>
              <a:ea typeface="ＭＳ Ｐゴシック" panose="020B0600070205080204" pitchFamily="50" charset="-128"/>
            </a:rPr>
            <a:t>・本市の特徴として、物件費について、類似団体と比較して高いコストで推移しているが、公民館、児童館、老人憩の家など管理すべき公共施設の数により、施設等管理運営委託をはじめとする委託料が多いことなどが挙げられる。令和３年度は、新型コロナウイルスワクチン接種 </a:t>
          </a:r>
        </a:p>
        <a:p>
          <a:r>
            <a:rPr kumimoji="1" lang="ja-JP" altLang="en-US" sz="1300">
              <a:latin typeface="ＭＳ Ｐゴシック" panose="020B0600070205080204" pitchFamily="50" charset="-128"/>
              <a:ea typeface="ＭＳ Ｐゴシック" panose="020B0600070205080204" pitchFamily="50" charset="-128"/>
            </a:rPr>
            <a:t>　関連事業費が計上されたことにより例年よりも高い水準となっている。</a:t>
          </a:r>
        </a:p>
        <a:p>
          <a:r>
            <a:rPr kumimoji="1" lang="ja-JP" altLang="en-US" sz="1300">
              <a:latin typeface="ＭＳ Ｐゴシック" panose="020B0600070205080204" pitchFamily="50" charset="-128"/>
              <a:ea typeface="ＭＳ Ｐゴシック" panose="020B0600070205080204" pitchFamily="50" charset="-128"/>
            </a:rPr>
            <a:t>・本市は歳入に占める法人市民税収の割合が高く、また交付税の不交付団体であることから、景気動向や企業業績に応じて歳入総額が大きく変動するリスクを負っており、年度間の歳入不均衡を調整するため、財政調整基金の残高を確保するよう努めているところである。</a:t>
          </a:r>
        </a:p>
        <a:p>
          <a:r>
            <a:rPr kumimoji="1" lang="ja-JP" altLang="en-US" sz="1300">
              <a:latin typeface="ＭＳ Ｐゴシック" panose="020B0600070205080204" pitchFamily="50" charset="-128"/>
              <a:ea typeface="ＭＳ Ｐゴシック" panose="020B0600070205080204" pitchFamily="50" charset="-128"/>
            </a:rPr>
            <a:t>　市内企業の好調な業績による法人市民税の増収や、ふるさと納税の増収などを、将来に備えて財政調整基金積立金、庁舎整備基金積立金等に積極的に積み立てたことから、近年は、積立金については、類似他団体と比較して高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223,836
215,291
93.84
107,345,604
101,779,502
5,186,698
49,530,365
63,061,170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33020</xdr:rowOff>
    </xdr:from>
    <xdr:to>
      <xdr:col>24</xdr:col>
      <xdr:colOff>62865</xdr:colOff>
      <xdr:row>39</xdr:row>
      <xdr:rowOff>50546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6520"/>
          <a:ext cx="1270" cy="156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54373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50546</xdr:rowOff>
    </xdr:from>
    <xdr:to>
      <xdr:col>24</xdr:col>
      <xdr:colOff>152400</xdr:colOff>
      <xdr:row>39</xdr:row>
      <xdr:rowOff>50546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151147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33020</xdr:rowOff>
    </xdr:from>
    <xdr:to>
      <xdr:col>24</xdr:col>
      <xdr:colOff>152400</xdr:colOff>
      <xdr:row>30</xdr:row>
      <xdr:rowOff>33020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23114</xdr:rowOff>
    </xdr:from>
    <xdr:to>
      <xdr:col>24</xdr:col>
      <xdr:colOff>63500</xdr:colOff>
      <xdr:row>35</xdr:row>
      <xdr:rowOff>33782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23864"/>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36085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57658</xdr:rowOff>
    </xdr:from>
    <xdr:to>
      <xdr:col>24</xdr:col>
      <xdr:colOff>114300</xdr:colOff>
      <xdr:row>35</xdr:row>
      <xdr:rowOff>159258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xdr:rowOff>
    </xdr:from>
    <xdr:to>
      <xdr:col>19</xdr:col>
      <xdr:colOff>177800</xdr:colOff>
      <xdr:row>35</xdr:row>
      <xdr:rowOff>23114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010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60706</xdr:rowOff>
    </xdr:from>
    <xdr:to>
      <xdr:col>20</xdr:col>
      <xdr:colOff>38100</xdr:colOff>
      <xdr:row>35</xdr:row>
      <xdr:rowOff>162306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153433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132080</xdr:rowOff>
    </xdr:from>
    <xdr:to>
      <xdr:col>15</xdr:col>
      <xdr:colOff>50800</xdr:colOff>
      <xdr:row>35</xdr:row>
      <xdr:rowOff>254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6138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101854</xdr:rowOff>
    </xdr:from>
    <xdr:to>
      <xdr:col>15</xdr:col>
      <xdr:colOff>101600</xdr:colOff>
      <xdr:row>36</xdr:row>
      <xdr:rowOff>32004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23131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115316</xdr:rowOff>
    </xdr:from>
    <xdr:to>
      <xdr:col>10</xdr:col>
      <xdr:colOff>114300</xdr:colOff>
      <xdr:row>34</xdr:row>
      <xdr:rowOff>132080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461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73660</xdr:rowOff>
    </xdr:from>
    <xdr:to>
      <xdr:col>6</xdr:col>
      <xdr:colOff>38100</xdr:colOff>
      <xdr:row>35</xdr:row>
      <xdr:rowOff>3810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166387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154432</xdr:rowOff>
    </xdr:from>
    <xdr:to>
      <xdr:col>24</xdr:col>
      <xdr:colOff>114300</xdr:colOff>
      <xdr:row>35</xdr:row>
      <xdr:rowOff>84582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5859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143764</xdr:rowOff>
    </xdr:from>
    <xdr:to>
      <xdr:col>20</xdr:col>
      <xdr:colOff>38100</xdr:colOff>
      <xdr:row>35</xdr:row>
      <xdr:rowOff>73914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90441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120904</xdr:rowOff>
    </xdr:from>
    <xdr:to>
      <xdr:col>15</xdr:col>
      <xdr:colOff>101600</xdr:colOff>
      <xdr:row>35</xdr:row>
      <xdr:rowOff>51054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67581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81280</xdr:rowOff>
    </xdr:from>
    <xdr:to>
      <xdr:col>10</xdr:col>
      <xdr:colOff>165100</xdr:colOff>
      <xdr:row>35</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27957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64516</xdr:rowOff>
    </xdr:from>
    <xdr:to>
      <xdr:col>6</xdr:col>
      <xdr:colOff>38100</xdr:colOff>
      <xdr:row>34</xdr:row>
      <xdr:rowOff>166116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38104</xdr:rowOff>
    </xdr:from>
    <xdr:to>
      <xdr:col>24</xdr:col>
      <xdr:colOff>62865</xdr:colOff>
      <xdr:row>59</xdr:row>
      <xdr:rowOff>130339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810754"/>
          <a:ext cx="1270" cy="435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134166</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130339</xdr:rowOff>
    </xdr:from>
    <xdr:to>
      <xdr:col>24</xdr:col>
      <xdr:colOff>152400</xdr:colOff>
      <xdr:row>59</xdr:row>
      <xdr:rowOff>130339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5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156231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58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38104</xdr:rowOff>
    </xdr:from>
    <xdr:to>
      <xdr:col>24</xdr:col>
      <xdr:colOff>152400</xdr:colOff>
      <xdr:row>57</xdr:row>
      <xdr:rowOff>38104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810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134017</xdr:rowOff>
    </xdr:from>
    <xdr:to>
      <xdr:col>24</xdr:col>
      <xdr:colOff>63500</xdr:colOff>
      <xdr:row>58</xdr:row>
      <xdr:rowOff>3030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06667"/>
          <a:ext cx="8382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31099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75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52672</xdr:rowOff>
    </xdr:from>
    <xdr:to>
      <xdr:col>24</xdr:col>
      <xdr:colOff>114300</xdr:colOff>
      <xdr:row>58</xdr:row>
      <xdr:rowOff>154272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9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13393</xdr:rowOff>
    </xdr:from>
    <xdr:to>
      <xdr:col>19</xdr:col>
      <xdr:colOff>177800</xdr:colOff>
      <xdr:row>58</xdr:row>
      <xdr:rowOff>3030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757343"/>
          <a:ext cx="889000" cy="118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63438</xdr:rowOff>
    </xdr:from>
    <xdr:to>
      <xdr:col>20</xdr:col>
      <xdr:colOff>38100</xdr:colOff>
      <xdr:row>58</xdr:row>
      <xdr:rowOff>165038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0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156165</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1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13393</xdr:rowOff>
    </xdr:from>
    <xdr:to>
      <xdr:col>15</xdr:col>
      <xdr:colOff>50800</xdr:colOff>
      <xdr:row>58</xdr:row>
      <xdr:rowOff>10127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757343"/>
          <a:ext cx="889000" cy="119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59682</xdr:rowOff>
    </xdr:from>
    <xdr:to>
      <xdr:col>15</xdr:col>
      <xdr:colOff>101600</xdr:colOff>
      <xdr:row>52</xdr:row>
      <xdr:rowOff>161282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152409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0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135955</xdr:rowOff>
    </xdr:from>
    <xdr:to>
      <xdr:col>10</xdr:col>
      <xdr:colOff>114300</xdr:colOff>
      <xdr:row>58</xdr:row>
      <xdr:rowOff>10127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08605"/>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118835</xdr:rowOff>
    </xdr:from>
    <xdr:to>
      <xdr:col>10</xdr:col>
      <xdr:colOff>165100</xdr:colOff>
      <xdr:row>59</xdr:row>
      <xdr:rowOff>48985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40112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1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126314</xdr:rowOff>
    </xdr:from>
    <xdr:to>
      <xdr:col>6</xdr:col>
      <xdr:colOff>38100</xdr:colOff>
      <xdr:row>59</xdr:row>
      <xdr:rowOff>56464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47591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1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83217</xdr:rowOff>
    </xdr:from>
    <xdr:to>
      <xdr:col>24</xdr:col>
      <xdr:colOff>114300</xdr:colOff>
      <xdr:row>58</xdr:row>
      <xdr:rowOff>13367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169594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7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123680</xdr:rowOff>
    </xdr:from>
    <xdr:to>
      <xdr:col>20</xdr:col>
      <xdr:colOff>38100</xdr:colOff>
      <xdr:row>58</xdr:row>
      <xdr:rowOff>53830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70357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134043</xdr:rowOff>
    </xdr:from>
    <xdr:to>
      <xdr:col>15</xdr:col>
      <xdr:colOff>101600</xdr:colOff>
      <xdr:row>51</xdr:row>
      <xdr:rowOff>64193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80720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48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130777</xdr:rowOff>
    </xdr:from>
    <xdr:to>
      <xdr:col>10</xdr:col>
      <xdr:colOff>165100</xdr:colOff>
      <xdr:row>58</xdr:row>
      <xdr:rowOff>60927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77454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85155</xdr:rowOff>
    </xdr:from>
    <xdr:to>
      <xdr:col>6</xdr:col>
      <xdr:colOff>38100</xdr:colOff>
      <xdr:row>58</xdr:row>
      <xdr:rowOff>15305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31832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45827</xdr:rowOff>
    </xdr:from>
    <xdr:to>
      <xdr:col>24</xdr:col>
      <xdr:colOff>62865</xdr:colOff>
      <xdr:row>78</xdr:row>
      <xdr:rowOff>149661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18777"/>
          <a:ext cx="1270" cy="13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153488</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2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149661</xdr:rowOff>
    </xdr:from>
    <xdr:to>
      <xdr:col>24</xdr:col>
      <xdr:colOff>152400</xdr:colOff>
      <xdr:row>78</xdr:row>
      <xdr:rowOff>149661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2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163954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9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227,249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45827</xdr:rowOff>
    </xdr:from>
    <xdr:to>
      <xdr:col>24</xdr:col>
      <xdr:colOff>152400</xdr:colOff>
      <xdr:row>71</xdr:row>
      <xdr:rowOff>45827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1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67218</xdr:rowOff>
    </xdr:from>
    <xdr:to>
      <xdr:col>24</xdr:col>
      <xdr:colOff>63500</xdr:colOff>
      <xdr:row>77</xdr:row>
      <xdr:rowOff>40798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097418"/>
          <a:ext cx="838200" cy="1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152875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116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129998</xdr:rowOff>
    </xdr:from>
    <xdr:to>
      <xdr:col>24</xdr:col>
      <xdr:colOff>114300</xdr:colOff>
      <xdr:row>77</xdr:row>
      <xdr:rowOff>60148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67218</xdr:rowOff>
    </xdr:from>
    <xdr:to>
      <xdr:col>19</xdr:col>
      <xdr:colOff>177800</xdr:colOff>
      <xdr:row>78</xdr:row>
      <xdr:rowOff>118326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97418"/>
          <a:ext cx="889000" cy="39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31978</xdr:rowOff>
    </xdr:from>
    <xdr:to>
      <xdr:col>20</xdr:col>
      <xdr:colOff>38100</xdr:colOff>
      <xdr:row>76</xdr:row>
      <xdr:rowOff>133578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124705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118326</xdr:rowOff>
    </xdr:from>
    <xdr:to>
      <xdr:col>15</xdr:col>
      <xdr:colOff>50800</xdr:colOff>
      <xdr:row>79</xdr:row>
      <xdr:rowOff>25662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491426"/>
          <a:ext cx="889000" cy="7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79756</xdr:rowOff>
    </xdr:from>
    <xdr:to>
      <xdr:col>15</xdr:col>
      <xdr:colOff>101600</xdr:colOff>
      <xdr:row>79</xdr:row>
      <xdr:rowOff>9906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1033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25662</xdr:rowOff>
    </xdr:from>
    <xdr:to>
      <xdr:col>10</xdr:col>
      <xdr:colOff>114300</xdr:colOff>
      <xdr:row>79</xdr:row>
      <xdr:rowOff>50138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570212"/>
          <a:ext cx="8890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145740</xdr:rowOff>
    </xdr:from>
    <xdr:to>
      <xdr:col>10</xdr:col>
      <xdr:colOff>165100</xdr:colOff>
      <xdr:row>79</xdr:row>
      <xdr:rowOff>75890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92417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15421</xdr:rowOff>
    </xdr:from>
    <xdr:to>
      <xdr:col>6</xdr:col>
      <xdr:colOff>38100</xdr:colOff>
      <xdr:row>79</xdr:row>
      <xdr:rowOff>117021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5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108148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161448</xdr:rowOff>
    </xdr:from>
    <xdr:to>
      <xdr:col>24</xdr:col>
      <xdr:colOff>114300</xdr:colOff>
      <xdr:row>77</xdr:row>
      <xdr:rowOff>91598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139875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16418</xdr:rowOff>
    </xdr:from>
    <xdr:to>
      <xdr:col>20</xdr:col>
      <xdr:colOff>38100</xdr:colOff>
      <xdr:row>76</xdr:row>
      <xdr:rowOff>118018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4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134545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82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67526</xdr:rowOff>
    </xdr:from>
    <xdr:to>
      <xdr:col>15</xdr:col>
      <xdr:colOff>101600</xdr:colOff>
      <xdr:row>78</xdr:row>
      <xdr:rowOff>169126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14203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1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146312</xdr:rowOff>
    </xdr:from>
    <xdr:to>
      <xdr:col>10</xdr:col>
      <xdr:colOff>165100</xdr:colOff>
      <xdr:row>79</xdr:row>
      <xdr:rowOff>76462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5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67589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61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170788</xdr:rowOff>
    </xdr:from>
    <xdr:to>
      <xdr:col>6</xdr:col>
      <xdr:colOff>38100</xdr:colOff>
      <xdr:row>79</xdr:row>
      <xdr:rowOff>100938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4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117465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16850</xdr:rowOff>
    </xdr:from>
    <xdr:to>
      <xdr:col>24</xdr:col>
      <xdr:colOff>62865</xdr:colOff>
      <xdr:row>98</xdr:row>
      <xdr:rowOff>155977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18800"/>
          <a:ext cx="1270" cy="133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159804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155977</xdr:rowOff>
    </xdr:from>
    <xdr:to>
      <xdr:col>24</xdr:col>
      <xdr:colOff>152400</xdr:colOff>
      <xdr:row>98</xdr:row>
      <xdr:rowOff>155977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8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134977</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16850</xdr:rowOff>
    </xdr:from>
    <xdr:to>
      <xdr:col>24</xdr:col>
      <xdr:colOff>152400</xdr:colOff>
      <xdr:row>91</xdr:row>
      <xdr:rowOff>16850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119628</xdr:rowOff>
    </xdr:from>
    <xdr:to>
      <xdr:col>24</xdr:col>
      <xdr:colOff>63500</xdr:colOff>
      <xdr:row>93</xdr:row>
      <xdr:rowOff>52649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893028"/>
          <a:ext cx="838200" cy="10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40215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61788</xdr:rowOff>
    </xdr:from>
    <xdr:to>
      <xdr:col>24</xdr:col>
      <xdr:colOff>114300</xdr:colOff>
      <xdr:row>95</xdr:row>
      <xdr:rowOff>163388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119628</xdr:rowOff>
    </xdr:from>
    <xdr:to>
      <xdr:col>19</xdr:col>
      <xdr:colOff>177800</xdr:colOff>
      <xdr:row>95</xdr:row>
      <xdr:rowOff>11593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893028"/>
          <a:ext cx="889000" cy="40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82454</xdr:rowOff>
    </xdr:from>
    <xdr:to>
      <xdr:col>20</xdr:col>
      <xdr:colOff>38100</xdr:colOff>
      <xdr:row>96</xdr:row>
      <xdr:rowOff>12604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3731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15478</xdr:rowOff>
    </xdr:from>
    <xdr:to>
      <xdr:col>15</xdr:col>
      <xdr:colOff>50800</xdr:colOff>
      <xdr:row>95</xdr:row>
      <xdr:rowOff>11593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131778"/>
          <a:ext cx="889000" cy="1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63297</xdr:rowOff>
    </xdr:from>
    <xdr:to>
      <xdr:col>15</xdr:col>
      <xdr:colOff>101600</xdr:colOff>
      <xdr:row>97</xdr:row>
      <xdr:rowOff>164897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156024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15478</xdr:rowOff>
    </xdr:from>
    <xdr:to>
      <xdr:col>10</xdr:col>
      <xdr:colOff>114300</xdr:colOff>
      <xdr:row>97</xdr:row>
      <xdr:rowOff>125664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131778"/>
          <a:ext cx="889000" cy="6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170190</xdr:rowOff>
    </xdr:from>
    <xdr:to>
      <xdr:col>10</xdr:col>
      <xdr:colOff>165100</xdr:colOff>
      <xdr:row>97</xdr:row>
      <xdr:rowOff>100340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152817</xdr:rowOff>
    </xdr:from>
    <xdr:to>
      <xdr:col>6</xdr:col>
      <xdr:colOff>38100</xdr:colOff>
      <xdr:row>98</xdr:row>
      <xdr:rowOff>82967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74094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87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1849</xdr:rowOff>
    </xdr:from>
    <xdr:to>
      <xdr:col>24</xdr:col>
      <xdr:colOff>114300</xdr:colOff>
      <xdr:row>93</xdr:row>
      <xdr:rowOff>103449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9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24726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79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68828</xdr:rowOff>
    </xdr:from>
    <xdr:to>
      <xdr:col>20</xdr:col>
      <xdr:colOff>38100</xdr:colOff>
      <xdr:row>92</xdr:row>
      <xdr:rowOff>170428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8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15505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61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132243</xdr:rowOff>
    </xdr:from>
    <xdr:to>
      <xdr:col>15</xdr:col>
      <xdr:colOff>101600</xdr:colOff>
      <xdr:row>95</xdr:row>
      <xdr:rowOff>62393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4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78920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136128</xdr:rowOff>
    </xdr:from>
    <xdr:to>
      <xdr:col>10</xdr:col>
      <xdr:colOff>165100</xdr:colOff>
      <xdr:row>94</xdr:row>
      <xdr:rowOff>66278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8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82805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85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74864</xdr:rowOff>
    </xdr:from>
    <xdr:to>
      <xdr:col>6</xdr:col>
      <xdr:colOff>38100</xdr:colOff>
      <xdr:row>98</xdr:row>
      <xdr:rowOff>5014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0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21541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48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93980</xdr:rowOff>
    </xdr:from>
    <xdr:to>
      <xdr:col>54</xdr:col>
      <xdr:colOff>189865</xdr:colOff>
      <xdr:row>38</xdr:row>
      <xdr:rowOff>138176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751830"/>
          <a:ext cx="1270" cy="9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142003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138176</xdr:rowOff>
    </xdr:from>
    <xdr:to>
      <xdr:col>55</xdr:col>
      <xdr:colOff>88900</xdr:colOff>
      <xdr:row>38</xdr:row>
      <xdr:rowOff>138176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40657</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5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93980</xdr:rowOff>
    </xdr:from>
    <xdr:to>
      <xdr:col>55</xdr:col>
      <xdr:colOff>88900</xdr:colOff>
      <xdr:row>33</xdr:row>
      <xdr:rowOff>93980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7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24638</xdr:rowOff>
    </xdr:from>
    <xdr:to>
      <xdr:col>55</xdr:col>
      <xdr:colOff>0</xdr:colOff>
      <xdr:row>35</xdr:row>
      <xdr:rowOff>42164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025388"/>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18559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9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40132</xdr:rowOff>
    </xdr:from>
    <xdr:to>
      <xdr:col>55</xdr:col>
      <xdr:colOff>50800</xdr:colOff>
      <xdr:row>36</xdr:row>
      <xdr:rowOff>141732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155702</xdr:rowOff>
    </xdr:from>
    <xdr:to>
      <xdr:col>50</xdr:col>
      <xdr:colOff>114300</xdr:colOff>
      <xdr:row>35</xdr:row>
      <xdr:rowOff>24638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470652"/>
          <a:ext cx="889000" cy="5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2794</xdr:rowOff>
    </xdr:from>
    <xdr:to>
      <xdr:col>50</xdr:col>
      <xdr:colOff>165100</xdr:colOff>
      <xdr:row>35</xdr:row>
      <xdr:rowOff>104394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00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95521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9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155702</xdr:rowOff>
    </xdr:from>
    <xdr:to>
      <xdr:col>45</xdr:col>
      <xdr:colOff>177800</xdr:colOff>
      <xdr:row>34</xdr:row>
      <xdr:rowOff>10922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470652"/>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85090</xdr:rowOff>
    </xdr:from>
    <xdr:to>
      <xdr:col>46</xdr:col>
      <xdr:colOff>38100</xdr:colOff>
      <xdr:row>36</xdr:row>
      <xdr:rowOff>15240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6367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144272</xdr:rowOff>
    </xdr:from>
    <xdr:to>
      <xdr:col>41</xdr:col>
      <xdr:colOff>50800</xdr:colOff>
      <xdr:row>34</xdr:row>
      <xdr:rowOff>10922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80212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65278</xdr:rowOff>
    </xdr:from>
    <xdr:to>
      <xdr:col>41</xdr:col>
      <xdr:colOff>101600</xdr:colOff>
      <xdr:row>35</xdr:row>
      <xdr:rowOff>166878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158005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160528</xdr:rowOff>
    </xdr:from>
    <xdr:to>
      <xdr:col>36</xdr:col>
      <xdr:colOff>165100</xdr:colOff>
      <xdr:row>35</xdr:row>
      <xdr:rowOff>90678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59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81805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8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162814</xdr:rowOff>
    </xdr:from>
    <xdr:to>
      <xdr:col>55</xdr:col>
      <xdr:colOff>50800</xdr:colOff>
      <xdr:row>35</xdr:row>
      <xdr:rowOff>92964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14241</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843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145288</xdr:rowOff>
    </xdr:from>
    <xdr:to>
      <xdr:col>50</xdr:col>
      <xdr:colOff>165100</xdr:colOff>
      <xdr:row>35</xdr:row>
      <xdr:rowOff>75438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91965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5749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104902</xdr:rowOff>
    </xdr:from>
    <xdr:to>
      <xdr:col>46</xdr:col>
      <xdr:colOff>38100</xdr:colOff>
      <xdr:row>32</xdr:row>
      <xdr:rowOff>35052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51579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1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131572</xdr:rowOff>
    </xdr:from>
    <xdr:to>
      <xdr:col>41</xdr:col>
      <xdr:colOff>101600</xdr:colOff>
      <xdr:row>34</xdr:row>
      <xdr:rowOff>61722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7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78249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5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93472</xdr:rowOff>
    </xdr:from>
    <xdr:to>
      <xdr:col>36</xdr:col>
      <xdr:colOff>165100</xdr:colOff>
      <xdr:row>34</xdr:row>
      <xdr:rowOff>23622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7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40149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149896</xdr:rowOff>
    </xdr:from>
    <xdr:to>
      <xdr:col>54</xdr:col>
      <xdr:colOff>189865</xdr:colOff>
      <xdr:row>58</xdr:row>
      <xdr:rowOff>125344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93846"/>
          <a:ext cx="1270" cy="117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129171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3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125344</xdr:rowOff>
    </xdr:from>
    <xdr:to>
      <xdr:col>55</xdr:col>
      <xdr:colOff>88900</xdr:colOff>
      <xdr:row>58</xdr:row>
      <xdr:rowOff>125344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6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96573</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149896</xdr:rowOff>
    </xdr:from>
    <xdr:to>
      <xdr:col>55</xdr:col>
      <xdr:colOff>88900</xdr:colOff>
      <xdr:row>51</xdr:row>
      <xdr:rowOff>149896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148844</xdr:rowOff>
    </xdr:from>
    <xdr:to>
      <xdr:col>55</xdr:col>
      <xdr:colOff>0</xdr:colOff>
      <xdr:row>58</xdr:row>
      <xdr:rowOff>4369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21494"/>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47495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48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24618</xdr:rowOff>
    </xdr:from>
    <xdr:to>
      <xdr:col>55</xdr:col>
      <xdr:colOff>50800</xdr:colOff>
      <xdr:row>57</xdr:row>
      <xdr:rowOff>126218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146329</xdr:rowOff>
    </xdr:from>
    <xdr:to>
      <xdr:col>50</xdr:col>
      <xdr:colOff>114300</xdr:colOff>
      <xdr:row>58</xdr:row>
      <xdr:rowOff>4369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18979"/>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41031</xdr:rowOff>
    </xdr:from>
    <xdr:to>
      <xdr:col>50</xdr:col>
      <xdr:colOff>165100</xdr:colOff>
      <xdr:row>57</xdr:row>
      <xdr:rowOff>142631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159158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146329</xdr:rowOff>
    </xdr:from>
    <xdr:to>
      <xdr:col>45</xdr:col>
      <xdr:colOff>177800</xdr:colOff>
      <xdr:row>58</xdr:row>
      <xdr:rowOff>6152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18979"/>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29098</xdr:rowOff>
    </xdr:from>
    <xdr:to>
      <xdr:col>46</xdr:col>
      <xdr:colOff>38100</xdr:colOff>
      <xdr:row>57</xdr:row>
      <xdr:rowOff>130698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147225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148021</xdr:rowOff>
    </xdr:from>
    <xdr:to>
      <xdr:col>41</xdr:col>
      <xdr:colOff>50800</xdr:colOff>
      <xdr:row>58</xdr:row>
      <xdr:rowOff>6152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0671"/>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32436</xdr:rowOff>
    </xdr:from>
    <xdr:to>
      <xdr:col>41</xdr:col>
      <xdr:colOff>101600</xdr:colOff>
      <xdr:row>57</xdr:row>
      <xdr:rowOff>134036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150563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23475</xdr:rowOff>
    </xdr:from>
    <xdr:to>
      <xdr:col>36</xdr:col>
      <xdr:colOff>165100</xdr:colOff>
      <xdr:row>57</xdr:row>
      <xdr:rowOff>125075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141602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98044</xdr:rowOff>
    </xdr:from>
    <xdr:to>
      <xdr:col>55</xdr:col>
      <xdr:colOff>50800</xdr:colOff>
      <xdr:row>58</xdr:row>
      <xdr:rowOff>28194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76471</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125019</xdr:rowOff>
    </xdr:from>
    <xdr:to>
      <xdr:col>50</xdr:col>
      <xdr:colOff>165100</xdr:colOff>
      <xdr:row>58</xdr:row>
      <xdr:rowOff>55169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46296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95529</xdr:rowOff>
    </xdr:from>
    <xdr:to>
      <xdr:col>46</xdr:col>
      <xdr:colOff>38100</xdr:colOff>
      <xdr:row>58</xdr:row>
      <xdr:rowOff>25679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16806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126802</xdr:rowOff>
    </xdr:from>
    <xdr:to>
      <xdr:col>41</xdr:col>
      <xdr:colOff>101600</xdr:colOff>
      <xdr:row>58</xdr:row>
      <xdr:rowOff>56952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48079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9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97221</xdr:rowOff>
    </xdr:from>
    <xdr:to>
      <xdr:col>36</xdr:col>
      <xdr:colOff>165100</xdr:colOff>
      <xdr:row>58</xdr:row>
      <xdr:rowOff>27371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18498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6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46165</xdr:rowOff>
    </xdr:from>
    <xdr:to>
      <xdr:col>54</xdr:col>
      <xdr:colOff>189865</xdr:colOff>
      <xdr:row>78</xdr:row>
      <xdr:rowOff>134747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19115"/>
          <a:ext cx="1270" cy="1288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138574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134747</xdr:rowOff>
    </xdr:from>
    <xdr:to>
      <xdr:col>55</xdr:col>
      <xdr:colOff>88900</xdr:colOff>
      <xdr:row>78</xdr:row>
      <xdr:rowOff>134747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0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164292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9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46165</xdr:rowOff>
    </xdr:from>
    <xdr:to>
      <xdr:col>55</xdr:col>
      <xdr:colOff>88900</xdr:colOff>
      <xdr:row>71</xdr:row>
      <xdr:rowOff>46165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51651</xdr:rowOff>
    </xdr:from>
    <xdr:to>
      <xdr:col>55</xdr:col>
      <xdr:colOff>0</xdr:colOff>
      <xdr:row>75</xdr:row>
      <xdr:rowOff>111125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910401"/>
          <a:ext cx="838200" cy="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72584</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0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54204</xdr:rowOff>
    </xdr:from>
    <xdr:to>
      <xdr:col>50</xdr:col>
      <xdr:colOff>114300</xdr:colOff>
      <xdr:row>75</xdr:row>
      <xdr:rowOff>51651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741504"/>
          <a:ext cx="889000" cy="1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111761</xdr:rowOff>
    </xdr:from>
    <xdr:to>
      <xdr:col>50</xdr:col>
      <xdr:colOff>165100</xdr:colOff>
      <xdr:row>77</xdr:row>
      <xdr:rowOff>41911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33038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54204</xdr:rowOff>
    </xdr:from>
    <xdr:to>
      <xdr:col>45</xdr:col>
      <xdr:colOff>177800</xdr:colOff>
      <xdr:row>76</xdr:row>
      <xdr:rowOff>19265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741504"/>
          <a:ext cx="889000" cy="30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151612</xdr:rowOff>
    </xdr:from>
    <xdr:to>
      <xdr:col>46</xdr:col>
      <xdr:colOff>38100</xdr:colOff>
      <xdr:row>76</xdr:row>
      <xdr:rowOff>81762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72889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10313</xdr:rowOff>
    </xdr:from>
    <xdr:to>
      <xdr:col>41</xdr:col>
      <xdr:colOff>50800</xdr:colOff>
      <xdr:row>76</xdr:row>
      <xdr:rowOff>19265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040513"/>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28473</xdr:rowOff>
    </xdr:from>
    <xdr:to>
      <xdr:col>41</xdr:col>
      <xdr:colOff>101600</xdr:colOff>
      <xdr:row>77</xdr:row>
      <xdr:rowOff>130073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121200</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47561</xdr:rowOff>
    </xdr:from>
    <xdr:to>
      <xdr:col>36</xdr:col>
      <xdr:colOff>165100</xdr:colOff>
      <xdr:row>77</xdr:row>
      <xdr:rowOff>149161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140288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3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60325</xdr:rowOff>
    </xdr:from>
    <xdr:to>
      <xdr:col>55</xdr:col>
      <xdr:colOff>50800</xdr:colOff>
      <xdr:row>75</xdr:row>
      <xdr:rowOff>161925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83202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77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851</xdr:rowOff>
    </xdr:from>
    <xdr:to>
      <xdr:col>50</xdr:col>
      <xdr:colOff>165100</xdr:colOff>
      <xdr:row>75</xdr:row>
      <xdr:rowOff>102451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8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118978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6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3404</xdr:rowOff>
    </xdr:from>
    <xdr:to>
      <xdr:col>46</xdr:col>
      <xdr:colOff>38100</xdr:colOff>
      <xdr:row>74</xdr:row>
      <xdr:rowOff>105004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69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121531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4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139916</xdr:rowOff>
    </xdr:from>
    <xdr:to>
      <xdr:col>41</xdr:col>
      <xdr:colOff>101600</xdr:colOff>
      <xdr:row>76</xdr:row>
      <xdr:rowOff>70067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998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86593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7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130963</xdr:rowOff>
    </xdr:from>
    <xdr:to>
      <xdr:col>36</xdr:col>
      <xdr:colOff>165100</xdr:colOff>
      <xdr:row>76</xdr:row>
      <xdr:rowOff>61113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77640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7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152158</xdr:rowOff>
    </xdr:from>
    <xdr:to>
      <xdr:col>54</xdr:col>
      <xdr:colOff>189865</xdr:colOff>
      <xdr:row>99</xdr:row>
      <xdr:rowOff>7246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82658"/>
          <a:ext cx="1270" cy="139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11073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7246</xdr:rowOff>
    </xdr:from>
    <xdr:to>
      <xdr:col>55</xdr:col>
      <xdr:colOff>88900</xdr:colOff>
      <xdr:row>99</xdr:row>
      <xdr:rowOff>7246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98835</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5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152158</xdr:rowOff>
    </xdr:from>
    <xdr:to>
      <xdr:col>55</xdr:col>
      <xdr:colOff>88900</xdr:colOff>
      <xdr:row>90</xdr:row>
      <xdr:rowOff>152158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8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110440</xdr:rowOff>
    </xdr:from>
    <xdr:to>
      <xdr:col>55</xdr:col>
      <xdr:colOff>0</xdr:colOff>
      <xdr:row>95</xdr:row>
      <xdr:rowOff>148768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98190"/>
          <a:ext cx="8382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81329</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40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102902</xdr:rowOff>
    </xdr:from>
    <xdr:to>
      <xdr:col>55</xdr:col>
      <xdr:colOff>50800</xdr:colOff>
      <xdr:row>97</xdr:row>
      <xdr:rowOff>33052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155684</xdr:rowOff>
    </xdr:from>
    <xdr:to>
      <xdr:col>50</xdr:col>
      <xdr:colOff>114300</xdr:colOff>
      <xdr:row>95</xdr:row>
      <xdr:rowOff>110440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71984"/>
          <a:ext cx="889000" cy="12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90843</xdr:rowOff>
    </xdr:from>
    <xdr:to>
      <xdr:col>50</xdr:col>
      <xdr:colOff>165100</xdr:colOff>
      <xdr:row>97</xdr:row>
      <xdr:rowOff>20993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12120</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155684</xdr:rowOff>
    </xdr:from>
    <xdr:to>
      <xdr:col>45</xdr:col>
      <xdr:colOff>177800</xdr:colOff>
      <xdr:row>95</xdr:row>
      <xdr:rowOff>66624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71984"/>
          <a:ext cx="889000" cy="8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102673</xdr:rowOff>
    </xdr:from>
    <xdr:to>
      <xdr:col>46</xdr:col>
      <xdr:colOff>38100</xdr:colOff>
      <xdr:row>97</xdr:row>
      <xdr:rowOff>32823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23950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94114</xdr:rowOff>
    </xdr:from>
    <xdr:to>
      <xdr:col>41</xdr:col>
      <xdr:colOff>50800</xdr:colOff>
      <xdr:row>95</xdr:row>
      <xdr:rowOff>66624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10414"/>
          <a:ext cx="889000" cy="1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136620</xdr:rowOff>
    </xdr:from>
    <xdr:to>
      <xdr:col>41</xdr:col>
      <xdr:colOff>101600</xdr:colOff>
      <xdr:row>97</xdr:row>
      <xdr:rowOff>66770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57897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88500</xdr:rowOff>
    </xdr:from>
    <xdr:to>
      <xdr:col>36</xdr:col>
      <xdr:colOff>165100</xdr:colOff>
      <xdr:row>97</xdr:row>
      <xdr:rowOff>18650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97968</xdr:rowOff>
    </xdr:from>
    <xdr:to>
      <xdr:col>55</xdr:col>
      <xdr:colOff>50800</xdr:colOff>
      <xdr:row>96</xdr:row>
      <xdr:rowOff>28118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120845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3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59640</xdr:rowOff>
    </xdr:from>
    <xdr:to>
      <xdr:col>50</xdr:col>
      <xdr:colOff>165100</xdr:colOff>
      <xdr:row>95</xdr:row>
      <xdr:rowOff>161240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4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104884</xdr:rowOff>
    </xdr:from>
    <xdr:to>
      <xdr:col>46</xdr:col>
      <xdr:colOff>38100</xdr:colOff>
      <xdr:row>95</xdr:row>
      <xdr:rowOff>35034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51561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9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15824</xdr:rowOff>
    </xdr:from>
    <xdr:to>
      <xdr:col>41</xdr:col>
      <xdr:colOff>101600</xdr:colOff>
      <xdr:row>95</xdr:row>
      <xdr:rowOff>117424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133951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43314</xdr:rowOff>
    </xdr:from>
    <xdr:to>
      <xdr:col>36</xdr:col>
      <xdr:colOff>165100</xdr:colOff>
      <xdr:row>94</xdr:row>
      <xdr:rowOff>144914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161441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3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54465</xdr:rowOff>
    </xdr:from>
    <xdr:to>
      <xdr:col>85</xdr:col>
      <xdr:colOff>126364</xdr:colOff>
      <xdr:row>39</xdr:row>
      <xdr:rowOff>1778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97965"/>
          <a:ext cx="1269" cy="149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5605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1778</xdr:rowOff>
    </xdr:from>
    <xdr:to>
      <xdr:col>86</xdr:col>
      <xdr:colOff>25400</xdr:colOff>
      <xdr:row>39</xdr:row>
      <xdr:rowOff>1778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8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1142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7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54465</xdr:rowOff>
    </xdr:from>
    <xdr:to>
      <xdr:col>86</xdr:col>
      <xdr:colOff>25400</xdr:colOff>
      <xdr:row>30</xdr:row>
      <xdr:rowOff>54465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35524</xdr:rowOff>
    </xdr:from>
    <xdr:to>
      <xdr:col>85</xdr:col>
      <xdr:colOff>127000</xdr:colOff>
      <xdr:row>35</xdr:row>
      <xdr:rowOff>152872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864824"/>
          <a:ext cx="838200" cy="2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18668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0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40241</xdr:rowOff>
    </xdr:from>
    <xdr:to>
      <xdr:col>85</xdr:col>
      <xdr:colOff>177800</xdr:colOff>
      <xdr:row>36</xdr:row>
      <xdr:rowOff>141841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35524</xdr:rowOff>
    </xdr:from>
    <xdr:to>
      <xdr:col>81</xdr:col>
      <xdr:colOff>50800</xdr:colOff>
      <xdr:row>35</xdr:row>
      <xdr:rowOff>125984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864824"/>
          <a:ext cx="889000" cy="26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32512</xdr:rowOff>
    </xdr:from>
    <xdr:to>
      <xdr:col>81</xdr:col>
      <xdr:colOff>101600</xdr:colOff>
      <xdr:row>36</xdr:row>
      <xdr:rowOff>134112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125239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125984</xdr:rowOff>
    </xdr:from>
    <xdr:to>
      <xdr:col>76</xdr:col>
      <xdr:colOff>114300</xdr:colOff>
      <xdr:row>36</xdr:row>
      <xdr:rowOff>94089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26734"/>
          <a:ext cx="889000" cy="13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46119</xdr:rowOff>
    </xdr:from>
    <xdr:to>
      <xdr:col>76</xdr:col>
      <xdr:colOff>165100</xdr:colOff>
      <xdr:row>36</xdr:row>
      <xdr:rowOff>147719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138846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94089</xdr:rowOff>
    </xdr:from>
    <xdr:to>
      <xdr:col>71</xdr:col>
      <xdr:colOff>177800</xdr:colOff>
      <xdr:row>36</xdr:row>
      <xdr:rowOff>141660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66289"/>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55263</xdr:rowOff>
    </xdr:from>
    <xdr:to>
      <xdr:col>72</xdr:col>
      <xdr:colOff>38100</xdr:colOff>
      <xdr:row>36</xdr:row>
      <xdr:rowOff>156863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147990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149207</xdr:rowOff>
    </xdr:from>
    <xdr:to>
      <xdr:col>67</xdr:col>
      <xdr:colOff>101600</xdr:colOff>
      <xdr:row>37</xdr:row>
      <xdr:rowOff>79357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2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70484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1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102072</xdr:rowOff>
    </xdr:from>
    <xdr:to>
      <xdr:col>85</xdr:col>
      <xdr:colOff>177800</xdr:colOff>
      <xdr:row>36</xdr:row>
      <xdr:rowOff>32222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124949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5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156174</xdr:rowOff>
    </xdr:from>
    <xdr:to>
      <xdr:col>81</xdr:col>
      <xdr:colOff>101600</xdr:colOff>
      <xdr:row>34</xdr:row>
      <xdr:rowOff>86324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81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102851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8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75184</xdr:rowOff>
    </xdr:from>
    <xdr:to>
      <xdr:col>76</xdr:col>
      <xdr:colOff>165100</xdr:colOff>
      <xdr:row>36</xdr:row>
      <xdr:rowOff>5334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21861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5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43289</xdr:rowOff>
    </xdr:from>
    <xdr:to>
      <xdr:col>72</xdr:col>
      <xdr:colOff>38100</xdr:colOff>
      <xdr:row>36</xdr:row>
      <xdr:rowOff>144889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161416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9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90860</xdr:rowOff>
    </xdr:from>
    <xdr:to>
      <xdr:col>67</xdr:col>
      <xdr:colOff>101600</xdr:colOff>
      <xdr:row>37</xdr:row>
      <xdr:rowOff>21010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37537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22543</xdr:rowOff>
    </xdr:from>
    <xdr:to>
      <xdr:col>85</xdr:col>
      <xdr:colOff>126364</xdr:colOff>
      <xdr:row>57</xdr:row>
      <xdr:rowOff>135433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66493"/>
          <a:ext cx="1269" cy="114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139260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135433</xdr:rowOff>
    </xdr:from>
    <xdr:to>
      <xdr:col>86</xdr:col>
      <xdr:colOff>25400</xdr:colOff>
      <xdr:row>57</xdr:row>
      <xdr:rowOff>135433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0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140670</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4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22543</xdr:rowOff>
    </xdr:from>
    <xdr:to>
      <xdr:col>86</xdr:col>
      <xdr:colOff>25400</xdr:colOff>
      <xdr:row>51</xdr:row>
      <xdr:rowOff>22543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6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27534</xdr:rowOff>
    </xdr:from>
    <xdr:to>
      <xdr:col>85</xdr:col>
      <xdr:colOff>127000</xdr:colOff>
      <xdr:row>57</xdr:row>
      <xdr:rowOff>2445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85834"/>
          <a:ext cx="838200" cy="48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73289</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03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94862</xdr:rowOff>
    </xdr:from>
    <xdr:to>
      <xdr:col>85</xdr:col>
      <xdr:colOff>177800</xdr:colOff>
      <xdr:row>56</xdr:row>
      <xdr:rowOff>25012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5455</xdr:rowOff>
    </xdr:from>
    <xdr:to>
      <xdr:col>81</xdr:col>
      <xdr:colOff>50800</xdr:colOff>
      <xdr:row>57</xdr:row>
      <xdr:rowOff>2445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606655"/>
          <a:ext cx="88900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46724</xdr:rowOff>
    </xdr:from>
    <xdr:to>
      <xdr:col>81</xdr:col>
      <xdr:colOff>101600</xdr:colOff>
      <xdr:row>56</xdr:row>
      <xdr:rowOff>148324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164851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5455</xdr:rowOff>
    </xdr:from>
    <xdr:to>
      <xdr:col>76</xdr:col>
      <xdr:colOff>114300</xdr:colOff>
      <xdr:row>56</xdr:row>
      <xdr:rowOff>81140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06655"/>
          <a:ext cx="889000" cy="7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110494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81140</xdr:rowOff>
    </xdr:from>
    <xdr:to>
      <xdr:col>71</xdr:col>
      <xdr:colOff>177800</xdr:colOff>
      <xdr:row>56</xdr:row>
      <xdr:rowOff>135452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682340"/>
          <a:ext cx="889000" cy="5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163777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40847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148184</xdr:rowOff>
    </xdr:from>
    <xdr:to>
      <xdr:col>85</xdr:col>
      <xdr:colOff>177800</xdr:colOff>
      <xdr:row>54</xdr:row>
      <xdr:rowOff>78334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3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171061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123095</xdr:rowOff>
    </xdr:from>
    <xdr:to>
      <xdr:col>81</xdr:col>
      <xdr:colOff>101600</xdr:colOff>
      <xdr:row>57</xdr:row>
      <xdr:rowOff>53245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44372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126105</xdr:rowOff>
    </xdr:from>
    <xdr:to>
      <xdr:col>76</xdr:col>
      <xdr:colOff>165100</xdr:colOff>
      <xdr:row>56</xdr:row>
      <xdr:rowOff>56255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72782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30340</xdr:rowOff>
    </xdr:from>
    <xdr:to>
      <xdr:col>72</xdr:col>
      <xdr:colOff>38100</xdr:colOff>
      <xdr:row>56</xdr:row>
      <xdr:rowOff>131940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148467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40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84652</xdr:rowOff>
    </xdr:from>
    <xdr:to>
      <xdr:col>67</xdr:col>
      <xdr:colOff>101600</xdr:colOff>
      <xdr:row>57</xdr:row>
      <xdr:rowOff>14802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8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31329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46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16583</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89533"/>
          <a:ext cx="1269"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134710</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6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16583</xdr:rowOff>
    </xdr:from>
    <xdr:to>
      <xdr:col>86</xdr:col>
      <xdr:colOff>25400</xdr:colOff>
      <xdr:row>71</xdr:row>
      <xdr:rowOff>16583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8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131044</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326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108167</xdr:rowOff>
    </xdr:from>
    <xdr:to>
      <xdr:col>85</xdr:col>
      <xdr:colOff>177800</xdr:colOff>
      <xdr:row>79</xdr:row>
      <xdr:rowOff>38317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90532</xdr:rowOff>
    </xdr:from>
    <xdr:to>
      <xdr:col>81</xdr:col>
      <xdr:colOff>101600</xdr:colOff>
      <xdr:row>79</xdr:row>
      <xdr:rowOff>20682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37209</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238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168584</xdr:rowOff>
    </xdr:from>
    <xdr:to>
      <xdr:col>76</xdr:col>
      <xdr:colOff>165100</xdr:colOff>
      <xdr:row>78</xdr:row>
      <xdr:rowOff>98734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115261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14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9869</xdr:rowOff>
    </xdr:from>
    <xdr:to>
      <xdr:col>72</xdr:col>
      <xdr:colOff>38100</xdr:colOff>
      <xdr:row>78</xdr:row>
      <xdr:rowOff>111469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127996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58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163359</xdr:rowOff>
    </xdr:from>
    <xdr:to>
      <xdr:col>67</xdr:col>
      <xdr:colOff>101600</xdr:colOff>
      <xdr:row>78</xdr:row>
      <xdr:rowOff>93509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36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110036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14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103673</xdr:rowOff>
    </xdr:from>
    <xdr:to>
      <xdr:col>85</xdr:col>
      <xdr:colOff>126364</xdr:colOff>
      <xdr:row>99</xdr:row>
      <xdr:rowOff>5694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05623"/>
          <a:ext cx="1269" cy="127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5694</xdr:rowOff>
    </xdr:from>
    <xdr:to>
      <xdr:col>86</xdr:col>
      <xdr:colOff>25400</xdr:colOff>
      <xdr:row>99</xdr:row>
      <xdr:rowOff>5694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7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50350</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48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103673</xdr:rowOff>
    </xdr:from>
    <xdr:to>
      <xdr:col>86</xdr:col>
      <xdr:colOff>25400</xdr:colOff>
      <xdr:row>91</xdr:row>
      <xdr:rowOff>103673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0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142078</xdr:rowOff>
    </xdr:from>
    <xdr:to>
      <xdr:col>85</xdr:col>
      <xdr:colOff>127000</xdr:colOff>
      <xdr:row>97</xdr:row>
      <xdr:rowOff>149988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72728"/>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33938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93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11061</xdr:rowOff>
    </xdr:from>
    <xdr:to>
      <xdr:col>85</xdr:col>
      <xdr:colOff>177800</xdr:colOff>
      <xdr:row>97</xdr:row>
      <xdr:rowOff>112661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149988</xdr:rowOff>
    </xdr:from>
    <xdr:to>
      <xdr:col>81</xdr:col>
      <xdr:colOff>50800</xdr:colOff>
      <xdr:row>98</xdr:row>
      <xdr:rowOff>8917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80638"/>
          <a:ext cx="8890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30790</xdr:rowOff>
    </xdr:from>
    <xdr:to>
      <xdr:col>81</xdr:col>
      <xdr:colOff>101600</xdr:colOff>
      <xdr:row>97</xdr:row>
      <xdr:rowOff>132390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148917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156845</xdr:rowOff>
    </xdr:from>
    <xdr:to>
      <xdr:col>76</xdr:col>
      <xdr:colOff>114300</xdr:colOff>
      <xdr:row>98</xdr:row>
      <xdr:rowOff>8917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787495"/>
          <a:ext cx="8890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47592</xdr:rowOff>
    </xdr:from>
    <xdr:to>
      <xdr:col>76</xdr:col>
      <xdr:colOff>165100</xdr:colOff>
      <xdr:row>97</xdr:row>
      <xdr:rowOff>149192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165719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156845</xdr:rowOff>
    </xdr:from>
    <xdr:to>
      <xdr:col>71</xdr:col>
      <xdr:colOff>177800</xdr:colOff>
      <xdr:row>97</xdr:row>
      <xdr:rowOff>170332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8749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68326</xdr:rowOff>
    </xdr:from>
    <xdr:to>
      <xdr:col>72</xdr:col>
      <xdr:colOff>38100</xdr:colOff>
      <xdr:row>97</xdr:row>
      <xdr:rowOff>169926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15003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39432</xdr:rowOff>
    </xdr:from>
    <xdr:to>
      <xdr:col>67</xdr:col>
      <xdr:colOff>101600</xdr:colOff>
      <xdr:row>97</xdr:row>
      <xdr:rowOff>141032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157559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91278</xdr:rowOff>
    </xdr:from>
    <xdr:to>
      <xdr:col>85</xdr:col>
      <xdr:colOff>177800</xdr:colOff>
      <xdr:row>98</xdr:row>
      <xdr:rowOff>21428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69705</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7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99188</xdr:rowOff>
    </xdr:from>
    <xdr:to>
      <xdr:col>81</xdr:col>
      <xdr:colOff>101600</xdr:colOff>
      <xdr:row>98</xdr:row>
      <xdr:rowOff>29338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20465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2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129567</xdr:rowOff>
    </xdr:from>
    <xdr:to>
      <xdr:col>76</xdr:col>
      <xdr:colOff>165100</xdr:colOff>
      <xdr:row>98</xdr:row>
      <xdr:rowOff>59717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50844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8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106045</xdr:rowOff>
    </xdr:from>
    <xdr:to>
      <xdr:col>72</xdr:col>
      <xdr:colOff>38100</xdr:colOff>
      <xdr:row>98</xdr:row>
      <xdr:rowOff>36195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27322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119532</xdr:rowOff>
    </xdr:from>
    <xdr:to>
      <xdr:col>67</xdr:col>
      <xdr:colOff>101600</xdr:colOff>
      <xdr:row>98</xdr:row>
      <xdr:rowOff>49682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40809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4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64262</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7762"/>
          <a:ext cx="1269" cy="1447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10939</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82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64262</xdr:rowOff>
    </xdr:from>
    <xdr:to>
      <xdr:col>116</xdr:col>
      <xdr:colOff>152400</xdr:colOff>
      <xdr:row>30</xdr:row>
      <xdr:rowOff>64262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111760</xdr:rowOff>
    </xdr:from>
    <xdr:to>
      <xdr:col>112</xdr:col>
      <xdr:colOff>38100</xdr:colOff>
      <xdr:row>38</xdr:row>
      <xdr:rowOff>41910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58437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84328</xdr:rowOff>
    </xdr:from>
    <xdr:to>
      <xdr:col>107</xdr:col>
      <xdr:colOff>101600</xdr:colOff>
      <xdr:row>38</xdr:row>
      <xdr:rowOff>14478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31005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90441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132334</xdr:rowOff>
    </xdr:from>
    <xdr:to>
      <xdr:col>98</xdr:col>
      <xdr:colOff>38100</xdr:colOff>
      <xdr:row>38</xdr:row>
      <xdr:rowOff>62485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4759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79011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251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令和２年度は特別定額給付金給付事業費により大幅に増加しているが、令和３年度以降、令和元年度以前の水準に戻っている。近年は類似団体よりも高い水準にあるが、ここ数年好調であった市内企業の法人市民税を原資として財政調整基金積立金及び庁舎建</a:t>
          </a:r>
        </a:p>
        <a:p>
          <a:r>
            <a:rPr kumimoji="1" lang="ja-JP" altLang="en-US" sz="1300">
              <a:latin typeface="ＭＳ Ｐゴシック" panose="020B0600070205080204" pitchFamily="50" charset="-128"/>
              <a:ea typeface="ＭＳ Ｐゴシック" panose="020B0600070205080204" pitchFamily="50" charset="-128"/>
            </a:rPr>
            <a:t>　設等基金積立金の積立てを行ったことが主な理由である。</a:t>
          </a:r>
        </a:p>
        <a:p>
          <a:r>
            <a:rPr kumimoji="1" lang="ja-JP" altLang="en-US" sz="1300">
              <a:latin typeface="ＭＳ Ｐゴシック" panose="020B0600070205080204" pitchFamily="50" charset="-128"/>
              <a:ea typeface="ＭＳ Ｐゴシック" panose="020B0600070205080204" pitchFamily="50" charset="-128"/>
            </a:rPr>
            <a:t>・教育費については、令和４年度に北部学校給食センターの建て替えたこと、また、今後控えている老朽化した小・中学校の建て替えに備えるため、学校施設整備基金への積立てを行ったことから、大幅に増加している。</a:t>
          </a:r>
        </a:p>
        <a:p>
          <a:r>
            <a:rPr kumimoji="1" lang="ja-JP" altLang="en-US" sz="1300">
              <a:latin typeface="ＭＳ Ｐゴシック" panose="020B0600070205080204" pitchFamily="50" charset="-128"/>
              <a:ea typeface="ＭＳ Ｐゴシック" panose="020B0600070205080204" pitchFamily="50" charset="-128"/>
            </a:rPr>
            <a:t>・民生費については、令和３年度に行った子育て世帯への臨時特別給付金給付事業費や住民税非課税世帯等に対する臨時特別給付金給付事業費等の給付が完了したことにより、令和４年度は減少している。</a:t>
          </a:r>
        </a:p>
        <a:p>
          <a:r>
            <a:rPr kumimoji="1" lang="ja-JP" altLang="en-US" sz="1300">
              <a:latin typeface="ＭＳ Ｐゴシック" panose="020B0600070205080204" pitchFamily="50" charset="-128"/>
              <a:ea typeface="ＭＳ Ｐゴシック" panose="020B0600070205080204" pitchFamily="50" charset="-128"/>
            </a:rPr>
            <a:t>・衛生費については、令和元年度は市立病院への出資したことにより、令和２年度は一般廃棄物処理施設建設基金の積立てを行ったことにより、令和３年度は新型コロナウイルスワクチン接種関連事業費が計上されたことにより、例年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・土木費については、社会資本整備に関する事業（街路整備、公園緑地整備等）を進めているため、近年は類似団体と比較して高い水準となっている。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実質収支比率は、前年度と比較して</a:t>
          </a:r>
          <a:r>
            <a:rPr kumimoji="1" lang="en-US" altLang="ja-JP" sz="1400">
              <a:latin typeface="ＭＳ ゴシック" pitchFamily="49" charset="-128"/>
              <a:ea typeface="ＭＳ ゴシック" pitchFamily="49" charset="-128"/>
            </a:rPr>
            <a:t>0.94</a:t>
          </a:r>
          <a:r>
            <a:rPr kumimoji="1" lang="ja-JP" altLang="en-US" sz="1400">
              <a:latin typeface="ＭＳ ゴシック" pitchFamily="49" charset="-128"/>
              <a:ea typeface="ＭＳ ゴシック" pitchFamily="49" charset="-128"/>
            </a:rPr>
            <a:t>ポイント下降した。これは、分母である標準財政規模が増加したとともに、分子となる実質収支の額が減少したことによるものである。</a:t>
          </a:r>
        </a:p>
        <a:p>
          <a:r>
            <a:rPr kumimoji="1" lang="ja-JP" altLang="en-US" sz="1400">
              <a:latin typeface="ＭＳ ゴシック" pitchFamily="49" charset="-128"/>
              <a:ea typeface="ＭＳ ゴシック" pitchFamily="49" charset="-128"/>
            </a:rPr>
            <a:t>　実質単年度収支比率については、単年度収支が令和３年度より大幅に減少したことに加え、基金積立金が前年度より減少したことにより、</a:t>
          </a:r>
          <a:r>
            <a:rPr kumimoji="1" lang="en-US" altLang="ja-JP" sz="1400">
              <a:latin typeface="ＭＳ ゴシック" pitchFamily="49" charset="-128"/>
              <a:ea typeface="ＭＳ ゴシック" pitchFamily="49" charset="-128"/>
            </a:rPr>
            <a:t>4.74</a:t>
          </a:r>
          <a:r>
            <a:rPr kumimoji="1" lang="ja-JP" altLang="en-US" sz="1400">
              <a:latin typeface="ＭＳ ゴシック" pitchFamily="49" charset="-128"/>
              <a:ea typeface="ＭＳ ゴシック" pitchFamily="49" charset="-128"/>
            </a:rPr>
            <a:t>ポイント下降した。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一般会計については、分子である実質収支が減少したため、</a:t>
          </a:r>
          <a:r>
            <a:rPr kumimoji="1" lang="en-US" altLang="ja-JP" sz="1400">
              <a:latin typeface="ＭＳ ゴシック" pitchFamily="49" charset="-128"/>
              <a:ea typeface="ＭＳ ゴシック" pitchFamily="49" charset="-128"/>
            </a:rPr>
            <a:t>0.93</a:t>
          </a:r>
          <a:r>
            <a:rPr kumimoji="1" lang="ja-JP" altLang="en-US" sz="1400">
              <a:latin typeface="ＭＳ ゴシック" pitchFamily="49" charset="-128"/>
              <a:ea typeface="ＭＳ ゴシック" pitchFamily="49" charset="-128"/>
            </a:rPr>
            <a:t>ポイント下降して</a:t>
          </a:r>
          <a:r>
            <a:rPr kumimoji="1" lang="en-US" altLang="ja-JP" sz="1400">
              <a:latin typeface="ＭＳ ゴシック" pitchFamily="49" charset="-128"/>
              <a:ea typeface="ＭＳ ゴシック" pitchFamily="49" charset="-128"/>
            </a:rPr>
            <a:t>10.47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病院事業会計については、令和元年度に市の一般会計から約</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の出資を受けて経営安定化を図ったことにより、令和２年度に新型コロナウイルス感染症対応により、令和３年度は入院患者及び外来患者並びに入院単価の増に伴う収益の増により、数値の改善が図られたが、令和４年度はコロナ患者の受入れの体制確保に係る補助金（病床確保料）が減少したことで、</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ポイント下降し</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介護保険事業については、実質収支が増加した影響により、</a:t>
          </a:r>
          <a:r>
            <a:rPr kumimoji="1" lang="en-US" altLang="ja-JP" sz="1400">
              <a:latin typeface="ＭＳ ゴシック" pitchFamily="49" charset="-128"/>
              <a:ea typeface="ＭＳ ゴシック" pitchFamily="49" charset="-128"/>
            </a:rPr>
            <a:t>0.89</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　公共下水道事業会計については、前払金の増加などにより分子である資金余剰額が増加した影響により、</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ポイントの増となった。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vza001\&#32887;&#21729;&#20491;&#20154;&#12501;&#12457;&#12523;&#12480;\24058\Desktop\02&#22238;&#31572;\2&#22238;&#30446;&#25244;&#31883;&#12304;&#36001;&#25919;&#29366;&#27841;&#36039;&#26009;&#38598;&#12305;_142123_&#21402;&#26408;&#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35.799999999999997</v>
          </cell>
          <cell r="BQ51"/>
          <cell r="BR51"/>
          <cell r="BS51"/>
          <cell r="BT51"/>
          <cell r="BU51"/>
          <cell r="BV51"/>
          <cell r="BW51"/>
          <cell r="BX51">
            <v>38.9</v>
          </cell>
          <cell r="BY51"/>
          <cell r="BZ51"/>
          <cell r="CA51"/>
          <cell r="CB51"/>
          <cell r="CC51"/>
          <cell r="CD51"/>
          <cell r="CE51"/>
          <cell r="CF51">
            <v>39.700000000000003</v>
          </cell>
          <cell r="CG51"/>
          <cell r="CH51"/>
          <cell r="CI51"/>
          <cell r="CJ51"/>
          <cell r="CK51"/>
          <cell r="CL51"/>
          <cell r="CM51"/>
          <cell r="CN51">
            <v>42</v>
          </cell>
          <cell r="CO51"/>
          <cell r="CP51"/>
          <cell r="CQ51"/>
          <cell r="CR51"/>
          <cell r="CS51"/>
          <cell r="CT51"/>
          <cell r="CU51"/>
          <cell r="CV51">
            <v>44.6</v>
          </cell>
          <cell r="CW51"/>
          <cell r="CX51"/>
          <cell r="CY51"/>
          <cell r="CZ51"/>
          <cell r="DA51"/>
          <cell r="DB51"/>
          <cell r="DC51"/>
        </row>
        <row r="53">
          <cell r="BP53">
            <v>59.8</v>
          </cell>
          <cell r="BQ53"/>
          <cell r="BR53"/>
          <cell r="BS53"/>
          <cell r="BT53"/>
          <cell r="BU53"/>
          <cell r="BV53"/>
          <cell r="BW53"/>
          <cell r="BX53">
            <v>60.9</v>
          </cell>
          <cell r="BY53"/>
          <cell r="BZ53"/>
          <cell r="CA53"/>
          <cell r="CB53"/>
          <cell r="CC53"/>
          <cell r="CD53"/>
          <cell r="CE53"/>
          <cell r="CF53">
            <v>61.7</v>
          </cell>
          <cell r="CG53"/>
          <cell r="CH53"/>
          <cell r="CI53"/>
          <cell r="CJ53"/>
          <cell r="CK53"/>
          <cell r="CL53"/>
          <cell r="CM53"/>
          <cell r="CN53">
            <v>62.7</v>
          </cell>
          <cell r="CO53"/>
          <cell r="CP53"/>
          <cell r="CQ53"/>
          <cell r="CR53"/>
          <cell r="CS53"/>
          <cell r="CT53"/>
          <cell r="CU53"/>
          <cell r="CV53">
            <v>62.8</v>
          </cell>
          <cell r="CW53"/>
          <cell r="CX53"/>
          <cell r="CY53"/>
          <cell r="CZ53"/>
          <cell r="DA53"/>
          <cell r="DB53"/>
          <cell r="DC53"/>
        </row>
        <row r="55">
          <cell r="AN55" t="str">
            <v>類似団体内平均値</v>
          </cell>
          <cell r="BP55">
            <v>23.1</v>
          </cell>
          <cell r="BQ55"/>
          <cell r="BR55"/>
          <cell r="BS55"/>
          <cell r="BT55"/>
          <cell r="BU55"/>
          <cell r="BV55"/>
          <cell r="BW55"/>
          <cell r="BX55">
            <v>19</v>
          </cell>
          <cell r="BY55"/>
          <cell r="BZ55"/>
          <cell r="CA55"/>
          <cell r="CB55"/>
          <cell r="CC55"/>
          <cell r="CD55"/>
          <cell r="CE55"/>
          <cell r="CF55">
            <v>18</v>
          </cell>
          <cell r="CG55"/>
          <cell r="CH55"/>
          <cell r="CI55"/>
          <cell r="CJ55"/>
          <cell r="CK55"/>
          <cell r="CL55"/>
          <cell r="CM55"/>
          <cell r="CN55">
            <v>13.1</v>
          </cell>
          <cell r="CO55"/>
          <cell r="CP55"/>
          <cell r="CQ55"/>
          <cell r="CR55"/>
          <cell r="CS55"/>
          <cell r="CT55"/>
          <cell r="CU55"/>
          <cell r="CV55">
            <v>10.9</v>
          </cell>
          <cell r="CW55"/>
          <cell r="CX55"/>
          <cell r="CY55"/>
          <cell r="CZ55"/>
          <cell r="DA55"/>
          <cell r="DB55"/>
          <cell r="DC55"/>
        </row>
        <row r="57">
          <cell r="BP57">
            <v>60.4</v>
          </cell>
          <cell r="BQ57"/>
          <cell r="BR57"/>
          <cell r="BS57"/>
          <cell r="BT57"/>
          <cell r="BU57"/>
          <cell r="BV57"/>
          <cell r="BW57"/>
          <cell r="BX57">
            <v>60.9</v>
          </cell>
          <cell r="BY57"/>
          <cell r="BZ57"/>
          <cell r="CA57"/>
          <cell r="CB57"/>
          <cell r="CC57"/>
          <cell r="CD57"/>
          <cell r="CE57"/>
          <cell r="CF57">
            <v>61.9</v>
          </cell>
          <cell r="CG57"/>
          <cell r="CH57"/>
          <cell r="CI57"/>
          <cell r="CJ57"/>
          <cell r="CK57"/>
          <cell r="CL57"/>
          <cell r="CM57"/>
          <cell r="CN57">
            <v>62.5</v>
          </cell>
          <cell r="CO57"/>
          <cell r="CP57"/>
          <cell r="CQ57"/>
          <cell r="CR57"/>
          <cell r="CS57"/>
          <cell r="CT57"/>
          <cell r="CU57"/>
          <cell r="CV57">
            <v>63.5</v>
          </cell>
          <cell r="CW57"/>
          <cell r="CX57"/>
          <cell r="CY57"/>
          <cell r="CZ57"/>
          <cell r="DA57"/>
          <cell r="DB57"/>
          <cell r="DC57"/>
        </row>
        <row r="72">
          <cell r="BP72" t="str">
            <v>H30</v>
          </cell>
          <cell r="BX72" t="str">
            <v>R01</v>
          </cell>
          <cell r="CF72" t="str">
            <v>R02</v>
          </cell>
          <cell r="CN72" t="str">
            <v>R03</v>
          </cell>
          <cell r="CV72" t="str">
            <v>R04</v>
          </cell>
        </row>
        <row r="73">
          <cell r="AN73" t="str">
            <v>当該団体値</v>
          </cell>
          <cell r="BP73">
            <v>35.799999999999997</v>
          </cell>
          <cell r="BQ73"/>
          <cell r="BR73"/>
          <cell r="BS73"/>
          <cell r="BT73"/>
          <cell r="BU73"/>
          <cell r="BV73"/>
          <cell r="BW73"/>
          <cell r="BX73">
            <v>38.9</v>
          </cell>
          <cell r="BY73"/>
          <cell r="BZ73"/>
          <cell r="CA73"/>
          <cell r="CB73"/>
          <cell r="CC73"/>
          <cell r="CD73"/>
          <cell r="CE73"/>
          <cell r="CF73">
            <v>39.700000000000003</v>
          </cell>
          <cell r="CG73"/>
          <cell r="CH73"/>
          <cell r="CI73"/>
          <cell r="CJ73"/>
          <cell r="CK73"/>
          <cell r="CL73"/>
          <cell r="CM73"/>
          <cell r="CN73">
            <v>42</v>
          </cell>
          <cell r="CO73"/>
          <cell r="CP73"/>
          <cell r="CQ73"/>
          <cell r="CR73"/>
          <cell r="CS73"/>
          <cell r="CT73"/>
          <cell r="CU73"/>
          <cell r="CV73">
            <v>44.6</v>
          </cell>
          <cell r="CW73"/>
          <cell r="CX73"/>
          <cell r="CY73"/>
          <cell r="CZ73"/>
          <cell r="DA73"/>
          <cell r="DB73"/>
          <cell r="DC73"/>
        </row>
        <row r="75">
          <cell r="BP75">
            <v>2.4</v>
          </cell>
          <cell r="BQ75"/>
          <cell r="BR75"/>
          <cell r="BS75"/>
          <cell r="BT75"/>
          <cell r="BU75"/>
          <cell r="BV75"/>
          <cell r="BW75"/>
          <cell r="BX75">
            <v>2.6</v>
          </cell>
          <cell r="BY75"/>
          <cell r="BZ75"/>
          <cell r="CA75"/>
          <cell r="CB75"/>
          <cell r="CC75"/>
          <cell r="CD75"/>
          <cell r="CE75"/>
          <cell r="CF75">
            <v>2.5</v>
          </cell>
          <cell r="CG75"/>
          <cell r="CH75"/>
          <cell r="CI75"/>
          <cell r="CJ75"/>
          <cell r="CK75"/>
          <cell r="CL75"/>
          <cell r="CM75"/>
          <cell r="CN75">
            <v>2.7</v>
          </cell>
          <cell r="CO75"/>
          <cell r="CP75"/>
          <cell r="CQ75"/>
          <cell r="CR75"/>
          <cell r="CS75"/>
          <cell r="CT75"/>
          <cell r="CU75"/>
          <cell r="CV75">
            <v>2.9</v>
          </cell>
          <cell r="CW75"/>
          <cell r="CX75"/>
          <cell r="CY75"/>
          <cell r="CZ75"/>
          <cell r="DA75"/>
          <cell r="DB75"/>
          <cell r="DC75"/>
        </row>
        <row r="77">
          <cell r="AN77" t="str">
            <v>類似団体内平均値</v>
          </cell>
          <cell r="BP77">
            <v>23.1</v>
          </cell>
          <cell r="BQ77"/>
          <cell r="BR77"/>
          <cell r="BS77"/>
          <cell r="BT77"/>
          <cell r="BU77"/>
          <cell r="BV77"/>
          <cell r="BW77"/>
          <cell r="BX77">
            <v>19</v>
          </cell>
          <cell r="BY77"/>
          <cell r="BZ77"/>
          <cell r="CA77"/>
          <cell r="CB77"/>
          <cell r="CC77"/>
          <cell r="CD77"/>
          <cell r="CE77"/>
          <cell r="CF77">
            <v>18</v>
          </cell>
          <cell r="CG77"/>
          <cell r="CH77"/>
          <cell r="CI77"/>
          <cell r="CJ77"/>
          <cell r="CK77"/>
          <cell r="CL77"/>
          <cell r="CM77"/>
          <cell r="CN77">
            <v>13.1</v>
          </cell>
          <cell r="CO77"/>
          <cell r="CP77"/>
          <cell r="CQ77"/>
          <cell r="CR77"/>
          <cell r="CS77"/>
          <cell r="CT77"/>
          <cell r="CU77"/>
          <cell r="CV77">
            <v>10.9</v>
          </cell>
          <cell r="CW77"/>
          <cell r="CX77"/>
          <cell r="CY77"/>
          <cell r="CZ77"/>
          <cell r="DA77"/>
          <cell r="DB77"/>
          <cell r="DC77"/>
        </row>
        <row r="79">
          <cell r="BP79">
            <v>4.2</v>
          </cell>
          <cell r="BQ79"/>
          <cell r="BR79"/>
          <cell r="BS79"/>
          <cell r="BT79"/>
          <cell r="BU79"/>
          <cell r="BV79"/>
          <cell r="BW79"/>
          <cell r="BX79">
            <v>3.6</v>
          </cell>
          <cell r="BY79"/>
          <cell r="BZ79"/>
          <cell r="CA79"/>
          <cell r="CB79"/>
          <cell r="CC79"/>
          <cell r="CD79"/>
          <cell r="CE79"/>
          <cell r="CF79">
            <v>3.5</v>
          </cell>
          <cell r="CG79"/>
          <cell r="CH79"/>
          <cell r="CI79"/>
          <cell r="CJ79"/>
          <cell r="CK79"/>
          <cell r="CL79"/>
          <cell r="CM79"/>
          <cell r="CN79">
            <v>3.6</v>
          </cell>
          <cell r="CO79"/>
          <cell r="CP79"/>
          <cell r="CQ79"/>
          <cell r="CR79"/>
          <cell r="CS79"/>
          <cell r="CT79"/>
          <cell r="CU79"/>
          <cell r="CV79">
            <v>4</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8" t="s">
        <v>81</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81"/>
      <c r="DK1" s="181"/>
      <c r="DL1" s="181"/>
      <c r="DM1" s="181"/>
      <c r="DN1" s="181"/>
      <c r="DO1" s="181"/>
    </row>
    <row r="2" spans="1:119" ht="24" thickBot="1" x14ac:dyDescent="0.25">
      <c r="B2" s="182" t="s">
        <v>82</v>
      </c>
      <c r="C2" s="182"/>
      <c r="D2" s="183"/>
    </row>
    <row r="3" spans="1:119" ht="18.75" customHeight="1" thickBot="1" x14ac:dyDescent="0.25">
      <c r="A3" s="181"/>
      <c r="B3" s="419" t="s">
        <v>83</v>
      </c>
      <c r="C3" s="420"/>
      <c r="D3" s="420"/>
      <c r="E3" s="421"/>
      <c r="F3" s="421"/>
      <c r="G3" s="421"/>
      <c r="H3" s="421"/>
      <c r="I3" s="421"/>
      <c r="J3" s="421"/>
      <c r="K3" s="421"/>
      <c r="L3" s="421" t="s">
        <v>84</v>
      </c>
      <c r="M3" s="421"/>
      <c r="N3" s="421"/>
      <c r="O3" s="421"/>
      <c r="P3" s="421"/>
      <c r="Q3" s="421"/>
      <c r="R3" s="428"/>
      <c r="S3" s="428"/>
      <c r="T3" s="428"/>
      <c r="U3" s="428"/>
      <c r="V3" s="429"/>
      <c r="W3" s="403" t="s">
        <v>85</v>
      </c>
      <c r="X3" s="404"/>
      <c r="Y3" s="404"/>
      <c r="Z3" s="404"/>
      <c r="AA3" s="404"/>
      <c r="AB3" s="420"/>
      <c r="AC3" s="428" t="s">
        <v>86</v>
      </c>
      <c r="AD3" s="404"/>
      <c r="AE3" s="404"/>
      <c r="AF3" s="404"/>
      <c r="AG3" s="404"/>
      <c r="AH3" s="404"/>
      <c r="AI3" s="404"/>
      <c r="AJ3" s="404"/>
      <c r="AK3" s="404"/>
      <c r="AL3" s="405"/>
      <c r="AM3" s="403" t="s">
        <v>87</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88</v>
      </c>
      <c r="BO3" s="404"/>
      <c r="BP3" s="404"/>
      <c r="BQ3" s="404"/>
      <c r="BR3" s="404"/>
      <c r="BS3" s="404"/>
      <c r="BT3" s="404"/>
      <c r="BU3" s="405"/>
      <c r="BV3" s="403" t="s">
        <v>89</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90</v>
      </c>
      <c r="CU3" s="404"/>
      <c r="CV3" s="404"/>
      <c r="CW3" s="404"/>
      <c r="CX3" s="404"/>
      <c r="CY3" s="404"/>
      <c r="CZ3" s="404"/>
      <c r="DA3" s="405"/>
      <c r="DB3" s="403" t="s">
        <v>91</v>
      </c>
      <c r="DC3" s="404"/>
      <c r="DD3" s="404"/>
      <c r="DE3" s="404"/>
      <c r="DF3" s="404"/>
      <c r="DG3" s="404"/>
      <c r="DH3" s="404"/>
      <c r="DI3" s="405"/>
    </row>
    <row r="4" spans="1:119" ht="18.75" customHeight="1" x14ac:dyDescent="0.2">
      <c r="A4" s="181"/>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92</v>
      </c>
      <c r="AZ4" s="407"/>
      <c r="BA4" s="407"/>
      <c r="BB4" s="407"/>
      <c r="BC4" s="407"/>
      <c r="BD4" s="407"/>
      <c r="BE4" s="407"/>
      <c r="BF4" s="407"/>
      <c r="BG4" s="407"/>
      <c r="BH4" s="407"/>
      <c r="BI4" s="407"/>
      <c r="BJ4" s="407"/>
      <c r="BK4" s="407"/>
      <c r="BL4" s="407"/>
      <c r="BM4" s="408"/>
      <c r="BN4" s="409">
        <v>107345604</v>
      </c>
      <c r="BO4" s="410"/>
      <c r="BP4" s="410"/>
      <c r="BQ4" s="410"/>
      <c r="BR4" s="410"/>
      <c r="BS4" s="410"/>
      <c r="BT4" s="410"/>
      <c r="BU4" s="411"/>
      <c r="BV4" s="409">
        <v>104596817</v>
      </c>
      <c r="BW4" s="410"/>
      <c r="BX4" s="410"/>
      <c r="BY4" s="410"/>
      <c r="BZ4" s="410"/>
      <c r="CA4" s="410"/>
      <c r="CB4" s="410"/>
      <c r="CC4" s="411"/>
      <c r="CD4" s="412" t="s">
        <v>93</v>
      </c>
      <c r="CE4" s="413"/>
      <c r="CF4" s="413"/>
      <c r="CG4" s="413"/>
      <c r="CH4" s="413"/>
      <c r="CI4" s="413"/>
      <c r="CJ4" s="413"/>
      <c r="CK4" s="413"/>
      <c r="CL4" s="413"/>
      <c r="CM4" s="413"/>
      <c r="CN4" s="413"/>
      <c r="CO4" s="413"/>
      <c r="CP4" s="413"/>
      <c r="CQ4" s="413"/>
      <c r="CR4" s="413"/>
      <c r="CS4" s="414"/>
      <c r="CT4" s="415">
        <v>10.5</v>
      </c>
      <c r="CU4" s="416"/>
      <c r="CV4" s="416"/>
      <c r="CW4" s="416"/>
      <c r="CX4" s="416"/>
      <c r="CY4" s="416"/>
      <c r="CZ4" s="416"/>
      <c r="DA4" s="417"/>
      <c r="DB4" s="415">
        <v>11.4</v>
      </c>
      <c r="DC4" s="416"/>
      <c r="DD4" s="416"/>
      <c r="DE4" s="416"/>
      <c r="DF4" s="416"/>
      <c r="DG4" s="416"/>
      <c r="DH4" s="416"/>
      <c r="DI4" s="417"/>
    </row>
    <row r="5" spans="1:119" ht="18.75" customHeight="1" x14ac:dyDescent="0.2">
      <c r="A5" s="181"/>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94</v>
      </c>
      <c r="AN5" s="476"/>
      <c r="AO5" s="476"/>
      <c r="AP5" s="476"/>
      <c r="AQ5" s="476"/>
      <c r="AR5" s="476"/>
      <c r="AS5" s="476"/>
      <c r="AT5" s="477"/>
      <c r="AU5" s="478" t="s">
        <v>95</v>
      </c>
      <c r="AV5" s="479"/>
      <c r="AW5" s="479"/>
      <c r="AX5" s="479"/>
      <c r="AY5" s="480" t="s">
        <v>96</v>
      </c>
      <c r="AZ5" s="481"/>
      <c r="BA5" s="481"/>
      <c r="BB5" s="481"/>
      <c r="BC5" s="481"/>
      <c r="BD5" s="481"/>
      <c r="BE5" s="481"/>
      <c r="BF5" s="481"/>
      <c r="BG5" s="481"/>
      <c r="BH5" s="481"/>
      <c r="BI5" s="481"/>
      <c r="BJ5" s="481"/>
      <c r="BK5" s="481"/>
      <c r="BL5" s="481"/>
      <c r="BM5" s="482"/>
      <c r="BN5" s="446">
        <v>101779502</v>
      </c>
      <c r="BO5" s="447"/>
      <c r="BP5" s="447"/>
      <c r="BQ5" s="447"/>
      <c r="BR5" s="447"/>
      <c r="BS5" s="447"/>
      <c r="BT5" s="447"/>
      <c r="BU5" s="448"/>
      <c r="BV5" s="446">
        <v>98719102</v>
      </c>
      <c r="BW5" s="447"/>
      <c r="BX5" s="447"/>
      <c r="BY5" s="447"/>
      <c r="BZ5" s="447"/>
      <c r="CA5" s="447"/>
      <c r="CB5" s="447"/>
      <c r="CC5" s="448"/>
      <c r="CD5" s="449" t="s">
        <v>97</v>
      </c>
      <c r="CE5" s="450"/>
      <c r="CF5" s="450"/>
      <c r="CG5" s="450"/>
      <c r="CH5" s="450"/>
      <c r="CI5" s="450"/>
      <c r="CJ5" s="450"/>
      <c r="CK5" s="450"/>
      <c r="CL5" s="450"/>
      <c r="CM5" s="450"/>
      <c r="CN5" s="450"/>
      <c r="CO5" s="450"/>
      <c r="CP5" s="450"/>
      <c r="CQ5" s="450"/>
      <c r="CR5" s="450"/>
      <c r="CS5" s="451"/>
      <c r="CT5" s="443">
        <v>88.4</v>
      </c>
      <c r="CU5" s="444"/>
      <c r="CV5" s="444"/>
      <c r="CW5" s="444"/>
      <c r="CX5" s="444"/>
      <c r="CY5" s="444"/>
      <c r="CZ5" s="444"/>
      <c r="DA5" s="445"/>
      <c r="DB5" s="443">
        <v>90.8</v>
      </c>
      <c r="DC5" s="444"/>
      <c r="DD5" s="444"/>
      <c r="DE5" s="444"/>
      <c r="DF5" s="444"/>
      <c r="DG5" s="444"/>
      <c r="DH5" s="444"/>
      <c r="DI5" s="445"/>
    </row>
    <row r="6" spans="1:119" ht="18.75" customHeight="1" x14ac:dyDescent="0.2">
      <c r="A6" s="181"/>
      <c r="B6" s="452" t="s">
        <v>98</v>
      </c>
      <c r="C6" s="453"/>
      <c r="D6" s="453"/>
      <c r="E6" s="454"/>
      <c r="F6" s="454"/>
      <c r="G6" s="454"/>
      <c r="H6" s="454"/>
      <c r="I6" s="454"/>
      <c r="J6" s="454"/>
      <c r="K6" s="454"/>
      <c r="L6" s="454" t="s">
        <v>99</v>
      </c>
      <c r="M6" s="454"/>
      <c r="N6" s="454"/>
      <c r="O6" s="454"/>
      <c r="P6" s="454"/>
      <c r="Q6" s="454"/>
      <c r="R6" s="458"/>
      <c r="S6" s="458"/>
      <c r="T6" s="458"/>
      <c r="U6" s="458"/>
      <c r="V6" s="459"/>
      <c r="W6" s="462" t="s">
        <v>100</v>
      </c>
      <c r="X6" s="463"/>
      <c r="Y6" s="463"/>
      <c r="Z6" s="463"/>
      <c r="AA6" s="463"/>
      <c r="AB6" s="453"/>
      <c r="AC6" s="466" t="s">
        <v>101</v>
      </c>
      <c r="AD6" s="467"/>
      <c r="AE6" s="467"/>
      <c r="AF6" s="467"/>
      <c r="AG6" s="467"/>
      <c r="AH6" s="467"/>
      <c r="AI6" s="467"/>
      <c r="AJ6" s="467"/>
      <c r="AK6" s="467"/>
      <c r="AL6" s="468"/>
      <c r="AM6" s="475" t="s">
        <v>102</v>
      </c>
      <c r="AN6" s="476"/>
      <c r="AO6" s="476"/>
      <c r="AP6" s="476"/>
      <c r="AQ6" s="476"/>
      <c r="AR6" s="476"/>
      <c r="AS6" s="476"/>
      <c r="AT6" s="477"/>
      <c r="AU6" s="478" t="s">
        <v>103</v>
      </c>
      <c r="AV6" s="479"/>
      <c r="AW6" s="479"/>
      <c r="AX6" s="479"/>
      <c r="AY6" s="480" t="s">
        <v>104</v>
      </c>
      <c r="AZ6" s="481"/>
      <c r="BA6" s="481"/>
      <c r="BB6" s="481"/>
      <c r="BC6" s="481"/>
      <c r="BD6" s="481"/>
      <c r="BE6" s="481"/>
      <c r="BF6" s="481"/>
      <c r="BG6" s="481"/>
      <c r="BH6" s="481"/>
      <c r="BI6" s="481"/>
      <c r="BJ6" s="481"/>
      <c r="BK6" s="481"/>
      <c r="BL6" s="481"/>
      <c r="BM6" s="482"/>
      <c r="BN6" s="446">
        <v>5566102</v>
      </c>
      <c r="BO6" s="447"/>
      <c r="BP6" s="447"/>
      <c r="BQ6" s="447"/>
      <c r="BR6" s="447"/>
      <c r="BS6" s="447"/>
      <c r="BT6" s="447"/>
      <c r="BU6" s="448"/>
      <c r="BV6" s="446">
        <v>5877715</v>
      </c>
      <c r="BW6" s="447"/>
      <c r="BX6" s="447"/>
      <c r="BY6" s="447"/>
      <c r="BZ6" s="447"/>
      <c r="CA6" s="447"/>
      <c r="CB6" s="447"/>
      <c r="CC6" s="448"/>
      <c r="CD6" s="449" t="s">
        <v>105</v>
      </c>
      <c r="CE6" s="450"/>
      <c r="CF6" s="450"/>
      <c r="CG6" s="450"/>
      <c r="CH6" s="450"/>
      <c r="CI6" s="450"/>
      <c r="CJ6" s="450"/>
      <c r="CK6" s="450"/>
      <c r="CL6" s="450"/>
      <c r="CM6" s="450"/>
      <c r="CN6" s="450"/>
      <c r="CO6" s="450"/>
      <c r="CP6" s="450"/>
      <c r="CQ6" s="450"/>
      <c r="CR6" s="450"/>
      <c r="CS6" s="451"/>
      <c r="CT6" s="483">
        <v>88.4</v>
      </c>
      <c r="CU6" s="484"/>
      <c r="CV6" s="484"/>
      <c r="CW6" s="484"/>
      <c r="CX6" s="484"/>
      <c r="CY6" s="484"/>
      <c r="CZ6" s="484"/>
      <c r="DA6" s="485"/>
      <c r="DB6" s="483">
        <v>90.8</v>
      </c>
      <c r="DC6" s="484"/>
      <c r="DD6" s="484"/>
      <c r="DE6" s="484"/>
      <c r="DF6" s="484"/>
      <c r="DG6" s="484"/>
      <c r="DH6" s="484"/>
      <c r="DI6" s="485"/>
    </row>
    <row r="7" spans="1:119" ht="18.75" customHeight="1" x14ac:dyDescent="0.2">
      <c r="A7" s="181"/>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106</v>
      </c>
      <c r="AN7" s="476"/>
      <c r="AO7" s="476"/>
      <c r="AP7" s="476"/>
      <c r="AQ7" s="476"/>
      <c r="AR7" s="476"/>
      <c r="AS7" s="476"/>
      <c r="AT7" s="477"/>
      <c r="AU7" s="478" t="s">
        <v>107</v>
      </c>
      <c r="AV7" s="479"/>
      <c r="AW7" s="479"/>
      <c r="AX7" s="479"/>
      <c r="AY7" s="480" t="s">
        <v>108</v>
      </c>
      <c r="AZ7" s="481"/>
      <c r="BA7" s="481"/>
      <c r="BB7" s="481"/>
      <c r="BC7" s="481"/>
      <c r="BD7" s="481"/>
      <c r="BE7" s="481"/>
      <c r="BF7" s="481"/>
      <c r="BG7" s="481"/>
      <c r="BH7" s="481"/>
      <c r="BI7" s="481"/>
      <c r="BJ7" s="481"/>
      <c r="BK7" s="481"/>
      <c r="BL7" s="481"/>
      <c r="BM7" s="482"/>
      <c r="BN7" s="446">
        <v>379404</v>
      </c>
      <c r="BO7" s="447"/>
      <c r="BP7" s="447"/>
      <c r="BQ7" s="447"/>
      <c r="BR7" s="447"/>
      <c r="BS7" s="447"/>
      <c r="BT7" s="447"/>
      <c r="BU7" s="448"/>
      <c r="BV7" s="446">
        <v>312880</v>
      </c>
      <c r="BW7" s="447"/>
      <c r="BX7" s="447"/>
      <c r="BY7" s="447"/>
      <c r="BZ7" s="447"/>
      <c r="CA7" s="447"/>
      <c r="CB7" s="447"/>
      <c r="CC7" s="448"/>
      <c r="CD7" s="449" t="s">
        <v>109</v>
      </c>
      <c r="CE7" s="450"/>
      <c r="CF7" s="450"/>
      <c r="CG7" s="450"/>
      <c r="CH7" s="450"/>
      <c r="CI7" s="450"/>
      <c r="CJ7" s="450"/>
      <c r="CK7" s="450"/>
      <c r="CL7" s="450"/>
      <c r="CM7" s="450"/>
      <c r="CN7" s="450"/>
      <c r="CO7" s="450"/>
      <c r="CP7" s="450"/>
      <c r="CQ7" s="450"/>
      <c r="CR7" s="450"/>
      <c r="CS7" s="451"/>
      <c r="CT7" s="446">
        <v>49530365</v>
      </c>
      <c r="CU7" s="447"/>
      <c r="CV7" s="447"/>
      <c r="CW7" s="447"/>
      <c r="CX7" s="447"/>
      <c r="CY7" s="447"/>
      <c r="CZ7" s="447"/>
      <c r="DA7" s="448"/>
      <c r="DB7" s="446">
        <v>48787236</v>
      </c>
      <c r="DC7" s="447"/>
      <c r="DD7" s="447"/>
      <c r="DE7" s="447"/>
      <c r="DF7" s="447"/>
      <c r="DG7" s="447"/>
      <c r="DH7" s="447"/>
      <c r="DI7" s="448"/>
    </row>
    <row r="8" spans="1:119" ht="18.75" customHeight="1" thickBot="1" x14ac:dyDescent="0.25">
      <c r="A8" s="181"/>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110</v>
      </c>
      <c r="AN8" s="476"/>
      <c r="AO8" s="476"/>
      <c r="AP8" s="476"/>
      <c r="AQ8" s="476"/>
      <c r="AR8" s="476"/>
      <c r="AS8" s="476"/>
      <c r="AT8" s="477"/>
      <c r="AU8" s="478" t="s">
        <v>95</v>
      </c>
      <c r="AV8" s="479"/>
      <c r="AW8" s="479"/>
      <c r="AX8" s="479"/>
      <c r="AY8" s="480" t="s">
        <v>111</v>
      </c>
      <c r="AZ8" s="481"/>
      <c r="BA8" s="481"/>
      <c r="BB8" s="481"/>
      <c r="BC8" s="481"/>
      <c r="BD8" s="481"/>
      <c r="BE8" s="481"/>
      <c r="BF8" s="481"/>
      <c r="BG8" s="481"/>
      <c r="BH8" s="481"/>
      <c r="BI8" s="481"/>
      <c r="BJ8" s="481"/>
      <c r="BK8" s="481"/>
      <c r="BL8" s="481"/>
      <c r="BM8" s="482"/>
      <c r="BN8" s="446">
        <v>5186698</v>
      </c>
      <c r="BO8" s="447"/>
      <c r="BP8" s="447"/>
      <c r="BQ8" s="447"/>
      <c r="BR8" s="447"/>
      <c r="BS8" s="447"/>
      <c r="BT8" s="447"/>
      <c r="BU8" s="448"/>
      <c r="BV8" s="446">
        <v>5564835</v>
      </c>
      <c r="BW8" s="447"/>
      <c r="BX8" s="447"/>
      <c r="BY8" s="447"/>
      <c r="BZ8" s="447"/>
      <c r="CA8" s="447"/>
      <c r="CB8" s="447"/>
      <c r="CC8" s="448"/>
      <c r="CD8" s="449" t="s">
        <v>112</v>
      </c>
      <c r="CE8" s="450"/>
      <c r="CF8" s="450"/>
      <c r="CG8" s="450"/>
      <c r="CH8" s="450"/>
      <c r="CI8" s="450"/>
      <c r="CJ8" s="450"/>
      <c r="CK8" s="450"/>
      <c r="CL8" s="450"/>
      <c r="CM8" s="450"/>
      <c r="CN8" s="450"/>
      <c r="CO8" s="450"/>
      <c r="CP8" s="450"/>
      <c r="CQ8" s="450"/>
      <c r="CR8" s="450"/>
      <c r="CS8" s="451"/>
      <c r="CT8" s="486">
        <v>1.18</v>
      </c>
      <c r="CU8" s="487"/>
      <c r="CV8" s="487"/>
      <c r="CW8" s="487"/>
      <c r="CX8" s="487"/>
      <c r="CY8" s="487"/>
      <c r="CZ8" s="487"/>
      <c r="DA8" s="488"/>
      <c r="DB8" s="486">
        <v>1.2</v>
      </c>
      <c r="DC8" s="487"/>
      <c r="DD8" s="487"/>
      <c r="DE8" s="487"/>
      <c r="DF8" s="487"/>
      <c r="DG8" s="487"/>
      <c r="DH8" s="487"/>
      <c r="DI8" s="488"/>
    </row>
    <row r="9" spans="1:119" ht="18.75" customHeight="1" thickBot="1" x14ac:dyDescent="0.25">
      <c r="A9" s="181"/>
      <c r="B9" s="440" t="s">
        <v>113</v>
      </c>
      <c r="C9" s="441"/>
      <c r="D9" s="441"/>
      <c r="E9" s="441"/>
      <c r="F9" s="441"/>
      <c r="G9" s="441"/>
      <c r="H9" s="441"/>
      <c r="I9" s="441"/>
      <c r="J9" s="441"/>
      <c r="K9" s="489"/>
      <c r="L9" s="490" t="s">
        <v>114</v>
      </c>
      <c r="M9" s="491"/>
      <c r="N9" s="491"/>
      <c r="O9" s="491"/>
      <c r="P9" s="491"/>
      <c r="Q9" s="492"/>
      <c r="R9" s="493">
        <v>223705</v>
      </c>
      <c r="S9" s="494"/>
      <c r="T9" s="494"/>
      <c r="U9" s="494"/>
      <c r="V9" s="495"/>
      <c r="W9" s="403" t="s">
        <v>115</v>
      </c>
      <c r="X9" s="404"/>
      <c r="Y9" s="404"/>
      <c r="Z9" s="404"/>
      <c r="AA9" s="404"/>
      <c r="AB9" s="404"/>
      <c r="AC9" s="404"/>
      <c r="AD9" s="404"/>
      <c r="AE9" s="404"/>
      <c r="AF9" s="404"/>
      <c r="AG9" s="404"/>
      <c r="AH9" s="404"/>
      <c r="AI9" s="404"/>
      <c r="AJ9" s="404"/>
      <c r="AK9" s="404"/>
      <c r="AL9" s="405"/>
      <c r="AM9" s="475" t="s">
        <v>116</v>
      </c>
      <c r="AN9" s="476"/>
      <c r="AO9" s="476"/>
      <c r="AP9" s="476"/>
      <c r="AQ9" s="476"/>
      <c r="AR9" s="476"/>
      <c r="AS9" s="476"/>
      <c r="AT9" s="477"/>
      <c r="AU9" s="478" t="s">
        <v>117</v>
      </c>
      <c r="AV9" s="479"/>
      <c r="AW9" s="479"/>
      <c r="AX9" s="479"/>
      <c r="AY9" s="480" t="s">
        <v>118</v>
      </c>
      <c r="AZ9" s="481"/>
      <c r="BA9" s="481"/>
      <c r="BB9" s="481"/>
      <c r="BC9" s="481"/>
      <c r="BD9" s="481"/>
      <c r="BE9" s="481"/>
      <c r="BF9" s="481"/>
      <c r="BG9" s="481"/>
      <c r="BH9" s="481"/>
      <c r="BI9" s="481"/>
      <c r="BJ9" s="481"/>
      <c r="BK9" s="481"/>
      <c r="BL9" s="481"/>
      <c r="BM9" s="482"/>
      <c r="BN9" s="446">
        <v>-378137</v>
      </c>
      <c r="BO9" s="447"/>
      <c r="BP9" s="447"/>
      <c r="BQ9" s="447"/>
      <c r="BR9" s="447"/>
      <c r="BS9" s="447"/>
      <c r="BT9" s="447"/>
      <c r="BU9" s="448"/>
      <c r="BV9" s="446">
        <v>763499</v>
      </c>
      <c r="BW9" s="447"/>
      <c r="BX9" s="447"/>
      <c r="BY9" s="447"/>
      <c r="BZ9" s="447"/>
      <c r="CA9" s="447"/>
      <c r="CB9" s="447"/>
      <c r="CC9" s="448"/>
      <c r="CD9" s="449" t="s">
        <v>119</v>
      </c>
      <c r="CE9" s="450"/>
      <c r="CF9" s="450"/>
      <c r="CG9" s="450"/>
      <c r="CH9" s="450"/>
      <c r="CI9" s="450"/>
      <c r="CJ9" s="450"/>
      <c r="CK9" s="450"/>
      <c r="CL9" s="450"/>
      <c r="CM9" s="450"/>
      <c r="CN9" s="450"/>
      <c r="CO9" s="450"/>
      <c r="CP9" s="450"/>
      <c r="CQ9" s="450"/>
      <c r="CR9" s="450"/>
      <c r="CS9" s="451"/>
      <c r="CT9" s="443">
        <v>7.5</v>
      </c>
      <c r="CU9" s="444"/>
      <c r="CV9" s="444"/>
      <c r="CW9" s="444"/>
      <c r="CX9" s="444"/>
      <c r="CY9" s="444"/>
      <c r="CZ9" s="444"/>
      <c r="DA9" s="445"/>
      <c r="DB9" s="443">
        <v>8.3000000000000007</v>
      </c>
      <c r="DC9" s="444"/>
      <c r="DD9" s="444"/>
      <c r="DE9" s="444"/>
      <c r="DF9" s="444"/>
      <c r="DG9" s="444"/>
      <c r="DH9" s="444"/>
      <c r="DI9" s="445"/>
    </row>
    <row r="10" spans="1:119" ht="18.75" customHeight="1" thickBot="1" x14ac:dyDescent="0.25">
      <c r="A10" s="181"/>
      <c r="B10" s="440"/>
      <c r="C10" s="441"/>
      <c r="D10" s="441"/>
      <c r="E10" s="441"/>
      <c r="F10" s="441"/>
      <c r="G10" s="441"/>
      <c r="H10" s="441"/>
      <c r="I10" s="441"/>
      <c r="J10" s="441"/>
      <c r="K10" s="489"/>
      <c r="L10" s="496" t="s">
        <v>120</v>
      </c>
      <c r="M10" s="476"/>
      <c r="N10" s="476"/>
      <c r="O10" s="476"/>
      <c r="P10" s="476"/>
      <c r="Q10" s="477"/>
      <c r="R10" s="497">
        <v>225714</v>
      </c>
      <c r="S10" s="498"/>
      <c r="T10" s="498"/>
      <c r="U10" s="498"/>
      <c r="V10" s="499"/>
      <c r="W10" s="434"/>
      <c r="X10" s="435"/>
      <c r="Y10" s="435"/>
      <c r="Z10" s="435"/>
      <c r="AA10" s="435"/>
      <c r="AB10" s="435"/>
      <c r="AC10" s="435"/>
      <c r="AD10" s="435"/>
      <c r="AE10" s="435"/>
      <c r="AF10" s="435"/>
      <c r="AG10" s="435"/>
      <c r="AH10" s="435"/>
      <c r="AI10" s="435"/>
      <c r="AJ10" s="435"/>
      <c r="AK10" s="435"/>
      <c r="AL10" s="438"/>
      <c r="AM10" s="475" t="s">
        <v>121</v>
      </c>
      <c r="AN10" s="476"/>
      <c r="AO10" s="476"/>
      <c r="AP10" s="476"/>
      <c r="AQ10" s="476"/>
      <c r="AR10" s="476"/>
      <c r="AS10" s="476"/>
      <c r="AT10" s="477"/>
      <c r="AU10" s="478" t="s">
        <v>95</v>
      </c>
      <c r="AV10" s="479"/>
      <c r="AW10" s="479"/>
      <c r="AX10" s="479"/>
      <c r="AY10" s="480" t="s">
        <v>122</v>
      </c>
      <c r="AZ10" s="481"/>
      <c r="BA10" s="481"/>
      <c r="BB10" s="481"/>
      <c r="BC10" s="481"/>
      <c r="BD10" s="481"/>
      <c r="BE10" s="481"/>
      <c r="BF10" s="481"/>
      <c r="BG10" s="481"/>
      <c r="BH10" s="481"/>
      <c r="BI10" s="481"/>
      <c r="BJ10" s="481"/>
      <c r="BK10" s="481"/>
      <c r="BL10" s="481"/>
      <c r="BM10" s="482"/>
      <c r="BN10" s="446">
        <v>2849216</v>
      </c>
      <c r="BO10" s="447"/>
      <c r="BP10" s="447"/>
      <c r="BQ10" s="447"/>
      <c r="BR10" s="447"/>
      <c r="BS10" s="447"/>
      <c r="BT10" s="447"/>
      <c r="BU10" s="448"/>
      <c r="BV10" s="446">
        <v>2662902</v>
      </c>
      <c r="BW10" s="447"/>
      <c r="BX10" s="447"/>
      <c r="BY10" s="447"/>
      <c r="BZ10" s="447"/>
      <c r="CA10" s="447"/>
      <c r="CB10" s="447"/>
      <c r="CC10" s="448"/>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40"/>
      <c r="C11" s="441"/>
      <c r="D11" s="441"/>
      <c r="E11" s="441"/>
      <c r="F11" s="441"/>
      <c r="G11" s="441"/>
      <c r="H11" s="441"/>
      <c r="I11" s="441"/>
      <c r="J11" s="441"/>
      <c r="K11" s="489"/>
      <c r="L11" s="500" t="s">
        <v>124</v>
      </c>
      <c r="M11" s="501"/>
      <c r="N11" s="501"/>
      <c r="O11" s="501"/>
      <c r="P11" s="501"/>
      <c r="Q11" s="502"/>
      <c r="R11" s="503" t="s">
        <v>125</v>
      </c>
      <c r="S11" s="504"/>
      <c r="T11" s="504"/>
      <c r="U11" s="504"/>
      <c r="V11" s="505"/>
      <c r="W11" s="434"/>
      <c r="X11" s="435"/>
      <c r="Y11" s="435"/>
      <c r="Z11" s="435"/>
      <c r="AA11" s="435"/>
      <c r="AB11" s="435"/>
      <c r="AC11" s="435"/>
      <c r="AD11" s="435"/>
      <c r="AE11" s="435"/>
      <c r="AF11" s="435"/>
      <c r="AG11" s="435"/>
      <c r="AH11" s="435"/>
      <c r="AI11" s="435"/>
      <c r="AJ11" s="435"/>
      <c r="AK11" s="435"/>
      <c r="AL11" s="438"/>
      <c r="AM11" s="475" t="s">
        <v>126</v>
      </c>
      <c r="AN11" s="476"/>
      <c r="AO11" s="476"/>
      <c r="AP11" s="476"/>
      <c r="AQ11" s="476"/>
      <c r="AR11" s="476"/>
      <c r="AS11" s="476"/>
      <c r="AT11" s="477"/>
      <c r="AU11" s="478" t="s">
        <v>127</v>
      </c>
      <c r="AV11" s="479"/>
      <c r="AW11" s="479"/>
      <c r="AX11" s="479"/>
      <c r="AY11" s="480" t="s">
        <v>128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129</v>
      </c>
      <c r="CE11" s="450"/>
      <c r="CF11" s="450"/>
      <c r="CG11" s="450"/>
      <c r="CH11" s="450"/>
      <c r="CI11" s="450"/>
      <c r="CJ11" s="450"/>
      <c r="CK11" s="450"/>
      <c r="CL11" s="450"/>
      <c r="CM11" s="450"/>
      <c r="CN11" s="450"/>
      <c r="CO11" s="450"/>
      <c r="CP11" s="450"/>
      <c r="CQ11" s="450"/>
      <c r="CR11" s="450"/>
      <c r="CS11" s="451"/>
      <c r="CT11" s="486" t="s">
        <v>130</v>
      </c>
      <c r="CU11" s="487"/>
      <c r="CV11" s="487"/>
      <c r="CW11" s="487"/>
      <c r="CX11" s="487"/>
      <c r="CY11" s="487"/>
      <c r="CZ11" s="487"/>
      <c r="DA11" s="488"/>
      <c r="DB11" s="486" t="s">
        <v>130</v>
      </c>
      <c r="DC11" s="487"/>
      <c r="DD11" s="487"/>
      <c r="DE11" s="487"/>
      <c r="DF11" s="487"/>
      <c r="DG11" s="487"/>
      <c r="DH11" s="487"/>
      <c r="DI11" s="488"/>
    </row>
    <row r="12" spans="1:119" ht="18.75" customHeight="1" x14ac:dyDescent="0.2">
      <c r="A12" s="181"/>
      <c r="B12" s="506" t="s">
        <v>131</v>
      </c>
      <c r="C12" s="507"/>
      <c r="D12" s="507"/>
      <c r="E12" s="507"/>
      <c r="F12" s="507"/>
      <c r="G12" s="507"/>
      <c r="H12" s="507"/>
      <c r="I12" s="507"/>
      <c r="J12" s="507"/>
      <c r="K12" s="508"/>
      <c r="L12" s="515" t="s">
        <v>132</v>
      </c>
      <c r="M12" s="516"/>
      <c r="N12" s="516"/>
      <c r="O12" s="516"/>
      <c r="P12" s="516"/>
      <c r="Q12" s="517"/>
      <c r="R12" s="518">
        <v>223836</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117</v>
      </c>
      <c r="AV12" s="479"/>
      <c r="AW12" s="479"/>
      <c r="AX12" s="479"/>
      <c r="AY12" s="480" t="s">
        <v>136</v>
      </c>
      <c r="AZ12" s="481"/>
      <c r="BA12" s="481"/>
      <c r="BB12" s="481"/>
      <c r="BC12" s="481"/>
      <c r="BD12" s="481"/>
      <c r="BE12" s="481"/>
      <c r="BF12" s="481"/>
      <c r="BG12" s="481"/>
      <c r="BH12" s="481"/>
      <c r="BI12" s="481"/>
      <c r="BJ12" s="481"/>
      <c r="BK12" s="481"/>
      <c r="BL12" s="481"/>
      <c r="BM12" s="482"/>
      <c r="BN12" s="446">
        <v>4015170</v>
      </c>
      <c r="BO12" s="447"/>
      <c r="BP12" s="447"/>
      <c r="BQ12" s="447"/>
      <c r="BR12" s="447"/>
      <c r="BS12" s="447"/>
      <c r="BT12" s="447"/>
      <c r="BU12" s="448"/>
      <c r="BV12" s="446">
        <v>2637965</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row>
    <row r="13" spans="1:119" ht="18.75" customHeight="1" x14ac:dyDescent="0.2">
      <c r="A13" s="181"/>
      <c r="B13" s="509"/>
      <c r="C13" s="510"/>
      <c r="D13" s="510"/>
      <c r="E13" s="510"/>
      <c r="F13" s="510"/>
      <c r="G13" s="510"/>
      <c r="H13" s="510"/>
      <c r="I13" s="510"/>
      <c r="J13" s="510"/>
      <c r="K13" s="511"/>
      <c r="L13" s="190"/>
      <c r="M13" s="537" t="s">
        <v>138</v>
      </c>
      <c r="N13" s="538"/>
      <c r="O13" s="538"/>
      <c r="P13" s="538"/>
      <c r="Q13" s="539"/>
      <c r="R13" s="530">
        <v>215291</v>
      </c>
      <c r="S13" s="531"/>
      <c r="T13" s="531"/>
      <c r="U13" s="531"/>
      <c r="V13" s="532"/>
      <c r="W13" s="462" t="s">
        <v>139</v>
      </c>
      <c r="X13" s="463"/>
      <c r="Y13" s="463"/>
      <c r="Z13" s="463"/>
      <c r="AA13" s="463"/>
      <c r="AB13" s="453"/>
      <c r="AC13" s="497">
        <v>1230</v>
      </c>
      <c r="AD13" s="498"/>
      <c r="AE13" s="498"/>
      <c r="AF13" s="498"/>
      <c r="AG13" s="540"/>
      <c r="AH13" s="497">
        <v>1285</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-1544091</v>
      </c>
      <c r="BO13" s="447"/>
      <c r="BP13" s="447"/>
      <c r="BQ13" s="447"/>
      <c r="BR13" s="447"/>
      <c r="BS13" s="447"/>
      <c r="BT13" s="447"/>
      <c r="BU13" s="448"/>
      <c r="BV13" s="446">
        <v>788436</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2.9</v>
      </c>
      <c r="CU13" s="444"/>
      <c r="CV13" s="444"/>
      <c r="CW13" s="444"/>
      <c r="CX13" s="444"/>
      <c r="CY13" s="444"/>
      <c r="CZ13" s="444"/>
      <c r="DA13" s="445"/>
      <c r="DB13" s="443">
        <v>2.7</v>
      </c>
      <c r="DC13" s="444"/>
      <c r="DD13" s="444"/>
      <c r="DE13" s="444"/>
      <c r="DF13" s="444"/>
      <c r="DG13" s="444"/>
      <c r="DH13" s="444"/>
      <c r="DI13" s="445"/>
    </row>
    <row r="14" spans="1:119" ht="18.75" customHeight="1" thickBot="1" x14ac:dyDescent="0.25">
      <c r="A14" s="181"/>
      <c r="B14" s="509"/>
      <c r="C14" s="510"/>
      <c r="D14" s="510"/>
      <c r="E14" s="510"/>
      <c r="F14" s="510"/>
      <c r="G14" s="510"/>
      <c r="H14" s="510"/>
      <c r="I14" s="510"/>
      <c r="J14" s="510"/>
      <c r="K14" s="511"/>
      <c r="L14" s="527" t="s">
        <v>144</v>
      </c>
      <c r="M14" s="528"/>
      <c r="N14" s="528"/>
      <c r="O14" s="528"/>
      <c r="P14" s="528"/>
      <c r="Q14" s="529"/>
      <c r="R14" s="530">
        <v>223451</v>
      </c>
      <c r="S14" s="531"/>
      <c r="T14" s="531"/>
      <c r="U14" s="531"/>
      <c r="V14" s="532"/>
      <c r="W14" s="436"/>
      <c r="X14" s="437"/>
      <c r="Y14" s="437"/>
      <c r="Z14" s="437"/>
      <c r="AA14" s="437"/>
      <c r="AB14" s="426"/>
      <c r="AC14" s="533">
        <v>1.2</v>
      </c>
      <c r="AD14" s="534"/>
      <c r="AE14" s="534"/>
      <c r="AF14" s="534"/>
      <c r="AG14" s="535"/>
      <c r="AH14" s="533">
        <v>1.3</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v>44.6</v>
      </c>
      <c r="CU14" s="545"/>
      <c r="CV14" s="545"/>
      <c r="CW14" s="545"/>
      <c r="CX14" s="545"/>
      <c r="CY14" s="545"/>
      <c r="CZ14" s="545"/>
      <c r="DA14" s="546"/>
      <c r="DB14" s="544">
        <v>42</v>
      </c>
      <c r="DC14" s="545"/>
      <c r="DD14" s="545"/>
      <c r="DE14" s="545"/>
      <c r="DF14" s="545"/>
      <c r="DG14" s="545"/>
      <c r="DH14" s="545"/>
      <c r="DI14" s="546"/>
    </row>
    <row r="15" spans="1:119" ht="18.75" customHeight="1" x14ac:dyDescent="0.2">
      <c r="A15" s="181"/>
      <c r="B15" s="509"/>
      <c r="C15" s="510"/>
      <c r="D15" s="510"/>
      <c r="E15" s="510"/>
      <c r="F15" s="510"/>
      <c r="G15" s="510"/>
      <c r="H15" s="510"/>
      <c r="I15" s="510"/>
      <c r="J15" s="510"/>
      <c r="K15" s="511"/>
      <c r="L15" s="190"/>
      <c r="M15" s="537" t="s">
        <v>146</v>
      </c>
      <c r="N15" s="538"/>
      <c r="O15" s="538"/>
      <c r="P15" s="538"/>
      <c r="Q15" s="539"/>
      <c r="R15" s="530">
        <v>215795</v>
      </c>
      <c r="S15" s="531"/>
      <c r="T15" s="531"/>
      <c r="U15" s="531"/>
      <c r="V15" s="532"/>
      <c r="W15" s="462" t="s">
        <v>147</v>
      </c>
      <c r="X15" s="463"/>
      <c r="Y15" s="463"/>
      <c r="Z15" s="463"/>
      <c r="AA15" s="463"/>
      <c r="AB15" s="453"/>
      <c r="AC15" s="497">
        <v>25654</v>
      </c>
      <c r="AD15" s="498"/>
      <c r="AE15" s="498"/>
      <c r="AF15" s="498"/>
      <c r="AG15" s="540"/>
      <c r="AH15" s="497">
        <v>27669</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38532608</v>
      </c>
      <c r="BO15" s="410"/>
      <c r="BP15" s="410"/>
      <c r="BQ15" s="410"/>
      <c r="BR15" s="410"/>
      <c r="BS15" s="410"/>
      <c r="BT15" s="410"/>
      <c r="BU15" s="411"/>
      <c r="BV15" s="409">
        <v>37913871</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25.9</v>
      </c>
      <c r="AD16" s="534"/>
      <c r="AE16" s="534"/>
      <c r="AF16" s="534"/>
      <c r="AG16" s="535"/>
      <c r="AH16" s="533">
        <v>27.4</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33640869</v>
      </c>
      <c r="BO16" s="447"/>
      <c r="BP16" s="447"/>
      <c r="BQ16" s="447"/>
      <c r="BR16" s="447"/>
      <c r="BS16" s="447"/>
      <c r="BT16" s="447"/>
      <c r="BU16" s="448"/>
      <c r="BV16" s="446">
        <v>33784539</v>
      </c>
      <c r="BW16" s="447"/>
      <c r="BX16" s="447"/>
      <c r="BY16" s="447"/>
      <c r="BZ16" s="447"/>
      <c r="CA16" s="447"/>
      <c r="CB16" s="447"/>
      <c r="CC16" s="448"/>
      <c r="CD16" s="194"/>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81"/>
      <c r="B17" s="512"/>
      <c r="C17" s="513"/>
      <c r="D17" s="513"/>
      <c r="E17" s="513"/>
      <c r="F17" s="513"/>
      <c r="G17" s="513"/>
      <c r="H17" s="513"/>
      <c r="I17" s="513"/>
      <c r="J17" s="513"/>
      <c r="K17" s="514"/>
      <c r="L17" s="195"/>
      <c r="M17" s="557" t="s">
        <v>153</v>
      </c>
      <c r="N17" s="558"/>
      <c r="O17" s="558"/>
      <c r="P17" s="558"/>
      <c r="Q17" s="559"/>
      <c r="R17" s="552" t="s">
        <v>154</v>
      </c>
      <c r="S17" s="553"/>
      <c r="T17" s="553"/>
      <c r="U17" s="553"/>
      <c r="V17" s="554"/>
      <c r="W17" s="462" t="s">
        <v>155</v>
      </c>
      <c r="X17" s="463"/>
      <c r="Y17" s="463"/>
      <c r="Z17" s="463"/>
      <c r="AA17" s="463"/>
      <c r="AB17" s="453"/>
      <c r="AC17" s="497">
        <v>72211</v>
      </c>
      <c r="AD17" s="498"/>
      <c r="AE17" s="498"/>
      <c r="AF17" s="498"/>
      <c r="AG17" s="540"/>
      <c r="AH17" s="497">
        <v>72056</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49530365</v>
      </c>
      <c r="BO17" s="447"/>
      <c r="BP17" s="447"/>
      <c r="BQ17" s="447"/>
      <c r="BR17" s="447"/>
      <c r="BS17" s="447"/>
      <c r="BT17" s="447"/>
      <c r="BU17" s="448"/>
      <c r="BV17" s="446">
        <v>48787236</v>
      </c>
      <c r="BW17" s="447"/>
      <c r="BX17" s="447"/>
      <c r="BY17" s="447"/>
      <c r="BZ17" s="447"/>
      <c r="CA17" s="447"/>
      <c r="CB17" s="447"/>
      <c r="CC17" s="448"/>
      <c r="CD17" s="194"/>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81"/>
      <c r="B18" s="568" t="s">
        <v>157</v>
      </c>
      <c r="C18" s="489"/>
      <c r="D18" s="489"/>
      <c r="E18" s="569"/>
      <c r="F18" s="569"/>
      <c r="G18" s="569"/>
      <c r="H18" s="569"/>
      <c r="I18" s="569"/>
      <c r="J18" s="569"/>
      <c r="K18" s="569"/>
      <c r="L18" s="570">
        <v>93.84</v>
      </c>
      <c r="M18" s="570"/>
      <c r="N18" s="570"/>
      <c r="O18" s="570"/>
      <c r="P18" s="570"/>
      <c r="Q18" s="570"/>
      <c r="R18" s="571"/>
      <c r="S18" s="571"/>
      <c r="T18" s="571"/>
      <c r="U18" s="571"/>
      <c r="V18" s="572"/>
      <c r="W18" s="464"/>
      <c r="X18" s="465"/>
      <c r="Y18" s="465"/>
      <c r="Z18" s="465"/>
      <c r="AA18" s="465"/>
      <c r="AB18" s="456"/>
      <c r="AC18" s="573">
        <v>72.900000000000006</v>
      </c>
      <c r="AD18" s="574"/>
      <c r="AE18" s="574"/>
      <c r="AF18" s="574"/>
      <c r="AG18" s="575"/>
      <c r="AH18" s="573">
        <v>71.3</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47014029</v>
      </c>
      <c r="BO18" s="447"/>
      <c r="BP18" s="447"/>
      <c r="BQ18" s="447"/>
      <c r="BR18" s="447"/>
      <c r="BS18" s="447"/>
      <c r="BT18" s="447"/>
      <c r="BU18" s="448"/>
      <c r="BV18" s="446">
        <v>46308869</v>
      </c>
      <c r="BW18" s="447"/>
      <c r="BX18" s="447"/>
      <c r="BY18" s="447"/>
      <c r="BZ18" s="447"/>
      <c r="CA18" s="447"/>
      <c r="CB18" s="447"/>
      <c r="CC18" s="448"/>
      <c r="CD18" s="194"/>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81"/>
      <c r="B19" s="568" t="s">
        <v>159</v>
      </c>
      <c r="C19" s="489"/>
      <c r="D19" s="489"/>
      <c r="E19" s="569"/>
      <c r="F19" s="569"/>
      <c r="G19" s="569"/>
      <c r="H19" s="569"/>
      <c r="I19" s="569"/>
      <c r="J19" s="569"/>
      <c r="K19" s="569"/>
      <c r="L19" s="577">
        <v>2384</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68969205</v>
      </c>
      <c r="BO19" s="447"/>
      <c r="BP19" s="447"/>
      <c r="BQ19" s="447"/>
      <c r="BR19" s="447"/>
      <c r="BS19" s="447"/>
      <c r="BT19" s="447"/>
      <c r="BU19" s="448"/>
      <c r="BV19" s="446">
        <v>63872657</v>
      </c>
      <c r="BW19" s="447"/>
      <c r="BX19" s="447"/>
      <c r="BY19" s="447"/>
      <c r="BZ19" s="447"/>
      <c r="CA19" s="447"/>
      <c r="CB19" s="447"/>
      <c r="CC19" s="448"/>
      <c r="CD19" s="194"/>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81"/>
      <c r="B20" s="568" t="s">
        <v>161</v>
      </c>
      <c r="C20" s="489"/>
      <c r="D20" s="489"/>
      <c r="E20" s="569"/>
      <c r="F20" s="569"/>
      <c r="G20" s="569"/>
      <c r="H20" s="569"/>
      <c r="I20" s="569"/>
      <c r="J20" s="569"/>
      <c r="K20" s="569"/>
      <c r="L20" s="577">
        <v>100360</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4"/>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81"/>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81"/>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63061170</v>
      </c>
      <c r="BO22" s="410"/>
      <c r="BP22" s="410"/>
      <c r="BQ22" s="410"/>
      <c r="BR22" s="410"/>
      <c r="BS22" s="410"/>
      <c r="BT22" s="410"/>
      <c r="BU22" s="411"/>
      <c r="BV22" s="409">
        <v>60349395</v>
      </c>
      <c r="BW22" s="410"/>
      <c r="BX22" s="410"/>
      <c r="BY22" s="410"/>
      <c r="BZ22" s="410"/>
      <c r="CA22" s="410"/>
      <c r="CB22" s="410"/>
      <c r="CC22" s="411"/>
      <c r="CD22" s="194"/>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81"/>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16454931</v>
      </c>
      <c r="BO23" s="447"/>
      <c r="BP23" s="447"/>
      <c r="BQ23" s="447"/>
      <c r="BR23" s="447"/>
      <c r="BS23" s="447"/>
      <c r="BT23" s="447"/>
      <c r="BU23" s="448"/>
      <c r="BV23" s="446">
        <v>16353091</v>
      </c>
      <c r="BW23" s="447"/>
      <c r="BX23" s="447"/>
      <c r="BY23" s="447"/>
      <c r="BZ23" s="447"/>
      <c r="CA23" s="447"/>
      <c r="CB23" s="447"/>
      <c r="CC23" s="448"/>
      <c r="CD23" s="194"/>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81"/>
      <c r="B24" s="617"/>
      <c r="C24" s="593"/>
      <c r="D24" s="594"/>
      <c r="E24" s="496" t="s">
        <v>171</v>
      </c>
      <c r="F24" s="476"/>
      <c r="G24" s="476"/>
      <c r="H24" s="476"/>
      <c r="I24" s="476"/>
      <c r="J24" s="476"/>
      <c r="K24" s="477"/>
      <c r="L24" s="497">
        <v>1</v>
      </c>
      <c r="M24" s="498"/>
      <c r="N24" s="498"/>
      <c r="O24" s="498"/>
      <c r="P24" s="540"/>
      <c r="Q24" s="497">
        <v>6706</v>
      </c>
      <c r="R24" s="498"/>
      <c r="S24" s="498"/>
      <c r="T24" s="498"/>
      <c r="U24" s="498"/>
      <c r="V24" s="540"/>
      <c r="W24" s="592"/>
      <c r="X24" s="593"/>
      <c r="Y24" s="594"/>
      <c r="Z24" s="496" t="s">
        <v>172</v>
      </c>
      <c r="AA24" s="476"/>
      <c r="AB24" s="476"/>
      <c r="AC24" s="476"/>
      <c r="AD24" s="476"/>
      <c r="AE24" s="476"/>
      <c r="AF24" s="476"/>
      <c r="AG24" s="477"/>
      <c r="AH24" s="497">
        <v>1401</v>
      </c>
      <c r="AI24" s="498"/>
      <c r="AJ24" s="498"/>
      <c r="AK24" s="498"/>
      <c r="AL24" s="540"/>
      <c r="AM24" s="497">
        <v>4507017</v>
      </c>
      <c r="AN24" s="498"/>
      <c r="AO24" s="498"/>
      <c r="AP24" s="498"/>
      <c r="AQ24" s="498"/>
      <c r="AR24" s="540"/>
      <c r="AS24" s="497">
        <v>3217</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57931124</v>
      </c>
      <c r="BO24" s="447"/>
      <c r="BP24" s="447"/>
      <c r="BQ24" s="447"/>
      <c r="BR24" s="447"/>
      <c r="BS24" s="447"/>
      <c r="BT24" s="447"/>
      <c r="BU24" s="448"/>
      <c r="BV24" s="446">
        <v>54230911</v>
      </c>
      <c r="BW24" s="447"/>
      <c r="BX24" s="447"/>
      <c r="BY24" s="447"/>
      <c r="BZ24" s="447"/>
      <c r="CA24" s="447"/>
      <c r="CB24" s="447"/>
      <c r="CC24" s="448"/>
      <c r="CD24" s="194"/>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81"/>
      <c r="B25" s="617"/>
      <c r="C25" s="593"/>
      <c r="D25" s="594"/>
      <c r="E25" s="496" t="s">
        <v>174</v>
      </c>
      <c r="F25" s="476"/>
      <c r="G25" s="476"/>
      <c r="H25" s="476"/>
      <c r="I25" s="476"/>
      <c r="J25" s="476"/>
      <c r="K25" s="477"/>
      <c r="L25" s="497">
        <v>2</v>
      </c>
      <c r="M25" s="498"/>
      <c r="N25" s="498"/>
      <c r="O25" s="498"/>
      <c r="P25" s="540"/>
      <c r="Q25" s="497">
        <v>6786</v>
      </c>
      <c r="R25" s="498"/>
      <c r="S25" s="498"/>
      <c r="T25" s="498"/>
      <c r="U25" s="498"/>
      <c r="V25" s="540"/>
      <c r="W25" s="592"/>
      <c r="X25" s="593"/>
      <c r="Y25" s="594"/>
      <c r="Z25" s="496" t="s">
        <v>175</v>
      </c>
      <c r="AA25" s="476"/>
      <c r="AB25" s="476"/>
      <c r="AC25" s="476"/>
      <c r="AD25" s="476"/>
      <c r="AE25" s="476"/>
      <c r="AF25" s="476"/>
      <c r="AG25" s="477"/>
      <c r="AH25" s="497">
        <v>260</v>
      </c>
      <c r="AI25" s="498"/>
      <c r="AJ25" s="498"/>
      <c r="AK25" s="498"/>
      <c r="AL25" s="540"/>
      <c r="AM25" s="497">
        <v>815360</v>
      </c>
      <c r="AN25" s="498"/>
      <c r="AO25" s="498"/>
      <c r="AP25" s="498"/>
      <c r="AQ25" s="498"/>
      <c r="AR25" s="540"/>
      <c r="AS25" s="497">
        <v>3136</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58839613</v>
      </c>
      <c r="BO25" s="410"/>
      <c r="BP25" s="410"/>
      <c r="BQ25" s="410"/>
      <c r="BR25" s="410"/>
      <c r="BS25" s="410"/>
      <c r="BT25" s="410"/>
      <c r="BU25" s="411"/>
      <c r="BV25" s="409">
        <v>28646902</v>
      </c>
      <c r="BW25" s="410"/>
      <c r="BX25" s="410"/>
      <c r="BY25" s="410"/>
      <c r="BZ25" s="410"/>
      <c r="CA25" s="410"/>
      <c r="CB25" s="410"/>
      <c r="CC25" s="411"/>
      <c r="CD25" s="194"/>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81"/>
      <c r="B26" s="617"/>
      <c r="C26" s="593"/>
      <c r="D26" s="594"/>
      <c r="E26" s="496" t="s">
        <v>177</v>
      </c>
      <c r="F26" s="476"/>
      <c r="G26" s="476"/>
      <c r="H26" s="476"/>
      <c r="I26" s="476"/>
      <c r="J26" s="476"/>
      <c r="K26" s="477"/>
      <c r="L26" s="497">
        <v>1</v>
      </c>
      <c r="M26" s="498"/>
      <c r="N26" s="498"/>
      <c r="O26" s="498"/>
      <c r="P26" s="540"/>
      <c r="Q26" s="497">
        <v>6565</v>
      </c>
      <c r="R26" s="498"/>
      <c r="S26" s="498"/>
      <c r="T26" s="498"/>
      <c r="U26" s="498"/>
      <c r="V26" s="540"/>
      <c r="W26" s="592"/>
      <c r="X26" s="593"/>
      <c r="Y26" s="594"/>
      <c r="Z26" s="496" t="s">
        <v>178</v>
      </c>
      <c r="AA26" s="598"/>
      <c r="AB26" s="598"/>
      <c r="AC26" s="598"/>
      <c r="AD26" s="598"/>
      <c r="AE26" s="598"/>
      <c r="AF26" s="598"/>
      <c r="AG26" s="599"/>
      <c r="AH26" s="497">
        <v>91</v>
      </c>
      <c r="AI26" s="498"/>
      <c r="AJ26" s="498"/>
      <c r="AK26" s="498"/>
      <c r="AL26" s="540"/>
      <c r="AM26" s="497">
        <v>320229</v>
      </c>
      <c r="AN26" s="498"/>
      <c r="AO26" s="498"/>
      <c r="AP26" s="498"/>
      <c r="AQ26" s="498"/>
      <c r="AR26" s="540"/>
      <c r="AS26" s="497">
        <v>3519</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180</v>
      </c>
      <c r="BO26" s="447"/>
      <c r="BP26" s="447"/>
      <c r="BQ26" s="447"/>
      <c r="BR26" s="447"/>
      <c r="BS26" s="447"/>
      <c r="BT26" s="447"/>
      <c r="BU26" s="448"/>
      <c r="BV26" s="446" t="s">
        <v>180</v>
      </c>
      <c r="BW26" s="447"/>
      <c r="BX26" s="447"/>
      <c r="BY26" s="447"/>
      <c r="BZ26" s="447"/>
      <c r="CA26" s="447"/>
      <c r="CB26" s="447"/>
      <c r="CC26" s="448"/>
      <c r="CD26" s="194"/>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81"/>
      <c r="B27" s="617"/>
      <c r="C27" s="593"/>
      <c r="D27" s="594"/>
      <c r="E27" s="496" t="s">
        <v>181</v>
      </c>
      <c r="F27" s="476"/>
      <c r="G27" s="476"/>
      <c r="H27" s="476"/>
      <c r="I27" s="476"/>
      <c r="J27" s="476"/>
      <c r="K27" s="477"/>
      <c r="L27" s="497">
        <v>1</v>
      </c>
      <c r="M27" s="498"/>
      <c r="N27" s="498"/>
      <c r="O27" s="498"/>
      <c r="P27" s="540"/>
      <c r="Q27" s="497">
        <v>5660</v>
      </c>
      <c r="R27" s="498"/>
      <c r="S27" s="498"/>
      <c r="T27" s="498"/>
      <c r="U27" s="498"/>
      <c r="V27" s="540"/>
      <c r="W27" s="592"/>
      <c r="X27" s="593"/>
      <c r="Y27" s="594"/>
      <c r="Z27" s="496" t="s">
        <v>182</v>
      </c>
      <c r="AA27" s="476"/>
      <c r="AB27" s="476"/>
      <c r="AC27" s="476"/>
      <c r="AD27" s="476"/>
      <c r="AE27" s="476"/>
      <c r="AF27" s="476"/>
      <c r="AG27" s="477"/>
      <c r="AH27" s="497">
        <v>15</v>
      </c>
      <c r="AI27" s="498"/>
      <c r="AJ27" s="498"/>
      <c r="AK27" s="498"/>
      <c r="AL27" s="540"/>
      <c r="AM27" s="497">
        <v>55590</v>
      </c>
      <c r="AN27" s="498"/>
      <c r="AO27" s="498"/>
      <c r="AP27" s="498"/>
      <c r="AQ27" s="498"/>
      <c r="AR27" s="540"/>
      <c r="AS27" s="497">
        <v>3706</v>
      </c>
      <c r="AT27" s="498"/>
      <c r="AU27" s="498"/>
      <c r="AV27" s="498"/>
      <c r="AW27" s="498"/>
      <c r="AX27" s="499"/>
      <c r="AY27" s="541" t="s">
        <v>183</v>
      </c>
      <c r="AZ27" s="542"/>
      <c r="BA27" s="542"/>
      <c r="BB27" s="542"/>
      <c r="BC27" s="542"/>
      <c r="BD27" s="542"/>
      <c r="BE27" s="542"/>
      <c r="BF27" s="542"/>
      <c r="BG27" s="542"/>
      <c r="BH27" s="542"/>
      <c r="BI27" s="542"/>
      <c r="BJ27" s="542"/>
      <c r="BK27" s="542"/>
      <c r="BL27" s="542"/>
      <c r="BM27" s="543"/>
      <c r="BN27" s="565" t="s">
        <v>180</v>
      </c>
      <c r="BO27" s="566"/>
      <c r="BP27" s="566"/>
      <c r="BQ27" s="566"/>
      <c r="BR27" s="566"/>
      <c r="BS27" s="566"/>
      <c r="BT27" s="566"/>
      <c r="BU27" s="567"/>
      <c r="BV27" s="565" t="s">
        <v>180</v>
      </c>
      <c r="BW27" s="566"/>
      <c r="BX27" s="566"/>
      <c r="BY27" s="566"/>
      <c r="BZ27" s="566"/>
      <c r="CA27" s="566"/>
      <c r="CB27" s="566"/>
      <c r="CC27" s="567"/>
      <c r="CD27" s="196"/>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81"/>
      <c r="B28" s="617"/>
      <c r="C28" s="593"/>
      <c r="D28" s="594"/>
      <c r="E28" s="496" t="s">
        <v>184</v>
      </c>
      <c r="F28" s="476"/>
      <c r="G28" s="476"/>
      <c r="H28" s="476"/>
      <c r="I28" s="476"/>
      <c r="J28" s="476"/>
      <c r="K28" s="477"/>
      <c r="L28" s="497">
        <v>1</v>
      </c>
      <c r="M28" s="498"/>
      <c r="N28" s="498"/>
      <c r="O28" s="498"/>
      <c r="P28" s="540"/>
      <c r="Q28" s="497">
        <v>4900</v>
      </c>
      <c r="R28" s="498"/>
      <c r="S28" s="498"/>
      <c r="T28" s="498"/>
      <c r="U28" s="498"/>
      <c r="V28" s="540"/>
      <c r="W28" s="592"/>
      <c r="X28" s="593"/>
      <c r="Y28" s="594"/>
      <c r="Z28" s="496" t="s">
        <v>185</v>
      </c>
      <c r="AA28" s="476"/>
      <c r="AB28" s="476"/>
      <c r="AC28" s="476"/>
      <c r="AD28" s="476"/>
      <c r="AE28" s="476"/>
      <c r="AF28" s="476"/>
      <c r="AG28" s="477"/>
      <c r="AH28" s="497" t="s">
        <v>180</v>
      </c>
      <c r="AI28" s="498"/>
      <c r="AJ28" s="498"/>
      <c r="AK28" s="498"/>
      <c r="AL28" s="540"/>
      <c r="AM28" s="497" t="s">
        <v>130</v>
      </c>
      <c r="AN28" s="498"/>
      <c r="AO28" s="498"/>
      <c r="AP28" s="498"/>
      <c r="AQ28" s="498"/>
      <c r="AR28" s="540"/>
      <c r="AS28" s="497" t="s">
        <v>180</v>
      </c>
      <c r="AT28" s="498"/>
      <c r="AU28" s="498"/>
      <c r="AV28" s="498"/>
      <c r="AW28" s="498"/>
      <c r="AX28" s="499"/>
      <c r="AY28" s="600" t="s">
        <v>186</v>
      </c>
      <c r="AZ28" s="601"/>
      <c r="BA28" s="601"/>
      <c r="BB28" s="602"/>
      <c r="BC28" s="406" t="s">
        <v>49</v>
      </c>
      <c r="BD28" s="407"/>
      <c r="BE28" s="407"/>
      <c r="BF28" s="407"/>
      <c r="BG28" s="407"/>
      <c r="BH28" s="407"/>
      <c r="BI28" s="407"/>
      <c r="BJ28" s="407"/>
      <c r="BK28" s="407"/>
      <c r="BL28" s="407"/>
      <c r="BM28" s="408"/>
      <c r="BN28" s="409">
        <v>14155941</v>
      </c>
      <c r="BO28" s="410"/>
      <c r="BP28" s="410"/>
      <c r="BQ28" s="410"/>
      <c r="BR28" s="410"/>
      <c r="BS28" s="410"/>
      <c r="BT28" s="410"/>
      <c r="BU28" s="411"/>
      <c r="BV28" s="409">
        <v>15321895</v>
      </c>
      <c r="BW28" s="410"/>
      <c r="BX28" s="410"/>
      <c r="BY28" s="410"/>
      <c r="BZ28" s="410"/>
      <c r="CA28" s="410"/>
      <c r="CB28" s="410"/>
      <c r="CC28" s="411"/>
      <c r="CD28" s="194"/>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81"/>
      <c r="B29" s="617"/>
      <c r="C29" s="593"/>
      <c r="D29" s="594"/>
      <c r="E29" s="496" t="s">
        <v>187</v>
      </c>
      <c r="F29" s="476"/>
      <c r="G29" s="476"/>
      <c r="H29" s="476"/>
      <c r="I29" s="476"/>
      <c r="J29" s="476"/>
      <c r="K29" s="477"/>
      <c r="L29" s="497">
        <v>26</v>
      </c>
      <c r="M29" s="498"/>
      <c r="N29" s="498"/>
      <c r="O29" s="498"/>
      <c r="P29" s="540"/>
      <c r="Q29" s="497">
        <v>4520</v>
      </c>
      <c r="R29" s="498"/>
      <c r="S29" s="498"/>
      <c r="T29" s="498"/>
      <c r="U29" s="498"/>
      <c r="V29" s="540"/>
      <c r="W29" s="595"/>
      <c r="X29" s="596"/>
      <c r="Y29" s="597"/>
      <c r="Z29" s="496" t="s">
        <v>188</v>
      </c>
      <c r="AA29" s="476"/>
      <c r="AB29" s="476"/>
      <c r="AC29" s="476"/>
      <c r="AD29" s="476"/>
      <c r="AE29" s="476"/>
      <c r="AF29" s="476"/>
      <c r="AG29" s="477"/>
      <c r="AH29" s="497">
        <v>1416</v>
      </c>
      <c r="AI29" s="498"/>
      <c r="AJ29" s="498"/>
      <c r="AK29" s="498"/>
      <c r="AL29" s="540"/>
      <c r="AM29" s="497">
        <v>4562607</v>
      </c>
      <c r="AN29" s="498"/>
      <c r="AO29" s="498"/>
      <c r="AP29" s="498"/>
      <c r="AQ29" s="498"/>
      <c r="AR29" s="540"/>
      <c r="AS29" s="497">
        <v>3222</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t="s">
        <v>180</v>
      </c>
      <c r="BO29" s="447"/>
      <c r="BP29" s="447"/>
      <c r="BQ29" s="447"/>
      <c r="BR29" s="447"/>
      <c r="BS29" s="447"/>
      <c r="BT29" s="447"/>
      <c r="BU29" s="448"/>
      <c r="BV29" s="446" t="s">
        <v>180</v>
      </c>
      <c r="BW29" s="447"/>
      <c r="BX29" s="447"/>
      <c r="BY29" s="447"/>
      <c r="BZ29" s="447"/>
      <c r="CA29" s="447"/>
      <c r="CB29" s="447"/>
      <c r="CC29" s="448"/>
      <c r="CD29" s="196"/>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81"/>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100.1</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51</v>
      </c>
      <c r="BD30" s="563"/>
      <c r="BE30" s="563"/>
      <c r="BF30" s="563"/>
      <c r="BG30" s="563"/>
      <c r="BH30" s="563"/>
      <c r="BI30" s="563"/>
      <c r="BJ30" s="563"/>
      <c r="BK30" s="563"/>
      <c r="BL30" s="563"/>
      <c r="BM30" s="564"/>
      <c r="BN30" s="565">
        <v>14198870</v>
      </c>
      <c r="BO30" s="566"/>
      <c r="BP30" s="566"/>
      <c r="BQ30" s="566"/>
      <c r="BR30" s="566"/>
      <c r="BS30" s="566"/>
      <c r="BT30" s="566"/>
      <c r="BU30" s="567"/>
      <c r="BV30" s="565">
        <v>9769883</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4"/>
    </row>
    <row r="33" spans="1:113" ht="13.5" customHeight="1" x14ac:dyDescent="0.2">
      <c r="A33" s="181"/>
      <c r="B33" s="205"/>
      <c r="C33" s="470" t="s">
        <v>197</v>
      </c>
      <c r="D33" s="470"/>
      <c r="E33" s="435" t="s">
        <v>198</v>
      </c>
      <c r="F33" s="435"/>
      <c r="G33" s="435"/>
      <c r="H33" s="435"/>
      <c r="I33" s="435"/>
      <c r="J33" s="435"/>
      <c r="K33" s="435"/>
      <c r="L33" s="435"/>
      <c r="M33" s="435"/>
      <c r="N33" s="435"/>
      <c r="O33" s="435"/>
      <c r="P33" s="435"/>
      <c r="Q33" s="435"/>
      <c r="R33" s="435"/>
      <c r="S33" s="435"/>
      <c r="T33" s="206"/>
      <c r="U33" s="470" t="s">
        <v>199</v>
      </c>
      <c r="V33" s="470"/>
      <c r="W33" s="435" t="s">
        <v>198</v>
      </c>
      <c r="X33" s="435"/>
      <c r="Y33" s="435"/>
      <c r="Z33" s="435"/>
      <c r="AA33" s="435"/>
      <c r="AB33" s="435"/>
      <c r="AC33" s="435"/>
      <c r="AD33" s="435"/>
      <c r="AE33" s="435"/>
      <c r="AF33" s="435"/>
      <c r="AG33" s="435"/>
      <c r="AH33" s="435"/>
      <c r="AI33" s="435"/>
      <c r="AJ33" s="435"/>
      <c r="AK33" s="435"/>
      <c r="AL33" s="206"/>
      <c r="AM33" s="470" t="s">
        <v>197</v>
      </c>
      <c r="AN33" s="470"/>
      <c r="AO33" s="435" t="s">
        <v>198</v>
      </c>
      <c r="AP33" s="435"/>
      <c r="AQ33" s="435"/>
      <c r="AR33" s="435"/>
      <c r="AS33" s="435"/>
      <c r="AT33" s="435"/>
      <c r="AU33" s="435"/>
      <c r="AV33" s="435"/>
      <c r="AW33" s="435"/>
      <c r="AX33" s="435"/>
      <c r="AY33" s="435"/>
      <c r="AZ33" s="435"/>
      <c r="BA33" s="435"/>
      <c r="BB33" s="435"/>
      <c r="BC33" s="435"/>
      <c r="BD33" s="207"/>
      <c r="BE33" s="435" t="s">
        <v>200</v>
      </c>
      <c r="BF33" s="435"/>
      <c r="BG33" s="435" t="s">
        <v>201</v>
      </c>
      <c r="BH33" s="435"/>
      <c r="BI33" s="435"/>
      <c r="BJ33" s="435"/>
      <c r="BK33" s="435"/>
      <c r="BL33" s="435"/>
      <c r="BM33" s="435"/>
      <c r="BN33" s="435"/>
      <c r="BO33" s="435"/>
      <c r="BP33" s="435"/>
      <c r="BQ33" s="435"/>
      <c r="BR33" s="435"/>
      <c r="BS33" s="435"/>
      <c r="BT33" s="435"/>
      <c r="BU33" s="435"/>
      <c r="BV33" s="207"/>
      <c r="BW33" s="470" t="s">
        <v>200</v>
      </c>
      <c r="BX33" s="470"/>
      <c r="BY33" s="435" t="s">
        <v>202</v>
      </c>
      <c r="BZ33" s="435"/>
      <c r="CA33" s="435"/>
      <c r="CB33" s="435"/>
      <c r="CC33" s="435"/>
      <c r="CD33" s="435"/>
      <c r="CE33" s="435"/>
      <c r="CF33" s="435"/>
      <c r="CG33" s="435"/>
      <c r="CH33" s="435"/>
      <c r="CI33" s="435"/>
      <c r="CJ33" s="435"/>
      <c r="CK33" s="435"/>
      <c r="CL33" s="435"/>
      <c r="CM33" s="435"/>
      <c r="CN33" s="206"/>
      <c r="CO33" s="470" t="s">
        <v>197</v>
      </c>
      <c r="CP33" s="470"/>
      <c r="CQ33" s="435" t="s">
        <v>203</v>
      </c>
      <c r="CR33" s="435"/>
      <c r="CS33" s="435"/>
      <c r="CT33" s="435"/>
      <c r="CU33" s="435"/>
      <c r="CV33" s="435"/>
      <c r="CW33" s="435"/>
      <c r="CX33" s="435"/>
      <c r="CY33" s="435"/>
      <c r="CZ33" s="435"/>
      <c r="DA33" s="435"/>
      <c r="DB33" s="435"/>
      <c r="DC33" s="435"/>
      <c r="DD33" s="435"/>
      <c r="DE33" s="435"/>
      <c r="DF33" s="206"/>
      <c r="DG33" s="635" t="s">
        <v>204</v>
      </c>
      <c r="DH33" s="635"/>
      <c r="DI33" s="208"/>
    </row>
    <row r="34" spans="1:113" ht="32.25" customHeight="1" x14ac:dyDescent="0.2">
      <c r="A34" s="181"/>
      <c r="B34" s="205"/>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81"/>
      <c r="U34" s="636">
        <f>IF(W34="","",MAX(C34:D43)+1)</f>
        <v>3</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81"/>
      <c r="AM34" s="636">
        <f>IF(AO34="","",MAX(C34:D43,U34:V43)+1)</f>
        <v>6</v>
      </c>
      <c r="AN34" s="636"/>
      <c r="AO34" s="637" t="str">
        <f>IF('各会計、関係団体の財政状況及び健全化判断比率'!B31="","",'各会計、関係団体の財政状況及び健全化判断比率'!B31)</f>
        <v>病院事業会計</v>
      </c>
      <c r="AP34" s="637"/>
      <c r="AQ34" s="637"/>
      <c r="AR34" s="637"/>
      <c r="AS34" s="637"/>
      <c r="AT34" s="637"/>
      <c r="AU34" s="637"/>
      <c r="AV34" s="637"/>
      <c r="AW34" s="637"/>
      <c r="AX34" s="637"/>
      <c r="AY34" s="637"/>
      <c r="AZ34" s="637"/>
      <c r="BA34" s="637"/>
      <c r="BB34" s="637"/>
      <c r="BC34" s="637"/>
      <c r="BD34" s="181"/>
      <c r="BE34" s="636" t="str">
        <f>IF(BG34="","",MAX(C34:D43,U34:V43,AM34:AN43)+1)</f>
        <v/>
      </c>
      <c r="BF34" s="636"/>
      <c r="BG34" s="637"/>
      <c r="BH34" s="637"/>
      <c r="BI34" s="637"/>
      <c r="BJ34" s="637"/>
      <c r="BK34" s="637"/>
      <c r="BL34" s="637"/>
      <c r="BM34" s="637"/>
      <c r="BN34" s="637"/>
      <c r="BO34" s="637"/>
      <c r="BP34" s="637"/>
      <c r="BQ34" s="637"/>
      <c r="BR34" s="637"/>
      <c r="BS34" s="637"/>
      <c r="BT34" s="637"/>
      <c r="BU34" s="637"/>
      <c r="BV34" s="181"/>
      <c r="BW34" s="636">
        <f>IF(BY34="","",MAX(C34:D43,U34:V43,AM34:AN43,BE34:BF43)+1)</f>
        <v>8</v>
      </c>
      <c r="BX34" s="636"/>
      <c r="BY34" s="637" t="str">
        <f>IF('各会計、関係団体の財政状況及び健全化判断比率'!B68="","",'各会計、関係団体の財政状況及び健全化判断比率'!B68)</f>
        <v>厚木愛甲環境施設組合</v>
      </c>
      <c r="BZ34" s="637"/>
      <c r="CA34" s="637"/>
      <c r="CB34" s="637"/>
      <c r="CC34" s="637"/>
      <c r="CD34" s="637"/>
      <c r="CE34" s="637"/>
      <c r="CF34" s="637"/>
      <c r="CG34" s="637"/>
      <c r="CH34" s="637"/>
      <c r="CI34" s="637"/>
      <c r="CJ34" s="637"/>
      <c r="CK34" s="637"/>
      <c r="CL34" s="637"/>
      <c r="CM34" s="637"/>
      <c r="CN34" s="181"/>
      <c r="CO34" s="636">
        <f>IF(CQ34="","",MAX(C34:D43,U34:V43,AM34:AN43,BE34:BF43,BW34:BX43)+1)</f>
        <v>11</v>
      </c>
      <c r="CP34" s="636"/>
      <c r="CQ34" s="637" t="str">
        <f>IF('各会計、関係団体の財政状況及び健全化判断比率'!BS7="","",'各会計、関係団体の財政状況及び健全化判断比率'!BS7)</f>
        <v>厚木ガーデンシティビル</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8"/>
    </row>
    <row r="35" spans="1:113" ht="32.25" customHeight="1" x14ac:dyDescent="0.2">
      <c r="A35" s="181"/>
      <c r="B35" s="205"/>
      <c r="C35" s="636">
        <f>IF(E35="","",C34+1)</f>
        <v>2</v>
      </c>
      <c r="D35" s="636"/>
      <c r="E35" s="637" t="str">
        <f>IF('各会計、関係団体の財政状況及び健全化判断比率'!B8="","",'各会計、関係団体の財政状況及び健全化判断比率'!B8)</f>
        <v>公共用地取得事業特別会計</v>
      </c>
      <c r="F35" s="637"/>
      <c r="G35" s="637"/>
      <c r="H35" s="637"/>
      <c r="I35" s="637"/>
      <c r="J35" s="637"/>
      <c r="K35" s="637"/>
      <c r="L35" s="637"/>
      <c r="M35" s="637"/>
      <c r="N35" s="637"/>
      <c r="O35" s="637"/>
      <c r="P35" s="637"/>
      <c r="Q35" s="637"/>
      <c r="R35" s="637"/>
      <c r="S35" s="637"/>
      <c r="T35" s="181"/>
      <c r="U35" s="636">
        <f>IF(W35="","",U34+1)</f>
        <v>4</v>
      </c>
      <c r="V35" s="636"/>
      <c r="W35" s="637" t="str">
        <f>IF('各会計、関係団体の財政状況及び健全化判断比率'!B29="","",'各会計、関係団体の財政状況及び健全化判断比率'!B29)</f>
        <v>介護保険事業特別会計</v>
      </c>
      <c r="X35" s="637"/>
      <c r="Y35" s="637"/>
      <c r="Z35" s="637"/>
      <c r="AA35" s="637"/>
      <c r="AB35" s="637"/>
      <c r="AC35" s="637"/>
      <c r="AD35" s="637"/>
      <c r="AE35" s="637"/>
      <c r="AF35" s="637"/>
      <c r="AG35" s="637"/>
      <c r="AH35" s="637"/>
      <c r="AI35" s="637"/>
      <c r="AJ35" s="637"/>
      <c r="AK35" s="637"/>
      <c r="AL35" s="181"/>
      <c r="AM35" s="636">
        <f t="shared" ref="AM35:AM43" si="0">IF(AO35="","",AM34+1)</f>
        <v>7</v>
      </c>
      <c r="AN35" s="636"/>
      <c r="AO35" s="637" t="str">
        <f>IF('各会計、関係団体の財政状況及び健全化判断比率'!B32="","",'各会計、関係団体の財政状況及び健全化判断比率'!B32)</f>
        <v>公共下水道事業会計</v>
      </c>
      <c r="AP35" s="637"/>
      <c r="AQ35" s="637"/>
      <c r="AR35" s="637"/>
      <c r="AS35" s="637"/>
      <c r="AT35" s="637"/>
      <c r="AU35" s="637"/>
      <c r="AV35" s="637"/>
      <c r="AW35" s="637"/>
      <c r="AX35" s="637"/>
      <c r="AY35" s="637"/>
      <c r="AZ35" s="637"/>
      <c r="BA35" s="637"/>
      <c r="BB35" s="637"/>
      <c r="BC35" s="637"/>
      <c r="BD35" s="181"/>
      <c r="BE35" s="636" t="str">
        <f t="shared" ref="BE35:BE43" si="1">IF(BG35="","",BE34+1)</f>
        <v/>
      </c>
      <c r="BF35" s="636"/>
      <c r="BG35" s="637"/>
      <c r="BH35" s="637"/>
      <c r="BI35" s="637"/>
      <c r="BJ35" s="637"/>
      <c r="BK35" s="637"/>
      <c r="BL35" s="637"/>
      <c r="BM35" s="637"/>
      <c r="BN35" s="637"/>
      <c r="BO35" s="637"/>
      <c r="BP35" s="637"/>
      <c r="BQ35" s="637"/>
      <c r="BR35" s="637"/>
      <c r="BS35" s="637"/>
      <c r="BT35" s="637"/>
      <c r="BU35" s="637"/>
      <c r="BV35" s="181"/>
      <c r="BW35" s="636">
        <f t="shared" ref="BW35:BW43" si="2">IF(BY35="","",BW34+1)</f>
        <v>9</v>
      </c>
      <c r="BX35" s="636"/>
      <c r="BY35" s="637" t="str">
        <f>IF('各会計、関係団体の財政状況及び健全化判断比率'!B69="","",'各会計、関係団体の財政状況及び健全化判断比率'!B69)</f>
        <v>神奈川県後期高齢者医療広域連合（一般会計）</v>
      </c>
      <c r="BZ35" s="637"/>
      <c r="CA35" s="637"/>
      <c r="CB35" s="637"/>
      <c r="CC35" s="637"/>
      <c r="CD35" s="637"/>
      <c r="CE35" s="637"/>
      <c r="CF35" s="637"/>
      <c r="CG35" s="637"/>
      <c r="CH35" s="637"/>
      <c r="CI35" s="637"/>
      <c r="CJ35" s="637"/>
      <c r="CK35" s="637"/>
      <c r="CL35" s="637"/>
      <c r="CM35" s="637"/>
      <c r="CN35" s="181"/>
      <c r="CO35" s="636">
        <f t="shared" ref="CO35:CO43" si="3">IF(CQ35="","",CO34+1)</f>
        <v>12</v>
      </c>
      <c r="CP35" s="636"/>
      <c r="CQ35" s="637" t="str">
        <f>IF('各会計、関係団体の財政状況及び健全化判断比率'!BS8="","",'各会計、関係団体の財政状況及び健全化判断比率'!BS8)</f>
        <v>厚木市勤労者福祉サービスセンター</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8"/>
    </row>
    <row r="36" spans="1:113" ht="32.25" customHeight="1" x14ac:dyDescent="0.2">
      <c r="A36" s="181"/>
      <c r="B36" s="205"/>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81"/>
      <c r="U36" s="636">
        <f t="shared" ref="U36:U43" si="4">IF(W36="","",U35+1)</f>
        <v>5</v>
      </c>
      <c r="V36" s="636"/>
      <c r="W36" s="637" t="str">
        <f>IF('各会計、関係団体の財政状況及び健全化判断比率'!B30="","",'各会計、関係団体の財政状況及び健全化判断比率'!B30)</f>
        <v>後期高齢者医療事業特別会計</v>
      </c>
      <c r="X36" s="637"/>
      <c r="Y36" s="637"/>
      <c r="Z36" s="637"/>
      <c r="AA36" s="637"/>
      <c r="AB36" s="637"/>
      <c r="AC36" s="637"/>
      <c r="AD36" s="637"/>
      <c r="AE36" s="637"/>
      <c r="AF36" s="637"/>
      <c r="AG36" s="637"/>
      <c r="AH36" s="637"/>
      <c r="AI36" s="637"/>
      <c r="AJ36" s="637"/>
      <c r="AK36" s="637"/>
      <c r="AL36" s="181"/>
      <c r="AM36" s="636" t="str">
        <f t="shared" si="0"/>
        <v/>
      </c>
      <c r="AN36" s="636"/>
      <c r="AO36" s="637"/>
      <c r="AP36" s="637"/>
      <c r="AQ36" s="637"/>
      <c r="AR36" s="637"/>
      <c r="AS36" s="637"/>
      <c r="AT36" s="637"/>
      <c r="AU36" s="637"/>
      <c r="AV36" s="637"/>
      <c r="AW36" s="637"/>
      <c r="AX36" s="637"/>
      <c r="AY36" s="637"/>
      <c r="AZ36" s="637"/>
      <c r="BA36" s="637"/>
      <c r="BB36" s="637"/>
      <c r="BC36" s="637"/>
      <c r="BD36" s="181"/>
      <c r="BE36" s="636" t="str">
        <f t="shared" si="1"/>
        <v/>
      </c>
      <c r="BF36" s="636"/>
      <c r="BG36" s="637"/>
      <c r="BH36" s="637"/>
      <c r="BI36" s="637"/>
      <c r="BJ36" s="637"/>
      <c r="BK36" s="637"/>
      <c r="BL36" s="637"/>
      <c r="BM36" s="637"/>
      <c r="BN36" s="637"/>
      <c r="BO36" s="637"/>
      <c r="BP36" s="637"/>
      <c r="BQ36" s="637"/>
      <c r="BR36" s="637"/>
      <c r="BS36" s="637"/>
      <c r="BT36" s="637"/>
      <c r="BU36" s="637"/>
      <c r="BV36" s="181"/>
      <c r="BW36" s="636">
        <f t="shared" si="2"/>
        <v>10</v>
      </c>
      <c r="BX36" s="636"/>
      <c r="BY36" s="637" t="str">
        <f>IF('各会計、関係団体の財政状況及び健全化判断比率'!B70="","",'各会計、関係団体の財政状況及び健全化判断比率'!B70)</f>
        <v>神奈川県後期高齢者医療広域連合（特別会計）</v>
      </c>
      <c r="BZ36" s="637"/>
      <c r="CA36" s="637"/>
      <c r="CB36" s="637"/>
      <c r="CC36" s="637"/>
      <c r="CD36" s="637"/>
      <c r="CE36" s="637"/>
      <c r="CF36" s="637"/>
      <c r="CG36" s="637"/>
      <c r="CH36" s="637"/>
      <c r="CI36" s="637"/>
      <c r="CJ36" s="637"/>
      <c r="CK36" s="637"/>
      <c r="CL36" s="637"/>
      <c r="CM36" s="637"/>
      <c r="CN36" s="181"/>
      <c r="CO36" s="636">
        <f t="shared" si="3"/>
        <v>13</v>
      </c>
      <c r="CP36" s="636"/>
      <c r="CQ36" s="637" t="str">
        <f>IF('各会計、関係団体の財政状況及び健全化判断比率'!BS9="","",'各会計、関係団体の財政状況及び健全化判断比率'!BS9)</f>
        <v>厚木市環境みどり公社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8"/>
    </row>
    <row r="37" spans="1:113" ht="32.25" customHeight="1" x14ac:dyDescent="0.2">
      <c r="A37" s="181"/>
      <c r="B37" s="205"/>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81"/>
      <c r="U37" s="636" t="str">
        <f t="shared" si="4"/>
        <v/>
      </c>
      <c r="V37" s="636"/>
      <c r="W37" s="637"/>
      <c r="X37" s="637"/>
      <c r="Y37" s="637"/>
      <c r="Z37" s="637"/>
      <c r="AA37" s="637"/>
      <c r="AB37" s="637"/>
      <c r="AC37" s="637"/>
      <c r="AD37" s="637"/>
      <c r="AE37" s="637"/>
      <c r="AF37" s="637"/>
      <c r="AG37" s="637"/>
      <c r="AH37" s="637"/>
      <c r="AI37" s="637"/>
      <c r="AJ37" s="637"/>
      <c r="AK37" s="637"/>
      <c r="AL37" s="181"/>
      <c r="AM37" s="636" t="str">
        <f t="shared" si="0"/>
        <v/>
      </c>
      <c r="AN37" s="636"/>
      <c r="AO37" s="637"/>
      <c r="AP37" s="637"/>
      <c r="AQ37" s="637"/>
      <c r="AR37" s="637"/>
      <c r="AS37" s="637"/>
      <c r="AT37" s="637"/>
      <c r="AU37" s="637"/>
      <c r="AV37" s="637"/>
      <c r="AW37" s="637"/>
      <c r="AX37" s="637"/>
      <c r="AY37" s="637"/>
      <c r="AZ37" s="637"/>
      <c r="BA37" s="637"/>
      <c r="BB37" s="637"/>
      <c r="BC37" s="637"/>
      <c r="BD37" s="181"/>
      <c r="BE37" s="636" t="str">
        <f t="shared" si="1"/>
        <v/>
      </c>
      <c r="BF37" s="636"/>
      <c r="BG37" s="637"/>
      <c r="BH37" s="637"/>
      <c r="BI37" s="637"/>
      <c r="BJ37" s="637"/>
      <c r="BK37" s="637"/>
      <c r="BL37" s="637"/>
      <c r="BM37" s="637"/>
      <c r="BN37" s="637"/>
      <c r="BO37" s="637"/>
      <c r="BP37" s="637"/>
      <c r="BQ37" s="637"/>
      <c r="BR37" s="637"/>
      <c r="BS37" s="637"/>
      <c r="BT37" s="637"/>
      <c r="BU37" s="637"/>
      <c r="BV37" s="181"/>
      <c r="BW37" s="636" t="str">
        <f t="shared" si="2"/>
        <v/>
      </c>
      <c r="BX37" s="636"/>
      <c r="BY37" s="637" t="str">
        <f>IF('各会計、関係団体の財政状況及び健全化判断比率'!B71="","",'各会計、関係団体の財政状況及び健全化判断比率'!B71)</f>
        <v/>
      </c>
      <c r="BZ37" s="637"/>
      <c r="CA37" s="637"/>
      <c r="CB37" s="637"/>
      <c r="CC37" s="637"/>
      <c r="CD37" s="637"/>
      <c r="CE37" s="637"/>
      <c r="CF37" s="637"/>
      <c r="CG37" s="637"/>
      <c r="CH37" s="637"/>
      <c r="CI37" s="637"/>
      <c r="CJ37" s="637"/>
      <c r="CK37" s="637"/>
      <c r="CL37" s="637"/>
      <c r="CM37" s="637"/>
      <c r="CN37" s="181"/>
      <c r="CO37" s="636">
        <f t="shared" si="3"/>
        <v>14</v>
      </c>
      <c r="CP37" s="636"/>
      <c r="CQ37" s="637" t="str">
        <f>IF('各会計、関係団体の財政状況及び健全化判断比率'!BS10="","",'各会計、関係団体の財政状況及び健全化判断比率'!BS10)</f>
        <v>厚木市スポーツ協会</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8"/>
    </row>
    <row r="38" spans="1:113" ht="32.25" customHeight="1" x14ac:dyDescent="0.2">
      <c r="A38" s="181"/>
      <c r="B38" s="205"/>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81"/>
      <c r="U38" s="636" t="str">
        <f t="shared" si="4"/>
        <v/>
      </c>
      <c r="V38" s="636"/>
      <c r="W38" s="637"/>
      <c r="X38" s="637"/>
      <c r="Y38" s="637"/>
      <c r="Z38" s="637"/>
      <c r="AA38" s="637"/>
      <c r="AB38" s="637"/>
      <c r="AC38" s="637"/>
      <c r="AD38" s="637"/>
      <c r="AE38" s="637"/>
      <c r="AF38" s="637"/>
      <c r="AG38" s="637"/>
      <c r="AH38" s="637"/>
      <c r="AI38" s="637"/>
      <c r="AJ38" s="637"/>
      <c r="AK38" s="637"/>
      <c r="AL38" s="181"/>
      <c r="AM38" s="636" t="str">
        <f t="shared" si="0"/>
        <v/>
      </c>
      <c r="AN38" s="636"/>
      <c r="AO38" s="637"/>
      <c r="AP38" s="637"/>
      <c r="AQ38" s="637"/>
      <c r="AR38" s="637"/>
      <c r="AS38" s="637"/>
      <c r="AT38" s="637"/>
      <c r="AU38" s="637"/>
      <c r="AV38" s="637"/>
      <c r="AW38" s="637"/>
      <c r="AX38" s="637"/>
      <c r="AY38" s="637"/>
      <c r="AZ38" s="637"/>
      <c r="BA38" s="637"/>
      <c r="BB38" s="637"/>
      <c r="BC38" s="637"/>
      <c r="BD38" s="181"/>
      <c r="BE38" s="636" t="str">
        <f t="shared" si="1"/>
        <v/>
      </c>
      <c r="BF38" s="636"/>
      <c r="BG38" s="637"/>
      <c r="BH38" s="637"/>
      <c r="BI38" s="637"/>
      <c r="BJ38" s="637"/>
      <c r="BK38" s="637"/>
      <c r="BL38" s="637"/>
      <c r="BM38" s="637"/>
      <c r="BN38" s="637"/>
      <c r="BO38" s="637"/>
      <c r="BP38" s="637"/>
      <c r="BQ38" s="637"/>
      <c r="BR38" s="637"/>
      <c r="BS38" s="637"/>
      <c r="BT38" s="637"/>
      <c r="BU38" s="637"/>
      <c r="BV38" s="181"/>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81"/>
      <c r="CO38" s="636">
        <f t="shared" si="3"/>
        <v>15</v>
      </c>
      <c r="CP38" s="636"/>
      <c r="CQ38" s="637" t="str">
        <f>IF('各会計、関係団体の財政状況及び健全化判断比率'!BS11="","",'各会計、関係団体の財政状況及び健全化判断比率'!BS11)</f>
        <v>厚木市文化振興財団</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8"/>
    </row>
    <row r="39" spans="1:113" ht="32.25" customHeight="1" x14ac:dyDescent="0.2">
      <c r="A39" s="181"/>
      <c r="B39" s="205"/>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81"/>
      <c r="U39" s="636" t="str">
        <f t="shared" si="4"/>
        <v/>
      </c>
      <c r="V39" s="636"/>
      <c r="W39" s="637"/>
      <c r="X39" s="637"/>
      <c r="Y39" s="637"/>
      <c r="Z39" s="637"/>
      <c r="AA39" s="637"/>
      <c r="AB39" s="637"/>
      <c r="AC39" s="637"/>
      <c r="AD39" s="637"/>
      <c r="AE39" s="637"/>
      <c r="AF39" s="637"/>
      <c r="AG39" s="637"/>
      <c r="AH39" s="637"/>
      <c r="AI39" s="637"/>
      <c r="AJ39" s="637"/>
      <c r="AK39" s="637"/>
      <c r="AL39" s="181"/>
      <c r="AM39" s="636" t="str">
        <f t="shared" si="0"/>
        <v/>
      </c>
      <c r="AN39" s="636"/>
      <c r="AO39" s="637"/>
      <c r="AP39" s="637"/>
      <c r="AQ39" s="637"/>
      <c r="AR39" s="637"/>
      <c r="AS39" s="637"/>
      <c r="AT39" s="637"/>
      <c r="AU39" s="637"/>
      <c r="AV39" s="637"/>
      <c r="AW39" s="637"/>
      <c r="AX39" s="637"/>
      <c r="AY39" s="637"/>
      <c r="AZ39" s="637"/>
      <c r="BA39" s="637"/>
      <c r="BB39" s="637"/>
      <c r="BC39" s="637"/>
      <c r="BD39" s="181"/>
      <c r="BE39" s="636" t="str">
        <f t="shared" si="1"/>
        <v/>
      </c>
      <c r="BF39" s="636"/>
      <c r="BG39" s="637"/>
      <c r="BH39" s="637"/>
      <c r="BI39" s="637"/>
      <c r="BJ39" s="637"/>
      <c r="BK39" s="637"/>
      <c r="BL39" s="637"/>
      <c r="BM39" s="637"/>
      <c r="BN39" s="637"/>
      <c r="BO39" s="637"/>
      <c r="BP39" s="637"/>
      <c r="BQ39" s="637"/>
      <c r="BR39" s="637"/>
      <c r="BS39" s="637"/>
      <c r="BT39" s="637"/>
      <c r="BU39" s="637"/>
      <c r="BV39" s="181"/>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81"/>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8"/>
    </row>
    <row r="40" spans="1:113" ht="32.25" customHeight="1" x14ac:dyDescent="0.2">
      <c r="A40" s="181"/>
      <c r="B40" s="205"/>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81"/>
      <c r="U40" s="636" t="str">
        <f t="shared" si="4"/>
        <v/>
      </c>
      <c r="V40" s="636"/>
      <c r="W40" s="637"/>
      <c r="X40" s="637"/>
      <c r="Y40" s="637"/>
      <c r="Z40" s="637"/>
      <c r="AA40" s="637"/>
      <c r="AB40" s="637"/>
      <c r="AC40" s="637"/>
      <c r="AD40" s="637"/>
      <c r="AE40" s="637"/>
      <c r="AF40" s="637"/>
      <c r="AG40" s="637"/>
      <c r="AH40" s="637"/>
      <c r="AI40" s="637"/>
      <c r="AJ40" s="637"/>
      <c r="AK40" s="637"/>
      <c r="AL40" s="181"/>
      <c r="AM40" s="636" t="str">
        <f t="shared" si="0"/>
        <v/>
      </c>
      <c r="AN40" s="636"/>
      <c r="AO40" s="637"/>
      <c r="AP40" s="637"/>
      <c r="AQ40" s="637"/>
      <c r="AR40" s="637"/>
      <c r="AS40" s="637"/>
      <c r="AT40" s="637"/>
      <c r="AU40" s="637"/>
      <c r="AV40" s="637"/>
      <c r="AW40" s="637"/>
      <c r="AX40" s="637"/>
      <c r="AY40" s="637"/>
      <c r="AZ40" s="637"/>
      <c r="BA40" s="637"/>
      <c r="BB40" s="637"/>
      <c r="BC40" s="637"/>
      <c r="BD40" s="181"/>
      <c r="BE40" s="636" t="str">
        <f t="shared" si="1"/>
        <v/>
      </c>
      <c r="BF40" s="636"/>
      <c r="BG40" s="637"/>
      <c r="BH40" s="637"/>
      <c r="BI40" s="637"/>
      <c r="BJ40" s="637"/>
      <c r="BK40" s="637"/>
      <c r="BL40" s="637"/>
      <c r="BM40" s="637"/>
      <c r="BN40" s="637"/>
      <c r="BO40" s="637"/>
      <c r="BP40" s="637"/>
      <c r="BQ40" s="637"/>
      <c r="BR40" s="637"/>
      <c r="BS40" s="637"/>
      <c r="BT40" s="637"/>
      <c r="BU40" s="637"/>
      <c r="BV40" s="181"/>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81"/>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8"/>
    </row>
    <row r="41" spans="1:113" ht="32.25" customHeight="1" x14ac:dyDescent="0.2">
      <c r="A41" s="181"/>
      <c r="B41" s="205"/>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81"/>
      <c r="U41" s="636" t="str">
        <f t="shared" si="4"/>
        <v/>
      </c>
      <c r="V41" s="636"/>
      <c r="W41" s="637"/>
      <c r="X41" s="637"/>
      <c r="Y41" s="637"/>
      <c r="Z41" s="637"/>
      <c r="AA41" s="637"/>
      <c r="AB41" s="637"/>
      <c r="AC41" s="637"/>
      <c r="AD41" s="637"/>
      <c r="AE41" s="637"/>
      <c r="AF41" s="637"/>
      <c r="AG41" s="637"/>
      <c r="AH41" s="637"/>
      <c r="AI41" s="637"/>
      <c r="AJ41" s="637"/>
      <c r="AK41" s="637"/>
      <c r="AL41" s="181"/>
      <c r="AM41" s="636" t="str">
        <f t="shared" si="0"/>
        <v/>
      </c>
      <c r="AN41" s="636"/>
      <c r="AO41" s="637"/>
      <c r="AP41" s="637"/>
      <c r="AQ41" s="637"/>
      <c r="AR41" s="637"/>
      <c r="AS41" s="637"/>
      <c r="AT41" s="637"/>
      <c r="AU41" s="637"/>
      <c r="AV41" s="637"/>
      <c r="AW41" s="637"/>
      <c r="AX41" s="637"/>
      <c r="AY41" s="637"/>
      <c r="AZ41" s="637"/>
      <c r="BA41" s="637"/>
      <c r="BB41" s="637"/>
      <c r="BC41" s="637"/>
      <c r="BD41" s="181"/>
      <c r="BE41" s="636" t="str">
        <f t="shared" si="1"/>
        <v/>
      </c>
      <c r="BF41" s="636"/>
      <c r="BG41" s="637"/>
      <c r="BH41" s="637"/>
      <c r="BI41" s="637"/>
      <c r="BJ41" s="637"/>
      <c r="BK41" s="637"/>
      <c r="BL41" s="637"/>
      <c r="BM41" s="637"/>
      <c r="BN41" s="637"/>
      <c r="BO41" s="637"/>
      <c r="BP41" s="637"/>
      <c r="BQ41" s="637"/>
      <c r="BR41" s="637"/>
      <c r="BS41" s="637"/>
      <c r="BT41" s="637"/>
      <c r="BU41" s="637"/>
      <c r="BV41" s="181"/>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81"/>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8"/>
    </row>
    <row r="42" spans="1:113" ht="32.25" customHeight="1" x14ac:dyDescent="0.2">
      <c r="B42" s="205"/>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81"/>
      <c r="U42" s="636" t="str">
        <f t="shared" si="4"/>
        <v/>
      </c>
      <c r="V42" s="636"/>
      <c r="W42" s="637"/>
      <c r="X42" s="637"/>
      <c r="Y42" s="637"/>
      <c r="Z42" s="637"/>
      <c r="AA42" s="637"/>
      <c r="AB42" s="637"/>
      <c r="AC42" s="637"/>
      <c r="AD42" s="637"/>
      <c r="AE42" s="637"/>
      <c r="AF42" s="637"/>
      <c r="AG42" s="637"/>
      <c r="AH42" s="637"/>
      <c r="AI42" s="637"/>
      <c r="AJ42" s="637"/>
      <c r="AK42" s="637"/>
      <c r="AL42" s="181"/>
      <c r="AM42" s="636" t="str">
        <f t="shared" si="0"/>
        <v/>
      </c>
      <c r="AN42" s="636"/>
      <c r="AO42" s="637"/>
      <c r="AP42" s="637"/>
      <c r="AQ42" s="637"/>
      <c r="AR42" s="637"/>
      <c r="AS42" s="637"/>
      <c r="AT42" s="637"/>
      <c r="AU42" s="637"/>
      <c r="AV42" s="637"/>
      <c r="AW42" s="637"/>
      <c r="AX42" s="637"/>
      <c r="AY42" s="637"/>
      <c r="AZ42" s="637"/>
      <c r="BA42" s="637"/>
      <c r="BB42" s="637"/>
      <c r="BC42" s="637"/>
      <c r="BD42" s="181"/>
      <c r="BE42" s="636" t="str">
        <f t="shared" si="1"/>
        <v/>
      </c>
      <c r="BF42" s="636"/>
      <c r="BG42" s="637"/>
      <c r="BH42" s="637"/>
      <c r="BI42" s="637"/>
      <c r="BJ42" s="637"/>
      <c r="BK42" s="637"/>
      <c r="BL42" s="637"/>
      <c r="BM42" s="637"/>
      <c r="BN42" s="637"/>
      <c r="BO42" s="637"/>
      <c r="BP42" s="637"/>
      <c r="BQ42" s="637"/>
      <c r="BR42" s="637"/>
      <c r="BS42" s="637"/>
      <c r="BT42" s="637"/>
      <c r="BU42" s="637"/>
      <c r="BV42" s="181"/>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81"/>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8"/>
    </row>
    <row r="43" spans="1:113" ht="32.25" customHeight="1" x14ac:dyDescent="0.2">
      <c r="B43" s="205"/>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81"/>
      <c r="U43" s="636" t="str">
        <f t="shared" si="4"/>
        <v/>
      </c>
      <c r="V43" s="636"/>
      <c r="W43" s="637"/>
      <c r="X43" s="637"/>
      <c r="Y43" s="637"/>
      <c r="Z43" s="637"/>
      <c r="AA43" s="637"/>
      <c r="AB43" s="637"/>
      <c r="AC43" s="637"/>
      <c r="AD43" s="637"/>
      <c r="AE43" s="637"/>
      <c r="AF43" s="637"/>
      <c r="AG43" s="637"/>
      <c r="AH43" s="637"/>
      <c r="AI43" s="637"/>
      <c r="AJ43" s="637"/>
      <c r="AK43" s="637"/>
      <c r="AL43" s="181"/>
      <c r="AM43" s="636" t="str">
        <f t="shared" si="0"/>
        <v/>
      </c>
      <c r="AN43" s="636"/>
      <c r="AO43" s="637"/>
      <c r="AP43" s="637"/>
      <c r="AQ43" s="637"/>
      <c r="AR43" s="637"/>
      <c r="AS43" s="637"/>
      <c r="AT43" s="637"/>
      <c r="AU43" s="637"/>
      <c r="AV43" s="637"/>
      <c r="AW43" s="637"/>
      <c r="AX43" s="637"/>
      <c r="AY43" s="637"/>
      <c r="AZ43" s="637"/>
      <c r="BA43" s="637"/>
      <c r="BB43" s="637"/>
      <c r="BC43" s="637"/>
      <c r="BD43" s="181"/>
      <c r="BE43" s="636" t="str">
        <f t="shared" si="1"/>
        <v/>
      </c>
      <c r="BF43" s="636"/>
      <c r="BG43" s="637"/>
      <c r="BH43" s="637"/>
      <c r="BI43" s="637"/>
      <c r="BJ43" s="637"/>
      <c r="BK43" s="637"/>
      <c r="BL43" s="637"/>
      <c r="BM43" s="637"/>
      <c r="BN43" s="637"/>
      <c r="BO43" s="637"/>
      <c r="BP43" s="637"/>
      <c r="BQ43" s="637"/>
      <c r="BR43" s="637"/>
      <c r="BS43" s="637"/>
      <c r="BT43" s="637"/>
      <c r="BU43" s="637"/>
      <c r="BV43" s="181"/>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81"/>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639" t="s">
        <v>213</v>
      </c>
      <c r="F53" s="639"/>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c r="AY53" s="639"/>
      <c r="AZ53" s="639"/>
      <c r="BA53" s="639"/>
      <c r="BB53" s="639"/>
      <c r="BC53" s="639"/>
      <c r="BD53" s="639"/>
      <c r="BE53" s="639"/>
      <c r="BF53" s="639"/>
      <c r="BG53" s="639"/>
      <c r="BH53" s="639"/>
      <c r="BI53" s="639"/>
      <c r="BJ53" s="639"/>
      <c r="BK53" s="639"/>
      <c r="BL53" s="639"/>
      <c r="BM53" s="639"/>
      <c r="BN53" s="639"/>
      <c r="BO53" s="639"/>
      <c r="BP53" s="639"/>
      <c r="BQ53" s="639"/>
      <c r="BR53" s="639"/>
      <c r="BS53" s="639"/>
      <c r="BT53" s="639"/>
      <c r="BU53" s="639"/>
      <c r="BV53" s="639"/>
      <c r="BW53" s="639"/>
      <c r="BX53" s="639"/>
      <c r="BY53" s="639"/>
      <c r="BZ53" s="639"/>
      <c r="CA53" s="639"/>
      <c r="CB53" s="639"/>
      <c r="CC53" s="639"/>
      <c r="CD53" s="639"/>
      <c r="CE53" s="639"/>
      <c r="CF53" s="639"/>
      <c r="CG53" s="639"/>
      <c r="CH53" s="639"/>
      <c r="CI53" s="639"/>
      <c r="CJ53" s="639"/>
      <c r="CK53" s="639"/>
      <c r="CL53" s="639"/>
      <c r="CM53" s="639"/>
      <c r="CN53" s="639"/>
      <c r="CO53" s="639"/>
      <c r="CP53" s="639"/>
      <c r="CQ53" s="639"/>
      <c r="CR53" s="639"/>
      <c r="CS53" s="639"/>
      <c r="CT53" s="639"/>
      <c r="CU53" s="639"/>
      <c r="CV53" s="639"/>
      <c r="CW53" s="639"/>
      <c r="CX53" s="639"/>
      <c r="CY53" s="639"/>
      <c r="CZ53" s="639"/>
      <c r="DA53" s="639"/>
      <c r="DB53" s="639"/>
      <c r="DC53" s="639"/>
      <c r="DD53" s="639"/>
      <c r="DE53" s="639"/>
      <c r="DF53" s="639"/>
      <c r="DG53" s="639"/>
      <c r="DH53" s="639"/>
      <c r="DI53" s="639"/>
    </row>
    <row r="54" spans="5:113" x14ac:dyDescent="0.2"/>
    <row r="55" spans="5:113" x14ac:dyDescent="0.2"/>
    <row r="56" spans="5:113" x14ac:dyDescent="0.2"/>
  </sheetData>
  <sheetProtection algorithmName="SHA-512" hashValue="B6APHGwqrPnOeplPNTe8iAYKXiuUfBJyzWUKgGJNSze8WRm1APyCQaLEw10i0kwtj56Ski5bpti7muWedKbzLw==" saltValue="f9X74mkuWo7Iie2CyWDE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90" t="s">
        <v>567</v>
      </c>
      <c r="D34" s="1190"/>
      <c r="E34" s="1191"/>
      <c r="F34" s="32">
        <v>5.78</v>
      </c>
      <c r="G34" s="33">
        <v>7.37</v>
      </c>
      <c r="H34" s="33">
        <v>9.06</v>
      </c>
      <c r="I34" s="33">
        <v>11.4</v>
      </c>
      <c r="J34" s="34">
        <v>10.47</v>
      </c>
      <c r="K34" s="22"/>
      <c r="L34" s="22"/>
      <c r="M34" s="22"/>
      <c r="N34" s="22"/>
      <c r="O34" s="22"/>
      <c r="P34" s="22"/>
    </row>
    <row r="35" spans="1:16" ht="39" customHeight="1" x14ac:dyDescent="0.2">
      <c r="A35" s="22"/>
      <c r="B35" s="35"/>
      <c r="C35" s="1184" t="s">
        <v>568</v>
      </c>
      <c r="D35" s="1185"/>
      <c r="E35" s="1186"/>
      <c r="F35" s="36" t="s">
        <v>569</v>
      </c>
      <c r="G35" s="37">
        <v>2.09</v>
      </c>
      <c r="H35" s="37">
        <v>5.05</v>
      </c>
      <c r="I35" s="37">
        <v>10.3</v>
      </c>
      <c r="J35" s="38">
        <v>7.4</v>
      </c>
      <c r="K35" s="22"/>
      <c r="L35" s="22"/>
      <c r="M35" s="22"/>
      <c r="N35" s="22"/>
      <c r="O35" s="22"/>
      <c r="P35" s="22"/>
    </row>
    <row r="36" spans="1:16" ht="39" customHeight="1" x14ac:dyDescent="0.2">
      <c r="A36" s="22"/>
      <c r="B36" s="35"/>
      <c r="C36" s="1184" t="s">
        <v>570</v>
      </c>
      <c r="D36" s="1185"/>
      <c r="E36" s="1186"/>
      <c r="F36" s="36" t="s">
        <v>520</v>
      </c>
      <c r="G36" s="37" t="s">
        <v>520</v>
      </c>
      <c r="H36" s="37">
        <v>1.65</v>
      </c>
      <c r="I36" s="37">
        <v>2.21</v>
      </c>
      <c r="J36" s="38">
        <v>2.71</v>
      </c>
      <c r="K36" s="22"/>
      <c r="L36" s="22"/>
      <c r="M36" s="22"/>
      <c r="N36" s="22"/>
      <c r="O36" s="22"/>
      <c r="P36" s="22"/>
    </row>
    <row r="37" spans="1:16" ht="39" customHeight="1" x14ac:dyDescent="0.2">
      <c r="A37" s="22"/>
      <c r="B37" s="35"/>
      <c r="C37" s="1184" t="s">
        <v>571</v>
      </c>
      <c r="D37" s="1185"/>
      <c r="E37" s="1186"/>
      <c r="F37" s="36">
        <v>1.1100000000000001</v>
      </c>
      <c r="G37" s="37">
        <v>0.95</v>
      </c>
      <c r="H37" s="37">
        <v>0.42</v>
      </c>
      <c r="I37" s="37">
        <v>0.18</v>
      </c>
      <c r="J37" s="38">
        <v>1.07</v>
      </c>
      <c r="K37" s="22"/>
      <c r="L37" s="22"/>
      <c r="M37" s="22"/>
      <c r="N37" s="22"/>
      <c r="O37" s="22"/>
      <c r="P37" s="22"/>
    </row>
    <row r="38" spans="1:16" ht="39" customHeight="1" x14ac:dyDescent="0.2">
      <c r="A38" s="22"/>
      <c r="B38" s="35"/>
      <c r="C38" s="1184" t="s">
        <v>572</v>
      </c>
      <c r="D38" s="1185"/>
      <c r="E38" s="1186"/>
      <c r="F38" s="36">
        <v>0.44</v>
      </c>
      <c r="G38" s="37">
        <v>0.3</v>
      </c>
      <c r="H38" s="37">
        <v>0.31</v>
      </c>
      <c r="I38" s="37">
        <v>0.32</v>
      </c>
      <c r="J38" s="38">
        <v>0.12</v>
      </c>
      <c r="K38" s="22"/>
      <c r="L38" s="22"/>
      <c r="M38" s="22"/>
      <c r="N38" s="22"/>
      <c r="O38" s="22"/>
      <c r="P38" s="22"/>
    </row>
    <row r="39" spans="1:16" ht="39" customHeight="1" x14ac:dyDescent="0.2">
      <c r="A39" s="22"/>
      <c r="B39" s="35"/>
      <c r="C39" s="1184" t="s">
        <v>573</v>
      </c>
      <c r="D39" s="1185"/>
      <c r="E39" s="1186"/>
      <c r="F39" s="36">
        <v>7.0000000000000007E-2</v>
      </c>
      <c r="G39" s="37">
        <v>7.0000000000000007E-2</v>
      </c>
      <c r="H39" s="37">
        <v>7.0000000000000007E-2</v>
      </c>
      <c r="I39" s="37">
        <v>7.0000000000000007E-2</v>
      </c>
      <c r="J39" s="38">
        <v>0.08</v>
      </c>
      <c r="K39" s="22"/>
      <c r="L39" s="22"/>
      <c r="M39" s="22"/>
      <c r="N39" s="22"/>
      <c r="O39" s="22"/>
      <c r="P39" s="22"/>
    </row>
    <row r="40" spans="1:16" ht="39" customHeight="1" x14ac:dyDescent="0.2">
      <c r="A40" s="22"/>
      <c r="B40" s="35"/>
      <c r="C40" s="1184" t="s">
        <v>574</v>
      </c>
      <c r="D40" s="1185"/>
      <c r="E40" s="1186"/>
      <c r="F40" s="36">
        <v>0</v>
      </c>
      <c r="G40" s="37">
        <v>0</v>
      </c>
      <c r="H40" s="37">
        <v>0</v>
      </c>
      <c r="I40" s="37">
        <v>0</v>
      </c>
      <c r="J40" s="38">
        <v>0</v>
      </c>
      <c r="K40" s="22"/>
      <c r="L40" s="22"/>
      <c r="M40" s="22"/>
      <c r="N40" s="22"/>
      <c r="O40" s="22"/>
      <c r="P40" s="22"/>
    </row>
    <row r="41" spans="1:16" ht="39" customHeight="1" x14ac:dyDescent="0.2">
      <c r="A41" s="22"/>
      <c r="B41" s="35"/>
      <c r="C41" s="1184"/>
      <c r="D41" s="1185"/>
      <c r="E41" s="1186"/>
      <c r="F41" s="36"/>
      <c r="G41" s="37"/>
      <c r="H41" s="37"/>
      <c r="I41" s="37"/>
      <c r="J41" s="38"/>
      <c r="K41" s="22"/>
      <c r="L41" s="22"/>
      <c r="M41" s="22"/>
      <c r="N41" s="22"/>
      <c r="O41" s="22"/>
      <c r="P41" s="22"/>
    </row>
    <row r="42" spans="1:16" ht="39" customHeight="1" x14ac:dyDescent="0.2">
      <c r="A42" s="22"/>
      <c r="B42" s="39"/>
      <c r="C42" s="1184" t="s">
        <v>575</v>
      </c>
      <c r="D42" s="1185"/>
      <c r="E42" s="1186"/>
      <c r="F42" s="36" t="s">
        <v>520</v>
      </c>
      <c r="G42" s="37" t="s">
        <v>520</v>
      </c>
      <c r="H42" s="37" t="s">
        <v>520</v>
      </c>
      <c r="I42" s="37" t="s">
        <v>520</v>
      </c>
      <c r="J42" s="38" t="s">
        <v>520</v>
      </c>
      <c r="K42" s="22"/>
      <c r="L42" s="22"/>
      <c r="M42" s="22"/>
      <c r="N42" s="22"/>
      <c r="O42" s="22"/>
      <c r="P42" s="22"/>
    </row>
    <row r="43" spans="1:16" ht="39" customHeight="1" thickBot="1" x14ac:dyDescent="0.25">
      <c r="A43" s="22"/>
      <c r="B43" s="40"/>
      <c r="C43" s="1187" t="s">
        <v>576</v>
      </c>
      <c r="D43" s="1188"/>
      <c r="E43" s="1189"/>
      <c r="F43" s="41">
        <v>0.71</v>
      </c>
      <c r="G43" s="42">
        <v>0.87</v>
      </c>
      <c r="H43" s="42" t="s">
        <v>520</v>
      </c>
      <c r="I43" s="42" t="s">
        <v>520</v>
      </c>
      <c r="J43" s="43" t="s">
        <v>520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QQK5P4afpqmXqrm4lxaj7Jt4R5e2cFolYkNzHYDe5Ow0C1xv86PBdt1U4XzXkrQfgSoTHpsONfon6WU6XWVuQ==" saltValue="IsAIg/ErJBe61zPU3hMf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92" t="s">
        <v>10</v>
      </c>
      <c r="C45" s="1193"/>
      <c r="D45" s="58"/>
      <c r="E45" s="1198" t="s">
        <v>11</v>
      </c>
      <c r="F45" s="1198"/>
      <c r="G45" s="1198"/>
      <c r="H45" s="1198"/>
      <c r="I45" s="1198"/>
      <c r="J45" s="1199"/>
      <c r="K45" s="59">
        <v>5887</v>
      </c>
      <c r="L45" s="60">
        <v>6001</v>
      </c>
      <c r="M45" s="60">
        <v>5753</v>
      </c>
      <c r="N45" s="60">
        <v>6044</v>
      </c>
      <c r="O45" s="61">
        <v>6132</v>
      </c>
      <c r="P45" s="48"/>
      <c r="Q45" s="48"/>
      <c r="R45" s="48"/>
      <c r="S45" s="48"/>
      <c r="T45" s="48"/>
      <c r="U45" s="48"/>
    </row>
    <row r="46" spans="1:21" ht="30.75" customHeight="1" x14ac:dyDescent="0.2">
      <c r="A46" s="48"/>
      <c r="B46" s="1194"/>
      <c r="C46" s="1195"/>
      <c r="D46" s="62"/>
      <c r="E46" s="1200" t="s">
        <v>12</v>
      </c>
      <c r="F46" s="1200"/>
      <c r="G46" s="1200"/>
      <c r="H46" s="1200"/>
      <c r="I46" s="1200"/>
      <c r="J46" s="1201"/>
      <c r="K46" s="63" t="s">
        <v>520</v>
      </c>
      <c r="L46" s="64" t="s">
        <v>520</v>
      </c>
      <c r="M46" s="64" t="s">
        <v>520</v>
      </c>
      <c r="N46" s="64" t="s">
        <v>520</v>
      </c>
      <c r="O46" s="65" t="s">
        <v>520</v>
      </c>
      <c r="P46" s="48"/>
      <c r="Q46" s="48"/>
      <c r="R46" s="48"/>
      <c r="S46" s="48"/>
      <c r="T46" s="48"/>
      <c r="U46" s="48"/>
    </row>
    <row r="47" spans="1:21" ht="30.75" customHeight="1" x14ac:dyDescent="0.2">
      <c r="A47" s="48"/>
      <c r="B47" s="1194"/>
      <c r="C47" s="1195"/>
      <c r="D47" s="62"/>
      <c r="E47" s="1200" t="s">
        <v>13</v>
      </c>
      <c r="F47" s="1200"/>
      <c r="G47" s="1200"/>
      <c r="H47" s="1200"/>
      <c r="I47" s="1200"/>
      <c r="J47" s="1201"/>
      <c r="K47" s="63">
        <v>42</v>
      </c>
      <c r="L47" s="64">
        <v>42</v>
      </c>
      <c r="M47" s="64">
        <v>42</v>
      </c>
      <c r="N47" s="64">
        <v>42</v>
      </c>
      <c r="O47" s="65">
        <v>42</v>
      </c>
      <c r="P47" s="48"/>
      <c r="Q47" s="48"/>
      <c r="R47" s="48"/>
      <c r="S47" s="48"/>
      <c r="T47" s="48"/>
      <c r="U47" s="48"/>
    </row>
    <row r="48" spans="1:21" ht="30.75" customHeight="1" x14ac:dyDescent="0.2">
      <c r="A48" s="48"/>
      <c r="B48" s="1194"/>
      <c r="C48" s="1195"/>
      <c r="D48" s="62"/>
      <c r="E48" s="1200" t="s">
        <v>14</v>
      </c>
      <c r="F48" s="1200"/>
      <c r="G48" s="1200"/>
      <c r="H48" s="1200"/>
      <c r="I48" s="1200"/>
      <c r="J48" s="1201"/>
      <c r="K48" s="63">
        <v>1153</v>
      </c>
      <c r="L48" s="64">
        <v>1158</v>
      </c>
      <c r="M48" s="64">
        <v>1122</v>
      </c>
      <c r="N48" s="64">
        <v>1163</v>
      </c>
      <c r="O48" s="65">
        <v>1141</v>
      </c>
      <c r="P48" s="48"/>
      <c r="Q48" s="48"/>
      <c r="R48" s="48"/>
      <c r="S48" s="48"/>
      <c r="T48" s="48"/>
      <c r="U48" s="48"/>
    </row>
    <row r="49" spans="1:21" ht="30.75" customHeight="1" x14ac:dyDescent="0.2">
      <c r="A49" s="48"/>
      <c r="B49" s="1194"/>
      <c r="C49" s="1195"/>
      <c r="D49" s="62"/>
      <c r="E49" s="1200" t="s">
        <v>15</v>
      </c>
      <c r="F49" s="1200"/>
      <c r="G49" s="1200"/>
      <c r="H49" s="1200"/>
      <c r="I49" s="1200"/>
      <c r="J49" s="1201"/>
      <c r="K49" s="63" t="s">
        <v>520</v>
      </c>
      <c r="L49" s="64" t="s">
        <v>520</v>
      </c>
      <c r="M49" s="64" t="s">
        <v>520</v>
      </c>
      <c r="N49" s="64">
        <v>5</v>
      </c>
      <c r="O49" s="65">
        <v>5</v>
      </c>
      <c r="P49" s="48"/>
      <c r="Q49" s="48"/>
      <c r="R49" s="48"/>
      <c r="S49" s="48"/>
      <c r="T49" s="48"/>
      <c r="U49" s="48"/>
    </row>
    <row r="50" spans="1:21" ht="30.75" customHeight="1" x14ac:dyDescent="0.2">
      <c r="A50" s="48"/>
      <c r="B50" s="1194"/>
      <c r="C50" s="1195"/>
      <c r="D50" s="62"/>
      <c r="E50" s="1200" t="s">
        <v>16</v>
      </c>
      <c r="F50" s="1200"/>
      <c r="G50" s="1200"/>
      <c r="H50" s="1200"/>
      <c r="I50" s="1200"/>
      <c r="J50" s="1201"/>
      <c r="K50" s="63" t="s">
        <v>520</v>
      </c>
      <c r="L50" s="64" t="s">
        <v>520</v>
      </c>
      <c r="M50" s="64" t="s">
        <v>520</v>
      </c>
      <c r="N50" s="64" t="s">
        <v>520</v>
      </c>
      <c r="O50" s="65">
        <v>654</v>
      </c>
      <c r="P50" s="48"/>
      <c r="Q50" s="48"/>
      <c r="R50" s="48"/>
      <c r="S50" s="48"/>
      <c r="T50" s="48"/>
      <c r="U50" s="48"/>
    </row>
    <row r="51" spans="1:21" ht="30.75" customHeight="1" x14ac:dyDescent="0.2">
      <c r="A51" s="48"/>
      <c r="B51" s="1196"/>
      <c r="C51" s="1197"/>
      <c r="D51" s="66"/>
      <c r="E51" s="1200" t="s">
        <v>17</v>
      </c>
      <c r="F51" s="1200"/>
      <c r="G51" s="1200"/>
      <c r="H51" s="1200"/>
      <c r="I51" s="1200"/>
      <c r="J51" s="1201"/>
      <c r="K51" s="63" t="s">
        <v>520</v>
      </c>
      <c r="L51" s="64" t="s">
        <v>520</v>
      </c>
      <c r="M51" s="64" t="s">
        <v>520</v>
      </c>
      <c r="N51" s="64" t="s">
        <v>520</v>
      </c>
      <c r="O51" s="65" t="s">
        <v>520</v>
      </c>
      <c r="P51" s="48"/>
      <c r="Q51" s="48"/>
      <c r="R51" s="48"/>
      <c r="S51" s="48"/>
      <c r="T51" s="48"/>
      <c r="U51" s="48"/>
    </row>
    <row r="52" spans="1:21" ht="30.75" customHeight="1" x14ac:dyDescent="0.2">
      <c r="A52" s="48"/>
      <c r="B52" s="1202" t="s">
        <v>18</v>
      </c>
      <c r="C52" s="1203"/>
      <c r="D52" s="66"/>
      <c r="E52" s="1200" t="s">
        <v>19</v>
      </c>
      <c r="F52" s="1200"/>
      <c r="G52" s="1200"/>
      <c r="H52" s="1200"/>
      <c r="I52" s="1200"/>
      <c r="J52" s="1201"/>
      <c r="K52" s="63">
        <v>5998</v>
      </c>
      <c r="L52" s="64">
        <v>5749</v>
      </c>
      <c r="M52" s="64">
        <v>5725</v>
      </c>
      <c r="N52" s="64">
        <v>6044</v>
      </c>
      <c r="O52" s="65">
        <v>6231</v>
      </c>
      <c r="P52" s="48"/>
      <c r="Q52" s="48"/>
      <c r="R52" s="48"/>
      <c r="S52" s="48"/>
      <c r="T52" s="48"/>
      <c r="U52" s="48"/>
    </row>
    <row r="53" spans="1:21" ht="30.75" customHeight="1" thickBot="1" x14ac:dyDescent="0.25">
      <c r="A53" s="48"/>
      <c r="B53" s="1204" t="s">
        <v>20</v>
      </c>
      <c r="C53" s="1205"/>
      <c r="D53" s="67"/>
      <c r="E53" s="1206" t="s">
        <v>21</v>
      </c>
      <c r="F53" s="1206"/>
      <c r="G53" s="1206"/>
      <c r="H53" s="1206"/>
      <c r="I53" s="1206"/>
      <c r="J53" s="1207"/>
      <c r="K53" s="68">
        <v>1084</v>
      </c>
      <c r="L53" s="69">
        <v>1452</v>
      </c>
      <c r="M53" s="69">
        <v>1192</v>
      </c>
      <c r="N53" s="69">
        <v>1210</v>
      </c>
      <c r="O53" s="70">
        <v>1743</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3">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2">
      <c r="B58" s="1208" t="s">
        <v>25</v>
      </c>
      <c r="C58" s="1209"/>
      <c r="D58" s="1214" t="s">
        <v>26</v>
      </c>
      <c r="E58" s="1215"/>
      <c r="F58" s="1215"/>
      <c r="G58" s="1215"/>
      <c r="H58" s="1215"/>
      <c r="I58" s="1215"/>
      <c r="J58" s="1216"/>
      <c r="K58" s="83"/>
      <c r="L58" s="84"/>
      <c r="M58" s="84"/>
      <c r="N58" s="84"/>
      <c r="O58" s="85"/>
    </row>
    <row r="59" spans="1:21" ht="31.5" customHeight="1" x14ac:dyDescent="0.2">
      <c r="B59" s="1210"/>
      <c r="C59" s="1211"/>
      <c r="D59" s="1217" t="s">
        <v>27</v>
      </c>
      <c r="E59" s="1218"/>
      <c r="F59" s="1218"/>
      <c r="G59" s="1218"/>
      <c r="H59" s="1218"/>
      <c r="I59" s="1218"/>
      <c r="J59" s="1219"/>
      <c r="K59" s="86"/>
      <c r="L59" s="87"/>
      <c r="M59" s="87"/>
      <c r="N59" s="87"/>
      <c r="O59" s="88"/>
    </row>
    <row r="60" spans="1:21" ht="31.5" customHeight="1" thickBot="1" x14ac:dyDescent="0.25">
      <c r="B60" s="1212"/>
      <c r="C60" s="1213"/>
      <c r="D60" s="1220" t="s">
        <v>28</v>
      </c>
      <c r="E60" s="1221"/>
      <c r="F60" s="1221"/>
      <c r="G60" s="1221"/>
      <c r="H60" s="1221"/>
      <c r="I60" s="1221"/>
      <c r="J60" s="1222"/>
      <c r="K60" s="89">
        <v>575</v>
      </c>
      <c r="L60" s="90">
        <v>617</v>
      </c>
      <c r="M60" s="90">
        <v>658</v>
      </c>
      <c r="N60" s="90">
        <v>700</v>
      </c>
      <c r="O60" s="91">
        <v>742</v>
      </c>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18dZkT0LqSFEdGGqykX+ojporAmk9RYYvvnx5+IGtu053NqDD+ePaii2/AXA9ZYhzXK2xACzRre8FBGcx8MRQ==" saltValue="qPoCQENI5TjlqrZ+66vD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561</v>
      </c>
      <c r="J40" s="103" t="s">
        <v>562</v>
      </c>
      <c r="K40" s="103" t="s">
        <v>563</v>
      </c>
      <c r="L40" s="103" t="s">
        <v>564</v>
      </c>
      <c r="M40" s="104" t="s">
        <v>565</v>
      </c>
    </row>
    <row r="41" spans="2:13" ht="27.75" customHeight="1" x14ac:dyDescent="0.2">
      <c r="B41" s="1223" t="s">
        <v>31</v>
      </c>
      <c r="C41" s="1224"/>
      <c r="D41" s="105"/>
      <c r="E41" s="1229" t="s">
        <v>32</v>
      </c>
      <c r="F41" s="1229"/>
      <c r="G41" s="1229"/>
      <c r="H41" s="1230"/>
      <c r="I41" s="355">
        <v>52724</v>
      </c>
      <c r="J41" s="356">
        <v>55067</v>
      </c>
      <c r="K41" s="356">
        <v>58568</v>
      </c>
      <c r="L41" s="356">
        <v>60349</v>
      </c>
      <c r="M41" s="357">
        <v>63061</v>
      </c>
    </row>
    <row r="42" spans="2:13" ht="27.75" customHeight="1" x14ac:dyDescent="0.2">
      <c r="B42" s="1225"/>
      <c r="C42" s="1226"/>
      <c r="D42" s="106"/>
      <c r="E42" s="1231" t="s">
        <v>33</v>
      </c>
      <c r="F42" s="1231"/>
      <c r="G42" s="1231"/>
      <c r="H42" s="1232"/>
      <c r="I42" s="358" t="s">
        <v>520</v>
      </c>
      <c r="J42" s="359" t="s">
        <v>520</v>
      </c>
      <c r="K42" s="359" t="s">
        <v>520</v>
      </c>
      <c r="L42" s="359" t="s">
        <v>520</v>
      </c>
      <c r="M42" s="360">
        <v>654</v>
      </c>
    </row>
    <row r="43" spans="2:13" ht="27.75" customHeight="1" x14ac:dyDescent="0.2">
      <c r="B43" s="1225"/>
      <c r="C43" s="1226"/>
      <c r="D43" s="106"/>
      <c r="E43" s="1231" t="s">
        <v>34</v>
      </c>
      <c r="F43" s="1231"/>
      <c r="G43" s="1231"/>
      <c r="H43" s="1232"/>
      <c r="I43" s="358">
        <v>13704</v>
      </c>
      <c r="J43" s="359">
        <v>12633</v>
      </c>
      <c r="K43" s="359">
        <v>12900</v>
      </c>
      <c r="L43" s="359">
        <v>13817</v>
      </c>
      <c r="M43" s="360">
        <v>14407</v>
      </c>
    </row>
    <row r="44" spans="2:13" ht="27.75" customHeight="1" x14ac:dyDescent="0.2">
      <c r="B44" s="1225"/>
      <c r="C44" s="1226"/>
      <c r="D44" s="106"/>
      <c r="E44" s="1231" t="s">
        <v>35</v>
      </c>
      <c r="F44" s="1231"/>
      <c r="G44" s="1231"/>
      <c r="H44" s="1232"/>
      <c r="I44" s="358" t="s">
        <v>520</v>
      </c>
      <c r="J44" s="359" t="s">
        <v>520</v>
      </c>
      <c r="K44" s="359">
        <v>1265</v>
      </c>
      <c r="L44" s="359">
        <v>1373</v>
      </c>
      <c r="M44" s="360">
        <v>2307</v>
      </c>
    </row>
    <row r="45" spans="2:13" ht="27.75" customHeight="1" x14ac:dyDescent="0.2">
      <c r="B45" s="1225"/>
      <c r="C45" s="1226"/>
      <c r="D45" s="106"/>
      <c r="E45" s="1231" t="s">
        <v>36</v>
      </c>
      <c r="F45" s="1231"/>
      <c r="G45" s="1231"/>
      <c r="H45" s="1232"/>
      <c r="I45" s="358">
        <v>12126</v>
      </c>
      <c r="J45" s="359">
        <v>11498</v>
      </c>
      <c r="K45" s="359">
        <v>11125</v>
      </c>
      <c r="L45" s="359">
        <v>10660</v>
      </c>
      <c r="M45" s="360">
        <v>10698</v>
      </c>
    </row>
    <row r="46" spans="2:13" ht="27.75" customHeight="1" x14ac:dyDescent="0.2">
      <c r="B46" s="1225"/>
      <c r="C46" s="1226"/>
      <c r="D46" s="107"/>
      <c r="E46" s="1231" t="s">
        <v>37</v>
      </c>
      <c r="F46" s="1231"/>
      <c r="G46" s="1231"/>
      <c r="H46" s="1232"/>
      <c r="I46" s="358" t="s">
        <v>520</v>
      </c>
      <c r="J46" s="359" t="s">
        <v>520</v>
      </c>
      <c r="K46" s="359" t="s">
        <v>520</v>
      </c>
      <c r="L46" s="359" t="s">
        <v>520</v>
      </c>
      <c r="M46" s="360" t="s">
        <v>520</v>
      </c>
    </row>
    <row r="47" spans="2:13" ht="27.75" customHeight="1" x14ac:dyDescent="0.2">
      <c r="B47" s="1225"/>
      <c r="C47" s="1226"/>
      <c r="D47" s="108"/>
      <c r="E47" s="1233" t="s">
        <v>38</v>
      </c>
      <c r="F47" s="1234"/>
      <c r="G47" s="1234"/>
      <c r="H47" s="1235"/>
      <c r="I47" s="358" t="s">
        <v>520</v>
      </c>
      <c r="J47" s="359" t="s">
        <v>520</v>
      </c>
      <c r="K47" s="359" t="s">
        <v>520</v>
      </c>
      <c r="L47" s="359" t="s">
        <v>520</v>
      </c>
      <c r="M47" s="360" t="s">
        <v>520</v>
      </c>
    </row>
    <row r="48" spans="2:13" ht="27.75" customHeight="1" x14ac:dyDescent="0.2">
      <c r="B48" s="1225"/>
      <c r="C48" s="1226"/>
      <c r="D48" s="106"/>
      <c r="E48" s="1231" t="s">
        <v>39</v>
      </c>
      <c r="F48" s="1231"/>
      <c r="G48" s="1231"/>
      <c r="H48" s="1232"/>
      <c r="I48" s="358" t="s">
        <v>520</v>
      </c>
      <c r="J48" s="359" t="s">
        <v>520</v>
      </c>
      <c r="K48" s="359" t="s">
        <v>520</v>
      </c>
      <c r="L48" s="359" t="s">
        <v>520</v>
      </c>
      <c r="M48" s="360" t="s">
        <v>520</v>
      </c>
    </row>
    <row r="49" spans="2:13" ht="27.75" customHeight="1" x14ac:dyDescent="0.2">
      <c r="B49" s="1227"/>
      <c r="C49" s="1228"/>
      <c r="D49" s="106"/>
      <c r="E49" s="1231" t="s">
        <v>40</v>
      </c>
      <c r="F49" s="1231"/>
      <c r="G49" s="1231"/>
      <c r="H49" s="1232"/>
      <c r="I49" s="358" t="s">
        <v>520</v>
      </c>
      <c r="J49" s="359" t="s">
        <v>520</v>
      </c>
      <c r="K49" s="359" t="s">
        <v>520</v>
      </c>
      <c r="L49" s="359" t="s">
        <v>520</v>
      </c>
      <c r="M49" s="360" t="s">
        <v>520</v>
      </c>
    </row>
    <row r="50" spans="2:13" ht="27.75" customHeight="1" x14ac:dyDescent="0.2">
      <c r="B50" s="1236" t="s">
        <v>41</v>
      </c>
      <c r="C50" s="1237"/>
      <c r="D50" s="109"/>
      <c r="E50" s="1231" t="s">
        <v>42</v>
      </c>
      <c r="F50" s="1231"/>
      <c r="G50" s="1231"/>
      <c r="H50" s="1232"/>
      <c r="I50" s="358">
        <v>21461</v>
      </c>
      <c r="J50" s="359">
        <v>22598</v>
      </c>
      <c r="K50" s="359">
        <v>26472</v>
      </c>
      <c r="L50" s="359">
        <v>28714</v>
      </c>
      <c r="M50" s="360">
        <v>31127</v>
      </c>
    </row>
    <row r="51" spans="2:13" ht="27.75" customHeight="1" x14ac:dyDescent="0.2">
      <c r="B51" s="1225"/>
      <c r="C51" s="1226"/>
      <c r="D51" s="106"/>
      <c r="E51" s="1231" t="s">
        <v>43</v>
      </c>
      <c r="F51" s="1231"/>
      <c r="G51" s="1231"/>
      <c r="H51" s="1232"/>
      <c r="I51" s="358">
        <v>9017</v>
      </c>
      <c r="J51" s="359">
        <v>10310</v>
      </c>
      <c r="K51" s="359">
        <v>12261</v>
      </c>
      <c r="L51" s="359">
        <v>14954</v>
      </c>
      <c r="M51" s="360">
        <v>17411</v>
      </c>
    </row>
    <row r="52" spans="2:13" ht="27.75" customHeight="1" x14ac:dyDescent="0.2">
      <c r="B52" s="1227"/>
      <c r="C52" s="1228"/>
      <c r="D52" s="106"/>
      <c r="E52" s="1231" t="s">
        <v>44</v>
      </c>
      <c r="F52" s="1231"/>
      <c r="G52" s="1231"/>
      <c r="H52" s="1232"/>
      <c r="I52" s="358">
        <v>30099</v>
      </c>
      <c r="J52" s="359">
        <v>27888</v>
      </c>
      <c r="K52" s="359">
        <v>25318</v>
      </c>
      <c r="L52" s="359">
        <v>23348</v>
      </c>
      <c r="M52" s="360">
        <v>21803</v>
      </c>
    </row>
    <row r="53" spans="2:13" ht="27.75" customHeight="1" thickBot="1" x14ac:dyDescent="0.25">
      <c r="B53" s="1238" t="s">
        <v>45</v>
      </c>
      <c r="C53" s="1239"/>
      <c r="D53" s="110"/>
      <c r="E53" s="1240" t="s">
        <v>46</v>
      </c>
      <c r="F53" s="1240"/>
      <c r="G53" s="1240"/>
      <c r="H53" s="1241"/>
      <c r="I53" s="361">
        <v>17977</v>
      </c>
      <c r="J53" s="362">
        <v>18403</v>
      </c>
      <c r="K53" s="362">
        <v>19808</v>
      </c>
      <c r="L53" s="362">
        <v>19184</v>
      </c>
      <c r="M53" s="363">
        <v>20785</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DDAFcUzHx8yZeYfpGB0oVAVk4A78AOZrMkTt3FaEXXpUu5Vuredt+au/u+92AEcTstcJdJpEykv6/nnULaHYQA==" saltValue="gtgD/uoejdxoYN98xbE+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563</v>
      </c>
      <c r="G54" s="119" t="s">
        <v>564</v>
      </c>
      <c r="H54" s="120" t="s">
        <v>565</v>
      </c>
    </row>
    <row r="55" spans="2:8" ht="52.5" customHeight="1" x14ac:dyDescent="0.2">
      <c r="B55" s="121"/>
      <c r="C55" s="1250" t="s">
        <v>49</v>
      </c>
      <c r="D55" s="1250"/>
      <c r="E55" s="1251"/>
      <c r="F55" s="122">
        <v>15297</v>
      </c>
      <c r="G55" s="122">
        <v>15322</v>
      </c>
      <c r="H55" s="123">
        <v>14156</v>
      </c>
    </row>
    <row r="56" spans="2:8" ht="52.5" customHeight="1" x14ac:dyDescent="0.2">
      <c r="B56" s="124"/>
      <c r="C56" s="1252" t="s">
        <v>50</v>
      </c>
      <c r="D56" s="1252"/>
      <c r="E56" s="1253"/>
      <c r="F56" s="125" t="s">
        <v>520</v>
      </c>
      <c r="G56" s="125" t="s">
        <v>520</v>
      </c>
      <c r="H56" s="126" t="s">
        <v>520</v>
      </c>
    </row>
    <row r="57" spans="2:8" ht="53.25" customHeight="1" x14ac:dyDescent="0.2">
      <c r="B57" s="124"/>
      <c r="C57" s="1254" t="s">
        <v>51</v>
      </c>
      <c r="D57" s="1254"/>
      <c r="E57" s="1255"/>
      <c r="F57" s="127">
        <v>7754</v>
      </c>
      <c r="G57" s="127">
        <v>9770</v>
      </c>
      <c r="H57" s="128">
        <v>14199</v>
      </c>
    </row>
    <row r="58" spans="2:8" ht="45.75" customHeight="1" x14ac:dyDescent="0.2">
      <c r="B58" s="129"/>
      <c r="C58" s="1242" t="s">
        <v>593</v>
      </c>
      <c r="D58" s="1243"/>
      <c r="E58" s="1244"/>
      <c r="F58" s="130">
        <v>5032</v>
      </c>
      <c r="G58" s="130">
        <v>6036</v>
      </c>
      <c r="H58" s="131">
        <v>8039</v>
      </c>
    </row>
    <row r="59" spans="2:8" ht="45.75" customHeight="1" x14ac:dyDescent="0.2">
      <c r="B59" s="129"/>
      <c r="C59" s="1242" t="s">
        <v>594</v>
      </c>
      <c r="D59" s="1243"/>
      <c r="E59" s="1244"/>
      <c r="F59" s="130">
        <v>2017</v>
      </c>
      <c r="G59" s="130">
        <v>3017</v>
      </c>
      <c r="H59" s="131">
        <v>3019</v>
      </c>
    </row>
    <row r="60" spans="2:8" ht="45.75" customHeight="1" x14ac:dyDescent="0.2">
      <c r="B60" s="129"/>
      <c r="C60" s="1242" t="s">
        <v>597</v>
      </c>
      <c r="D60" s="1243"/>
      <c r="E60" s="1244"/>
      <c r="F60" s="130" t="s">
        <v>598</v>
      </c>
      <c r="G60" s="130" t="s">
        <v>598</v>
      </c>
      <c r="H60" s="131">
        <v>2400</v>
      </c>
    </row>
    <row r="61" spans="2:8" ht="45.75" customHeight="1" x14ac:dyDescent="0.2">
      <c r="B61" s="129"/>
      <c r="C61" s="1242" t="s">
        <v>595</v>
      </c>
      <c r="D61" s="1243"/>
      <c r="E61" s="1244"/>
      <c r="F61" s="130">
        <v>204</v>
      </c>
      <c r="G61" s="130">
        <v>204</v>
      </c>
      <c r="H61" s="131">
        <v>204</v>
      </c>
    </row>
    <row r="62" spans="2:8" ht="45.75" customHeight="1" thickBot="1" x14ac:dyDescent="0.25">
      <c r="B62" s="132"/>
      <c r="C62" s="1245" t="s">
        <v>596</v>
      </c>
      <c r="D62" s="1246"/>
      <c r="E62" s="1247"/>
      <c r="F62" s="133">
        <v>177</v>
      </c>
      <c r="G62" s="133">
        <v>177</v>
      </c>
      <c r="H62" s="134">
        <v>177</v>
      </c>
    </row>
    <row r="63" spans="2:8" ht="52.5" customHeight="1" thickBot="1" x14ac:dyDescent="0.25">
      <c r="B63" s="135"/>
      <c r="C63" s="1248" t="s">
        <v>52</v>
      </c>
      <c r="D63" s="1248"/>
      <c r="E63" s="1249"/>
      <c r="F63" s="136">
        <v>23051</v>
      </c>
      <c r="G63" s="136">
        <v>25092</v>
      </c>
      <c r="H63" s="137">
        <v>28355</v>
      </c>
    </row>
    <row r="64" spans="2:8" ht="13" x14ac:dyDescent="0.2"/>
  </sheetData>
  <sheetProtection algorithmName="SHA-512" hashValue="EYnBmOrWgQ2P9vLsIUqrfLbv0uqt5YOjVymWzHIG60tgk0/5UzGFtRceFlu0CIofF0BX3Ub6Ju/eSCjJAGYmBw==" saltValue="AlwAbrdC2ad4rEFY4xsZ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zoomScaleNormal="100" workbookViewId="0"/>
  </sheetViews>
  <sheetFormatPr defaultColWidth="0" defaultRowHeight="13.5" customHeight="1" zeroHeight="1" x14ac:dyDescent="0.2"/>
  <cols>
    <col min="1" max="1" width="6.36328125" style="366" customWidth="1"/>
    <col min="2" max="107" width="2.453125" style="366" customWidth="1"/>
    <col min="108" max="108" width="6.08984375" style="374" customWidth="1"/>
    <col min="109" max="109" width="5.90625" style="373"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368"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368"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368"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368"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368"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368"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368"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368"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368"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368"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368"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368"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368"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368"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368"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6"/>
    </row>
    <row r="22" spans="1:109" ht="17.25" customHeight="1" x14ac:dyDescent="0.2">
      <c r="B22" s="373"/>
    </row>
    <row r="23" spans="1:109" ht="13" x14ac:dyDescent="0.2">
      <c r="B23" s="373"/>
    </row>
    <row r="24" spans="1:109" ht="13" x14ac:dyDescent="0.2">
      <c r="B24" s="373"/>
    </row>
    <row r="25" spans="1:109" ht="13" x14ac:dyDescent="0.2">
      <c r="B25" s="373"/>
    </row>
    <row r="26" spans="1:109" ht="13" x14ac:dyDescent="0.2">
      <c r="B26" s="373"/>
    </row>
    <row r="27" spans="1:109" ht="13" x14ac:dyDescent="0.2">
      <c r="B27" s="373"/>
    </row>
    <row r="28" spans="1:109" ht="13" x14ac:dyDescent="0.2">
      <c r="B28" s="373"/>
    </row>
    <row r="29" spans="1:109" ht="13" x14ac:dyDescent="0.2">
      <c r="B29" s="373"/>
    </row>
    <row r="30" spans="1:109" ht="13" x14ac:dyDescent="0.2">
      <c r="B30" s="373"/>
    </row>
    <row r="31" spans="1:109" ht="13" x14ac:dyDescent="0.2">
      <c r="B31" s="373"/>
    </row>
    <row r="32" spans="1:109" ht="13" x14ac:dyDescent="0.2">
      <c r="B32" s="373"/>
    </row>
    <row r="33" spans="2:109" ht="13" x14ac:dyDescent="0.2">
      <c r="B33" s="373"/>
    </row>
    <row r="34" spans="2:109" ht="13" x14ac:dyDescent="0.2">
      <c r="B34" s="373"/>
    </row>
    <row r="35" spans="2:109" ht="13" x14ac:dyDescent="0.2">
      <c r="B35" s="373"/>
    </row>
    <row r="36" spans="2:109" ht="13" x14ac:dyDescent="0.2">
      <c r="B36" s="373"/>
    </row>
    <row r="37" spans="2:109" ht="13" x14ac:dyDescent="0.2">
      <c r="B37" s="373"/>
    </row>
    <row r="38" spans="2:109" ht="13" x14ac:dyDescent="0.2">
      <c r="B38" s="373"/>
    </row>
    <row r="39" spans="2:109" ht="13" x14ac:dyDescent="0.2">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ht="13" x14ac:dyDescent="0.2">
      <c r="B40" s="378"/>
      <c r="DD40" s="378"/>
      <c r="DE40" s="366"/>
    </row>
    <row r="41" spans="2:109" ht="16.5" x14ac:dyDescent="0.2">
      <c r="B41" s="379" t="s">
        <v>599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x14ac:dyDescent="0.2">
      <c r="B42" s="373"/>
      <c r="G42" s="380"/>
      <c r="I42" s="381"/>
      <c r="J42" s="381"/>
      <c r="K42" s="381"/>
      <c r="AM42" s="380"/>
      <c r="AN42" s="380" t="s">
        <v>600</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x14ac:dyDescent="0.2">
      <c r="B43" s="373"/>
      <c r="AN43" s="1263" t="s">
        <v>615</v>
      </c>
      <c r="AO43" s="1264"/>
      <c r="AP43" s="1264"/>
      <c r="AQ43" s="1264"/>
      <c r="AR43" s="1264"/>
      <c r="AS43" s="1264"/>
      <c r="AT43" s="1264"/>
      <c r="AU43" s="1264"/>
      <c r="AV43" s="1264"/>
      <c r="AW43" s="1264"/>
      <c r="AX43" s="1264"/>
      <c r="AY43" s="1264"/>
      <c r="AZ43" s="1264"/>
      <c r="BA43" s="1264"/>
      <c r="BB43" s="1264"/>
      <c r="BC43" s="1264"/>
      <c r="BD43" s="1264"/>
      <c r="BE43" s="1264"/>
      <c r="BF43" s="1264"/>
      <c r="BG43" s="1264"/>
      <c r="BH43" s="1264"/>
      <c r="BI43" s="1264"/>
      <c r="BJ43" s="1264"/>
      <c r="BK43" s="1264"/>
      <c r="BL43" s="1264"/>
      <c r="BM43" s="1264"/>
      <c r="BN43" s="1264"/>
      <c r="BO43" s="1264"/>
      <c r="BP43" s="1264"/>
      <c r="BQ43" s="1264"/>
      <c r="BR43" s="1264"/>
      <c r="BS43" s="1264"/>
      <c r="BT43" s="1264"/>
      <c r="BU43" s="1264"/>
      <c r="BV43" s="1264"/>
      <c r="BW43" s="1264"/>
      <c r="BX43" s="1264"/>
      <c r="BY43" s="1264"/>
      <c r="BZ43" s="1264"/>
      <c r="CA43" s="1264"/>
      <c r="CB43" s="1264"/>
      <c r="CC43" s="1264"/>
      <c r="CD43" s="1264"/>
      <c r="CE43" s="1264"/>
      <c r="CF43" s="1264"/>
      <c r="CG43" s="1264"/>
      <c r="CH43" s="1264"/>
      <c r="CI43" s="1264"/>
      <c r="CJ43" s="1264"/>
      <c r="CK43" s="1264"/>
      <c r="CL43" s="1264"/>
      <c r="CM43" s="1264"/>
      <c r="CN43" s="1264"/>
      <c r="CO43" s="1264"/>
      <c r="CP43" s="1264"/>
      <c r="CQ43" s="1264"/>
      <c r="CR43" s="1264"/>
      <c r="CS43" s="1264"/>
      <c r="CT43" s="1264"/>
      <c r="CU43" s="1264"/>
      <c r="CV43" s="1264"/>
      <c r="CW43" s="1264"/>
      <c r="CX43" s="1264"/>
      <c r="CY43" s="1264"/>
      <c r="CZ43" s="1264"/>
      <c r="DA43" s="1264"/>
      <c r="DB43" s="1264"/>
      <c r="DC43" s="1265"/>
    </row>
    <row r="44" spans="2:109" ht="13" x14ac:dyDescent="0.2">
      <c r="B44" s="373"/>
      <c r="AN44" s="1266"/>
      <c r="AO44" s="1267"/>
      <c r="AP44" s="1267"/>
      <c r="AQ44" s="1267"/>
      <c r="AR44" s="1267"/>
      <c r="AS44" s="1267"/>
      <c r="AT44" s="1267"/>
      <c r="AU44" s="1267"/>
      <c r="AV44" s="1267"/>
      <c r="AW44" s="1267"/>
      <c r="AX44" s="1267"/>
      <c r="AY44" s="1267"/>
      <c r="AZ44" s="1267"/>
      <c r="BA44" s="1267"/>
      <c r="BB44" s="1267"/>
      <c r="BC44" s="1267"/>
      <c r="BD44" s="1267"/>
      <c r="BE44" s="1267"/>
      <c r="BF44" s="1267"/>
      <c r="BG44" s="1267"/>
      <c r="BH44" s="1267"/>
      <c r="BI44" s="1267"/>
      <c r="BJ44" s="1267"/>
      <c r="BK44" s="1267"/>
      <c r="BL44" s="1267"/>
      <c r="BM44" s="1267"/>
      <c r="BN44" s="1267"/>
      <c r="BO44" s="1267"/>
      <c r="BP44" s="1267"/>
      <c r="BQ44" s="1267"/>
      <c r="BR44" s="1267"/>
      <c r="BS44" s="1267"/>
      <c r="BT44" s="1267"/>
      <c r="BU44" s="1267"/>
      <c r="BV44" s="1267"/>
      <c r="BW44" s="1267"/>
      <c r="BX44" s="1267"/>
      <c r="BY44" s="1267"/>
      <c r="BZ44" s="1267"/>
      <c r="CA44" s="1267"/>
      <c r="CB44" s="1267"/>
      <c r="CC44" s="1267"/>
      <c r="CD44" s="1267"/>
      <c r="CE44" s="1267"/>
      <c r="CF44" s="1267"/>
      <c r="CG44" s="1267"/>
      <c r="CH44" s="1267"/>
      <c r="CI44" s="1267"/>
      <c r="CJ44" s="1267"/>
      <c r="CK44" s="1267"/>
      <c r="CL44" s="1267"/>
      <c r="CM44" s="1267"/>
      <c r="CN44" s="1267"/>
      <c r="CO44" s="1267"/>
      <c r="CP44" s="1267"/>
      <c r="CQ44" s="1267"/>
      <c r="CR44" s="1267"/>
      <c r="CS44" s="1267"/>
      <c r="CT44" s="1267"/>
      <c r="CU44" s="1267"/>
      <c r="CV44" s="1267"/>
      <c r="CW44" s="1267"/>
      <c r="CX44" s="1267"/>
      <c r="CY44" s="1267"/>
      <c r="CZ44" s="1267"/>
      <c r="DA44" s="1267"/>
      <c r="DB44" s="1267"/>
      <c r="DC44" s="1268"/>
    </row>
    <row r="45" spans="2:109" ht="13" x14ac:dyDescent="0.2">
      <c r="B45" s="373"/>
      <c r="AN45" s="1266"/>
      <c r="AO45" s="1267"/>
      <c r="AP45" s="1267"/>
      <c r="AQ45" s="1267"/>
      <c r="AR45" s="1267"/>
      <c r="AS45" s="1267"/>
      <c r="AT45" s="1267"/>
      <c r="AU45" s="1267"/>
      <c r="AV45" s="1267"/>
      <c r="AW45" s="1267"/>
      <c r="AX45" s="1267"/>
      <c r="AY45" s="1267"/>
      <c r="AZ45" s="1267"/>
      <c r="BA45" s="1267"/>
      <c r="BB45" s="1267"/>
      <c r="BC45" s="1267"/>
      <c r="BD45" s="1267"/>
      <c r="BE45" s="1267"/>
      <c r="BF45" s="1267"/>
      <c r="BG45" s="1267"/>
      <c r="BH45" s="1267"/>
      <c r="BI45" s="1267"/>
      <c r="BJ45" s="1267"/>
      <c r="BK45" s="1267"/>
      <c r="BL45" s="1267"/>
      <c r="BM45" s="1267"/>
      <c r="BN45" s="1267"/>
      <c r="BO45" s="1267"/>
      <c r="BP45" s="1267"/>
      <c r="BQ45" s="1267"/>
      <c r="BR45" s="1267"/>
      <c r="BS45" s="1267"/>
      <c r="BT45" s="1267"/>
      <c r="BU45" s="1267"/>
      <c r="BV45" s="1267"/>
      <c r="BW45" s="1267"/>
      <c r="BX45" s="1267"/>
      <c r="BY45" s="1267"/>
      <c r="BZ45" s="1267"/>
      <c r="CA45" s="1267"/>
      <c r="CB45" s="1267"/>
      <c r="CC45" s="1267"/>
      <c r="CD45" s="1267"/>
      <c r="CE45" s="1267"/>
      <c r="CF45" s="1267"/>
      <c r="CG45" s="1267"/>
      <c r="CH45" s="1267"/>
      <c r="CI45" s="1267"/>
      <c r="CJ45" s="1267"/>
      <c r="CK45" s="1267"/>
      <c r="CL45" s="1267"/>
      <c r="CM45" s="1267"/>
      <c r="CN45" s="1267"/>
      <c r="CO45" s="1267"/>
      <c r="CP45" s="1267"/>
      <c r="CQ45" s="1267"/>
      <c r="CR45" s="1267"/>
      <c r="CS45" s="1267"/>
      <c r="CT45" s="1267"/>
      <c r="CU45" s="1267"/>
      <c r="CV45" s="1267"/>
      <c r="CW45" s="1267"/>
      <c r="CX45" s="1267"/>
      <c r="CY45" s="1267"/>
      <c r="CZ45" s="1267"/>
      <c r="DA45" s="1267"/>
      <c r="DB45" s="1267"/>
      <c r="DC45" s="1268"/>
    </row>
    <row r="46" spans="2:109" ht="13" x14ac:dyDescent="0.2">
      <c r="B46" s="373"/>
      <c r="AN46" s="1266"/>
      <c r="AO46" s="1267"/>
      <c r="AP46" s="1267"/>
      <c r="AQ46" s="1267"/>
      <c r="AR46" s="1267"/>
      <c r="AS46" s="1267"/>
      <c r="AT46" s="1267"/>
      <c r="AU46" s="1267"/>
      <c r="AV46" s="1267"/>
      <c r="AW46" s="1267"/>
      <c r="AX46" s="1267"/>
      <c r="AY46" s="1267"/>
      <c r="AZ46" s="1267"/>
      <c r="BA46" s="1267"/>
      <c r="BB46" s="1267"/>
      <c r="BC46" s="1267"/>
      <c r="BD46" s="1267"/>
      <c r="BE46" s="1267"/>
      <c r="BF46" s="1267"/>
      <c r="BG46" s="1267"/>
      <c r="BH46" s="1267"/>
      <c r="BI46" s="1267"/>
      <c r="BJ46" s="1267"/>
      <c r="BK46" s="1267"/>
      <c r="BL46" s="1267"/>
      <c r="BM46" s="1267"/>
      <c r="BN46" s="1267"/>
      <c r="BO46" s="1267"/>
      <c r="BP46" s="1267"/>
      <c r="BQ46" s="1267"/>
      <c r="BR46" s="1267"/>
      <c r="BS46" s="1267"/>
      <c r="BT46" s="1267"/>
      <c r="BU46" s="1267"/>
      <c r="BV46" s="1267"/>
      <c r="BW46" s="1267"/>
      <c r="BX46" s="1267"/>
      <c r="BY46" s="1267"/>
      <c r="BZ46" s="1267"/>
      <c r="CA46" s="1267"/>
      <c r="CB46" s="1267"/>
      <c r="CC46" s="1267"/>
      <c r="CD46" s="1267"/>
      <c r="CE46" s="1267"/>
      <c r="CF46" s="1267"/>
      <c r="CG46" s="1267"/>
      <c r="CH46" s="1267"/>
      <c r="CI46" s="1267"/>
      <c r="CJ46" s="1267"/>
      <c r="CK46" s="1267"/>
      <c r="CL46" s="1267"/>
      <c r="CM46" s="1267"/>
      <c r="CN46" s="1267"/>
      <c r="CO46" s="1267"/>
      <c r="CP46" s="1267"/>
      <c r="CQ46" s="1267"/>
      <c r="CR46" s="1267"/>
      <c r="CS46" s="1267"/>
      <c r="CT46" s="1267"/>
      <c r="CU46" s="1267"/>
      <c r="CV46" s="1267"/>
      <c r="CW46" s="1267"/>
      <c r="CX46" s="1267"/>
      <c r="CY46" s="1267"/>
      <c r="CZ46" s="1267"/>
      <c r="DA46" s="1267"/>
      <c r="DB46" s="1267"/>
      <c r="DC46" s="1268"/>
    </row>
    <row r="47" spans="2:109" ht="13" x14ac:dyDescent="0.2">
      <c r="B47" s="373"/>
      <c r="AN47" s="1269"/>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71"/>
    </row>
    <row r="48" spans="2:109" ht="13" x14ac:dyDescent="0.2">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ht="13" x14ac:dyDescent="0.2">
      <c r="B49" s="373"/>
      <c r="AN49" s="366" t="s">
        <v>601</v>
      </c>
    </row>
    <row r="50" spans="1:109" ht="13" x14ac:dyDescent="0.2">
      <c r="B50" s="373"/>
      <c r="G50" s="1256"/>
      <c r="H50" s="1256"/>
      <c r="I50" s="1256"/>
      <c r="J50" s="1256"/>
      <c r="K50" s="383"/>
      <c r="L50" s="383"/>
      <c r="M50" s="384"/>
      <c r="N50" s="384"/>
      <c r="AN50" s="1257"/>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9"/>
      <c r="BP50" s="1260" t="s">
        <v>561</v>
      </c>
      <c r="BQ50" s="1260"/>
      <c r="BR50" s="1260"/>
      <c r="BS50" s="1260"/>
      <c r="BT50" s="1260"/>
      <c r="BU50" s="1260"/>
      <c r="BV50" s="1260"/>
      <c r="BW50" s="1260"/>
      <c r="BX50" s="1260" t="s">
        <v>562</v>
      </c>
      <c r="BY50" s="1260"/>
      <c r="BZ50" s="1260"/>
      <c r="CA50" s="1260"/>
      <c r="CB50" s="1260"/>
      <c r="CC50" s="1260"/>
      <c r="CD50" s="1260"/>
      <c r="CE50" s="1260"/>
      <c r="CF50" s="1260" t="s">
        <v>563</v>
      </c>
      <c r="CG50" s="1260"/>
      <c r="CH50" s="1260"/>
      <c r="CI50" s="1260"/>
      <c r="CJ50" s="1260"/>
      <c r="CK50" s="1260"/>
      <c r="CL50" s="1260"/>
      <c r="CM50" s="1260"/>
      <c r="CN50" s="1260" t="s">
        <v>564</v>
      </c>
      <c r="CO50" s="1260"/>
      <c r="CP50" s="1260"/>
      <c r="CQ50" s="1260"/>
      <c r="CR50" s="1260"/>
      <c r="CS50" s="1260"/>
      <c r="CT50" s="1260"/>
      <c r="CU50" s="1260"/>
      <c r="CV50" s="1260" t="s">
        <v>565</v>
      </c>
      <c r="CW50" s="1260"/>
      <c r="CX50" s="1260"/>
      <c r="CY50" s="1260"/>
      <c r="CZ50" s="1260"/>
      <c r="DA50" s="1260"/>
      <c r="DB50" s="1260"/>
      <c r="DC50" s="1260"/>
    </row>
    <row r="51" spans="1:109" ht="13.5" customHeight="1" x14ac:dyDescent="0.2">
      <c r="B51" s="373"/>
      <c r="G51" s="1273"/>
      <c r="H51" s="1273"/>
      <c r="I51" s="1273"/>
      <c r="J51" s="1273"/>
      <c r="K51" s="1272"/>
      <c r="L51" s="1272"/>
      <c r="M51" s="1272"/>
      <c r="N51" s="1272"/>
      <c r="AM51" s="382"/>
      <c r="AN51" s="1262" t="s">
        <v>602</v>
      </c>
      <c r="AO51" s="1262"/>
      <c r="AP51" s="1262"/>
      <c r="AQ51" s="1262"/>
      <c r="AR51" s="1262"/>
      <c r="AS51" s="1262"/>
      <c r="AT51" s="1262"/>
      <c r="AU51" s="1262"/>
      <c r="AV51" s="1262"/>
      <c r="AW51" s="1262"/>
      <c r="AX51" s="1262"/>
      <c r="AY51" s="1262"/>
      <c r="AZ51" s="1262"/>
      <c r="BA51" s="1262"/>
      <c r="BB51" s="1262" t="s">
        <v>603</v>
      </c>
      <c r="BC51" s="1262"/>
      <c r="BD51" s="1262"/>
      <c r="BE51" s="1262"/>
      <c r="BF51" s="1262"/>
      <c r="BG51" s="1262"/>
      <c r="BH51" s="1262"/>
      <c r="BI51" s="1262"/>
      <c r="BJ51" s="1262"/>
      <c r="BK51" s="1262"/>
      <c r="BL51" s="1262"/>
      <c r="BM51" s="1262"/>
      <c r="BN51" s="1262"/>
      <c r="BO51" s="1262"/>
      <c r="BP51" s="1261">
        <v>35.799999999999997</v>
      </c>
      <c r="BQ51" s="1261"/>
      <c r="BR51" s="1261"/>
      <c r="BS51" s="1261"/>
      <c r="BT51" s="1261"/>
      <c r="BU51" s="1261"/>
      <c r="BV51" s="1261"/>
      <c r="BW51" s="1261"/>
      <c r="BX51" s="1261">
        <v>38.9</v>
      </c>
      <c r="BY51" s="1261"/>
      <c r="BZ51" s="1261"/>
      <c r="CA51" s="1261"/>
      <c r="CB51" s="1261"/>
      <c r="CC51" s="1261"/>
      <c r="CD51" s="1261"/>
      <c r="CE51" s="1261"/>
      <c r="CF51" s="1261">
        <v>39.700000000000003</v>
      </c>
      <c r="CG51" s="1261"/>
      <c r="CH51" s="1261"/>
      <c r="CI51" s="1261"/>
      <c r="CJ51" s="1261"/>
      <c r="CK51" s="1261"/>
      <c r="CL51" s="1261"/>
      <c r="CM51" s="1261"/>
      <c r="CN51" s="1261">
        <v>42</v>
      </c>
      <c r="CO51" s="1261"/>
      <c r="CP51" s="1261"/>
      <c r="CQ51" s="1261"/>
      <c r="CR51" s="1261"/>
      <c r="CS51" s="1261"/>
      <c r="CT51" s="1261"/>
      <c r="CU51" s="1261"/>
      <c r="CV51" s="1261">
        <v>44.6</v>
      </c>
      <c r="CW51" s="1261"/>
      <c r="CX51" s="1261"/>
      <c r="CY51" s="1261"/>
      <c r="CZ51" s="1261"/>
      <c r="DA51" s="1261"/>
      <c r="DB51" s="1261"/>
      <c r="DC51" s="1261"/>
    </row>
    <row r="52" spans="1:109" ht="13" x14ac:dyDescent="0.2">
      <c r="B52" s="373"/>
      <c r="G52" s="1273"/>
      <c r="H52" s="1273"/>
      <c r="I52" s="1273"/>
      <c r="J52" s="1273"/>
      <c r="K52" s="1272"/>
      <c r="L52" s="1272"/>
      <c r="M52" s="1272"/>
      <c r="N52" s="1272"/>
      <c r="AM52" s="382"/>
      <c r="AN52" s="1262"/>
      <c r="AO52" s="1262"/>
      <c r="AP52" s="1262"/>
      <c r="AQ52" s="1262"/>
      <c r="AR52" s="1262"/>
      <c r="AS52" s="1262"/>
      <c r="AT52" s="1262"/>
      <c r="AU52" s="1262"/>
      <c r="AV52" s="1262"/>
      <c r="AW52" s="1262"/>
      <c r="AX52" s="1262"/>
      <c r="AY52" s="1262"/>
      <c r="AZ52" s="1262"/>
      <c r="BA52" s="1262"/>
      <c r="BB52" s="1262"/>
      <c r="BC52" s="1262"/>
      <c r="BD52" s="1262"/>
      <c r="BE52" s="1262"/>
      <c r="BF52" s="1262"/>
      <c r="BG52" s="1262"/>
      <c r="BH52" s="1262"/>
      <c r="BI52" s="1262"/>
      <c r="BJ52" s="1262"/>
      <c r="BK52" s="1262"/>
      <c r="BL52" s="1262"/>
      <c r="BM52" s="1262"/>
      <c r="BN52" s="1262"/>
      <c r="BO52" s="1262"/>
      <c r="BP52" s="1261"/>
      <c r="BQ52" s="1261"/>
      <c r="BR52" s="1261"/>
      <c r="BS52" s="1261"/>
      <c r="BT52" s="1261"/>
      <c r="BU52" s="1261"/>
      <c r="BV52" s="1261"/>
      <c r="BW52" s="1261"/>
      <c r="BX52" s="1261"/>
      <c r="BY52" s="1261"/>
      <c r="BZ52" s="1261"/>
      <c r="CA52" s="1261"/>
      <c r="CB52" s="1261"/>
      <c r="CC52" s="1261"/>
      <c r="CD52" s="1261"/>
      <c r="CE52" s="1261"/>
      <c r="CF52" s="1261"/>
      <c r="CG52" s="1261"/>
      <c r="CH52" s="1261"/>
      <c r="CI52" s="1261"/>
      <c r="CJ52" s="1261"/>
      <c r="CK52" s="1261"/>
      <c r="CL52" s="1261"/>
      <c r="CM52" s="1261"/>
      <c r="CN52" s="1261"/>
      <c r="CO52" s="1261"/>
      <c r="CP52" s="1261"/>
      <c r="CQ52" s="1261"/>
      <c r="CR52" s="1261"/>
      <c r="CS52" s="1261"/>
      <c r="CT52" s="1261"/>
      <c r="CU52" s="1261"/>
      <c r="CV52" s="1261"/>
      <c r="CW52" s="1261"/>
      <c r="CX52" s="1261"/>
      <c r="CY52" s="1261"/>
      <c r="CZ52" s="1261"/>
      <c r="DA52" s="1261"/>
      <c r="DB52" s="1261"/>
      <c r="DC52" s="1261"/>
    </row>
    <row r="53" spans="1:109" ht="13" x14ac:dyDescent="0.2">
      <c r="A53" s="381"/>
      <c r="B53" s="373"/>
      <c r="G53" s="1273"/>
      <c r="H53" s="1273"/>
      <c r="I53" s="1256"/>
      <c r="J53" s="1256"/>
      <c r="K53" s="1272"/>
      <c r="L53" s="1272"/>
      <c r="M53" s="1272"/>
      <c r="N53" s="1272"/>
      <c r="AM53" s="382"/>
      <c r="AN53" s="1262"/>
      <c r="AO53" s="1262"/>
      <c r="AP53" s="1262"/>
      <c r="AQ53" s="1262"/>
      <c r="AR53" s="1262"/>
      <c r="AS53" s="1262"/>
      <c r="AT53" s="1262"/>
      <c r="AU53" s="1262"/>
      <c r="AV53" s="1262"/>
      <c r="AW53" s="1262"/>
      <c r="AX53" s="1262"/>
      <c r="AY53" s="1262"/>
      <c r="AZ53" s="1262"/>
      <c r="BA53" s="1262"/>
      <c r="BB53" s="1262" t="s">
        <v>604</v>
      </c>
      <c r="BC53" s="1262"/>
      <c r="BD53" s="1262"/>
      <c r="BE53" s="1262"/>
      <c r="BF53" s="1262"/>
      <c r="BG53" s="1262"/>
      <c r="BH53" s="1262"/>
      <c r="BI53" s="1262"/>
      <c r="BJ53" s="1262"/>
      <c r="BK53" s="1262"/>
      <c r="BL53" s="1262"/>
      <c r="BM53" s="1262"/>
      <c r="BN53" s="1262"/>
      <c r="BO53" s="1262"/>
      <c r="BP53" s="1261">
        <v>59.8</v>
      </c>
      <c r="BQ53" s="1261"/>
      <c r="BR53" s="1261"/>
      <c r="BS53" s="1261"/>
      <c r="BT53" s="1261"/>
      <c r="BU53" s="1261"/>
      <c r="BV53" s="1261"/>
      <c r="BW53" s="1261"/>
      <c r="BX53" s="1261">
        <v>60.9</v>
      </c>
      <c r="BY53" s="1261"/>
      <c r="BZ53" s="1261"/>
      <c r="CA53" s="1261"/>
      <c r="CB53" s="1261"/>
      <c r="CC53" s="1261"/>
      <c r="CD53" s="1261"/>
      <c r="CE53" s="1261"/>
      <c r="CF53" s="1261">
        <v>61.7</v>
      </c>
      <c r="CG53" s="1261"/>
      <c r="CH53" s="1261"/>
      <c r="CI53" s="1261"/>
      <c r="CJ53" s="1261"/>
      <c r="CK53" s="1261"/>
      <c r="CL53" s="1261"/>
      <c r="CM53" s="1261"/>
      <c r="CN53" s="1261">
        <v>62.7</v>
      </c>
      <c r="CO53" s="1261"/>
      <c r="CP53" s="1261"/>
      <c r="CQ53" s="1261"/>
      <c r="CR53" s="1261"/>
      <c r="CS53" s="1261"/>
      <c r="CT53" s="1261"/>
      <c r="CU53" s="1261"/>
      <c r="CV53" s="1261">
        <v>62.8</v>
      </c>
      <c r="CW53" s="1261"/>
      <c r="CX53" s="1261"/>
      <c r="CY53" s="1261"/>
      <c r="CZ53" s="1261"/>
      <c r="DA53" s="1261"/>
      <c r="DB53" s="1261"/>
      <c r="DC53" s="1261"/>
    </row>
    <row r="54" spans="1:109" ht="13" x14ac:dyDescent="0.2">
      <c r="A54" s="381"/>
      <c r="B54" s="373"/>
      <c r="G54" s="1273"/>
      <c r="H54" s="1273"/>
      <c r="I54" s="1256"/>
      <c r="J54" s="1256"/>
      <c r="K54" s="1272"/>
      <c r="L54" s="1272"/>
      <c r="M54" s="1272"/>
      <c r="N54" s="1272"/>
      <c r="AM54" s="382"/>
      <c r="AN54" s="1262"/>
      <c r="AO54" s="1262"/>
      <c r="AP54" s="1262"/>
      <c r="AQ54" s="1262"/>
      <c r="AR54" s="1262"/>
      <c r="AS54" s="1262"/>
      <c r="AT54" s="1262"/>
      <c r="AU54" s="1262"/>
      <c r="AV54" s="1262"/>
      <c r="AW54" s="1262"/>
      <c r="AX54" s="1262"/>
      <c r="AY54" s="1262"/>
      <c r="AZ54" s="1262"/>
      <c r="BA54" s="1262"/>
      <c r="BB54" s="1262"/>
      <c r="BC54" s="1262"/>
      <c r="BD54" s="1262"/>
      <c r="BE54" s="1262"/>
      <c r="BF54" s="1262"/>
      <c r="BG54" s="1262"/>
      <c r="BH54" s="1262"/>
      <c r="BI54" s="1262"/>
      <c r="BJ54" s="1262"/>
      <c r="BK54" s="1262"/>
      <c r="BL54" s="1262"/>
      <c r="BM54" s="1262"/>
      <c r="BN54" s="1262"/>
      <c r="BO54" s="1262"/>
      <c r="BP54" s="1261"/>
      <c r="BQ54" s="1261"/>
      <c r="BR54" s="1261"/>
      <c r="BS54" s="1261"/>
      <c r="BT54" s="1261"/>
      <c r="BU54" s="1261"/>
      <c r="BV54" s="1261"/>
      <c r="BW54" s="1261"/>
      <c r="BX54" s="1261"/>
      <c r="BY54" s="1261"/>
      <c r="BZ54" s="1261"/>
      <c r="CA54" s="1261"/>
      <c r="CB54" s="1261"/>
      <c r="CC54" s="1261"/>
      <c r="CD54" s="1261"/>
      <c r="CE54" s="1261"/>
      <c r="CF54" s="1261"/>
      <c r="CG54" s="1261"/>
      <c r="CH54" s="1261"/>
      <c r="CI54" s="1261"/>
      <c r="CJ54" s="1261"/>
      <c r="CK54" s="1261"/>
      <c r="CL54" s="1261"/>
      <c r="CM54" s="1261"/>
      <c r="CN54" s="1261"/>
      <c r="CO54" s="1261"/>
      <c r="CP54" s="1261"/>
      <c r="CQ54" s="1261"/>
      <c r="CR54" s="1261"/>
      <c r="CS54" s="1261"/>
      <c r="CT54" s="1261"/>
      <c r="CU54" s="1261"/>
      <c r="CV54" s="1261"/>
      <c r="CW54" s="1261"/>
      <c r="CX54" s="1261"/>
      <c r="CY54" s="1261"/>
      <c r="CZ54" s="1261"/>
      <c r="DA54" s="1261"/>
      <c r="DB54" s="1261"/>
      <c r="DC54" s="1261"/>
    </row>
    <row r="55" spans="1:109" ht="13" x14ac:dyDescent="0.2">
      <c r="A55" s="381"/>
      <c r="B55" s="373"/>
      <c r="G55" s="1256"/>
      <c r="H55" s="1256"/>
      <c r="I55" s="1256"/>
      <c r="J55" s="1256"/>
      <c r="K55" s="1272"/>
      <c r="L55" s="1272"/>
      <c r="M55" s="1272"/>
      <c r="N55" s="1272"/>
      <c r="AN55" s="1260" t="s">
        <v>605</v>
      </c>
      <c r="AO55" s="1260"/>
      <c r="AP55" s="1260"/>
      <c r="AQ55" s="1260"/>
      <c r="AR55" s="1260"/>
      <c r="AS55" s="1260"/>
      <c r="AT55" s="1260"/>
      <c r="AU55" s="1260"/>
      <c r="AV55" s="1260"/>
      <c r="AW55" s="1260"/>
      <c r="AX55" s="1260"/>
      <c r="AY55" s="1260"/>
      <c r="AZ55" s="1260"/>
      <c r="BA55" s="1260"/>
      <c r="BB55" s="1262" t="s">
        <v>603</v>
      </c>
      <c r="BC55" s="1262"/>
      <c r="BD55" s="1262"/>
      <c r="BE55" s="1262"/>
      <c r="BF55" s="1262"/>
      <c r="BG55" s="1262"/>
      <c r="BH55" s="1262"/>
      <c r="BI55" s="1262"/>
      <c r="BJ55" s="1262"/>
      <c r="BK55" s="1262"/>
      <c r="BL55" s="1262"/>
      <c r="BM55" s="1262"/>
      <c r="BN55" s="1262"/>
      <c r="BO55" s="1262"/>
      <c r="BP55" s="1261">
        <v>23.1</v>
      </c>
      <c r="BQ55" s="1261"/>
      <c r="BR55" s="1261"/>
      <c r="BS55" s="1261"/>
      <c r="BT55" s="1261"/>
      <c r="BU55" s="1261"/>
      <c r="BV55" s="1261"/>
      <c r="BW55" s="1261"/>
      <c r="BX55" s="1261">
        <v>19</v>
      </c>
      <c r="BY55" s="1261"/>
      <c r="BZ55" s="1261"/>
      <c r="CA55" s="1261"/>
      <c r="CB55" s="1261"/>
      <c r="CC55" s="1261"/>
      <c r="CD55" s="1261"/>
      <c r="CE55" s="1261"/>
      <c r="CF55" s="1261">
        <v>18</v>
      </c>
      <c r="CG55" s="1261"/>
      <c r="CH55" s="1261"/>
      <c r="CI55" s="1261"/>
      <c r="CJ55" s="1261"/>
      <c r="CK55" s="1261"/>
      <c r="CL55" s="1261"/>
      <c r="CM55" s="1261"/>
      <c r="CN55" s="1261">
        <v>13.1</v>
      </c>
      <c r="CO55" s="1261"/>
      <c r="CP55" s="1261"/>
      <c r="CQ55" s="1261"/>
      <c r="CR55" s="1261"/>
      <c r="CS55" s="1261"/>
      <c r="CT55" s="1261"/>
      <c r="CU55" s="1261"/>
      <c r="CV55" s="1261">
        <v>10.9</v>
      </c>
      <c r="CW55" s="1261"/>
      <c r="CX55" s="1261"/>
      <c r="CY55" s="1261"/>
      <c r="CZ55" s="1261"/>
      <c r="DA55" s="1261"/>
      <c r="DB55" s="1261"/>
      <c r="DC55" s="1261"/>
    </row>
    <row r="56" spans="1:109" ht="13" x14ac:dyDescent="0.2">
      <c r="A56" s="381"/>
      <c r="B56" s="373"/>
      <c r="G56" s="1256"/>
      <c r="H56" s="1256"/>
      <c r="I56" s="1256"/>
      <c r="J56" s="1256"/>
      <c r="K56" s="1272"/>
      <c r="L56" s="1272"/>
      <c r="M56" s="1272"/>
      <c r="N56" s="1272"/>
      <c r="AN56" s="1260"/>
      <c r="AO56" s="1260"/>
      <c r="AP56" s="1260"/>
      <c r="AQ56" s="1260"/>
      <c r="AR56" s="1260"/>
      <c r="AS56" s="1260"/>
      <c r="AT56" s="1260"/>
      <c r="AU56" s="1260"/>
      <c r="AV56" s="1260"/>
      <c r="AW56" s="1260"/>
      <c r="AX56" s="1260"/>
      <c r="AY56" s="1260"/>
      <c r="AZ56" s="1260"/>
      <c r="BA56" s="1260"/>
      <c r="BB56" s="1262"/>
      <c r="BC56" s="1262"/>
      <c r="BD56" s="1262"/>
      <c r="BE56" s="1262"/>
      <c r="BF56" s="1262"/>
      <c r="BG56" s="1262"/>
      <c r="BH56" s="1262"/>
      <c r="BI56" s="1262"/>
      <c r="BJ56" s="1262"/>
      <c r="BK56" s="1262"/>
      <c r="BL56" s="1262"/>
      <c r="BM56" s="1262"/>
      <c r="BN56" s="1262"/>
      <c r="BO56" s="1262"/>
      <c r="BP56" s="1261"/>
      <c r="BQ56" s="1261"/>
      <c r="BR56" s="1261"/>
      <c r="BS56" s="1261"/>
      <c r="BT56" s="1261"/>
      <c r="BU56" s="1261"/>
      <c r="BV56" s="1261"/>
      <c r="BW56" s="1261"/>
      <c r="BX56" s="1261"/>
      <c r="BY56" s="1261"/>
      <c r="BZ56" s="1261"/>
      <c r="CA56" s="1261"/>
      <c r="CB56" s="1261"/>
      <c r="CC56" s="1261"/>
      <c r="CD56" s="1261"/>
      <c r="CE56" s="1261"/>
      <c r="CF56" s="1261"/>
      <c r="CG56" s="1261"/>
      <c r="CH56" s="1261"/>
      <c r="CI56" s="1261"/>
      <c r="CJ56" s="1261"/>
      <c r="CK56" s="1261"/>
      <c r="CL56" s="1261"/>
      <c r="CM56" s="1261"/>
      <c r="CN56" s="1261"/>
      <c r="CO56" s="1261"/>
      <c r="CP56" s="1261"/>
      <c r="CQ56" s="1261"/>
      <c r="CR56" s="1261"/>
      <c r="CS56" s="1261"/>
      <c r="CT56" s="1261"/>
      <c r="CU56" s="1261"/>
      <c r="CV56" s="1261"/>
      <c r="CW56" s="1261"/>
      <c r="CX56" s="1261"/>
      <c r="CY56" s="1261"/>
      <c r="CZ56" s="1261"/>
      <c r="DA56" s="1261"/>
      <c r="DB56" s="1261"/>
      <c r="DC56" s="1261"/>
    </row>
    <row r="57" spans="1:109" s="381" customFormat="1" ht="13" x14ac:dyDescent="0.2">
      <c r="B57" s="385"/>
      <c r="G57" s="1256"/>
      <c r="H57" s="1256"/>
      <c r="I57" s="1274"/>
      <c r="J57" s="1274"/>
      <c r="K57" s="1272"/>
      <c r="L57" s="1272"/>
      <c r="M57" s="1272"/>
      <c r="N57" s="1272"/>
      <c r="AM57" s="366"/>
      <c r="AN57" s="1260"/>
      <c r="AO57" s="1260"/>
      <c r="AP57" s="1260"/>
      <c r="AQ57" s="1260"/>
      <c r="AR57" s="1260"/>
      <c r="AS57" s="1260"/>
      <c r="AT57" s="1260"/>
      <c r="AU57" s="1260"/>
      <c r="AV57" s="1260"/>
      <c r="AW57" s="1260"/>
      <c r="AX57" s="1260"/>
      <c r="AY57" s="1260"/>
      <c r="AZ57" s="1260"/>
      <c r="BA57" s="1260"/>
      <c r="BB57" s="1262" t="s">
        <v>606</v>
      </c>
      <c r="BC57" s="1262"/>
      <c r="BD57" s="1262"/>
      <c r="BE57" s="1262"/>
      <c r="BF57" s="1262"/>
      <c r="BG57" s="1262"/>
      <c r="BH57" s="1262"/>
      <c r="BI57" s="1262"/>
      <c r="BJ57" s="1262"/>
      <c r="BK57" s="1262"/>
      <c r="BL57" s="1262"/>
      <c r="BM57" s="1262"/>
      <c r="BN57" s="1262"/>
      <c r="BO57" s="1262"/>
      <c r="BP57" s="1261">
        <v>60.4</v>
      </c>
      <c r="BQ57" s="1261"/>
      <c r="BR57" s="1261"/>
      <c r="BS57" s="1261"/>
      <c r="BT57" s="1261"/>
      <c r="BU57" s="1261"/>
      <c r="BV57" s="1261"/>
      <c r="BW57" s="1261"/>
      <c r="BX57" s="1261">
        <v>60.9</v>
      </c>
      <c r="BY57" s="1261"/>
      <c r="BZ57" s="1261"/>
      <c r="CA57" s="1261"/>
      <c r="CB57" s="1261"/>
      <c r="CC57" s="1261"/>
      <c r="CD57" s="1261"/>
      <c r="CE57" s="1261"/>
      <c r="CF57" s="1261">
        <v>61.9</v>
      </c>
      <c r="CG57" s="1261"/>
      <c r="CH57" s="1261"/>
      <c r="CI57" s="1261"/>
      <c r="CJ57" s="1261"/>
      <c r="CK57" s="1261"/>
      <c r="CL57" s="1261"/>
      <c r="CM57" s="1261"/>
      <c r="CN57" s="1261">
        <v>62.5</v>
      </c>
      <c r="CO57" s="1261"/>
      <c r="CP57" s="1261"/>
      <c r="CQ57" s="1261"/>
      <c r="CR57" s="1261"/>
      <c r="CS57" s="1261"/>
      <c r="CT57" s="1261"/>
      <c r="CU57" s="1261"/>
      <c r="CV57" s="1261">
        <v>63.5</v>
      </c>
      <c r="CW57" s="1261"/>
      <c r="CX57" s="1261"/>
      <c r="CY57" s="1261"/>
      <c r="CZ57" s="1261"/>
      <c r="DA57" s="1261"/>
      <c r="DB57" s="1261"/>
      <c r="DC57" s="1261"/>
      <c r="DD57" s="386"/>
      <c r="DE57" s="385"/>
    </row>
    <row r="58" spans="1:109" s="381" customFormat="1" ht="13" x14ac:dyDescent="0.2">
      <c r="A58" s="366"/>
      <c r="B58" s="385"/>
      <c r="G58" s="1256"/>
      <c r="H58" s="1256"/>
      <c r="I58" s="1274"/>
      <c r="J58" s="1274"/>
      <c r="K58" s="1272"/>
      <c r="L58" s="1272"/>
      <c r="M58" s="1272"/>
      <c r="N58" s="1272"/>
      <c r="AM58" s="366"/>
      <c r="AN58" s="1260"/>
      <c r="AO58" s="1260"/>
      <c r="AP58" s="1260"/>
      <c r="AQ58" s="1260"/>
      <c r="AR58" s="1260"/>
      <c r="AS58" s="1260"/>
      <c r="AT58" s="1260"/>
      <c r="AU58" s="1260"/>
      <c r="AV58" s="1260"/>
      <c r="AW58" s="1260"/>
      <c r="AX58" s="1260"/>
      <c r="AY58" s="1260"/>
      <c r="AZ58" s="1260"/>
      <c r="BA58" s="1260"/>
      <c r="BB58" s="1262"/>
      <c r="BC58" s="1262"/>
      <c r="BD58" s="1262"/>
      <c r="BE58" s="1262"/>
      <c r="BF58" s="1262"/>
      <c r="BG58" s="1262"/>
      <c r="BH58" s="1262"/>
      <c r="BI58" s="1262"/>
      <c r="BJ58" s="1262"/>
      <c r="BK58" s="1262"/>
      <c r="BL58" s="1262"/>
      <c r="BM58" s="1262"/>
      <c r="BN58" s="1262"/>
      <c r="BO58" s="1262"/>
      <c r="BP58" s="1261"/>
      <c r="BQ58" s="1261"/>
      <c r="BR58" s="1261"/>
      <c r="BS58" s="1261"/>
      <c r="BT58" s="1261"/>
      <c r="BU58" s="1261"/>
      <c r="BV58" s="1261"/>
      <c r="BW58" s="1261"/>
      <c r="BX58" s="1261"/>
      <c r="BY58" s="1261"/>
      <c r="BZ58" s="1261"/>
      <c r="CA58" s="1261"/>
      <c r="CB58" s="1261"/>
      <c r="CC58" s="1261"/>
      <c r="CD58" s="1261"/>
      <c r="CE58" s="1261"/>
      <c r="CF58" s="1261"/>
      <c r="CG58" s="1261"/>
      <c r="CH58" s="1261"/>
      <c r="CI58" s="1261"/>
      <c r="CJ58" s="1261"/>
      <c r="CK58" s="1261"/>
      <c r="CL58" s="1261"/>
      <c r="CM58" s="1261"/>
      <c r="CN58" s="1261"/>
      <c r="CO58" s="1261"/>
      <c r="CP58" s="1261"/>
      <c r="CQ58" s="1261"/>
      <c r="CR58" s="1261"/>
      <c r="CS58" s="1261"/>
      <c r="CT58" s="1261"/>
      <c r="CU58" s="1261"/>
      <c r="CV58" s="1261"/>
      <c r="CW58" s="1261"/>
      <c r="CX58" s="1261"/>
      <c r="CY58" s="1261"/>
      <c r="CZ58" s="1261"/>
      <c r="DA58" s="1261"/>
      <c r="DB58" s="1261"/>
      <c r="DC58" s="1261"/>
      <c r="DD58" s="386"/>
      <c r="DE58" s="385"/>
    </row>
    <row r="59" spans="1:109" s="381" customFormat="1" ht="13" x14ac:dyDescent="0.2">
      <c r="A59" s="366"/>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ht="13" x14ac:dyDescent="0.2">
      <c r="A60" s="366"/>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ht="13" x14ac:dyDescent="0.2">
      <c r="A61" s="366"/>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ht="13" x14ac:dyDescent="0.2">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6"/>
    </row>
    <row r="63" spans="1:109" ht="16.5" x14ac:dyDescent="0.2">
      <c r="B63" s="392" t="s">
        <v>607</v>
      </c>
    </row>
    <row r="64" spans="1:109" ht="13" x14ac:dyDescent="0.2">
      <c r="B64" s="373"/>
      <c r="G64" s="380"/>
      <c r="I64" s="393"/>
      <c r="J64" s="393"/>
      <c r="K64" s="393"/>
      <c r="L64" s="393"/>
      <c r="M64" s="393"/>
      <c r="N64" s="394"/>
      <c r="AM64" s="380"/>
      <c r="AN64" s="380" t="s">
        <v>600</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ht="13" x14ac:dyDescent="0.2">
      <c r="B65" s="373"/>
      <c r="AN65" s="1263" t="s">
        <v>608</v>
      </c>
      <c r="AO65" s="1264"/>
      <c r="AP65" s="1264"/>
      <c r="AQ65" s="1264"/>
      <c r="AR65" s="1264"/>
      <c r="AS65" s="1264"/>
      <c r="AT65" s="1264"/>
      <c r="AU65" s="1264"/>
      <c r="AV65" s="1264"/>
      <c r="AW65" s="1264"/>
      <c r="AX65" s="1264"/>
      <c r="AY65" s="1264"/>
      <c r="AZ65" s="1264"/>
      <c r="BA65" s="1264"/>
      <c r="BB65" s="1264"/>
      <c r="BC65" s="1264"/>
      <c r="BD65" s="1264"/>
      <c r="BE65" s="1264"/>
      <c r="BF65" s="1264"/>
      <c r="BG65" s="1264"/>
      <c r="BH65" s="1264"/>
      <c r="BI65" s="1264"/>
      <c r="BJ65" s="1264"/>
      <c r="BK65" s="1264"/>
      <c r="BL65" s="1264"/>
      <c r="BM65" s="1264"/>
      <c r="BN65" s="1264"/>
      <c r="BO65" s="1264"/>
      <c r="BP65" s="1264"/>
      <c r="BQ65" s="1264"/>
      <c r="BR65" s="1264"/>
      <c r="BS65" s="1264"/>
      <c r="BT65" s="1264"/>
      <c r="BU65" s="1264"/>
      <c r="BV65" s="1264"/>
      <c r="BW65" s="1264"/>
      <c r="BX65" s="1264"/>
      <c r="BY65" s="1264"/>
      <c r="BZ65" s="1264"/>
      <c r="CA65" s="1264"/>
      <c r="CB65" s="1264"/>
      <c r="CC65" s="1264"/>
      <c r="CD65" s="1264"/>
      <c r="CE65" s="1264"/>
      <c r="CF65" s="1264"/>
      <c r="CG65" s="1264"/>
      <c r="CH65" s="1264"/>
      <c r="CI65" s="1264"/>
      <c r="CJ65" s="1264"/>
      <c r="CK65" s="1264"/>
      <c r="CL65" s="1264"/>
      <c r="CM65" s="1264"/>
      <c r="CN65" s="1264"/>
      <c r="CO65" s="1264"/>
      <c r="CP65" s="1264"/>
      <c r="CQ65" s="1264"/>
      <c r="CR65" s="1264"/>
      <c r="CS65" s="1264"/>
      <c r="CT65" s="1264"/>
      <c r="CU65" s="1264"/>
      <c r="CV65" s="1264"/>
      <c r="CW65" s="1264"/>
      <c r="CX65" s="1264"/>
      <c r="CY65" s="1264"/>
      <c r="CZ65" s="1264"/>
      <c r="DA65" s="1264"/>
      <c r="DB65" s="1264"/>
      <c r="DC65" s="1265"/>
    </row>
    <row r="66" spans="2:107" ht="13" x14ac:dyDescent="0.2">
      <c r="B66" s="373"/>
      <c r="AN66" s="1266"/>
      <c r="AO66" s="1267"/>
      <c r="AP66" s="1267"/>
      <c r="AQ66" s="1267"/>
      <c r="AR66" s="1267"/>
      <c r="AS66" s="1267"/>
      <c r="AT66" s="1267"/>
      <c r="AU66" s="1267"/>
      <c r="AV66" s="1267"/>
      <c r="AW66" s="1267"/>
      <c r="AX66" s="1267"/>
      <c r="AY66" s="1267"/>
      <c r="AZ66" s="1267"/>
      <c r="BA66" s="1267"/>
      <c r="BB66" s="1267"/>
      <c r="BC66" s="1267"/>
      <c r="BD66" s="1267"/>
      <c r="BE66" s="1267"/>
      <c r="BF66" s="1267"/>
      <c r="BG66" s="1267"/>
      <c r="BH66" s="1267"/>
      <c r="BI66" s="1267"/>
      <c r="BJ66" s="1267"/>
      <c r="BK66" s="1267"/>
      <c r="BL66" s="1267"/>
      <c r="BM66" s="1267"/>
      <c r="BN66" s="1267"/>
      <c r="BO66" s="1267"/>
      <c r="BP66" s="1267"/>
      <c r="BQ66" s="1267"/>
      <c r="BR66" s="1267"/>
      <c r="BS66" s="1267"/>
      <c r="BT66" s="1267"/>
      <c r="BU66" s="1267"/>
      <c r="BV66" s="1267"/>
      <c r="BW66" s="1267"/>
      <c r="BX66" s="1267"/>
      <c r="BY66" s="1267"/>
      <c r="BZ66" s="1267"/>
      <c r="CA66" s="1267"/>
      <c r="CB66" s="1267"/>
      <c r="CC66" s="1267"/>
      <c r="CD66" s="1267"/>
      <c r="CE66" s="1267"/>
      <c r="CF66" s="1267"/>
      <c r="CG66" s="1267"/>
      <c r="CH66" s="1267"/>
      <c r="CI66" s="1267"/>
      <c r="CJ66" s="1267"/>
      <c r="CK66" s="1267"/>
      <c r="CL66" s="1267"/>
      <c r="CM66" s="1267"/>
      <c r="CN66" s="1267"/>
      <c r="CO66" s="1267"/>
      <c r="CP66" s="1267"/>
      <c r="CQ66" s="1267"/>
      <c r="CR66" s="1267"/>
      <c r="CS66" s="1267"/>
      <c r="CT66" s="1267"/>
      <c r="CU66" s="1267"/>
      <c r="CV66" s="1267"/>
      <c r="CW66" s="1267"/>
      <c r="CX66" s="1267"/>
      <c r="CY66" s="1267"/>
      <c r="CZ66" s="1267"/>
      <c r="DA66" s="1267"/>
      <c r="DB66" s="1267"/>
      <c r="DC66" s="1268"/>
    </row>
    <row r="67" spans="2:107" ht="13" x14ac:dyDescent="0.2">
      <c r="B67" s="373"/>
      <c r="AN67" s="1266"/>
      <c r="AO67" s="1267"/>
      <c r="AP67" s="1267"/>
      <c r="AQ67" s="1267"/>
      <c r="AR67" s="1267"/>
      <c r="AS67" s="1267"/>
      <c r="AT67" s="1267"/>
      <c r="AU67" s="1267"/>
      <c r="AV67" s="1267"/>
      <c r="AW67" s="1267"/>
      <c r="AX67" s="1267"/>
      <c r="AY67" s="1267"/>
      <c r="AZ67" s="1267"/>
      <c r="BA67" s="1267"/>
      <c r="BB67" s="1267"/>
      <c r="BC67" s="1267"/>
      <c r="BD67" s="1267"/>
      <c r="BE67" s="1267"/>
      <c r="BF67" s="1267"/>
      <c r="BG67" s="1267"/>
      <c r="BH67" s="1267"/>
      <c r="BI67" s="1267"/>
      <c r="BJ67" s="1267"/>
      <c r="BK67" s="1267"/>
      <c r="BL67" s="1267"/>
      <c r="BM67" s="1267"/>
      <c r="BN67" s="1267"/>
      <c r="BO67" s="1267"/>
      <c r="BP67" s="1267"/>
      <c r="BQ67" s="1267"/>
      <c r="BR67" s="1267"/>
      <c r="BS67" s="1267"/>
      <c r="BT67" s="1267"/>
      <c r="BU67" s="1267"/>
      <c r="BV67" s="1267"/>
      <c r="BW67" s="1267"/>
      <c r="BX67" s="1267"/>
      <c r="BY67" s="1267"/>
      <c r="BZ67" s="1267"/>
      <c r="CA67" s="1267"/>
      <c r="CB67" s="1267"/>
      <c r="CC67" s="1267"/>
      <c r="CD67" s="1267"/>
      <c r="CE67" s="1267"/>
      <c r="CF67" s="1267"/>
      <c r="CG67" s="1267"/>
      <c r="CH67" s="1267"/>
      <c r="CI67" s="1267"/>
      <c r="CJ67" s="1267"/>
      <c r="CK67" s="1267"/>
      <c r="CL67" s="1267"/>
      <c r="CM67" s="1267"/>
      <c r="CN67" s="1267"/>
      <c r="CO67" s="1267"/>
      <c r="CP67" s="1267"/>
      <c r="CQ67" s="1267"/>
      <c r="CR67" s="1267"/>
      <c r="CS67" s="1267"/>
      <c r="CT67" s="1267"/>
      <c r="CU67" s="1267"/>
      <c r="CV67" s="1267"/>
      <c r="CW67" s="1267"/>
      <c r="CX67" s="1267"/>
      <c r="CY67" s="1267"/>
      <c r="CZ67" s="1267"/>
      <c r="DA67" s="1267"/>
      <c r="DB67" s="1267"/>
      <c r="DC67" s="1268"/>
    </row>
    <row r="68" spans="2:107" ht="13" x14ac:dyDescent="0.2">
      <c r="B68" s="373"/>
      <c r="AN68" s="1266"/>
      <c r="AO68" s="1267"/>
      <c r="AP68" s="1267"/>
      <c r="AQ68" s="1267"/>
      <c r="AR68" s="1267"/>
      <c r="AS68" s="1267"/>
      <c r="AT68" s="1267"/>
      <c r="AU68" s="1267"/>
      <c r="AV68" s="1267"/>
      <c r="AW68" s="1267"/>
      <c r="AX68" s="1267"/>
      <c r="AY68" s="1267"/>
      <c r="AZ68" s="1267"/>
      <c r="BA68" s="1267"/>
      <c r="BB68" s="1267"/>
      <c r="BC68" s="1267"/>
      <c r="BD68" s="1267"/>
      <c r="BE68" s="1267"/>
      <c r="BF68" s="1267"/>
      <c r="BG68" s="1267"/>
      <c r="BH68" s="1267"/>
      <c r="BI68" s="1267"/>
      <c r="BJ68" s="1267"/>
      <c r="BK68" s="1267"/>
      <c r="BL68" s="1267"/>
      <c r="BM68" s="1267"/>
      <c r="BN68" s="1267"/>
      <c r="BO68" s="1267"/>
      <c r="BP68" s="1267"/>
      <c r="BQ68" s="1267"/>
      <c r="BR68" s="1267"/>
      <c r="BS68" s="1267"/>
      <c r="BT68" s="1267"/>
      <c r="BU68" s="1267"/>
      <c r="BV68" s="1267"/>
      <c r="BW68" s="1267"/>
      <c r="BX68" s="1267"/>
      <c r="BY68" s="1267"/>
      <c r="BZ68" s="1267"/>
      <c r="CA68" s="1267"/>
      <c r="CB68" s="1267"/>
      <c r="CC68" s="1267"/>
      <c r="CD68" s="1267"/>
      <c r="CE68" s="1267"/>
      <c r="CF68" s="1267"/>
      <c r="CG68" s="1267"/>
      <c r="CH68" s="1267"/>
      <c r="CI68" s="1267"/>
      <c r="CJ68" s="1267"/>
      <c r="CK68" s="1267"/>
      <c r="CL68" s="1267"/>
      <c r="CM68" s="1267"/>
      <c r="CN68" s="1267"/>
      <c r="CO68" s="1267"/>
      <c r="CP68" s="1267"/>
      <c r="CQ68" s="1267"/>
      <c r="CR68" s="1267"/>
      <c r="CS68" s="1267"/>
      <c r="CT68" s="1267"/>
      <c r="CU68" s="1267"/>
      <c r="CV68" s="1267"/>
      <c r="CW68" s="1267"/>
      <c r="CX68" s="1267"/>
      <c r="CY68" s="1267"/>
      <c r="CZ68" s="1267"/>
      <c r="DA68" s="1267"/>
      <c r="DB68" s="1267"/>
      <c r="DC68" s="1268"/>
    </row>
    <row r="69" spans="2:107" ht="13" x14ac:dyDescent="0.2">
      <c r="B69" s="373"/>
      <c r="AN69" s="1269"/>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71"/>
    </row>
    <row r="70" spans="2:107" ht="13" x14ac:dyDescent="0.2">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ht="13" x14ac:dyDescent="0.2">
      <c r="B71" s="373"/>
      <c r="G71" s="398"/>
      <c r="I71" s="399"/>
      <c r="J71" s="396"/>
      <c r="K71" s="396"/>
      <c r="L71" s="397"/>
      <c r="M71" s="396"/>
      <c r="N71" s="397"/>
      <c r="AM71" s="398"/>
      <c r="AN71" s="366" t="s">
        <v>601</v>
      </c>
    </row>
    <row r="72" spans="2:107" ht="13" x14ac:dyDescent="0.2">
      <c r="B72" s="373"/>
      <c r="G72" s="1256"/>
      <c r="H72" s="1256"/>
      <c r="I72" s="1256"/>
      <c r="J72" s="1256"/>
      <c r="K72" s="383"/>
      <c r="L72" s="383"/>
      <c r="M72" s="384"/>
      <c r="N72" s="384"/>
      <c r="AN72" s="1257"/>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9"/>
      <c r="BP72" s="1260" t="s">
        <v>561</v>
      </c>
      <c r="BQ72" s="1260"/>
      <c r="BR72" s="1260"/>
      <c r="BS72" s="1260"/>
      <c r="BT72" s="1260"/>
      <c r="BU72" s="1260"/>
      <c r="BV72" s="1260"/>
      <c r="BW72" s="1260"/>
      <c r="BX72" s="1260" t="s">
        <v>562</v>
      </c>
      <c r="BY72" s="1260"/>
      <c r="BZ72" s="1260"/>
      <c r="CA72" s="1260"/>
      <c r="CB72" s="1260"/>
      <c r="CC72" s="1260"/>
      <c r="CD72" s="1260"/>
      <c r="CE72" s="1260"/>
      <c r="CF72" s="1260" t="s">
        <v>563</v>
      </c>
      <c r="CG72" s="1260"/>
      <c r="CH72" s="1260"/>
      <c r="CI72" s="1260"/>
      <c r="CJ72" s="1260"/>
      <c r="CK72" s="1260"/>
      <c r="CL72" s="1260"/>
      <c r="CM72" s="1260"/>
      <c r="CN72" s="1260" t="s">
        <v>564</v>
      </c>
      <c r="CO72" s="1260"/>
      <c r="CP72" s="1260"/>
      <c r="CQ72" s="1260"/>
      <c r="CR72" s="1260"/>
      <c r="CS72" s="1260"/>
      <c r="CT72" s="1260"/>
      <c r="CU72" s="1260"/>
      <c r="CV72" s="1260" t="s">
        <v>565</v>
      </c>
      <c r="CW72" s="1260"/>
      <c r="CX72" s="1260"/>
      <c r="CY72" s="1260"/>
      <c r="CZ72" s="1260"/>
      <c r="DA72" s="1260"/>
      <c r="DB72" s="1260"/>
      <c r="DC72" s="1260"/>
    </row>
    <row r="73" spans="2:107" ht="13" x14ac:dyDescent="0.2">
      <c r="B73" s="373"/>
      <c r="G73" s="1273"/>
      <c r="H73" s="1273"/>
      <c r="I73" s="1273"/>
      <c r="J73" s="1273"/>
      <c r="K73" s="1275"/>
      <c r="L73" s="1275"/>
      <c r="M73" s="1275"/>
      <c r="N73" s="1275"/>
      <c r="AM73" s="382"/>
      <c r="AN73" s="1262" t="s">
        <v>602</v>
      </c>
      <c r="AO73" s="1262"/>
      <c r="AP73" s="1262"/>
      <c r="AQ73" s="1262"/>
      <c r="AR73" s="1262"/>
      <c r="AS73" s="1262"/>
      <c r="AT73" s="1262"/>
      <c r="AU73" s="1262"/>
      <c r="AV73" s="1262"/>
      <c r="AW73" s="1262"/>
      <c r="AX73" s="1262"/>
      <c r="AY73" s="1262"/>
      <c r="AZ73" s="1262"/>
      <c r="BA73" s="1262"/>
      <c r="BB73" s="1262" t="s">
        <v>609</v>
      </c>
      <c r="BC73" s="1262"/>
      <c r="BD73" s="1262"/>
      <c r="BE73" s="1262"/>
      <c r="BF73" s="1262"/>
      <c r="BG73" s="1262"/>
      <c r="BH73" s="1262"/>
      <c r="BI73" s="1262"/>
      <c r="BJ73" s="1262"/>
      <c r="BK73" s="1262"/>
      <c r="BL73" s="1262"/>
      <c r="BM73" s="1262"/>
      <c r="BN73" s="1262"/>
      <c r="BO73" s="1262"/>
      <c r="BP73" s="1261">
        <v>35.799999999999997</v>
      </c>
      <c r="BQ73" s="1261"/>
      <c r="BR73" s="1261"/>
      <c r="BS73" s="1261"/>
      <c r="BT73" s="1261"/>
      <c r="BU73" s="1261"/>
      <c r="BV73" s="1261"/>
      <c r="BW73" s="1261"/>
      <c r="BX73" s="1261">
        <v>38.9</v>
      </c>
      <c r="BY73" s="1261"/>
      <c r="BZ73" s="1261"/>
      <c r="CA73" s="1261"/>
      <c r="CB73" s="1261"/>
      <c r="CC73" s="1261"/>
      <c r="CD73" s="1261"/>
      <c r="CE73" s="1261"/>
      <c r="CF73" s="1261">
        <v>39.700000000000003</v>
      </c>
      <c r="CG73" s="1261"/>
      <c r="CH73" s="1261"/>
      <c r="CI73" s="1261"/>
      <c r="CJ73" s="1261"/>
      <c r="CK73" s="1261"/>
      <c r="CL73" s="1261"/>
      <c r="CM73" s="1261"/>
      <c r="CN73" s="1261">
        <v>42</v>
      </c>
      <c r="CO73" s="1261"/>
      <c r="CP73" s="1261"/>
      <c r="CQ73" s="1261"/>
      <c r="CR73" s="1261"/>
      <c r="CS73" s="1261"/>
      <c r="CT73" s="1261"/>
      <c r="CU73" s="1261"/>
      <c r="CV73" s="1261">
        <v>44.6</v>
      </c>
      <c r="CW73" s="1261"/>
      <c r="CX73" s="1261"/>
      <c r="CY73" s="1261"/>
      <c r="CZ73" s="1261"/>
      <c r="DA73" s="1261"/>
      <c r="DB73" s="1261"/>
      <c r="DC73" s="1261"/>
    </row>
    <row r="74" spans="2:107" ht="13" x14ac:dyDescent="0.2">
      <c r="B74" s="373"/>
      <c r="G74" s="1273"/>
      <c r="H74" s="1273"/>
      <c r="I74" s="1273"/>
      <c r="J74" s="1273"/>
      <c r="K74" s="1275"/>
      <c r="L74" s="1275"/>
      <c r="M74" s="1275"/>
      <c r="N74" s="1275"/>
      <c r="AM74" s="382"/>
      <c r="AN74" s="1262"/>
      <c r="AO74" s="1262"/>
      <c r="AP74" s="1262"/>
      <c r="AQ74" s="1262"/>
      <c r="AR74" s="1262"/>
      <c r="AS74" s="1262"/>
      <c r="AT74" s="1262"/>
      <c r="AU74" s="1262"/>
      <c r="AV74" s="1262"/>
      <c r="AW74" s="1262"/>
      <c r="AX74" s="1262"/>
      <c r="AY74" s="1262"/>
      <c r="AZ74" s="1262"/>
      <c r="BA74" s="1262"/>
      <c r="BB74" s="1262"/>
      <c r="BC74" s="1262"/>
      <c r="BD74" s="1262"/>
      <c r="BE74" s="1262"/>
      <c r="BF74" s="1262"/>
      <c r="BG74" s="1262"/>
      <c r="BH74" s="1262"/>
      <c r="BI74" s="1262"/>
      <c r="BJ74" s="1262"/>
      <c r="BK74" s="1262"/>
      <c r="BL74" s="1262"/>
      <c r="BM74" s="1262"/>
      <c r="BN74" s="1262"/>
      <c r="BO74" s="1262"/>
      <c r="BP74" s="1261"/>
      <c r="BQ74" s="1261"/>
      <c r="BR74" s="1261"/>
      <c r="BS74" s="1261"/>
      <c r="BT74" s="1261"/>
      <c r="BU74" s="1261"/>
      <c r="BV74" s="1261"/>
      <c r="BW74" s="1261"/>
      <c r="BX74" s="1261"/>
      <c r="BY74" s="1261"/>
      <c r="BZ74" s="1261"/>
      <c r="CA74" s="1261"/>
      <c r="CB74" s="1261"/>
      <c r="CC74" s="1261"/>
      <c r="CD74" s="1261"/>
      <c r="CE74" s="1261"/>
      <c r="CF74" s="1261"/>
      <c r="CG74" s="1261"/>
      <c r="CH74" s="1261"/>
      <c r="CI74" s="1261"/>
      <c r="CJ74" s="1261"/>
      <c r="CK74" s="1261"/>
      <c r="CL74" s="1261"/>
      <c r="CM74" s="1261"/>
      <c r="CN74" s="1261"/>
      <c r="CO74" s="1261"/>
      <c r="CP74" s="1261"/>
      <c r="CQ74" s="1261"/>
      <c r="CR74" s="1261"/>
      <c r="CS74" s="1261"/>
      <c r="CT74" s="1261"/>
      <c r="CU74" s="1261"/>
      <c r="CV74" s="1261"/>
      <c r="CW74" s="1261"/>
      <c r="CX74" s="1261"/>
      <c r="CY74" s="1261"/>
      <c r="CZ74" s="1261"/>
      <c r="DA74" s="1261"/>
      <c r="DB74" s="1261"/>
      <c r="DC74" s="1261"/>
    </row>
    <row r="75" spans="2:107" ht="13" x14ac:dyDescent="0.2">
      <c r="B75" s="373"/>
      <c r="G75" s="1273"/>
      <c r="H75" s="1273"/>
      <c r="I75" s="1256"/>
      <c r="J75" s="1256"/>
      <c r="K75" s="1272"/>
      <c r="L75" s="1272"/>
      <c r="M75" s="1272"/>
      <c r="N75" s="1272"/>
      <c r="AM75" s="382"/>
      <c r="AN75" s="1262"/>
      <c r="AO75" s="1262"/>
      <c r="AP75" s="1262"/>
      <c r="AQ75" s="1262"/>
      <c r="AR75" s="1262"/>
      <c r="AS75" s="1262"/>
      <c r="AT75" s="1262"/>
      <c r="AU75" s="1262"/>
      <c r="AV75" s="1262"/>
      <c r="AW75" s="1262"/>
      <c r="AX75" s="1262"/>
      <c r="AY75" s="1262"/>
      <c r="AZ75" s="1262"/>
      <c r="BA75" s="1262"/>
      <c r="BB75" s="1262" t="s">
        <v>610</v>
      </c>
      <c r="BC75" s="1262"/>
      <c r="BD75" s="1262"/>
      <c r="BE75" s="1262"/>
      <c r="BF75" s="1262"/>
      <c r="BG75" s="1262"/>
      <c r="BH75" s="1262"/>
      <c r="BI75" s="1262"/>
      <c r="BJ75" s="1262"/>
      <c r="BK75" s="1262"/>
      <c r="BL75" s="1262"/>
      <c r="BM75" s="1262"/>
      <c r="BN75" s="1262"/>
      <c r="BO75" s="1262"/>
      <c r="BP75" s="1261">
        <v>2.4</v>
      </c>
      <c r="BQ75" s="1261"/>
      <c r="BR75" s="1261"/>
      <c r="BS75" s="1261"/>
      <c r="BT75" s="1261"/>
      <c r="BU75" s="1261"/>
      <c r="BV75" s="1261"/>
      <c r="BW75" s="1261"/>
      <c r="BX75" s="1261">
        <v>2.6</v>
      </c>
      <c r="BY75" s="1261"/>
      <c r="BZ75" s="1261"/>
      <c r="CA75" s="1261"/>
      <c r="CB75" s="1261"/>
      <c r="CC75" s="1261"/>
      <c r="CD75" s="1261"/>
      <c r="CE75" s="1261"/>
      <c r="CF75" s="1261">
        <v>2.5</v>
      </c>
      <c r="CG75" s="1261"/>
      <c r="CH75" s="1261"/>
      <c r="CI75" s="1261"/>
      <c r="CJ75" s="1261"/>
      <c r="CK75" s="1261"/>
      <c r="CL75" s="1261"/>
      <c r="CM75" s="1261"/>
      <c r="CN75" s="1261">
        <v>2.7</v>
      </c>
      <c r="CO75" s="1261"/>
      <c r="CP75" s="1261"/>
      <c r="CQ75" s="1261"/>
      <c r="CR75" s="1261"/>
      <c r="CS75" s="1261"/>
      <c r="CT75" s="1261"/>
      <c r="CU75" s="1261"/>
      <c r="CV75" s="1261">
        <v>2.9</v>
      </c>
      <c r="CW75" s="1261"/>
      <c r="CX75" s="1261"/>
      <c r="CY75" s="1261"/>
      <c r="CZ75" s="1261"/>
      <c r="DA75" s="1261"/>
      <c r="DB75" s="1261"/>
      <c r="DC75" s="1261"/>
    </row>
    <row r="76" spans="2:107" ht="13" x14ac:dyDescent="0.2">
      <c r="B76" s="373"/>
      <c r="G76" s="1273"/>
      <c r="H76" s="1273"/>
      <c r="I76" s="1256"/>
      <c r="J76" s="1256"/>
      <c r="K76" s="1272"/>
      <c r="L76" s="1272"/>
      <c r="M76" s="1272"/>
      <c r="N76" s="1272"/>
      <c r="AM76" s="382"/>
      <c r="AN76" s="1262"/>
      <c r="AO76" s="1262"/>
      <c r="AP76" s="1262"/>
      <c r="AQ76" s="1262"/>
      <c r="AR76" s="1262"/>
      <c r="AS76" s="1262"/>
      <c r="AT76" s="1262"/>
      <c r="AU76" s="1262"/>
      <c r="AV76" s="1262"/>
      <c r="AW76" s="1262"/>
      <c r="AX76" s="1262"/>
      <c r="AY76" s="1262"/>
      <c r="AZ76" s="1262"/>
      <c r="BA76" s="1262"/>
      <c r="BB76" s="1262"/>
      <c r="BC76" s="1262"/>
      <c r="BD76" s="1262"/>
      <c r="BE76" s="1262"/>
      <c r="BF76" s="1262"/>
      <c r="BG76" s="1262"/>
      <c r="BH76" s="1262"/>
      <c r="BI76" s="1262"/>
      <c r="BJ76" s="1262"/>
      <c r="BK76" s="1262"/>
      <c r="BL76" s="1262"/>
      <c r="BM76" s="1262"/>
      <c r="BN76" s="1262"/>
      <c r="BO76" s="1262"/>
      <c r="BP76" s="1261"/>
      <c r="BQ76" s="1261"/>
      <c r="BR76" s="1261"/>
      <c r="BS76" s="1261"/>
      <c r="BT76" s="1261"/>
      <c r="BU76" s="1261"/>
      <c r="BV76" s="1261"/>
      <c r="BW76" s="1261"/>
      <c r="BX76" s="1261"/>
      <c r="BY76" s="1261"/>
      <c r="BZ76" s="1261"/>
      <c r="CA76" s="1261"/>
      <c r="CB76" s="1261"/>
      <c r="CC76" s="1261"/>
      <c r="CD76" s="1261"/>
      <c r="CE76" s="1261"/>
      <c r="CF76" s="1261"/>
      <c r="CG76" s="1261"/>
      <c r="CH76" s="1261"/>
      <c r="CI76" s="1261"/>
      <c r="CJ76" s="1261"/>
      <c r="CK76" s="1261"/>
      <c r="CL76" s="1261"/>
      <c r="CM76" s="1261"/>
      <c r="CN76" s="1261"/>
      <c r="CO76" s="1261"/>
      <c r="CP76" s="1261"/>
      <c r="CQ76" s="1261"/>
      <c r="CR76" s="1261"/>
      <c r="CS76" s="1261"/>
      <c r="CT76" s="1261"/>
      <c r="CU76" s="1261"/>
      <c r="CV76" s="1261"/>
      <c r="CW76" s="1261"/>
      <c r="CX76" s="1261"/>
      <c r="CY76" s="1261"/>
      <c r="CZ76" s="1261"/>
      <c r="DA76" s="1261"/>
      <c r="DB76" s="1261"/>
      <c r="DC76" s="1261"/>
    </row>
    <row r="77" spans="2:107" ht="13" x14ac:dyDescent="0.2">
      <c r="B77" s="373"/>
      <c r="G77" s="1256"/>
      <c r="H77" s="1256"/>
      <c r="I77" s="1256"/>
      <c r="J77" s="1256"/>
      <c r="K77" s="1275"/>
      <c r="L77" s="1275"/>
      <c r="M77" s="1275"/>
      <c r="N77" s="1275"/>
      <c r="AN77" s="1260" t="s">
        <v>611</v>
      </c>
      <c r="AO77" s="1260"/>
      <c r="AP77" s="1260"/>
      <c r="AQ77" s="1260"/>
      <c r="AR77" s="1260"/>
      <c r="AS77" s="1260"/>
      <c r="AT77" s="1260"/>
      <c r="AU77" s="1260"/>
      <c r="AV77" s="1260"/>
      <c r="AW77" s="1260"/>
      <c r="AX77" s="1260"/>
      <c r="AY77" s="1260"/>
      <c r="AZ77" s="1260"/>
      <c r="BA77" s="1260"/>
      <c r="BB77" s="1262" t="s">
        <v>612</v>
      </c>
      <c r="BC77" s="1262"/>
      <c r="BD77" s="1262"/>
      <c r="BE77" s="1262"/>
      <c r="BF77" s="1262"/>
      <c r="BG77" s="1262"/>
      <c r="BH77" s="1262"/>
      <c r="BI77" s="1262"/>
      <c r="BJ77" s="1262"/>
      <c r="BK77" s="1262"/>
      <c r="BL77" s="1262"/>
      <c r="BM77" s="1262"/>
      <c r="BN77" s="1262"/>
      <c r="BO77" s="1262"/>
      <c r="BP77" s="1261">
        <v>23.1</v>
      </c>
      <c r="BQ77" s="1261"/>
      <c r="BR77" s="1261"/>
      <c r="BS77" s="1261"/>
      <c r="BT77" s="1261"/>
      <c r="BU77" s="1261"/>
      <c r="BV77" s="1261"/>
      <c r="BW77" s="1261"/>
      <c r="BX77" s="1261">
        <v>19</v>
      </c>
      <c r="BY77" s="1261"/>
      <c r="BZ77" s="1261"/>
      <c r="CA77" s="1261"/>
      <c r="CB77" s="1261"/>
      <c r="CC77" s="1261"/>
      <c r="CD77" s="1261"/>
      <c r="CE77" s="1261"/>
      <c r="CF77" s="1261">
        <v>18</v>
      </c>
      <c r="CG77" s="1261"/>
      <c r="CH77" s="1261"/>
      <c r="CI77" s="1261"/>
      <c r="CJ77" s="1261"/>
      <c r="CK77" s="1261"/>
      <c r="CL77" s="1261"/>
      <c r="CM77" s="1261"/>
      <c r="CN77" s="1261">
        <v>13.1</v>
      </c>
      <c r="CO77" s="1261"/>
      <c r="CP77" s="1261"/>
      <c r="CQ77" s="1261"/>
      <c r="CR77" s="1261"/>
      <c r="CS77" s="1261"/>
      <c r="CT77" s="1261"/>
      <c r="CU77" s="1261"/>
      <c r="CV77" s="1261">
        <v>10.9</v>
      </c>
      <c r="CW77" s="1261"/>
      <c r="CX77" s="1261"/>
      <c r="CY77" s="1261"/>
      <c r="CZ77" s="1261"/>
      <c r="DA77" s="1261"/>
      <c r="DB77" s="1261"/>
      <c r="DC77" s="1261"/>
    </row>
    <row r="78" spans="2:107" ht="13" x14ac:dyDescent="0.2">
      <c r="B78" s="373"/>
      <c r="G78" s="1256"/>
      <c r="H78" s="1256"/>
      <c r="I78" s="1256"/>
      <c r="J78" s="1256"/>
      <c r="K78" s="1275"/>
      <c r="L78" s="1275"/>
      <c r="M78" s="1275"/>
      <c r="N78" s="1275"/>
      <c r="AN78" s="1260"/>
      <c r="AO78" s="1260"/>
      <c r="AP78" s="1260"/>
      <c r="AQ78" s="1260"/>
      <c r="AR78" s="1260"/>
      <c r="AS78" s="1260"/>
      <c r="AT78" s="1260"/>
      <c r="AU78" s="1260"/>
      <c r="AV78" s="1260"/>
      <c r="AW78" s="1260"/>
      <c r="AX78" s="1260"/>
      <c r="AY78" s="1260"/>
      <c r="AZ78" s="1260"/>
      <c r="BA78" s="1260"/>
      <c r="BB78" s="1262"/>
      <c r="BC78" s="1262"/>
      <c r="BD78" s="1262"/>
      <c r="BE78" s="1262"/>
      <c r="BF78" s="1262"/>
      <c r="BG78" s="1262"/>
      <c r="BH78" s="1262"/>
      <c r="BI78" s="1262"/>
      <c r="BJ78" s="1262"/>
      <c r="BK78" s="1262"/>
      <c r="BL78" s="1262"/>
      <c r="BM78" s="1262"/>
      <c r="BN78" s="1262"/>
      <c r="BO78" s="1262"/>
      <c r="BP78" s="1261"/>
      <c r="BQ78" s="1261"/>
      <c r="BR78" s="1261"/>
      <c r="BS78" s="1261"/>
      <c r="BT78" s="1261"/>
      <c r="BU78" s="1261"/>
      <c r="BV78" s="1261"/>
      <c r="BW78" s="1261"/>
      <c r="BX78" s="1261"/>
      <c r="BY78" s="1261"/>
      <c r="BZ78" s="1261"/>
      <c r="CA78" s="1261"/>
      <c r="CB78" s="1261"/>
      <c r="CC78" s="1261"/>
      <c r="CD78" s="1261"/>
      <c r="CE78" s="1261"/>
      <c r="CF78" s="1261"/>
      <c r="CG78" s="1261"/>
      <c r="CH78" s="1261"/>
      <c r="CI78" s="1261"/>
      <c r="CJ78" s="1261"/>
      <c r="CK78" s="1261"/>
      <c r="CL78" s="1261"/>
      <c r="CM78" s="1261"/>
      <c r="CN78" s="1261"/>
      <c r="CO78" s="1261"/>
      <c r="CP78" s="1261"/>
      <c r="CQ78" s="1261"/>
      <c r="CR78" s="1261"/>
      <c r="CS78" s="1261"/>
      <c r="CT78" s="1261"/>
      <c r="CU78" s="1261"/>
      <c r="CV78" s="1261"/>
      <c r="CW78" s="1261"/>
      <c r="CX78" s="1261"/>
      <c r="CY78" s="1261"/>
      <c r="CZ78" s="1261"/>
      <c r="DA78" s="1261"/>
      <c r="DB78" s="1261"/>
      <c r="DC78" s="1261"/>
    </row>
    <row r="79" spans="2:107" ht="13" x14ac:dyDescent="0.2">
      <c r="B79" s="373"/>
      <c r="G79" s="1256"/>
      <c r="H79" s="1256"/>
      <c r="I79" s="1274"/>
      <c r="J79" s="1274"/>
      <c r="K79" s="1276"/>
      <c r="L79" s="1276"/>
      <c r="M79" s="1276"/>
      <c r="N79" s="1276"/>
      <c r="AN79" s="1260"/>
      <c r="AO79" s="1260"/>
      <c r="AP79" s="1260"/>
      <c r="AQ79" s="1260"/>
      <c r="AR79" s="1260"/>
      <c r="AS79" s="1260"/>
      <c r="AT79" s="1260"/>
      <c r="AU79" s="1260"/>
      <c r="AV79" s="1260"/>
      <c r="AW79" s="1260"/>
      <c r="AX79" s="1260"/>
      <c r="AY79" s="1260"/>
      <c r="AZ79" s="1260"/>
      <c r="BA79" s="1260"/>
      <c r="BB79" s="1262" t="s">
        <v>613</v>
      </c>
      <c r="BC79" s="1262"/>
      <c r="BD79" s="1262"/>
      <c r="BE79" s="1262"/>
      <c r="BF79" s="1262"/>
      <c r="BG79" s="1262"/>
      <c r="BH79" s="1262"/>
      <c r="BI79" s="1262"/>
      <c r="BJ79" s="1262"/>
      <c r="BK79" s="1262"/>
      <c r="BL79" s="1262"/>
      <c r="BM79" s="1262"/>
      <c r="BN79" s="1262"/>
      <c r="BO79" s="1262"/>
      <c r="BP79" s="1261">
        <v>4.2</v>
      </c>
      <c r="BQ79" s="1261"/>
      <c r="BR79" s="1261"/>
      <c r="BS79" s="1261"/>
      <c r="BT79" s="1261"/>
      <c r="BU79" s="1261"/>
      <c r="BV79" s="1261"/>
      <c r="BW79" s="1261"/>
      <c r="BX79" s="1261">
        <v>3.6</v>
      </c>
      <c r="BY79" s="1261"/>
      <c r="BZ79" s="1261"/>
      <c r="CA79" s="1261"/>
      <c r="CB79" s="1261"/>
      <c r="CC79" s="1261"/>
      <c r="CD79" s="1261"/>
      <c r="CE79" s="1261"/>
      <c r="CF79" s="1261">
        <v>3.5</v>
      </c>
      <c r="CG79" s="1261"/>
      <c r="CH79" s="1261"/>
      <c r="CI79" s="1261"/>
      <c r="CJ79" s="1261"/>
      <c r="CK79" s="1261"/>
      <c r="CL79" s="1261"/>
      <c r="CM79" s="1261"/>
      <c r="CN79" s="1261">
        <v>3.6</v>
      </c>
      <c r="CO79" s="1261"/>
      <c r="CP79" s="1261"/>
      <c r="CQ79" s="1261"/>
      <c r="CR79" s="1261"/>
      <c r="CS79" s="1261"/>
      <c r="CT79" s="1261"/>
      <c r="CU79" s="1261"/>
      <c r="CV79" s="1261">
        <v>4</v>
      </c>
      <c r="CW79" s="1261"/>
      <c r="CX79" s="1261"/>
      <c r="CY79" s="1261"/>
      <c r="CZ79" s="1261"/>
      <c r="DA79" s="1261"/>
      <c r="DB79" s="1261"/>
      <c r="DC79" s="1261"/>
    </row>
    <row r="80" spans="2:107" ht="13" x14ac:dyDescent="0.2">
      <c r="B80" s="373"/>
      <c r="G80" s="1256"/>
      <c r="H80" s="1256"/>
      <c r="I80" s="1274"/>
      <c r="J80" s="1274"/>
      <c r="K80" s="1276"/>
      <c r="L80" s="1276"/>
      <c r="M80" s="1276"/>
      <c r="N80" s="1276"/>
      <c r="AN80" s="1260"/>
      <c r="AO80" s="1260"/>
      <c r="AP80" s="1260"/>
      <c r="AQ80" s="1260"/>
      <c r="AR80" s="1260"/>
      <c r="AS80" s="1260"/>
      <c r="AT80" s="1260"/>
      <c r="AU80" s="1260"/>
      <c r="AV80" s="1260"/>
      <c r="AW80" s="1260"/>
      <c r="AX80" s="1260"/>
      <c r="AY80" s="1260"/>
      <c r="AZ80" s="1260"/>
      <c r="BA80" s="1260"/>
      <c r="BB80" s="1262"/>
      <c r="BC80" s="1262"/>
      <c r="BD80" s="1262"/>
      <c r="BE80" s="1262"/>
      <c r="BF80" s="1262"/>
      <c r="BG80" s="1262"/>
      <c r="BH80" s="1262"/>
      <c r="BI80" s="1262"/>
      <c r="BJ80" s="1262"/>
      <c r="BK80" s="1262"/>
      <c r="BL80" s="1262"/>
      <c r="BM80" s="1262"/>
      <c r="BN80" s="1262"/>
      <c r="BO80" s="1262"/>
      <c r="BP80" s="1261"/>
      <c r="BQ80" s="1261"/>
      <c r="BR80" s="1261"/>
      <c r="BS80" s="1261"/>
      <c r="BT80" s="1261"/>
      <c r="BU80" s="1261"/>
      <c r="BV80" s="1261"/>
      <c r="BW80" s="1261"/>
      <c r="BX80" s="1261"/>
      <c r="BY80" s="1261"/>
      <c r="BZ80" s="1261"/>
      <c r="CA80" s="1261"/>
      <c r="CB80" s="1261"/>
      <c r="CC80" s="1261"/>
      <c r="CD80" s="1261"/>
      <c r="CE80" s="1261"/>
      <c r="CF80" s="1261"/>
      <c r="CG80" s="1261"/>
      <c r="CH80" s="1261"/>
      <c r="CI80" s="1261"/>
      <c r="CJ80" s="1261"/>
      <c r="CK80" s="1261"/>
      <c r="CL80" s="1261"/>
      <c r="CM80" s="1261"/>
      <c r="CN80" s="1261"/>
      <c r="CO80" s="1261"/>
      <c r="CP80" s="1261"/>
      <c r="CQ80" s="1261"/>
      <c r="CR80" s="1261"/>
      <c r="CS80" s="1261"/>
      <c r="CT80" s="1261"/>
      <c r="CU80" s="1261"/>
      <c r="CV80" s="1261"/>
      <c r="CW80" s="1261"/>
      <c r="CX80" s="1261"/>
      <c r="CY80" s="1261"/>
      <c r="CZ80" s="1261"/>
      <c r="DA80" s="1261"/>
      <c r="DB80" s="1261"/>
      <c r="DC80" s="1261"/>
    </row>
    <row r="81" spans="2:109" ht="13" x14ac:dyDescent="0.2">
      <c r="B81" s="373"/>
    </row>
    <row r="82" spans="2:109" ht="16.5" x14ac:dyDescent="0.2">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ht="13" x14ac:dyDescent="0.2">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ht="13" x14ac:dyDescent="0.2">
      <c r="DD84" s="366"/>
      <c r="DE84" s="366"/>
    </row>
    <row r="85" spans="2:109" ht="13" x14ac:dyDescent="0.2">
      <c r="DD85" s="366"/>
      <c r="DE85" s="366"/>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ageMargins left="0" right="0" top="0.19685039370078741" bottom="0.35433070866141736" header="0.31496062992125984" footer="0.31496062992125984"/>
  <pageSetup paperSize="8" scale="71" orientation="landscape"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zoomScaleNormal="100" workbookViewId="0"/>
  </sheetViews>
  <sheetFormatPr defaultColWidth="0" defaultRowHeight="13.5" customHeight="1" zeroHeight="1" x14ac:dyDescent="0.2"/>
  <cols>
    <col min="1" max="34" width="2.453125" style="402" customWidth="1"/>
    <col min="35" max="122" width="2.453125" style="401" customWidth="1"/>
    <col min="123" max="16384" width="2.453125" style="401" hidden="1"/>
  </cols>
  <sheetData>
    <row r="1" spans="1:34" ht="13.5" customHeight="1" x14ac:dyDescent="0.2">
      <c r="A1" s="401"/>
      <c r="B1" s="401"/>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row>
    <row r="2" spans="1:34" ht="13" x14ac:dyDescent="0.2">
      <c r="S2" s="401"/>
      <c r="AH2" s="401"/>
    </row>
    <row r="3" spans="1:34" ht="13" x14ac:dyDescent="0.2">
      <c r="C3" s="401"/>
      <c r="D3" s="401"/>
      <c r="E3" s="401"/>
      <c r="F3" s="401"/>
      <c r="G3" s="401"/>
      <c r="H3" s="401"/>
      <c r="I3" s="401"/>
      <c r="J3" s="401"/>
      <c r="K3" s="401"/>
      <c r="L3" s="401"/>
      <c r="M3" s="401"/>
      <c r="N3" s="401"/>
      <c r="O3" s="401"/>
      <c r="P3" s="401"/>
      <c r="Q3" s="401"/>
      <c r="R3" s="401"/>
      <c r="S3" s="401"/>
      <c r="U3" s="401"/>
      <c r="V3" s="401"/>
      <c r="W3" s="401"/>
      <c r="X3" s="401"/>
      <c r="Y3" s="401"/>
      <c r="Z3" s="401"/>
      <c r="AA3" s="401"/>
      <c r="AB3" s="401"/>
      <c r="AC3" s="401"/>
      <c r="AD3" s="401"/>
      <c r="AE3" s="401"/>
      <c r="AF3" s="401"/>
      <c r="AG3" s="401"/>
      <c r="AH3" s="401"/>
    </row>
    <row r="4" spans="1:34" ht="13" x14ac:dyDescent="0.2"/>
    <row r="5" spans="1:34" ht="13" x14ac:dyDescent="0.2"/>
    <row r="6" spans="1:34" ht="13" x14ac:dyDescent="0.2"/>
    <row r="7" spans="1:34" ht="13" x14ac:dyDescent="0.2"/>
    <row r="8" spans="1:34" ht="13" x14ac:dyDescent="0.2"/>
    <row r="9" spans="1:34" ht="13" x14ac:dyDescent="0.2">
      <c r="AH9" s="40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401"/>
    </row>
    <row r="18" spans="12:34" ht="13" x14ac:dyDescent="0.2"/>
    <row r="19" spans="12:34" ht="13" x14ac:dyDescent="0.2"/>
    <row r="20" spans="12:34" ht="13" x14ac:dyDescent="0.2">
      <c r="AH20" s="401"/>
    </row>
    <row r="21" spans="12:34" ht="13" x14ac:dyDescent="0.2">
      <c r="AH21" s="401"/>
    </row>
    <row r="22" spans="12:34" ht="13" x14ac:dyDescent="0.2"/>
    <row r="23" spans="12:34" ht="13" x14ac:dyDescent="0.2"/>
    <row r="24" spans="12:34" ht="13" x14ac:dyDescent="0.2">
      <c r="Q24" s="401"/>
    </row>
    <row r="25" spans="12:34" ht="13" x14ac:dyDescent="0.2"/>
    <row r="26" spans="12:34" ht="13" x14ac:dyDescent="0.2"/>
    <row r="27" spans="12:34" ht="13" x14ac:dyDescent="0.2"/>
    <row r="28" spans="12:34" ht="13" x14ac:dyDescent="0.2">
      <c r="O28" s="401"/>
      <c r="T28" s="401"/>
      <c r="AH28" s="401"/>
    </row>
    <row r="29" spans="12:34" ht="13" x14ac:dyDescent="0.2"/>
    <row r="30" spans="12:34" ht="13" x14ac:dyDescent="0.2"/>
    <row r="31" spans="12:34" ht="13" x14ac:dyDescent="0.2">
      <c r="Q31" s="401"/>
    </row>
    <row r="32" spans="12:34" ht="13" x14ac:dyDescent="0.2">
      <c r="L32" s="401"/>
    </row>
    <row r="33" spans="2:34" ht="13" x14ac:dyDescent="0.2">
      <c r="C33" s="401"/>
      <c r="E33" s="401"/>
      <c r="G33" s="401"/>
      <c r="I33" s="401"/>
      <c r="X33" s="401"/>
    </row>
    <row r="34" spans="2:34" ht="13" x14ac:dyDescent="0.2">
      <c r="B34" s="401"/>
      <c r="P34" s="401"/>
      <c r="R34" s="401"/>
      <c r="T34" s="401"/>
    </row>
    <row r="35" spans="2:34" ht="13" x14ac:dyDescent="0.2">
      <c r="D35" s="401"/>
      <c r="W35" s="401"/>
      <c r="AC35" s="401"/>
      <c r="AD35" s="401"/>
      <c r="AE35" s="401"/>
      <c r="AF35" s="401"/>
      <c r="AG35" s="401"/>
      <c r="AH35" s="401"/>
    </row>
    <row r="36" spans="2:34" ht="13" x14ac:dyDescent="0.2">
      <c r="H36" s="401"/>
      <c r="J36" s="401"/>
      <c r="K36" s="401"/>
      <c r="M36" s="401"/>
      <c r="Y36" s="401"/>
      <c r="Z36" s="401"/>
      <c r="AA36" s="401"/>
      <c r="AB36" s="401"/>
      <c r="AC36" s="401"/>
      <c r="AD36" s="401"/>
      <c r="AE36" s="401"/>
      <c r="AF36" s="401"/>
      <c r="AG36" s="401"/>
      <c r="AH36" s="401"/>
    </row>
    <row r="37" spans="2:34" ht="13" x14ac:dyDescent="0.2">
      <c r="AH37" s="401"/>
    </row>
    <row r="38" spans="2:34" ht="13" x14ac:dyDescent="0.2">
      <c r="AG38" s="401"/>
      <c r="AH38" s="401"/>
    </row>
    <row r="39" spans="2:34" ht="13" x14ac:dyDescent="0.2"/>
    <row r="40" spans="2:34" ht="13" x14ac:dyDescent="0.2">
      <c r="X40" s="401"/>
    </row>
    <row r="41" spans="2:34" ht="13" x14ac:dyDescent="0.2">
      <c r="R41" s="401"/>
    </row>
    <row r="42" spans="2:34" ht="13" x14ac:dyDescent="0.2">
      <c r="W42" s="401"/>
    </row>
    <row r="43" spans="2:34" ht="13" x14ac:dyDescent="0.2">
      <c r="Y43" s="401"/>
      <c r="Z43" s="401"/>
      <c r="AA43" s="401"/>
      <c r="AB43" s="401"/>
      <c r="AC43" s="401"/>
      <c r="AD43" s="401"/>
      <c r="AE43" s="401"/>
      <c r="AF43" s="401"/>
      <c r="AG43" s="401"/>
      <c r="AH43" s="401"/>
    </row>
    <row r="44" spans="2:34" ht="13" x14ac:dyDescent="0.2">
      <c r="AH44" s="401"/>
    </row>
    <row r="45" spans="2:34" ht="13" x14ac:dyDescent="0.2">
      <c r="X45" s="401"/>
    </row>
    <row r="46" spans="2:34" ht="13" x14ac:dyDescent="0.2"/>
    <row r="47" spans="2:34" ht="13" x14ac:dyDescent="0.2"/>
    <row r="48" spans="2:34" ht="13" x14ac:dyDescent="0.2">
      <c r="W48" s="401"/>
      <c r="Y48" s="401"/>
      <c r="Z48" s="401"/>
      <c r="AA48" s="401"/>
      <c r="AB48" s="401"/>
      <c r="AC48" s="401"/>
      <c r="AD48" s="401"/>
      <c r="AE48" s="401"/>
      <c r="AF48" s="401"/>
      <c r="AG48" s="401"/>
      <c r="AH48" s="401"/>
    </row>
    <row r="49" spans="28:34" ht="13" x14ac:dyDescent="0.2"/>
    <row r="50" spans="28:34" ht="13" x14ac:dyDescent="0.2">
      <c r="AE50" s="401"/>
      <c r="AF50" s="401"/>
      <c r="AG50" s="401"/>
      <c r="AH50" s="401"/>
    </row>
    <row r="51" spans="28:34" ht="13" x14ac:dyDescent="0.2">
      <c r="AC51" s="401"/>
      <c r="AD51" s="401"/>
      <c r="AE51" s="401"/>
      <c r="AF51" s="401"/>
      <c r="AG51" s="401"/>
      <c r="AH51" s="401"/>
    </row>
    <row r="52" spans="28:34" ht="13" x14ac:dyDescent="0.2"/>
    <row r="53" spans="28:34" ht="13" x14ac:dyDescent="0.2">
      <c r="AF53" s="401"/>
      <c r="AG53" s="401"/>
      <c r="AH53" s="401"/>
    </row>
    <row r="54" spans="28:34" ht="13" x14ac:dyDescent="0.2">
      <c r="AH54" s="401"/>
    </row>
    <row r="55" spans="28:34" ht="13" x14ac:dyDescent="0.2"/>
    <row r="56" spans="28:34" ht="13" x14ac:dyDescent="0.2">
      <c r="AB56" s="401"/>
      <c r="AC56" s="401"/>
      <c r="AD56" s="401"/>
      <c r="AE56" s="401"/>
      <c r="AF56" s="401"/>
      <c r="AG56" s="401"/>
      <c r="AH56" s="401"/>
    </row>
    <row r="57" spans="28:34" ht="13" x14ac:dyDescent="0.2">
      <c r="AH57" s="401"/>
    </row>
    <row r="58" spans="28:34" ht="13" x14ac:dyDescent="0.2">
      <c r="AH58" s="401"/>
    </row>
    <row r="59" spans="28:34" ht="13" x14ac:dyDescent="0.2"/>
    <row r="60" spans="28:34" ht="13" x14ac:dyDescent="0.2"/>
    <row r="61" spans="28:34" ht="13" x14ac:dyDescent="0.2"/>
    <row r="62" spans="28:34" ht="13" x14ac:dyDescent="0.2"/>
    <row r="63" spans="28:34" ht="13" x14ac:dyDescent="0.2">
      <c r="AH63" s="401"/>
    </row>
    <row r="64" spans="28:34" ht="13" x14ac:dyDescent="0.2">
      <c r="AG64" s="401"/>
      <c r="AH64" s="401"/>
    </row>
    <row r="65" spans="28:34" ht="13" x14ac:dyDescent="0.2"/>
    <row r="66" spans="28:34" ht="13" x14ac:dyDescent="0.2"/>
    <row r="67" spans="28:34" ht="13" x14ac:dyDescent="0.2"/>
    <row r="68" spans="28:34" ht="13" x14ac:dyDescent="0.2">
      <c r="AB68" s="401"/>
      <c r="AC68" s="401"/>
      <c r="AD68" s="401"/>
      <c r="AE68" s="401"/>
      <c r="AF68" s="401"/>
      <c r="AG68" s="401"/>
      <c r="AH68" s="401"/>
    </row>
    <row r="69" spans="28:34" ht="13" x14ac:dyDescent="0.2">
      <c r="AF69" s="401"/>
      <c r="AG69" s="401"/>
      <c r="AH69" s="401"/>
    </row>
    <row r="70" spans="28:34" ht="13" x14ac:dyDescent="0.2"/>
    <row r="71" spans="28:34" ht="13" x14ac:dyDescent="0.2"/>
    <row r="72" spans="28:34" ht="13" x14ac:dyDescent="0.2"/>
    <row r="73" spans="28:34" ht="13" x14ac:dyDescent="0.2"/>
    <row r="74" spans="28:34" ht="13" x14ac:dyDescent="0.2"/>
    <row r="75" spans="28:34" ht="13" x14ac:dyDescent="0.2">
      <c r="AH75" s="401"/>
    </row>
    <row r="76" spans="28:34" ht="13" x14ac:dyDescent="0.2">
      <c r="AF76" s="401"/>
      <c r="AG76" s="401"/>
      <c r="AH76" s="401"/>
    </row>
    <row r="77" spans="28:34" ht="13" x14ac:dyDescent="0.2">
      <c r="AG77" s="401"/>
      <c r="AH77" s="401"/>
    </row>
    <row r="78" spans="28:34" ht="13" x14ac:dyDescent="0.2"/>
    <row r="79" spans="28:34" ht="13" x14ac:dyDescent="0.2"/>
    <row r="80" spans="28:34" ht="13" x14ac:dyDescent="0.2"/>
    <row r="81" spans="25:34" ht="13" x14ac:dyDescent="0.2"/>
    <row r="82" spans="25:34" ht="13" x14ac:dyDescent="0.2">
      <c r="Y82" s="401"/>
    </row>
    <row r="83" spans="25:34" ht="13" x14ac:dyDescent="0.2">
      <c r="Y83" s="401"/>
      <c r="Z83" s="401"/>
      <c r="AA83" s="401"/>
      <c r="AB83" s="401"/>
      <c r="AC83" s="401"/>
      <c r="AD83" s="401"/>
      <c r="AE83" s="401"/>
      <c r="AF83" s="401"/>
      <c r="AG83" s="401"/>
      <c r="AH83" s="401"/>
    </row>
    <row r="84" spans="25:34" ht="13" x14ac:dyDescent="0.2"/>
    <row r="85" spans="25:34" ht="13" x14ac:dyDescent="0.2"/>
    <row r="86" spans="25:34" ht="13" x14ac:dyDescent="0.2"/>
    <row r="87" spans="25:34" ht="13" x14ac:dyDescent="0.2"/>
    <row r="88" spans="25:34" ht="13" x14ac:dyDescent="0.2">
      <c r="AH88" s="40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401"/>
      <c r="AG94" s="401"/>
      <c r="AH94" s="401"/>
    </row>
    <row r="95" spans="25:34" ht="13.5" customHeight="1" x14ac:dyDescent="0.2">
      <c r="AH95" s="40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01"/>
    </row>
    <row r="102" spans="33:34" ht="13.5" customHeight="1" x14ac:dyDescent="0.2"/>
    <row r="103" spans="33:34" ht="13.5" customHeight="1" x14ac:dyDescent="0.2"/>
    <row r="104" spans="33:34" ht="13.5" customHeight="1" x14ac:dyDescent="0.2">
      <c r="AG104" s="401"/>
      <c r="AH104" s="40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401"/>
    </row>
    <row r="117" spans="34:122" ht="13.5" customHeight="1" x14ac:dyDescent="0.2"/>
    <row r="118" spans="34:122" ht="13.5" customHeight="1" x14ac:dyDescent="0.2"/>
    <row r="119" spans="34:122" ht="13.5" customHeight="1" x14ac:dyDescent="0.2"/>
    <row r="120" spans="34:122" ht="13.5" customHeight="1" x14ac:dyDescent="0.2">
      <c r="AH120" s="401"/>
    </row>
    <row r="121" spans="34:122" ht="13.5" customHeight="1" x14ac:dyDescent="0.2">
      <c r="AH121" s="401"/>
    </row>
    <row r="122" spans="34:122" ht="13.5" customHeight="1" x14ac:dyDescent="0.2"/>
    <row r="123" spans="34:122" ht="13.5" customHeight="1" x14ac:dyDescent="0.2"/>
    <row r="124" spans="34:122" ht="13.5" customHeight="1" x14ac:dyDescent="0.2"/>
    <row r="125" spans="34:122" ht="13.5" customHeight="1" x14ac:dyDescent="0.2">
      <c r="DR125" s="401" t="s">
        <v>508</v>
      </c>
    </row>
  </sheetData>
  <phoneticPr fontId="2"/>
  <printOptions horizontalCentered="1"/>
  <pageMargins left="0" right="0" top="0.19685039370078741" bottom="0" header="0.31496062992125984" footer="0.31496062992125984"/>
  <pageSetup paperSize="8" scale="53"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zoomScaleNormal="100" workbookViewId="0"/>
  </sheetViews>
  <sheetFormatPr defaultColWidth="0" defaultRowHeight="13.5" customHeight="1" zeroHeight="1" x14ac:dyDescent="0.2"/>
  <cols>
    <col min="1" max="34" width="2.453125" style="402" customWidth="1"/>
    <col min="35" max="122" width="2.453125" style="401" customWidth="1"/>
    <col min="123" max="16384" width="2.453125" style="401" hidden="1"/>
  </cols>
  <sheetData>
    <row r="1" spans="2:34" ht="13.5" customHeight="1" x14ac:dyDescent="0.2">
      <c r="B1" s="401"/>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row>
    <row r="2" spans="2:34" ht="13" x14ac:dyDescent="0.2">
      <c r="S2" s="401"/>
      <c r="AH2" s="401"/>
    </row>
    <row r="3" spans="2:34" ht="13" x14ac:dyDescent="0.2">
      <c r="C3" s="401"/>
      <c r="D3" s="401"/>
      <c r="E3" s="401"/>
      <c r="F3" s="401"/>
      <c r="G3" s="401"/>
      <c r="H3" s="401"/>
      <c r="I3" s="401"/>
      <c r="J3" s="401"/>
      <c r="K3" s="401"/>
      <c r="L3" s="401"/>
      <c r="M3" s="401"/>
      <c r="N3" s="401"/>
      <c r="O3" s="401"/>
      <c r="P3" s="401"/>
      <c r="Q3" s="401"/>
      <c r="R3" s="401"/>
      <c r="S3" s="401"/>
      <c r="U3" s="401"/>
      <c r="V3" s="401"/>
      <c r="W3" s="401"/>
      <c r="X3" s="401"/>
      <c r="Y3" s="401"/>
      <c r="Z3" s="401"/>
      <c r="AA3" s="401"/>
      <c r="AB3" s="401"/>
      <c r="AC3" s="401"/>
      <c r="AD3" s="401"/>
      <c r="AE3" s="401"/>
      <c r="AF3" s="401"/>
      <c r="AG3" s="401"/>
      <c r="AH3" s="401"/>
    </row>
    <row r="4" spans="2:34" ht="13" x14ac:dyDescent="0.2"/>
    <row r="5" spans="2:34" ht="13" x14ac:dyDescent="0.2"/>
    <row r="6" spans="2:34" ht="13" x14ac:dyDescent="0.2"/>
    <row r="7" spans="2:34" ht="13" x14ac:dyDescent="0.2"/>
    <row r="8" spans="2:34" ht="13" x14ac:dyDescent="0.2"/>
    <row r="9" spans="2:34" ht="13" x14ac:dyDescent="0.2">
      <c r="AH9" s="40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401"/>
    </row>
    <row r="18" spans="12:34" ht="13" x14ac:dyDescent="0.2"/>
    <row r="19" spans="12:34" ht="13" x14ac:dyDescent="0.2"/>
    <row r="20" spans="12:34" ht="13" x14ac:dyDescent="0.2">
      <c r="AH20" s="401"/>
    </row>
    <row r="21" spans="12:34" ht="13" x14ac:dyDescent="0.2">
      <c r="AH21" s="401"/>
    </row>
    <row r="22" spans="12:34" ht="13" x14ac:dyDescent="0.2"/>
    <row r="23" spans="12:34" ht="13" x14ac:dyDescent="0.2"/>
    <row r="24" spans="12:34" ht="13" x14ac:dyDescent="0.2">
      <c r="Q24" s="401"/>
    </row>
    <row r="25" spans="12:34" ht="13" x14ac:dyDescent="0.2"/>
    <row r="26" spans="12:34" ht="13" x14ac:dyDescent="0.2"/>
    <row r="27" spans="12:34" ht="13" x14ac:dyDescent="0.2"/>
    <row r="28" spans="12:34" ht="13" x14ac:dyDescent="0.2">
      <c r="O28" s="401"/>
      <c r="T28" s="401"/>
      <c r="AH28" s="401"/>
    </row>
    <row r="29" spans="12:34" ht="13" x14ac:dyDescent="0.2"/>
    <row r="30" spans="12:34" ht="13" x14ac:dyDescent="0.2"/>
    <row r="31" spans="12:34" ht="13" x14ac:dyDescent="0.2">
      <c r="Q31" s="401"/>
    </row>
    <row r="32" spans="12:34" ht="13" x14ac:dyDescent="0.2">
      <c r="L32" s="401"/>
    </row>
    <row r="33" spans="2:34" ht="13" x14ac:dyDescent="0.2">
      <c r="C33" s="401"/>
      <c r="E33" s="401"/>
      <c r="G33" s="401"/>
      <c r="I33" s="401"/>
      <c r="X33" s="401"/>
    </row>
    <row r="34" spans="2:34" ht="13" x14ac:dyDescent="0.2">
      <c r="B34" s="401"/>
      <c r="P34" s="401"/>
      <c r="R34" s="401"/>
      <c r="T34" s="401"/>
    </row>
    <row r="35" spans="2:34" ht="13" x14ac:dyDescent="0.2">
      <c r="D35" s="401"/>
      <c r="W35" s="401"/>
      <c r="AC35" s="401"/>
      <c r="AD35" s="401"/>
      <c r="AE35" s="401"/>
      <c r="AF35" s="401"/>
      <c r="AG35" s="401"/>
      <c r="AH35" s="401"/>
    </row>
    <row r="36" spans="2:34" ht="13" x14ac:dyDescent="0.2">
      <c r="H36" s="401"/>
      <c r="J36" s="401"/>
      <c r="K36" s="401"/>
      <c r="M36" s="401"/>
      <c r="Y36" s="401"/>
      <c r="Z36" s="401"/>
      <c r="AA36" s="401"/>
      <c r="AB36" s="401"/>
      <c r="AC36" s="401"/>
      <c r="AD36" s="401"/>
      <c r="AE36" s="401"/>
      <c r="AF36" s="401"/>
      <c r="AG36" s="401"/>
      <c r="AH36" s="401"/>
    </row>
    <row r="37" spans="2:34" ht="13" x14ac:dyDescent="0.2">
      <c r="AH37" s="401"/>
    </row>
    <row r="38" spans="2:34" ht="13" x14ac:dyDescent="0.2">
      <c r="AG38" s="401"/>
      <c r="AH38" s="401"/>
    </row>
    <row r="39" spans="2:34" ht="13" x14ac:dyDescent="0.2"/>
    <row r="40" spans="2:34" ht="13" x14ac:dyDescent="0.2">
      <c r="X40" s="401"/>
    </row>
    <row r="41" spans="2:34" ht="13" x14ac:dyDescent="0.2">
      <c r="R41" s="401"/>
    </row>
    <row r="42" spans="2:34" ht="13" x14ac:dyDescent="0.2">
      <c r="W42" s="401"/>
    </row>
    <row r="43" spans="2:34" ht="13" x14ac:dyDescent="0.2">
      <c r="Y43" s="401"/>
      <c r="Z43" s="401"/>
      <c r="AA43" s="401"/>
      <c r="AB43" s="401"/>
      <c r="AC43" s="401"/>
      <c r="AD43" s="401"/>
      <c r="AE43" s="401"/>
      <c r="AF43" s="401"/>
      <c r="AG43" s="401"/>
      <c r="AH43" s="401"/>
    </row>
    <row r="44" spans="2:34" ht="13" x14ac:dyDescent="0.2">
      <c r="AH44" s="401"/>
    </row>
    <row r="45" spans="2:34" ht="13" x14ac:dyDescent="0.2">
      <c r="X45" s="401"/>
    </row>
    <row r="46" spans="2:34" ht="13" x14ac:dyDescent="0.2"/>
    <row r="47" spans="2:34" ht="13" x14ac:dyDescent="0.2"/>
    <row r="48" spans="2:34" ht="13" x14ac:dyDescent="0.2">
      <c r="W48" s="401"/>
      <c r="Y48" s="401"/>
      <c r="Z48" s="401"/>
      <c r="AA48" s="401"/>
      <c r="AB48" s="401"/>
      <c r="AC48" s="401"/>
      <c r="AD48" s="401"/>
      <c r="AE48" s="401"/>
      <c r="AF48" s="401"/>
      <c r="AG48" s="401"/>
      <c r="AH48" s="401"/>
    </row>
    <row r="49" spans="28:34" ht="13" x14ac:dyDescent="0.2"/>
    <row r="50" spans="28:34" ht="13" x14ac:dyDescent="0.2">
      <c r="AE50" s="401"/>
      <c r="AF50" s="401"/>
      <c r="AG50" s="401"/>
      <c r="AH50" s="401"/>
    </row>
    <row r="51" spans="28:34" ht="13" x14ac:dyDescent="0.2">
      <c r="AC51" s="401"/>
      <c r="AD51" s="401"/>
      <c r="AE51" s="401"/>
      <c r="AF51" s="401"/>
      <c r="AG51" s="401"/>
      <c r="AH51" s="401"/>
    </row>
    <row r="52" spans="28:34" ht="13" x14ac:dyDescent="0.2"/>
    <row r="53" spans="28:34" ht="13" x14ac:dyDescent="0.2">
      <c r="AF53" s="401"/>
      <c r="AG53" s="401"/>
      <c r="AH53" s="401"/>
    </row>
    <row r="54" spans="28:34" ht="13" x14ac:dyDescent="0.2">
      <c r="AH54" s="401"/>
    </row>
    <row r="55" spans="28:34" ht="13" x14ac:dyDescent="0.2"/>
    <row r="56" spans="28:34" ht="13" x14ac:dyDescent="0.2">
      <c r="AB56" s="401"/>
      <c r="AC56" s="401"/>
      <c r="AD56" s="401"/>
      <c r="AE56" s="401"/>
      <c r="AF56" s="401"/>
      <c r="AG56" s="401"/>
      <c r="AH56" s="401"/>
    </row>
    <row r="57" spans="28:34" ht="13" x14ac:dyDescent="0.2">
      <c r="AH57" s="401"/>
    </row>
    <row r="58" spans="28:34" ht="13" x14ac:dyDescent="0.2">
      <c r="AH58" s="401"/>
    </row>
    <row r="59" spans="28:34" ht="13" x14ac:dyDescent="0.2">
      <c r="AG59" s="401"/>
      <c r="AH59" s="401"/>
    </row>
    <row r="60" spans="28:34" ht="13" x14ac:dyDescent="0.2"/>
    <row r="61" spans="28:34" ht="13" x14ac:dyDescent="0.2"/>
    <row r="62" spans="28:34" ht="13" x14ac:dyDescent="0.2"/>
    <row r="63" spans="28:34" ht="13" x14ac:dyDescent="0.2">
      <c r="AH63" s="401"/>
    </row>
    <row r="64" spans="28:34" ht="13" x14ac:dyDescent="0.2">
      <c r="AG64" s="401"/>
      <c r="AH64" s="401"/>
    </row>
    <row r="65" spans="28:34" ht="13" x14ac:dyDescent="0.2"/>
    <row r="66" spans="28:34" ht="13" x14ac:dyDescent="0.2"/>
    <row r="67" spans="28:34" ht="13" x14ac:dyDescent="0.2"/>
    <row r="68" spans="28:34" ht="13" x14ac:dyDescent="0.2">
      <c r="AB68" s="401"/>
      <c r="AC68" s="401"/>
      <c r="AD68" s="401"/>
      <c r="AE68" s="401"/>
      <c r="AF68" s="401"/>
      <c r="AG68" s="401"/>
      <c r="AH68" s="401"/>
    </row>
    <row r="69" spans="28:34" ht="13" x14ac:dyDescent="0.2">
      <c r="AF69" s="401"/>
      <c r="AG69" s="401"/>
      <c r="AH69" s="401"/>
    </row>
    <row r="70" spans="28:34" ht="13" x14ac:dyDescent="0.2"/>
    <row r="71" spans="28:34" ht="13" x14ac:dyDescent="0.2"/>
    <row r="72" spans="28:34" ht="13" x14ac:dyDescent="0.2"/>
    <row r="73" spans="28:34" ht="13" x14ac:dyDescent="0.2"/>
    <row r="74" spans="28:34" ht="13" x14ac:dyDescent="0.2"/>
    <row r="75" spans="28:34" ht="13" x14ac:dyDescent="0.2">
      <c r="AH75" s="401"/>
    </row>
    <row r="76" spans="28:34" ht="13" x14ac:dyDescent="0.2">
      <c r="AF76" s="401"/>
      <c r="AG76" s="401"/>
      <c r="AH76" s="401"/>
    </row>
    <row r="77" spans="28:34" ht="13" x14ac:dyDescent="0.2">
      <c r="AG77" s="401"/>
      <c r="AH77" s="401"/>
    </row>
    <row r="78" spans="28:34" ht="13" x14ac:dyDescent="0.2"/>
    <row r="79" spans="28:34" ht="13" x14ac:dyDescent="0.2"/>
    <row r="80" spans="28:34" ht="13" x14ac:dyDescent="0.2"/>
    <row r="81" spans="25:34" ht="13" x14ac:dyDescent="0.2"/>
    <row r="82" spans="25:34" ht="13" x14ac:dyDescent="0.2">
      <c r="Y82" s="401"/>
    </row>
    <row r="83" spans="25:34" ht="13" x14ac:dyDescent="0.2">
      <c r="Y83" s="401"/>
      <c r="Z83" s="401"/>
      <c r="AA83" s="401"/>
      <c r="AB83" s="401"/>
      <c r="AC83" s="401"/>
      <c r="AD83" s="401"/>
      <c r="AE83" s="401"/>
      <c r="AF83" s="401"/>
      <c r="AG83" s="401"/>
      <c r="AH83" s="401"/>
    </row>
    <row r="84" spans="25:34" ht="13" x14ac:dyDescent="0.2"/>
    <row r="85" spans="25:34" ht="13" x14ac:dyDescent="0.2"/>
    <row r="86" spans="25:34" ht="13" x14ac:dyDescent="0.2"/>
    <row r="87" spans="25:34" ht="13" x14ac:dyDescent="0.2"/>
    <row r="88" spans="25:34" ht="13" x14ac:dyDescent="0.2">
      <c r="AH88" s="40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401"/>
      <c r="AG94" s="401"/>
      <c r="AH94" s="401"/>
    </row>
    <row r="95" spans="25:34" ht="13.5" customHeight="1" x14ac:dyDescent="0.2">
      <c r="AH95" s="40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401"/>
    </row>
    <row r="102" spans="33:34" ht="13.5" customHeight="1" x14ac:dyDescent="0.2"/>
    <row r="103" spans="33:34" ht="13.5" customHeight="1" x14ac:dyDescent="0.2"/>
    <row r="104" spans="33:34" ht="13.5" customHeight="1" x14ac:dyDescent="0.2">
      <c r="AG104" s="401"/>
      <c r="AH104" s="40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401"/>
    </row>
    <row r="117" spans="34:122" ht="13.5" customHeight="1" x14ac:dyDescent="0.2"/>
    <row r="118" spans="34:122" ht="13.5" customHeight="1" x14ac:dyDescent="0.2"/>
    <row r="119" spans="34:122" ht="13.5" customHeight="1" x14ac:dyDescent="0.2"/>
    <row r="120" spans="34:122" ht="13.5" customHeight="1" x14ac:dyDescent="0.2">
      <c r="AH120" s="401"/>
    </row>
    <row r="121" spans="34:122" ht="13.5" customHeight="1" x14ac:dyDescent="0.2">
      <c r="AH121" s="401"/>
    </row>
    <row r="122" spans="34:122" ht="13.5" customHeight="1" x14ac:dyDescent="0.2"/>
    <row r="123" spans="34:122" ht="13.5" customHeight="1" x14ac:dyDescent="0.2"/>
    <row r="124" spans="34:122" ht="13.5" customHeight="1" x14ac:dyDescent="0.2"/>
    <row r="125" spans="34:122" ht="13.5" customHeight="1" x14ac:dyDescent="0.2">
      <c r="DR125" s="401" t="s">
        <v>614</v>
      </c>
    </row>
  </sheetData>
  <phoneticPr fontId="2"/>
  <printOptions horizontalCentered="1"/>
  <pageMargins left="0" right="0" top="0.19685039370078741" bottom="0" header="0.31496062992125984" footer="0.31496062992125984"/>
  <pageSetup paperSize="8" scale="53"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558</v>
      </c>
      <c r="G2" s="151"/>
      <c r="H2" s="152"/>
    </row>
    <row r="3" spans="1:8" x14ac:dyDescent="0.2">
      <c r="A3" s="148" t="s">
        <v>551</v>
      </c>
      <c r="B3" s="153"/>
      <c r="C3" s="154"/>
      <c r="D3" s="155">
        <v>63452</v>
      </c>
      <c r="E3" s="156"/>
      <c r="F3" s="157">
        <v>45022</v>
      </c>
      <c r="G3" s="158"/>
      <c r="H3" s="159"/>
    </row>
    <row r="4" spans="1:8" x14ac:dyDescent="0.2">
      <c r="A4" s="160"/>
      <c r="B4" s="161"/>
      <c r="C4" s="162"/>
      <c r="D4" s="163">
        <v>47761</v>
      </c>
      <c r="E4" s="164"/>
      <c r="F4" s="165">
        <v>25247</v>
      </c>
      <c r="G4" s="166"/>
      <c r="H4" s="167"/>
    </row>
    <row r="5" spans="1:8" x14ac:dyDescent="0.2">
      <c r="A5" s="148" t="s">
        <v>553</v>
      </c>
      <c r="B5" s="153"/>
      <c r="C5" s="154"/>
      <c r="D5" s="155">
        <v>54042</v>
      </c>
      <c r="E5" s="156"/>
      <c r="F5" s="157">
        <v>46035</v>
      </c>
      <c r="G5" s="158"/>
      <c r="H5" s="159"/>
    </row>
    <row r="6" spans="1:8" x14ac:dyDescent="0.2">
      <c r="A6" s="160"/>
      <c r="B6" s="161"/>
      <c r="C6" s="162"/>
      <c r="D6" s="163">
        <v>41752</v>
      </c>
      <c r="E6" s="164"/>
      <c r="F6" s="165">
        <v>25158</v>
      </c>
      <c r="G6" s="166"/>
      <c r="H6" s="167"/>
    </row>
    <row r="7" spans="1:8" x14ac:dyDescent="0.2">
      <c r="A7" s="148" t="s">
        <v>554</v>
      </c>
      <c r="B7" s="153"/>
      <c r="C7" s="154"/>
      <c r="D7" s="155">
        <v>58378</v>
      </c>
      <c r="E7" s="156"/>
      <c r="F7" s="157">
        <v>43261</v>
      </c>
      <c r="G7" s="158"/>
      <c r="H7" s="159"/>
    </row>
    <row r="8" spans="1:8" x14ac:dyDescent="0.2">
      <c r="A8" s="160"/>
      <c r="B8" s="161"/>
      <c r="C8" s="162"/>
      <c r="D8" s="163">
        <v>47442</v>
      </c>
      <c r="E8" s="164"/>
      <c r="F8" s="165">
        <v>24721</v>
      </c>
      <c r="G8" s="166"/>
      <c r="H8" s="167"/>
    </row>
    <row r="9" spans="1:8" x14ac:dyDescent="0.2">
      <c r="A9" s="148" t="s">
        <v>555</v>
      </c>
      <c r="B9" s="153"/>
      <c r="C9" s="154"/>
      <c r="D9" s="155">
        <v>47849</v>
      </c>
      <c r="E9" s="156"/>
      <c r="F9" s="157">
        <v>40626</v>
      </c>
      <c r="G9" s="158"/>
      <c r="H9" s="159"/>
    </row>
    <row r="10" spans="1:8" x14ac:dyDescent="0.2">
      <c r="A10" s="160"/>
      <c r="B10" s="161"/>
      <c r="C10" s="162"/>
      <c r="D10" s="163">
        <v>41293</v>
      </c>
      <c r="E10" s="164"/>
      <c r="F10" s="165">
        <v>24279</v>
      </c>
      <c r="G10" s="166"/>
      <c r="H10" s="167"/>
    </row>
    <row r="11" spans="1:8" x14ac:dyDescent="0.2">
      <c r="A11" s="148" t="s">
        <v>556</v>
      </c>
      <c r="B11" s="153"/>
      <c r="C11" s="154"/>
      <c r="D11" s="155">
        <v>56091</v>
      </c>
      <c r="E11" s="156"/>
      <c r="F11" s="157">
        <v>46133</v>
      </c>
      <c r="G11" s="158"/>
      <c r="H11" s="159"/>
    </row>
    <row r="12" spans="1:8" x14ac:dyDescent="0.2">
      <c r="A12" s="160"/>
      <c r="B12" s="161"/>
      <c r="C12" s="168"/>
      <c r="D12" s="163">
        <v>46237</v>
      </c>
      <c r="E12" s="164"/>
      <c r="F12" s="165">
        <v>27280</v>
      </c>
      <c r="G12" s="166"/>
      <c r="H12" s="167"/>
    </row>
    <row r="13" spans="1:8" x14ac:dyDescent="0.2">
      <c r="A13" s="148"/>
      <c r="B13" s="153"/>
      <c r="C13" s="169"/>
      <c r="D13" s="170">
        <v>55962</v>
      </c>
      <c r="E13" s="171"/>
      <c r="F13" s="172">
        <v>44215</v>
      </c>
      <c r="G13" s="173"/>
      <c r="H13" s="159"/>
    </row>
    <row r="14" spans="1:8" x14ac:dyDescent="0.2">
      <c r="A14" s="160"/>
      <c r="B14" s="161"/>
      <c r="C14" s="162"/>
      <c r="D14" s="163">
        <v>44897</v>
      </c>
      <c r="E14" s="164"/>
      <c r="F14" s="165">
        <v>25337</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5.78</v>
      </c>
      <c r="C19" s="174">
        <f>ROUND(VALUE(SUBSTITUTE(実質収支比率等に係る経年分析!G$48,"▲","-")),2)</f>
        <v>7.37</v>
      </c>
      <c r="D19" s="174">
        <f>ROUND(VALUE(SUBSTITUTE(実質収支比率等に係る経年分析!H$48,"▲","-")),2)</f>
        <v>9.06</v>
      </c>
      <c r="E19" s="174">
        <f>ROUND(VALUE(SUBSTITUTE(実質収支比率等に係る経年分析!I$48,"▲","-")),2)</f>
        <v>11.41</v>
      </c>
      <c r="F19" s="174">
        <f>ROUND(VALUE(SUBSTITUTE(実質収支比率等に係る経年分析!J$48,"▲","-")),2)</f>
        <v>10.47</v>
      </c>
    </row>
    <row r="20" spans="1:11" x14ac:dyDescent="0.2">
      <c r="A20" s="174" t="s">
        <v>56</v>
      </c>
      <c r="B20" s="174">
        <f>ROUND(VALUE(SUBSTITUTE(実質収支比率等に係る経年分析!F$47,"▲","-")),2)</f>
        <v>24.8</v>
      </c>
      <c r="C20" s="174">
        <f>ROUND(VALUE(SUBSTITUTE(実質収支比率等に係る経年分析!G$47,"▲","-")),2)</f>
        <v>27.1</v>
      </c>
      <c r="D20" s="174">
        <f>ROUND(VALUE(SUBSTITUTE(実質収支比率等に係る経年分析!H$47,"▲","-")),2)</f>
        <v>28.87</v>
      </c>
      <c r="E20" s="174">
        <f>ROUND(VALUE(SUBSTITUTE(実質収支比率等に係る経年分析!I$47,"▲","-")),2)</f>
        <v>31.41</v>
      </c>
      <c r="F20" s="174">
        <f>ROUND(VALUE(SUBSTITUTE(実質収支比率等に係る経年分析!J$47,"▲","-")),2)</f>
        <v>28.58</v>
      </c>
    </row>
    <row r="21" spans="1:11" x14ac:dyDescent="0.2">
      <c r="A21" s="174" t="s">
        <v>57</v>
      </c>
      <c r="B21" s="174">
        <f>IF(ISNUMBER(VALUE(SUBSTITUTE(実質収支比率等に係る経年分析!F$49,"▲","-"))),ROUND(VALUE(SUBSTITUTE(実質収支比率等に係る経年分析!F$49,"▲","-")),2),NA())</f>
        <v>4.29</v>
      </c>
      <c r="C21" s="174">
        <f>IF(ISNUMBER(VALUE(SUBSTITUTE(実質収支比率等に係る経年分析!G$49,"▲","-"))),ROUND(VALUE(SUBSTITUTE(実質収支比率等に係る経年分析!G$49,"▲","-")),2),NA())</f>
        <v>1.91</v>
      </c>
      <c r="D21" s="174">
        <f>IF(ISNUMBER(VALUE(SUBSTITUTE(実質収支比率等に係る経年分析!H$49,"▲","-"))),ROUND(VALUE(SUBSTITUTE(実質収支比率等に係る経年分析!H$49,"▲","-")),2),NA())</f>
        <v>5.03</v>
      </c>
      <c r="E21" s="174">
        <f>IF(ISNUMBER(VALUE(SUBSTITUTE(実質収支比率等に係る経年分析!I$49,"▲","-"))),ROUND(VALUE(SUBSTITUTE(実質収支比率等に係る経年分析!I$49,"▲","-")),2),NA())</f>
        <v>1.62</v>
      </c>
      <c r="F21" s="174">
        <f>IF(ISNUMBER(VALUE(SUBSTITUTE(実質収支比率等に係る経年分析!J$49,"▲","-"))),ROUND(VALUE(SUBSTITUTE(実質収支比率等に係る経年分析!J$49,"▲","-")),2),NA())</f>
        <v>-3.12</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0.87</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公共用地取得事業特別会計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1.1100000000000001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1.07</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2.71</v>
      </c>
    </row>
    <row r="35" spans="1:16" x14ac:dyDescent="0.2">
      <c r="A35" s="175" t="str">
        <f>IF(連結実質赤字比率に係る赤字・黒字の構成分析!C$35="",NA(),連結実質赤字比率に係る赤字・黒字の構成分析!C$35)</f>
        <v>病院事業会計</v>
      </c>
      <c r="B35" s="175">
        <f>IF(ROUND(VALUE(SUBSTITUTE(連結実質赤字比率に係る赤字・黒字の構成分析!F$35,"▲", "-")), 2) &lt; 0, ABS(ROUND(VALUE(SUBSTITUTE(連結実質赤字比率に係る赤字・黒字の構成分析!F$35,"▲", "-")), 2)), NA())</f>
        <v>0.42</v>
      </c>
      <c r="C35" s="175" t="e">
        <f>IF(ROUND(VALUE(SUBSTITUTE(連結実質赤字比率に係る赤字・黒字の構成分析!F$35,"▲", "-")), 2) &gt;= 0, ABS(ROUND(VALUE(SUBSTITUTE(連結実質赤字比率に係る赤字・黒字の構成分析!F$35,"▲", "-")), 2)), NA())</f>
        <v>#N/A</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10.47</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5998</v>
      </c>
      <c r="E42" s="176"/>
      <c r="F42" s="176"/>
      <c r="G42" s="176">
        <f>'実質公債費比率（分子）の構造'!L$52</f>
        <v>5749</v>
      </c>
      <c r="H42" s="176"/>
      <c r="I42" s="176"/>
      <c r="J42" s="176">
        <f>'実質公債費比率（分子）の構造'!M$52</f>
        <v>5725</v>
      </c>
      <c r="K42" s="176"/>
      <c r="L42" s="176"/>
      <c r="M42" s="176">
        <f>'実質公債費比率（分子）の構造'!N$52</f>
        <v>6044</v>
      </c>
      <c r="N42" s="176"/>
      <c r="O42" s="176"/>
      <c r="P42" s="176">
        <f>'実質公債費比率（分子）の構造'!O$52</f>
        <v>6231</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f>'実質公債費比率（分子）の構造'!O$50</f>
        <v>654</v>
      </c>
      <c r="O44" s="176"/>
      <c r="P44" s="176"/>
    </row>
    <row r="45" spans="1:16" x14ac:dyDescent="0.2">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f>'実質公債費比率（分子）の構造'!N$49</f>
        <v>5</v>
      </c>
      <c r="L45" s="176"/>
      <c r="M45" s="176"/>
      <c r="N45" s="176">
        <f>'実質公債費比率（分子）の構造'!O$49</f>
        <v>5</v>
      </c>
      <c r="O45" s="176"/>
      <c r="P45" s="176"/>
    </row>
    <row r="46" spans="1:16" x14ac:dyDescent="0.2">
      <c r="A46" s="176" t="s">
        <v>68</v>
      </c>
      <c r="B46" s="176">
        <f>'実質公債費比率（分子）の構造'!K$48</f>
        <v>1153</v>
      </c>
      <c r="C46" s="176"/>
      <c r="D46" s="176"/>
      <c r="E46" s="176">
        <f>'実質公債費比率（分子）の構造'!L$48</f>
        <v>1158</v>
      </c>
      <c r="F46" s="176"/>
      <c r="G46" s="176"/>
      <c r="H46" s="176">
        <f>'実質公債費比率（分子）の構造'!M$48</f>
        <v>1122</v>
      </c>
      <c r="I46" s="176"/>
      <c r="J46" s="176"/>
      <c r="K46" s="176">
        <f>'実質公債費比率（分子）の構造'!N$48</f>
        <v>1163</v>
      </c>
      <c r="L46" s="176"/>
      <c r="M46" s="176"/>
      <c r="N46" s="176">
        <f>'実質公債費比率（分子）の構造'!O$48</f>
        <v>1141</v>
      </c>
      <c r="O46" s="176"/>
      <c r="P46" s="176"/>
    </row>
    <row r="47" spans="1:16" x14ac:dyDescent="0.2">
      <c r="A47" s="176" t="s">
        <v>69</v>
      </c>
      <c r="B47" s="176">
        <f>'実質公債費比率（分子）の構造'!K$47</f>
        <v>42</v>
      </c>
      <c r="C47" s="176"/>
      <c r="D47" s="176"/>
      <c r="E47" s="176">
        <f>'実質公債費比率（分子）の構造'!L$47</f>
        <v>42</v>
      </c>
      <c r="F47" s="176"/>
      <c r="G47" s="176"/>
      <c r="H47" s="176">
        <f>'実質公債費比率（分子）の構造'!M$47</f>
        <v>42</v>
      </c>
      <c r="I47" s="176"/>
      <c r="J47" s="176"/>
      <c r="K47" s="176">
        <f>'実質公債費比率（分子）の構造'!N$47</f>
        <v>42</v>
      </c>
      <c r="L47" s="176"/>
      <c r="M47" s="176"/>
      <c r="N47" s="176">
        <f>'実質公債費比率（分子）の構造'!O$47</f>
        <v>42</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5887</v>
      </c>
      <c r="C49" s="176"/>
      <c r="D49" s="176"/>
      <c r="E49" s="176">
        <f>'実質公債費比率（分子）の構造'!L$45</f>
        <v>6001</v>
      </c>
      <c r="F49" s="176"/>
      <c r="G49" s="176"/>
      <c r="H49" s="176">
        <f>'実質公債費比率（分子）の構造'!M$45</f>
        <v>5753</v>
      </c>
      <c r="I49" s="176"/>
      <c r="J49" s="176"/>
      <c r="K49" s="176">
        <f>'実質公債費比率（分子）の構造'!N$45</f>
        <v>6044</v>
      </c>
      <c r="L49" s="176"/>
      <c r="M49" s="176"/>
      <c r="N49" s="176">
        <f>'実質公債費比率（分子）の構造'!O$45</f>
        <v>6132</v>
      </c>
      <c r="O49" s="176"/>
      <c r="P49" s="176"/>
    </row>
    <row r="50" spans="1:16" x14ac:dyDescent="0.2">
      <c r="A50" s="176" t="s">
        <v>72</v>
      </c>
      <c r="B50" s="176" t="e">
        <f>NA()</f>
        <v>#N/A</v>
      </c>
      <c r="C50" s="176">
        <f>IF(ISNUMBER('実質公債費比率（分子）の構造'!K$53),'実質公債費比率（分子）の構造'!K$53,NA())</f>
        <v>1084</v>
      </c>
      <c r="D50" s="176" t="e">
        <f>NA()</f>
        <v>#N/A</v>
      </c>
      <c r="E50" s="176" t="e">
        <f>NA()</f>
        <v>#N/A</v>
      </c>
      <c r="F50" s="176">
        <f>IF(ISNUMBER('実質公債費比率（分子）の構造'!L$53),'実質公債費比率（分子）の構造'!L$53,NA())</f>
        <v>1452</v>
      </c>
      <c r="G50" s="176" t="e">
        <f>NA()</f>
        <v>#N/A</v>
      </c>
      <c r="H50" s="176" t="e">
        <f>NA()</f>
        <v>#N/A</v>
      </c>
      <c r="I50" s="176">
        <f>IF(ISNUMBER('実質公債費比率（分子）の構造'!M$53),'実質公債費比率（分子）の構造'!M$53,NA())</f>
        <v>1192</v>
      </c>
      <c r="J50" s="176" t="e">
        <f>NA()</f>
        <v>#N/A</v>
      </c>
      <c r="K50" s="176" t="e">
        <f>NA()</f>
        <v>#N/A</v>
      </c>
      <c r="L50" s="176">
        <f>IF(ISNUMBER('実質公債費比率（分子）の構造'!N$53),'実質公債費比率（分子）の構造'!N$53,NA())</f>
        <v>1210</v>
      </c>
      <c r="M50" s="176" t="e">
        <f>NA()</f>
        <v>#N/A</v>
      </c>
      <c r="N50" s="176" t="e">
        <f>NA()</f>
        <v>#N/A</v>
      </c>
      <c r="O50" s="176">
        <f>IF(ISNUMBER('実質公債費比率（分子）の構造'!O$53),'実質公債費比率（分子）の構造'!O$53,NA())</f>
        <v>1743</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30099</v>
      </c>
      <c r="E56" s="175"/>
      <c r="F56" s="175"/>
      <c r="G56" s="175">
        <f>'将来負担比率（分子）の構造'!J$52</f>
        <v>27888</v>
      </c>
      <c r="H56" s="175"/>
      <c r="I56" s="175"/>
      <c r="J56" s="175">
        <f>'将来負担比率（分子）の構造'!K$52</f>
        <v>25318</v>
      </c>
      <c r="K56" s="175"/>
      <c r="L56" s="175"/>
      <c r="M56" s="175">
        <f>'将来負担比率（分子）の構造'!L$52</f>
        <v>23348</v>
      </c>
      <c r="N56" s="175"/>
      <c r="O56" s="175"/>
      <c r="P56" s="175">
        <f>'将来負担比率（分子）の構造'!M$52</f>
        <v>21803</v>
      </c>
    </row>
    <row r="57" spans="1:16" x14ac:dyDescent="0.2">
      <c r="A57" s="175" t="s">
        <v>43</v>
      </c>
      <c r="B57" s="175"/>
      <c r="C57" s="175"/>
      <c r="D57" s="175">
        <f>'将来負担比率（分子）の構造'!I$51</f>
        <v>9017</v>
      </c>
      <c r="E57" s="175"/>
      <c r="F57" s="175"/>
      <c r="G57" s="175">
        <f>'将来負担比率（分子）の構造'!J$51</f>
        <v>10310</v>
      </c>
      <c r="H57" s="175"/>
      <c r="I57" s="175"/>
      <c r="J57" s="175">
        <f>'将来負担比率（分子）の構造'!K$51</f>
        <v>12261</v>
      </c>
      <c r="K57" s="175"/>
      <c r="L57" s="175"/>
      <c r="M57" s="175">
        <f>'将来負担比率（分子）の構造'!L$51</f>
        <v>14954</v>
      </c>
      <c r="N57" s="175"/>
      <c r="O57" s="175"/>
      <c r="P57" s="175">
        <f>'将来負担比率（分子）の構造'!M$51</f>
        <v>17411</v>
      </c>
    </row>
    <row r="58" spans="1:16" x14ac:dyDescent="0.2">
      <c r="A58" s="175" t="s">
        <v>42</v>
      </c>
      <c r="B58" s="175"/>
      <c r="C58" s="175"/>
      <c r="D58" s="175">
        <f>'将来負担比率（分子）の構造'!I$50</f>
        <v>21461</v>
      </c>
      <c r="E58" s="175"/>
      <c r="F58" s="175"/>
      <c r="G58" s="175">
        <f>'将来負担比率（分子）の構造'!J$50</f>
        <v>22598</v>
      </c>
      <c r="H58" s="175"/>
      <c r="I58" s="175"/>
      <c r="J58" s="175">
        <f>'将来負担比率（分子）の構造'!K$50</f>
        <v>26472</v>
      </c>
      <c r="K58" s="175"/>
      <c r="L58" s="175"/>
      <c r="M58" s="175">
        <f>'将来負担比率（分子）の構造'!L$50</f>
        <v>28714</v>
      </c>
      <c r="N58" s="175"/>
      <c r="O58" s="175"/>
      <c r="P58" s="175">
        <f>'将来負担比率（分子）の構造'!M$50</f>
        <v>31127</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12126</v>
      </c>
      <c r="C62" s="175"/>
      <c r="D62" s="175"/>
      <c r="E62" s="175">
        <f>'将来負担比率（分子）の構造'!J$45</f>
        <v>11498</v>
      </c>
      <c r="F62" s="175"/>
      <c r="G62" s="175"/>
      <c r="H62" s="175">
        <f>'将来負担比率（分子）の構造'!K$45</f>
        <v>11125</v>
      </c>
      <c r="I62" s="175"/>
      <c r="J62" s="175"/>
      <c r="K62" s="175">
        <f>'将来負担比率（分子）の構造'!L$45</f>
        <v>10660</v>
      </c>
      <c r="L62" s="175"/>
      <c r="M62" s="175"/>
      <c r="N62" s="175">
        <f>'将来負担比率（分子）の構造'!M$45</f>
        <v>10698</v>
      </c>
      <c r="O62" s="175"/>
      <c r="P62" s="175"/>
    </row>
    <row r="63" spans="1:16" x14ac:dyDescent="0.2">
      <c r="A63" s="175" t="s">
        <v>35</v>
      </c>
      <c r="B63" s="175" t="str">
        <f>'将来負担比率（分子）の構造'!I$44</f>
        <v>-</v>
      </c>
      <c r="C63" s="175"/>
      <c r="D63" s="175"/>
      <c r="E63" s="175" t="str">
        <f>'将来負担比率（分子）の構造'!J$44</f>
        <v>-</v>
      </c>
      <c r="F63" s="175"/>
      <c r="G63" s="175"/>
      <c r="H63" s="175">
        <f>'将来負担比率（分子）の構造'!K$44</f>
        <v>1265</v>
      </c>
      <c r="I63" s="175"/>
      <c r="J63" s="175"/>
      <c r="K63" s="175">
        <f>'将来負担比率（分子）の構造'!L$44</f>
        <v>1373</v>
      </c>
      <c r="L63" s="175"/>
      <c r="M63" s="175"/>
      <c r="N63" s="175">
        <f>'将来負担比率（分子）の構造'!M$44</f>
        <v>2307</v>
      </c>
      <c r="O63" s="175"/>
      <c r="P63" s="175"/>
    </row>
    <row r="64" spans="1:16" x14ac:dyDescent="0.2">
      <c r="A64" s="175" t="s">
        <v>34</v>
      </c>
      <c r="B64" s="175">
        <f>'将来負担比率（分子）の構造'!I$43</f>
        <v>13704</v>
      </c>
      <c r="C64" s="175"/>
      <c r="D64" s="175"/>
      <c r="E64" s="175">
        <f>'将来負担比率（分子）の構造'!J$43</f>
        <v>12633</v>
      </c>
      <c r="F64" s="175"/>
      <c r="G64" s="175"/>
      <c r="H64" s="175">
        <f>'将来負担比率（分子）の構造'!K$43</f>
        <v>12900</v>
      </c>
      <c r="I64" s="175"/>
      <c r="J64" s="175"/>
      <c r="K64" s="175">
        <f>'将来負担比率（分子）の構造'!L$43</f>
        <v>13817</v>
      </c>
      <c r="L64" s="175"/>
      <c r="M64" s="175"/>
      <c r="N64" s="175">
        <f>'将来負担比率（分子）の構造'!M$43</f>
        <v>14407</v>
      </c>
      <c r="O64" s="175"/>
      <c r="P64" s="175"/>
    </row>
    <row r="65" spans="1:16" x14ac:dyDescent="0.2">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f>'将来負担比率（分子）の構造'!M$42</f>
        <v>654</v>
      </c>
      <c r="O65" s="175"/>
      <c r="P65" s="175"/>
    </row>
    <row r="66" spans="1:16" x14ac:dyDescent="0.2">
      <c r="A66" s="175" t="s">
        <v>32</v>
      </c>
      <c r="B66" s="175">
        <f>'将来負担比率（分子）の構造'!I$41</f>
        <v>52724</v>
      </c>
      <c r="C66" s="175"/>
      <c r="D66" s="175"/>
      <c r="E66" s="175">
        <f>'将来負担比率（分子）の構造'!J$41</f>
        <v>55067</v>
      </c>
      <c r="F66" s="175"/>
      <c r="G66" s="175"/>
      <c r="H66" s="175">
        <f>'将来負担比率（分子）の構造'!K$41</f>
        <v>58568</v>
      </c>
      <c r="I66" s="175"/>
      <c r="J66" s="175"/>
      <c r="K66" s="175">
        <f>'将来負担比率（分子）の構造'!L$41</f>
        <v>60349</v>
      </c>
      <c r="L66" s="175"/>
      <c r="M66" s="175"/>
      <c r="N66" s="175">
        <f>'将来負担比率（分子）の構造'!M$41</f>
        <v>63061</v>
      </c>
      <c r="O66" s="175"/>
      <c r="P66" s="175"/>
    </row>
    <row r="67" spans="1:16" x14ac:dyDescent="0.2">
      <c r="A67" s="175" t="s">
        <v>76</v>
      </c>
      <c r="B67" s="175" t="e">
        <f>NA()</f>
        <v>#N/A</v>
      </c>
      <c r="C67" s="175">
        <f>IF(ISNUMBER('将来負担比率（分子）の構造'!I$53), IF('将来負担比率（分子）の構造'!I$53 &lt; 0, 0, '将来負担比率（分子）の構造'!I$53), NA())</f>
        <v>17977</v>
      </c>
      <c r="D67" s="175" t="e">
        <f>NA()</f>
        <v>#N/A</v>
      </c>
      <c r="E67" s="175" t="e">
        <f>NA()</f>
        <v>#N/A</v>
      </c>
      <c r="F67" s="175">
        <f>IF(ISNUMBER('将来負担比率（分子）の構造'!J$53), IF('将来負担比率（分子）の構造'!J$53 &lt; 0, 0, '将来負担比率（分子）の構造'!J$53), NA())</f>
        <v>18403</v>
      </c>
      <c r="G67" s="175" t="e">
        <f>NA()</f>
        <v>#N/A</v>
      </c>
      <c r="H67" s="175" t="e">
        <f>NA()</f>
        <v>#N/A</v>
      </c>
      <c r="I67" s="175">
        <f>IF(ISNUMBER('将来負担比率（分子）の構造'!K$53), IF('将来負担比率（分子）の構造'!K$53 &lt; 0, 0, '将来負担比率（分子）の構造'!K$53), NA())</f>
        <v>19808</v>
      </c>
      <c r="J67" s="175" t="e">
        <f>NA()</f>
        <v>#N/A</v>
      </c>
      <c r="K67" s="175" t="e">
        <f>NA()</f>
        <v>#N/A</v>
      </c>
      <c r="L67" s="175">
        <f>IF(ISNUMBER('将来負担比率（分子）の構造'!L$53), IF('将来負担比率（分子）の構造'!L$53 &lt; 0, 0, '将来負担比率（分子）の構造'!L$53), NA())</f>
        <v>19184</v>
      </c>
      <c r="M67" s="175" t="e">
        <f>NA()</f>
        <v>#N/A</v>
      </c>
      <c r="N67" s="175" t="e">
        <f>NA()</f>
        <v>#N/A</v>
      </c>
      <c r="O67" s="175">
        <f>IF(ISNUMBER('将来負担比率（分子）の構造'!M$53), IF('将来負担比率（分子）の構造'!M$53 &lt; 0, 0, '将来負担比率（分子）の構造'!M$53), NA())</f>
        <v>20785</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15297</v>
      </c>
      <c r="C72" s="179">
        <f>基金残高に係る経年分析!G55</f>
        <v>15322</v>
      </c>
      <c r="D72" s="179">
        <f>基金残高に係る経年分析!H55</f>
        <v>14156</v>
      </c>
    </row>
    <row r="73" spans="1:16" x14ac:dyDescent="0.2">
      <c r="A73" s="178" t="s">
        <v>79</v>
      </c>
      <c r="B73" s="179" t="str">
        <f>基金残高に係る経年分析!F56</f>
        <v>-</v>
      </c>
      <c r="C73" s="179" t="str">
        <f>基金残高に係る経年分析!G56</f>
        <v>-</v>
      </c>
      <c r="D73" s="179" t="str">
        <f>基金残高に係る経年分析!H56</f>
        <v>-</v>
      </c>
    </row>
    <row r="74" spans="1:16" x14ac:dyDescent="0.2">
      <c r="A74" s="178" t="s">
        <v>80</v>
      </c>
      <c r="B74" s="179">
        <f>基金残高に係る経年分析!F57</f>
        <v>7754</v>
      </c>
      <c r="C74" s="179">
        <f>基金残高に係る経年分析!G57</f>
        <v>9770</v>
      </c>
      <c r="D74" s="179">
        <f>基金残高に係る経年分析!H57</f>
        <v>14199</v>
      </c>
    </row>
  </sheetData>
  <sheetProtection algorithmName="SHA-512" hashValue="bPeJaaxnHenn5y7zu6KQvUOddPEH1C8xFguOFUKrvrb7/YxASY8Fp+rK1MGah+6iBX3QBmRMYcGe6PFvGzFbGg==" saltValue="baW4zdb04xIjbDI+txPj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41" t="s">
        <v>214</v>
      </c>
      <c r="DI1" s="642"/>
      <c r="DJ1" s="642"/>
      <c r="DK1" s="642"/>
      <c r="DL1" s="642"/>
      <c r="DM1" s="642"/>
      <c r="DN1" s="643"/>
      <c r="DO1" s="214"/>
      <c r="DP1" s="641" t="s">
        <v>215</v>
      </c>
      <c r="DQ1" s="642"/>
      <c r="DR1" s="642"/>
      <c r="DS1" s="642"/>
      <c r="DT1" s="642"/>
      <c r="DU1" s="642"/>
      <c r="DV1" s="642"/>
      <c r="DW1" s="642"/>
      <c r="DX1" s="642"/>
      <c r="DY1" s="642"/>
      <c r="DZ1" s="642"/>
      <c r="EA1" s="642"/>
      <c r="EB1" s="642"/>
      <c r="EC1" s="643"/>
      <c r="ED1" s="213"/>
      <c r="EE1" s="213"/>
      <c r="EF1" s="213"/>
      <c r="EG1" s="213"/>
      <c r="EH1" s="213"/>
      <c r="EI1" s="213"/>
      <c r="EJ1" s="213"/>
      <c r="EK1" s="213"/>
      <c r="EL1" s="213"/>
      <c r="EM1" s="213"/>
    </row>
    <row r="2" spans="2:143" ht="22.5" customHeight="1" x14ac:dyDescent="0.2">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4" t="s">
        <v>217</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218</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4" t="s">
        <v>219</v>
      </c>
      <c r="CE3" s="645"/>
      <c r="CF3" s="645"/>
      <c r="CG3" s="645"/>
      <c r="CH3" s="645"/>
      <c r="CI3" s="645"/>
      <c r="CJ3" s="645"/>
      <c r="CK3" s="645"/>
      <c r="CL3" s="645"/>
      <c r="CM3" s="645"/>
      <c r="CN3" s="645"/>
      <c r="CO3" s="645"/>
      <c r="CP3" s="645"/>
      <c r="CQ3" s="645"/>
      <c r="CR3" s="645"/>
      <c r="CS3" s="645"/>
      <c r="CT3" s="645"/>
      <c r="CU3" s="645"/>
      <c r="CV3" s="645"/>
      <c r="CW3" s="645"/>
      <c r="CX3" s="645"/>
      <c r="CY3" s="645"/>
      <c r="CZ3" s="645"/>
      <c r="DA3" s="645"/>
      <c r="DB3" s="645"/>
      <c r="DC3" s="645"/>
      <c r="DD3" s="645"/>
      <c r="DE3" s="645"/>
      <c r="DF3" s="645"/>
      <c r="DG3" s="645"/>
      <c r="DH3" s="645"/>
      <c r="DI3" s="645"/>
      <c r="DJ3" s="645"/>
      <c r="DK3" s="645"/>
      <c r="DL3" s="645"/>
      <c r="DM3" s="645"/>
      <c r="DN3" s="645"/>
      <c r="DO3" s="645"/>
      <c r="DP3" s="645"/>
      <c r="DQ3" s="645"/>
      <c r="DR3" s="645"/>
      <c r="DS3" s="645"/>
      <c r="DT3" s="645"/>
      <c r="DU3" s="645"/>
      <c r="DV3" s="645"/>
      <c r="DW3" s="645"/>
      <c r="DX3" s="645"/>
      <c r="DY3" s="645"/>
      <c r="DZ3" s="645"/>
      <c r="EA3" s="645"/>
      <c r="EB3" s="645"/>
      <c r="EC3" s="646"/>
    </row>
    <row r="4" spans="2:143" ht="11.25" customHeight="1" x14ac:dyDescent="0.2">
      <c r="B4" s="644" t="s">
        <v>1</v>
      </c>
      <c r="C4" s="645"/>
      <c r="D4" s="645"/>
      <c r="E4" s="645"/>
      <c r="F4" s="645"/>
      <c r="G4" s="645"/>
      <c r="H4" s="645"/>
      <c r="I4" s="645"/>
      <c r="J4" s="645"/>
      <c r="K4" s="645"/>
      <c r="L4" s="645"/>
      <c r="M4" s="645"/>
      <c r="N4" s="645"/>
      <c r="O4" s="645"/>
      <c r="P4" s="645"/>
      <c r="Q4" s="646"/>
      <c r="R4" s="644" t="s">
        <v>220</v>
      </c>
      <c r="S4" s="645"/>
      <c r="T4" s="645"/>
      <c r="U4" s="645"/>
      <c r="V4" s="645"/>
      <c r="W4" s="645"/>
      <c r="X4" s="645"/>
      <c r="Y4" s="646"/>
      <c r="Z4" s="644" t="s">
        <v>221</v>
      </c>
      <c r="AA4" s="645"/>
      <c r="AB4" s="645"/>
      <c r="AC4" s="646"/>
      <c r="AD4" s="644" t="s">
        <v>222</v>
      </c>
      <c r="AE4" s="645"/>
      <c r="AF4" s="645"/>
      <c r="AG4" s="645"/>
      <c r="AH4" s="645"/>
      <c r="AI4" s="645"/>
      <c r="AJ4" s="645"/>
      <c r="AK4" s="646"/>
      <c r="AL4" s="644" t="s">
        <v>221</v>
      </c>
      <c r="AM4" s="645"/>
      <c r="AN4" s="645"/>
      <c r="AO4" s="646"/>
      <c r="AP4" s="647" t="s">
        <v>223</v>
      </c>
      <c r="AQ4" s="647"/>
      <c r="AR4" s="647"/>
      <c r="AS4" s="647"/>
      <c r="AT4" s="647"/>
      <c r="AU4" s="647"/>
      <c r="AV4" s="647"/>
      <c r="AW4" s="647"/>
      <c r="AX4" s="647"/>
      <c r="AY4" s="647"/>
      <c r="AZ4" s="647"/>
      <c r="BA4" s="647"/>
      <c r="BB4" s="647"/>
      <c r="BC4" s="647"/>
      <c r="BD4" s="647"/>
      <c r="BE4" s="647"/>
      <c r="BF4" s="647"/>
      <c r="BG4" s="647" t="s">
        <v>224</v>
      </c>
      <c r="BH4" s="647"/>
      <c r="BI4" s="647"/>
      <c r="BJ4" s="647"/>
      <c r="BK4" s="647"/>
      <c r="BL4" s="647"/>
      <c r="BM4" s="647"/>
      <c r="BN4" s="647"/>
      <c r="BO4" s="647" t="s">
        <v>221</v>
      </c>
      <c r="BP4" s="647"/>
      <c r="BQ4" s="647"/>
      <c r="BR4" s="647"/>
      <c r="BS4" s="647" t="s">
        <v>225</v>
      </c>
      <c r="BT4" s="647"/>
      <c r="BU4" s="647"/>
      <c r="BV4" s="647"/>
      <c r="BW4" s="647"/>
      <c r="BX4" s="647"/>
      <c r="BY4" s="647"/>
      <c r="BZ4" s="647"/>
      <c r="CA4" s="647"/>
      <c r="CB4" s="647"/>
      <c r="CD4" s="644" t="s">
        <v>226</v>
      </c>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5"/>
      <c r="DY4" s="645"/>
      <c r="DZ4" s="645"/>
      <c r="EA4" s="645"/>
      <c r="EB4" s="645"/>
      <c r="EC4" s="646"/>
    </row>
    <row r="5" spans="2:143" ht="11.25" customHeight="1" x14ac:dyDescent="0.2">
      <c r="B5" s="648" t="s">
        <v>227</v>
      </c>
      <c r="C5" s="649"/>
      <c r="D5" s="649"/>
      <c r="E5" s="649"/>
      <c r="F5" s="649"/>
      <c r="G5" s="649"/>
      <c r="H5" s="649"/>
      <c r="I5" s="649"/>
      <c r="J5" s="649"/>
      <c r="K5" s="649"/>
      <c r="L5" s="649"/>
      <c r="M5" s="649"/>
      <c r="N5" s="649"/>
      <c r="O5" s="649"/>
      <c r="P5" s="649"/>
      <c r="Q5" s="650"/>
      <c r="R5" s="651">
        <v>46733501</v>
      </c>
      <c r="S5" s="652"/>
      <c r="T5" s="652"/>
      <c r="U5" s="652"/>
      <c r="V5" s="652"/>
      <c r="W5" s="652"/>
      <c r="X5" s="652"/>
      <c r="Y5" s="653"/>
      <c r="Z5" s="654">
        <v>43.5</v>
      </c>
      <c r="AA5" s="654"/>
      <c r="AB5" s="654"/>
      <c r="AC5" s="654"/>
      <c r="AD5" s="655">
        <v>44271454</v>
      </c>
      <c r="AE5" s="655"/>
      <c r="AF5" s="655"/>
      <c r="AG5" s="655"/>
      <c r="AH5" s="655"/>
      <c r="AI5" s="655"/>
      <c r="AJ5" s="655"/>
      <c r="AK5" s="655"/>
      <c r="AL5" s="656">
        <v>83.2</v>
      </c>
      <c r="AM5" s="657"/>
      <c r="AN5" s="657"/>
      <c r="AO5" s="658"/>
      <c r="AP5" s="648" t="s">
        <v>228</v>
      </c>
      <c r="AQ5" s="649"/>
      <c r="AR5" s="649"/>
      <c r="AS5" s="649"/>
      <c r="AT5" s="649"/>
      <c r="AU5" s="649"/>
      <c r="AV5" s="649"/>
      <c r="AW5" s="649"/>
      <c r="AX5" s="649"/>
      <c r="AY5" s="649"/>
      <c r="AZ5" s="649"/>
      <c r="BA5" s="649"/>
      <c r="BB5" s="649"/>
      <c r="BC5" s="649"/>
      <c r="BD5" s="649"/>
      <c r="BE5" s="649"/>
      <c r="BF5" s="650"/>
      <c r="BG5" s="662">
        <v>44268938</v>
      </c>
      <c r="BH5" s="663"/>
      <c r="BI5" s="663"/>
      <c r="BJ5" s="663"/>
      <c r="BK5" s="663"/>
      <c r="BL5" s="663"/>
      <c r="BM5" s="663"/>
      <c r="BN5" s="664"/>
      <c r="BO5" s="665">
        <v>94.7</v>
      </c>
      <c r="BP5" s="665"/>
      <c r="BQ5" s="665"/>
      <c r="BR5" s="665"/>
      <c r="BS5" s="666">
        <v>1179774</v>
      </c>
      <c r="BT5" s="666"/>
      <c r="BU5" s="666"/>
      <c r="BV5" s="666"/>
      <c r="BW5" s="666"/>
      <c r="BX5" s="666"/>
      <c r="BY5" s="666"/>
      <c r="BZ5" s="666"/>
      <c r="CA5" s="666"/>
      <c r="CB5" s="670"/>
      <c r="CD5" s="644" t="s">
        <v>223</v>
      </c>
      <c r="CE5" s="645"/>
      <c r="CF5" s="645"/>
      <c r="CG5" s="645"/>
      <c r="CH5" s="645"/>
      <c r="CI5" s="645"/>
      <c r="CJ5" s="645"/>
      <c r="CK5" s="645"/>
      <c r="CL5" s="645"/>
      <c r="CM5" s="645"/>
      <c r="CN5" s="645"/>
      <c r="CO5" s="645"/>
      <c r="CP5" s="645"/>
      <c r="CQ5" s="646"/>
      <c r="CR5" s="644" t="s">
        <v>229</v>
      </c>
      <c r="CS5" s="645"/>
      <c r="CT5" s="645"/>
      <c r="CU5" s="645"/>
      <c r="CV5" s="645"/>
      <c r="CW5" s="645"/>
      <c r="CX5" s="645"/>
      <c r="CY5" s="646"/>
      <c r="CZ5" s="644" t="s">
        <v>221</v>
      </c>
      <c r="DA5" s="645"/>
      <c r="DB5" s="645"/>
      <c r="DC5" s="646"/>
      <c r="DD5" s="644" t="s">
        <v>230</v>
      </c>
      <c r="DE5" s="645"/>
      <c r="DF5" s="645"/>
      <c r="DG5" s="645"/>
      <c r="DH5" s="645"/>
      <c r="DI5" s="645"/>
      <c r="DJ5" s="645"/>
      <c r="DK5" s="645"/>
      <c r="DL5" s="645"/>
      <c r="DM5" s="645"/>
      <c r="DN5" s="645"/>
      <c r="DO5" s="645"/>
      <c r="DP5" s="646"/>
      <c r="DQ5" s="644" t="s">
        <v>231</v>
      </c>
      <c r="DR5" s="645"/>
      <c r="DS5" s="645"/>
      <c r="DT5" s="645"/>
      <c r="DU5" s="645"/>
      <c r="DV5" s="645"/>
      <c r="DW5" s="645"/>
      <c r="DX5" s="645"/>
      <c r="DY5" s="645"/>
      <c r="DZ5" s="645"/>
      <c r="EA5" s="645"/>
      <c r="EB5" s="645"/>
      <c r="EC5" s="646"/>
    </row>
    <row r="6" spans="2:143" ht="11.25" customHeight="1" x14ac:dyDescent="0.2">
      <c r="B6" s="659" t="s">
        <v>232</v>
      </c>
      <c r="C6" s="660"/>
      <c r="D6" s="660"/>
      <c r="E6" s="660"/>
      <c r="F6" s="660"/>
      <c r="G6" s="660"/>
      <c r="H6" s="660"/>
      <c r="I6" s="660"/>
      <c r="J6" s="660"/>
      <c r="K6" s="660"/>
      <c r="L6" s="660"/>
      <c r="M6" s="660"/>
      <c r="N6" s="660"/>
      <c r="O6" s="660"/>
      <c r="P6" s="660"/>
      <c r="Q6" s="661"/>
      <c r="R6" s="662">
        <v>527799</v>
      </c>
      <c r="S6" s="663"/>
      <c r="T6" s="663"/>
      <c r="U6" s="663"/>
      <c r="V6" s="663"/>
      <c r="W6" s="663"/>
      <c r="X6" s="663"/>
      <c r="Y6" s="664"/>
      <c r="Z6" s="665">
        <v>0.5</v>
      </c>
      <c r="AA6" s="665"/>
      <c r="AB6" s="665"/>
      <c r="AC6" s="665"/>
      <c r="AD6" s="666">
        <v>527799</v>
      </c>
      <c r="AE6" s="666"/>
      <c r="AF6" s="666"/>
      <c r="AG6" s="666"/>
      <c r="AH6" s="666"/>
      <c r="AI6" s="666"/>
      <c r="AJ6" s="666"/>
      <c r="AK6" s="666"/>
      <c r="AL6" s="667">
        <v>1</v>
      </c>
      <c r="AM6" s="668"/>
      <c r="AN6" s="668"/>
      <c r="AO6" s="669"/>
      <c r="AP6" s="659" t="s">
        <v>233</v>
      </c>
      <c r="AQ6" s="660"/>
      <c r="AR6" s="660"/>
      <c r="AS6" s="660"/>
      <c r="AT6" s="660"/>
      <c r="AU6" s="660"/>
      <c r="AV6" s="660"/>
      <c r="AW6" s="660"/>
      <c r="AX6" s="660"/>
      <c r="AY6" s="660"/>
      <c r="AZ6" s="660"/>
      <c r="BA6" s="660"/>
      <c r="BB6" s="660"/>
      <c r="BC6" s="660"/>
      <c r="BD6" s="660"/>
      <c r="BE6" s="660"/>
      <c r="BF6" s="661"/>
      <c r="BG6" s="662">
        <v>44268938</v>
      </c>
      <c r="BH6" s="663"/>
      <c r="BI6" s="663"/>
      <c r="BJ6" s="663"/>
      <c r="BK6" s="663"/>
      <c r="BL6" s="663"/>
      <c r="BM6" s="663"/>
      <c r="BN6" s="664"/>
      <c r="BO6" s="665">
        <v>94.7</v>
      </c>
      <c r="BP6" s="665"/>
      <c r="BQ6" s="665"/>
      <c r="BR6" s="665"/>
      <c r="BS6" s="666">
        <v>1179774</v>
      </c>
      <c r="BT6" s="666"/>
      <c r="BU6" s="666"/>
      <c r="BV6" s="666"/>
      <c r="BW6" s="666"/>
      <c r="BX6" s="666"/>
      <c r="BY6" s="666"/>
      <c r="BZ6" s="666"/>
      <c r="CA6" s="666"/>
      <c r="CB6" s="670"/>
      <c r="CD6" s="648" t="s">
        <v>234</v>
      </c>
      <c r="CE6" s="649"/>
      <c r="CF6" s="649"/>
      <c r="CG6" s="649"/>
      <c r="CH6" s="649"/>
      <c r="CI6" s="649"/>
      <c r="CJ6" s="649"/>
      <c r="CK6" s="649"/>
      <c r="CL6" s="649"/>
      <c r="CM6" s="649"/>
      <c r="CN6" s="649"/>
      <c r="CO6" s="649"/>
      <c r="CP6" s="649"/>
      <c r="CQ6" s="650"/>
      <c r="CR6" s="662">
        <v>426799</v>
      </c>
      <c r="CS6" s="663"/>
      <c r="CT6" s="663"/>
      <c r="CU6" s="663"/>
      <c r="CV6" s="663"/>
      <c r="CW6" s="663"/>
      <c r="CX6" s="663"/>
      <c r="CY6" s="664"/>
      <c r="CZ6" s="656">
        <v>0.4</v>
      </c>
      <c r="DA6" s="657"/>
      <c r="DB6" s="657"/>
      <c r="DC6" s="673"/>
      <c r="DD6" s="671" t="s">
        <v>130</v>
      </c>
      <c r="DE6" s="663"/>
      <c r="DF6" s="663"/>
      <c r="DG6" s="663"/>
      <c r="DH6" s="663"/>
      <c r="DI6" s="663"/>
      <c r="DJ6" s="663"/>
      <c r="DK6" s="663"/>
      <c r="DL6" s="663"/>
      <c r="DM6" s="663"/>
      <c r="DN6" s="663"/>
      <c r="DO6" s="663"/>
      <c r="DP6" s="664"/>
      <c r="DQ6" s="671">
        <v>426799</v>
      </c>
      <c r="DR6" s="663"/>
      <c r="DS6" s="663"/>
      <c r="DT6" s="663"/>
      <c r="DU6" s="663"/>
      <c r="DV6" s="663"/>
      <c r="DW6" s="663"/>
      <c r="DX6" s="663"/>
      <c r="DY6" s="663"/>
      <c r="DZ6" s="663"/>
      <c r="EA6" s="663"/>
      <c r="EB6" s="663"/>
      <c r="EC6" s="672"/>
    </row>
    <row r="7" spans="2:143" ht="11.25" customHeight="1" x14ac:dyDescent="0.2">
      <c r="B7" s="659" t="s">
        <v>235</v>
      </c>
      <c r="C7" s="660"/>
      <c r="D7" s="660"/>
      <c r="E7" s="660"/>
      <c r="F7" s="660"/>
      <c r="G7" s="660"/>
      <c r="H7" s="660"/>
      <c r="I7" s="660"/>
      <c r="J7" s="660"/>
      <c r="K7" s="660"/>
      <c r="L7" s="660"/>
      <c r="M7" s="660"/>
      <c r="N7" s="660"/>
      <c r="O7" s="660"/>
      <c r="P7" s="660"/>
      <c r="Q7" s="661"/>
      <c r="R7" s="662">
        <v>12453</v>
      </c>
      <c r="S7" s="663"/>
      <c r="T7" s="663"/>
      <c r="U7" s="663"/>
      <c r="V7" s="663"/>
      <c r="W7" s="663"/>
      <c r="X7" s="663"/>
      <c r="Y7" s="664"/>
      <c r="Z7" s="665">
        <v>0</v>
      </c>
      <c r="AA7" s="665"/>
      <c r="AB7" s="665"/>
      <c r="AC7" s="665"/>
      <c r="AD7" s="666">
        <v>12453</v>
      </c>
      <c r="AE7" s="666"/>
      <c r="AF7" s="666"/>
      <c r="AG7" s="666"/>
      <c r="AH7" s="666"/>
      <c r="AI7" s="666"/>
      <c r="AJ7" s="666"/>
      <c r="AK7" s="666"/>
      <c r="AL7" s="667">
        <v>0</v>
      </c>
      <c r="AM7" s="668"/>
      <c r="AN7" s="668"/>
      <c r="AO7" s="669"/>
      <c r="AP7" s="659" t="s">
        <v>236</v>
      </c>
      <c r="AQ7" s="660"/>
      <c r="AR7" s="660"/>
      <c r="AS7" s="660"/>
      <c r="AT7" s="660"/>
      <c r="AU7" s="660"/>
      <c r="AV7" s="660"/>
      <c r="AW7" s="660"/>
      <c r="AX7" s="660"/>
      <c r="AY7" s="660"/>
      <c r="AZ7" s="660"/>
      <c r="BA7" s="660"/>
      <c r="BB7" s="660"/>
      <c r="BC7" s="660"/>
      <c r="BD7" s="660"/>
      <c r="BE7" s="660"/>
      <c r="BF7" s="661"/>
      <c r="BG7" s="662">
        <v>21249026</v>
      </c>
      <c r="BH7" s="663"/>
      <c r="BI7" s="663"/>
      <c r="BJ7" s="663"/>
      <c r="BK7" s="663"/>
      <c r="BL7" s="663"/>
      <c r="BM7" s="663"/>
      <c r="BN7" s="664"/>
      <c r="BO7" s="665">
        <v>45.5</v>
      </c>
      <c r="BP7" s="665"/>
      <c r="BQ7" s="665"/>
      <c r="BR7" s="665"/>
      <c r="BS7" s="666">
        <v>1179774</v>
      </c>
      <c r="BT7" s="666"/>
      <c r="BU7" s="666"/>
      <c r="BV7" s="666"/>
      <c r="BW7" s="666"/>
      <c r="BX7" s="666"/>
      <c r="BY7" s="666"/>
      <c r="BZ7" s="666"/>
      <c r="CA7" s="666"/>
      <c r="CB7" s="670"/>
      <c r="CD7" s="659" t="s">
        <v>237</v>
      </c>
      <c r="CE7" s="660"/>
      <c r="CF7" s="660"/>
      <c r="CG7" s="660"/>
      <c r="CH7" s="660"/>
      <c r="CI7" s="660"/>
      <c r="CJ7" s="660"/>
      <c r="CK7" s="660"/>
      <c r="CL7" s="660"/>
      <c r="CM7" s="660"/>
      <c r="CN7" s="660"/>
      <c r="CO7" s="660"/>
      <c r="CP7" s="660"/>
      <c r="CQ7" s="661"/>
      <c r="CR7" s="662">
        <v>13043435</v>
      </c>
      <c r="CS7" s="663"/>
      <c r="CT7" s="663"/>
      <c r="CU7" s="663"/>
      <c r="CV7" s="663"/>
      <c r="CW7" s="663"/>
      <c r="CX7" s="663"/>
      <c r="CY7" s="664"/>
      <c r="CZ7" s="665">
        <v>12.8</v>
      </c>
      <c r="DA7" s="665"/>
      <c r="DB7" s="665"/>
      <c r="DC7" s="665"/>
      <c r="DD7" s="671">
        <v>140285</v>
      </c>
      <c r="DE7" s="663"/>
      <c r="DF7" s="663"/>
      <c r="DG7" s="663"/>
      <c r="DH7" s="663"/>
      <c r="DI7" s="663"/>
      <c r="DJ7" s="663"/>
      <c r="DK7" s="663"/>
      <c r="DL7" s="663"/>
      <c r="DM7" s="663"/>
      <c r="DN7" s="663"/>
      <c r="DO7" s="663"/>
      <c r="DP7" s="664"/>
      <c r="DQ7" s="671">
        <v>11978853</v>
      </c>
      <c r="DR7" s="663"/>
      <c r="DS7" s="663"/>
      <c r="DT7" s="663"/>
      <c r="DU7" s="663"/>
      <c r="DV7" s="663"/>
      <c r="DW7" s="663"/>
      <c r="DX7" s="663"/>
      <c r="DY7" s="663"/>
      <c r="DZ7" s="663"/>
      <c r="EA7" s="663"/>
      <c r="EB7" s="663"/>
      <c r="EC7" s="672"/>
    </row>
    <row r="8" spans="2:143" ht="11.25" customHeight="1" x14ac:dyDescent="0.2">
      <c r="B8" s="659" t="s">
        <v>238</v>
      </c>
      <c r="C8" s="660"/>
      <c r="D8" s="660"/>
      <c r="E8" s="660"/>
      <c r="F8" s="660"/>
      <c r="G8" s="660"/>
      <c r="H8" s="660"/>
      <c r="I8" s="660"/>
      <c r="J8" s="660"/>
      <c r="K8" s="660"/>
      <c r="L8" s="660"/>
      <c r="M8" s="660"/>
      <c r="N8" s="660"/>
      <c r="O8" s="660"/>
      <c r="P8" s="660"/>
      <c r="Q8" s="661"/>
      <c r="R8" s="662">
        <v>250483</v>
      </c>
      <c r="S8" s="663"/>
      <c r="T8" s="663"/>
      <c r="U8" s="663"/>
      <c r="V8" s="663"/>
      <c r="W8" s="663"/>
      <c r="X8" s="663"/>
      <c r="Y8" s="664"/>
      <c r="Z8" s="665">
        <v>0.2</v>
      </c>
      <c r="AA8" s="665"/>
      <c r="AB8" s="665"/>
      <c r="AC8" s="665"/>
      <c r="AD8" s="666">
        <v>250483</v>
      </c>
      <c r="AE8" s="666"/>
      <c r="AF8" s="666"/>
      <c r="AG8" s="666"/>
      <c r="AH8" s="666"/>
      <c r="AI8" s="666"/>
      <c r="AJ8" s="666"/>
      <c r="AK8" s="666"/>
      <c r="AL8" s="667">
        <v>0.5</v>
      </c>
      <c r="AM8" s="668"/>
      <c r="AN8" s="668"/>
      <c r="AO8" s="669"/>
      <c r="AP8" s="659" t="s">
        <v>239</v>
      </c>
      <c r="AQ8" s="660"/>
      <c r="AR8" s="660"/>
      <c r="AS8" s="660"/>
      <c r="AT8" s="660"/>
      <c r="AU8" s="660"/>
      <c r="AV8" s="660"/>
      <c r="AW8" s="660"/>
      <c r="AX8" s="660"/>
      <c r="AY8" s="660"/>
      <c r="AZ8" s="660"/>
      <c r="BA8" s="660"/>
      <c r="BB8" s="660"/>
      <c r="BC8" s="660"/>
      <c r="BD8" s="660"/>
      <c r="BE8" s="660"/>
      <c r="BF8" s="661"/>
      <c r="BG8" s="662">
        <v>410986</v>
      </c>
      <c r="BH8" s="663"/>
      <c r="BI8" s="663"/>
      <c r="BJ8" s="663"/>
      <c r="BK8" s="663"/>
      <c r="BL8" s="663"/>
      <c r="BM8" s="663"/>
      <c r="BN8" s="664"/>
      <c r="BO8" s="665">
        <v>0.9</v>
      </c>
      <c r="BP8" s="665"/>
      <c r="BQ8" s="665"/>
      <c r="BR8" s="665"/>
      <c r="BS8" s="666" t="s">
        <v>130</v>
      </c>
      <c r="BT8" s="666"/>
      <c r="BU8" s="666"/>
      <c r="BV8" s="666"/>
      <c r="BW8" s="666"/>
      <c r="BX8" s="666"/>
      <c r="BY8" s="666"/>
      <c r="BZ8" s="666"/>
      <c r="CA8" s="666"/>
      <c r="CB8" s="670"/>
      <c r="CD8" s="659" t="s">
        <v>240</v>
      </c>
      <c r="CE8" s="660"/>
      <c r="CF8" s="660"/>
      <c r="CG8" s="660"/>
      <c r="CH8" s="660"/>
      <c r="CI8" s="660"/>
      <c r="CJ8" s="660"/>
      <c r="CK8" s="660"/>
      <c r="CL8" s="660"/>
      <c r="CM8" s="660"/>
      <c r="CN8" s="660"/>
      <c r="CO8" s="660"/>
      <c r="CP8" s="660"/>
      <c r="CQ8" s="661"/>
      <c r="CR8" s="662">
        <v>36833774</v>
      </c>
      <c r="CS8" s="663"/>
      <c r="CT8" s="663"/>
      <c r="CU8" s="663"/>
      <c r="CV8" s="663"/>
      <c r="CW8" s="663"/>
      <c r="CX8" s="663"/>
      <c r="CY8" s="664"/>
      <c r="CZ8" s="665">
        <v>36.200000000000003</v>
      </c>
      <c r="DA8" s="665"/>
      <c r="DB8" s="665"/>
      <c r="DC8" s="665"/>
      <c r="DD8" s="671">
        <v>341806</v>
      </c>
      <c r="DE8" s="663"/>
      <c r="DF8" s="663"/>
      <c r="DG8" s="663"/>
      <c r="DH8" s="663"/>
      <c r="DI8" s="663"/>
      <c r="DJ8" s="663"/>
      <c r="DK8" s="663"/>
      <c r="DL8" s="663"/>
      <c r="DM8" s="663"/>
      <c r="DN8" s="663"/>
      <c r="DO8" s="663"/>
      <c r="DP8" s="664"/>
      <c r="DQ8" s="671">
        <v>17052300</v>
      </c>
      <c r="DR8" s="663"/>
      <c r="DS8" s="663"/>
      <c r="DT8" s="663"/>
      <c r="DU8" s="663"/>
      <c r="DV8" s="663"/>
      <c r="DW8" s="663"/>
      <c r="DX8" s="663"/>
      <c r="DY8" s="663"/>
      <c r="DZ8" s="663"/>
      <c r="EA8" s="663"/>
      <c r="EB8" s="663"/>
      <c r="EC8" s="672"/>
    </row>
    <row r="9" spans="2:143" ht="11.25" customHeight="1" x14ac:dyDescent="0.2">
      <c r="B9" s="659" t="s">
        <v>241</v>
      </c>
      <c r="C9" s="660"/>
      <c r="D9" s="660"/>
      <c r="E9" s="660"/>
      <c r="F9" s="660"/>
      <c r="G9" s="660"/>
      <c r="H9" s="660"/>
      <c r="I9" s="660"/>
      <c r="J9" s="660"/>
      <c r="K9" s="660"/>
      <c r="L9" s="660"/>
      <c r="M9" s="660"/>
      <c r="N9" s="660"/>
      <c r="O9" s="660"/>
      <c r="P9" s="660"/>
      <c r="Q9" s="661"/>
      <c r="R9" s="662">
        <v>192015</v>
      </c>
      <c r="S9" s="663"/>
      <c r="T9" s="663"/>
      <c r="U9" s="663"/>
      <c r="V9" s="663"/>
      <c r="W9" s="663"/>
      <c r="X9" s="663"/>
      <c r="Y9" s="664"/>
      <c r="Z9" s="665">
        <v>0.2</v>
      </c>
      <c r="AA9" s="665"/>
      <c r="AB9" s="665"/>
      <c r="AC9" s="665"/>
      <c r="AD9" s="666">
        <v>192015</v>
      </c>
      <c r="AE9" s="666"/>
      <c r="AF9" s="666"/>
      <c r="AG9" s="666"/>
      <c r="AH9" s="666"/>
      <c r="AI9" s="666"/>
      <c r="AJ9" s="666"/>
      <c r="AK9" s="666"/>
      <c r="AL9" s="667">
        <v>0.4</v>
      </c>
      <c r="AM9" s="668"/>
      <c r="AN9" s="668"/>
      <c r="AO9" s="669"/>
      <c r="AP9" s="659" t="s">
        <v>242</v>
      </c>
      <c r="AQ9" s="660"/>
      <c r="AR9" s="660"/>
      <c r="AS9" s="660"/>
      <c r="AT9" s="660"/>
      <c r="AU9" s="660"/>
      <c r="AV9" s="660"/>
      <c r="AW9" s="660"/>
      <c r="AX9" s="660"/>
      <c r="AY9" s="660"/>
      <c r="AZ9" s="660"/>
      <c r="BA9" s="660"/>
      <c r="BB9" s="660"/>
      <c r="BC9" s="660"/>
      <c r="BD9" s="660"/>
      <c r="BE9" s="660"/>
      <c r="BF9" s="661"/>
      <c r="BG9" s="662">
        <v>14866014</v>
      </c>
      <c r="BH9" s="663"/>
      <c r="BI9" s="663"/>
      <c r="BJ9" s="663"/>
      <c r="BK9" s="663"/>
      <c r="BL9" s="663"/>
      <c r="BM9" s="663"/>
      <c r="BN9" s="664"/>
      <c r="BO9" s="665">
        <v>31.8</v>
      </c>
      <c r="BP9" s="665"/>
      <c r="BQ9" s="665"/>
      <c r="BR9" s="665"/>
      <c r="BS9" s="666" t="s">
        <v>130</v>
      </c>
      <c r="BT9" s="666"/>
      <c r="BU9" s="666"/>
      <c r="BV9" s="666"/>
      <c r="BW9" s="666"/>
      <c r="BX9" s="666"/>
      <c r="BY9" s="666"/>
      <c r="BZ9" s="666"/>
      <c r="CA9" s="666"/>
      <c r="CB9" s="670"/>
      <c r="CD9" s="659" t="s">
        <v>243</v>
      </c>
      <c r="CE9" s="660"/>
      <c r="CF9" s="660"/>
      <c r="CG9" s="660"/>
      <c r="CH9" s="660"/>
      <c r="CI9" s="660"/>
      <c r="CJ9" s="660"/>
      <c r="CK9" s="660"/>
      <c r="CL9" s="660"/>
      <c r="CM9" s="660"/>
      <c r="CN9" s="660"/>
      <c r="CO9" s="660"/>
      <c r="CP9" s="660"/>
      <c r="CQ9" s="661"/>
      <c r="CR9" s="662">
        <v>11338211</v>
      </c>
      <c r="CS9" s="663"/>
      <c r="CT9" s="663"/>
      <c r="CU9" s="663"/>
      <c r="CV9" s="663"/>
      <c r="CW9" s="663"/>
      <c r="CX9" s="663"/>
      <c r="CY9" s="664"/>
      <c r="CZ9" s="665">
        <v>11.1</v>
      </c>
      <c r="DA9" s="665"/>
      <c r="DB9" s="665"/>
      <c r="DC9" s="665"/>
      <c r="DD9" s="671">
        <v>509913</v>
      </c>
      <c r="DE9" s="663"/>
      <c r="DF9" s="663"/>
      <c r="DG9" s="663"/>
      <c r="DH9" s="663"/>
      <c r="DI9" s="663"/>
      <c r="DJ9" s="663"/>
      <c r="DK9" s="663"/>
      <c r="DL9" s="663"/>
      <c r="DM9" s="663"/>
      <c r="DN9" s="663"/>
      <c r="DO9" s="663"/>
      <c r="DP9" s="664"/>
      <c r="DQ9" s="671">
        <v>8408438</v>
      </c>
      <c r="DR9" s="663"/>
      <c r="DS9" s="663"/>
      <c r="DT9" s="663"/>
      <c r="DU9" s="663"/>
      <c r="DV9" s="663"/>
      <c r="DW9" s="663"/>
      <c r="DX9" s="663"/>
      <c r="DY9" s="663"/>
      <c r="DZ9" s="663"/>
      <c r="EA9" s="663"/>
      <c r="EB9" s="663"/>
      <c r="EC9" s="672"/>
    </row>
    <row r="10" spans="2:143" ht="11.25" customHeight="1" x14ac:dyDescent="0.2">
      <c r="B10" s="659" t="s">
        <v>244</v>
      </c>
      <c r="C10" s="660"/>
      <c r="D10" s="660"/>
      <c r="E10" s="660"/>
      <c r="F10" s="660"/>
      <c r="G10" s="660"/>
      <c r="H10" s="660"/>
      <c r="I10" s="660"/>
      <c r="J10" s="660"/>
      <c r="K10" s="660"/>
      <c r="L10" s="660"/>
      <c r="M10" s="660"/>
      <c r="N10" s="660"/>
      <c r="O10" s="660"/>
      <c r="P10" s="660"/>
      <c r="Q10" s="661"/>
      <c r="R10" s="662" t="s">
        <v>130</v>
      </c>
      <c r="S10" s="663"/>
      <c r="T10" s="663"/>
      <c r="U10" s="663"/>
      <c r="V10" s="663"/>
      <c r="W10" s="663"/>
      <c r="X10" s="663"/>
      <c r="Y10" s="664"/>
      <c r="Z10" s="665" t="s">
        <v>130</v>
      </c>
      <c r="AA10" s="665"/>
      <c r="AB10" s="665"/>
      <c r="AC10" s="665"/>
      <c r="AD10" s="666" t="s">
        <v>130</v>
      </c>
      <c r="AE10" s="666"/>
      <c r="AF10" s="666"/>
      <c r="AG10" s="666"/>
      <c r="AH10" s="666"/>
      <c r="AI10" s="666"/>
      <c r="AJ10" s="666"/>
      <c r="AK10" s="666"/>
      <c r="AL10" s="667" t="s">
        <v>130</v>
      </c>
      <c r="AM10" s="668"/>
      <c r="AN10" s="668"/>
      <c r="AO10" s="669"/>
      <c r="AP10" s="659" t="s">
        <v>245</v>
      </c>
      <c r="AQ10" s="660"/>
      <c r="AR10" s="660"/>
      <c r="AS10" s="660"/>
      <c r="AT10" s="660"/>
      <c r="AU10" s="660"/>
      <c r="AV10" s="660"/>
      <c r="AW10" s="660"/>
      <c r="AX10" s="660"/>
      <c r="AY10" s="660"/>
      <c r="AZ10" s="660"/>
      <c r="BA10" s="660"/>
      <c r="BB10" s="660"/>
      <c r="BC10" s="660"/>
      <c r="BD10" s="660"/>
      <c r="BE10" s="660"/>
      <c r="BF10" s="661"/>
      <c r="BG10" s="662">
        <v>1028687</v>
      </c>
      <c r="BH10" s="663"/>
      <c r="BI10" s="663"/>
      <c r="BJ10" s="663"/>
      <c r="BK10" s="663"/>
      <c r="BL10" s="663"/>
      <c r="BM10" s="663"/>
      <c r="BN10" s="664"/>
      <c r="BO10" s="665">
        <v>2.2000000000000002</v>
      </c>
      <c r="BP10" s="665"/>
      <c r="BQ10" s="665"/>
      <c r="BR10" s="665"/>
      <c r="BS10" s="666" t="s">
        <v>130</v>
      </c>
      <c r="BT10" s="666"/>
      <c r="BU10" s="666"/>
      <c r="BV10" s="666"/>
      <c r="BW10" s="666"/>
      <c r="BX10" s="666"/>
      <c r="BY10" s="666"/>
      <c r="BZ10" s="666"/>
      <c r="CA10" s="666"/>
      <c r="CB10" s="670"/>
      <c r="CD10" s="659" t="s">
        <v>246</v>
      </c>
      <c r="CE10" s="660"/>
      <c r="CF10" s="660"/>
      <c r="CG10" s="660"/>
      <c r="CH10" s="660"/>
      <c r="CI10" s="660"/>
      <c r="CJ10" s="660"/>
      <c r="CK10" s="660"/>
      <c r="CL10" s="660"/>
      <c r="CM10" s="660"/>
      <c r="CN10" s="660"/>
      <c r="CO10" s="660"/>
      <c r="CP10" s="660"/>
      <c r="CQ10" s="661"/>
      <c r="CR10" s="662">
        <v>202040</v>
      </c>
      <c r="CS10" s="663"/>
      <c r="CT10" s="663"/>
      <c r="CU10" s="663"/>
      <c r="CV10" s="663"/>
      <c r="CW10" s="663"/>
      <c r="CX10" s="663"/>
      <c r="CY10" s="664"/>
      <c r="CZ10" s="665">
        <v>0.2</v>
      </c>
      <c r="DA10" s="665"/>
      <c r="DB10" s="665"/>
      <c r="DC10" s="665"/>
      <c r="DD10" s="671" t="s">
        <v>130</v>
      </c>
      <c r="DE10" s="663"/>
      <c r="DF10" s="663"/>
      <c r="DG10" s="663"/>
      <c r="DH10" s="663"/>
      <c r="DI10" s="663"/>
      <c r="DJ10" s="663"/>
      <c r="DK10" s="663"/>
      <c r="DL10" s="663"/>
      <c r="DM10" s="663"/>
      <c r="DN10" s="663"/>
      <c r="DO10" s="663"/>
      <c r="DP10" s="664"/>
      <c r="DQ10" s="671">
        <v>72040</v>
      </c>
      <c r="DR10" s="663"/>
      <c r="DS10" s="663"/>
      <c r="DT10" s="663"/>
      <c r="DU10" s="663"/>
      <c r="DV10" s="663"/>
      <c r="DW10" s="663"/>
      <c r="DX10" s="663"/>
      <c r="DY10" s="663"/>
      <c r="DZ10" s="663"/>
      <c r="EA10" s="663"/>
      <c r="EB10" s="663"/>
      <c r="EC10" s="672"/>
    </row>
    <row r="11" spans="2:143" ht="11.25" customHeight="1" x14ac:dyDescent="0.2">
      <c r="B11" s="659" t="s">
        <v>247</v>
      </c>
      <c r="C11" s="660"/>
      <c r="D11" s="660"/>
      <c r="E11" s="660"/>
      <c r="F11" s="660"/>
      <c r="G11" s="660"/>
      <c r="H11" s="660"/>
      <c r="I11" s="660"/>
      <c r="J11" s="660"/>
      <c r="K11" s="660"/>
      <c r="L11" s="660"/>
      <c r="M11" s="660"/>
      <c r="N11" s="660"/>
      <c r="O11" s="660"/>
      <c r="P11" s="660"/>
      <c r="Q11" s="661"/>
      <c r="R11" s="662">
        <v>5997953</v>
      </c>
      <c r="S11" s="663"/>
      <c r="T11" s="663"/>
      <c r="U11" s="663"/>
      <c r="V11" s="663"/>
      <c r="W11" s="663"/>
      <c r="X11" s="663"/>
      <c r="Y11" s="664"/>
      <c r="Z11" s="667">
        <v>5.6</v>
      </c>
      <c r="AA11" s="668"/>
      <c r="AB11" s="668"/>
      <c r="AC11" s="674"/>
      <c r="AD11" s="671">
        <v>5997953</v>
      </c>
      <c r="AE11" s="663"/>
      <c r="AF11" s="663"/>
      <c r="AG11" s="663"/>
      <c r="AH11" s="663"/>
      <c r="AI11" s="663"/>
      <c r="AJ11" s="663"/>
      <c r="AK11" s="664"/>
      <c r="AL11" s="667">
        <v>11.3</v>
      </c>
      <c r="AM11" s="668"/>
      <c r="AN11" s="668"/>
      <c r="AO11" s="669"/>
      <c r="AP11" s="659" t="s">
        <v>248</v>
      </c>
      <c r="AQ11" s="660"/>
      <c r="AR11" s="660"/>
      <c r="AS11" s="660"/>
      <c r="AT11" s="660"/>
      <c r="AU11" s="660"/>
      <c r="AV11" s="660"/>
      <c r="AW11" s="660"/>
      <c r="AX11" s="660"/>
      <c r="AY11" s="660"/>
      <c r="AZ11" s="660"/>
      <c r="BA11" s="660"/>
      <c r="BB11" s="660"/>
      <c r="BC11" s="660"/>
      <c r="BD11" s="660"/>
      <c r="BE11" s="660"/>
      <c r="BF11" s="661"/>
      <c r="BG11" s="662">
        <v>4943339</v>
      </c>
      <c r="BH11" s="663"/>
      <c r="BI11" s="663"/>
      <c r="BJ11" s="663"/>
      <c r="BK11" s="663"/>
      <c r="BL11" s="663"/>
      <c r="BM11" s="663"/>
      <c r="BN11" s="664"/>
      <c r="BO11" s="665">
        <v>10.6</v>
      </c>
      <c r="BP11" s="665"/>
      <c r="BQ11" s="665"/>
      <c r="BR11" s="665"/>
      <c r="BS11" s="666">
        <v>1179774</v>
      </c>
      <c r="BT11" s="666"/>
      <c r="BU11" s="666"/>
      <c r="BV11" s="666"/>
      <c r="BW11" s="666"/>
      <c r="BX11" s="666"/>
      <c r="BY11" s="666"/>
      <c r="BZ11" s="666"/>
      <c r="CA11" s="666"/>
      <c r="CB11" s="670"/>
      <c r="CD11" s="659" t="s">
        <v>249</v>
      </c>
      <c r="CE11" s="660"/>
      <c r="CF11" s="660"/>
      <c r="CG11" s="660"/>
      <c r="CH11" s="660"/>
      <c r="CI11" s="660"/>
      <c r="CJ11" s="660"/>
      <c r="CK11" s="660"/>
      <c r="CL11" s="660"/>
      <c r="CM11" s="660"/>
      <c r="CN11" s="660"/>
      <c r="CO11" s="660"/>
      <c r="CP11" s="660"/>
      <c r="CQ11" s="661"/>
      <c r="CR11" s="662">
        <v>794682</v>
      </c>
      <c r="CS11" s="663"/>
      <c r="CT11" s="663"/>
      <c r="CU11" s="663"/>
      <c r="CV11" s="663"/>
      <c r="CW11" s="663"/>
      <c r="CX11" s="663"/>
      <c r="CY11" s="664"/>
      <c r="CZ11" s="665">
        <v>0.8</v>
      </c>
      <c r="DA11" s="665"/>
      <c r="DB11" s="665"/>
      <c r="DC11" s="665"/>
      <c r="DD11" s="671">
        <v>200964</v>
      </c>
      <c r="DE11" s="663"/>
      <c r="DF11" s="663"/>
      <c r="DG11" s="663"/>
      <c r="DH11" s="663"/>
      <c r="DI11" s="663"/>
      <c r="DJ11" s="663"/>
      <c r="DK11" s="663"/>
      <c r="DL11" s="663"/>
      <c r="DM11" s="663"/>
      <c r="DN11" s="663"/>
      <c r="DO11" s="663"/>
      <c r="DP11" s="664"/>
      <c r="DQ11" s="671">
        <v>568692</v>
      </c>
      <c r="DR11" s="663"/>
      <c r="DS11" s="663"/>
      <c r="DT11" s="663"/>
      <c r="DU11" s="663"/>
      <c r="DV11" s="663"/>
      <c r="DW11" s="663"/>
      <c r="DX11" s="663"/>
      <c r="DY11" s="663"/>
      <c r="DZ11" s="663"/>
      <c r="EA11" s="663"/>
      <c r="EB11" s="663"/>
      <c r="EC11" s="672"/>
    </row>
    <row r="12" spans="2:143" ht="11.25" customHeight="1" x14ac:dyDescent="0.2">
      <c r="B12" s="659" t="s">
        <v>250</v>
      </c>
      <c r="C12" s="660"/>
      <c r="D12" s="660"/>
      <c r="E12" s="660"/>
      <c r="F12" s="660"/>
      <c r="G12" s="660"/>
      <c r="H12" s="660"/>
      <c r="I12" s="660"/>
      <c r="J12" s="660"/>
      <c r="K12" s="660"/>
      <c r="L12" s="660"/>
      <c r="M12" s="660"/>
      <c r="N12" s="660"/>
      <c r="O12" s="660"/>
      <c r="P12" s="660"/>
      <c r="Q12" s="661"/>
      <c r="R12" s="662">
        <v>150168</v>
      </c>
      <c r="S12" s="663"/>
      <c r="T12" s="663"/>
      <c r="U12" s="663"/>
      <c r="V12" s="663"/>
      <c r="W12" s="663"/>
      <c r="X12" s="663"/>
      <c r="Y12" s="664"/>
      <c r="Z12" s="665">
        <v>0.1</v>
      </c>
      <c r="AA12" s="665"/>
      <c r="AB12" s="665"/>
      <c r="AC12" s="665"/>
      <c r="AD12" s="666">
        <v>150168</v>
      </c>
      <c r="AE12" s="666"/>
      <c r="AF12" s="666"/>
      <c r="AG12" s="666"/>
      <c r="AH12" s="666"/>
      <c r="AI12" s="666"/>
      <c r="AJ12" s="666"/>
      <c r="AK12" s="666"/>
      <c r="AL12" s="667">
        <v>0.3</v>
      </c>
      <c r="AM12" s="668"/>
      <c r="AN12" s="668"/>
      <c r="AO12" s="669"/>
      <c r="AP12" s="659" t="s">
        <v>251</v>
      </c>
      <c r="AQ12" s="660"/>
      <c r="AR12" s="660"/>
      <c r="AS12" s="660"/>
      <c r="AT12" s="660"/>
      <c r="AU12" s="660"/>
      <c r="AV12" s="660"/>
      <c r="AW12" s="660"/>
      <c r="AX12" s="660"/>
      <c r="AY12" s="660"/>
      <c r="AZ12" s="660"/>
      <c r="BA12" s="660"/>
      <c r="BB12" s="660"/>
      <c r="BC12" s="660"/>
      <c r="BD12" s="660"/>
      <c r="BE12" s="660"/>
      <c r="BF12" s="661"/>
      <c r="BG12" s="662">
        <v>20502776</v>
      </c>
      <c r="BH12" s="663"/>
      <c r="BI12" s="663"/>
      <c r="BJ12" s="663"/>
      <c r="BK12" s="663"/>
      <c r="BL12" s="663"/>
      <c r="BM12" s="663"/>
      <c r="BN12" s="664"/>
      <c r="BO12" s="665">
        <v>43.9</v>
      </c>
      <c r="BP12" s="665"/>
      <c r="BQ12" s="665"/>
      <c r="BR12" s="665"/>
      <c r="BS12" s="666" t="s">
        <v>130</v>
      </c>
      <c r="BT12" s="666"/>
      <c r="BU12" s="666"/>
      <c r="BV12" s="666"/>
      <c r="BW12" s="666"/>
      <c r="BX12" s="666"/>
      <c r="BY12" s="666"/>
      <c r="BZ12" s="666"/>
      <c r="CA12" s="666"/>
      <c r="CB12" s="670"/>
      <c r="CD12" s="659" t="s">
        <v>252</v>
      </c>
      <c r="CE12" s="660"/>
      <c r="CF12" s="660"/>
      <c r="CG12" s="660"/>
      <c r="CH12" s="660"/>
      <c r="CI12" s="660"/>
      <c r="CJ12" s="660"/>
      <c r="CK12" s="660"/>
      <c r="CL12" s="660"/>
      <c r="CM12" s="660"/>
      <c r="CN12" s="660"/>
      <c r="CO12" s="660"/>
      <c r="CP12" s="660"/>
      <c r="CQ12" s="661"/>
      <c r="CR12" s="662">
        <v>3637391</v>
      </c>
      <c r="CS12" s="663"/>
      <c r="CT12" s="663"/>
      <c r="CU12" s="663"/>
      <c r="CV12" s="663"/>
      <c r="CW12" s="663"/>
      <c r="CX12" s="663"/>
      <c r="CY12" s="664"/>
      <c r="CZ12" s="665">
        <v>3.6</v>
      </c>
      <c r="DA12" s="665"/>
      <c r="DB12" s="665"/>
      <c r="DC12" s="665"/>
      <c r="DD12" s="671">
        <v>170088</v>
      </c>
      <c r="DE12" s="663"/>
      <c r="DF12" s="663"/>
      <c r="DG12" s="663"/>
      <c r="DH12" s="663"/>
      <c r="DI12" s="663"/>
      <c r="DJ12" s="663"/>
      <c r="DK12" s="663"/>
      <c r="DL12" s="663"/>
      <c r="DM12" s="663"/>
      <c r="DN12" s="663"/>
      <c r="DO12" s="663"/>
      <c r="DP12" s="664"/>
      <c r="DQ12" s="671">
        <v>1585207</v>
      </c>
      <c r="DR12" s="663"/>
      <c r="DS12" s="663"/>
      <c r="DT12" s="663"/>
      <c r="DU12" s="663"/>
      <c r="DV12" s="663"/>
      <c r="DW12" s="663"/>
      <c r="DX12" s="663"/>
      <c r="DY12" s="663"/>
      <c r="DZ12" s="663"/>
      <c r="EA12" s="663"/>
      <c r="EB12" s="663"/>
      <c r="EC12" s="672"/>
    </row>
    <row r="13" spans="2:143" ht="11.25" customHeight="1" x14ac:dyDescent="0.2">
      <c r="B13" s="659" t="s">
        <v>253</v>
      </c>
      <c r="C13" s="660"/>
      <c r="D13" s="660"/>
      <c r="E13" s="660"/>
      <c r="F13" s="660"/>
      <c r="G13" s="660"/>
      <c r="H13" s="660"/>
      <c r="I13" s="660"/>
      <c r="J13" s="660"/>
      <c r="K13" s="660"/>
      <c r="L13" s="660"/>
      <c r="M13" s="660"/>
      <c r="N13" s="660"/>
      <c r="O13" s="660"/>
      <c r="P13" s="660"/>
      <c r="Q13" s="661"/>
      <c r="R13" s="662" t="s">
        <v>130</v>
      </c>
      <c r="S13" s="663"/>
      <c r="T13" s="663"/>
      <c r="U13" s="663"/>
      <c r="V13" s="663"/>
      <c r="W13" s="663"/>
      <c r="X13" s="663"/>
      <c r="Y13" s="664"/>
      <c r="Z13" s="665" t="s">
        <v>130</v>
      </c>
      <c r="AA13" s="665"/>
      <c r="AB13" s="665"/>
      <c r="AC13" s="665"/>
      <c r="AD13" s="666" t="s">
        <v>130</v>
      </c>
      <c r="AE13" s="666"/>
      <c r="AF13" s="666"/>
      <c r="AG13" s="666"/>
      <c r="AH13" s="666"/>
      <c r="AI13" s="666"/>
      <c r="AJ13" s="666"/>
      <c r="AK13" s="666"/>
      <c r="AL13" s="667" t="s">
        <v>130</v>
      </c>
      <c r="AM13" s="668"/>
      <c r="AN13" s="668"/>
      <c r="AO13" s="669"/>
      <c r="AP13" s="659" t="s">
        <v>254</v>
      </c>
      <c r="AQ13" s="660"/>
      <c r="AR13" s="660"/>
      <c r="AS13" s="660"/>
      <c r="AT13" s="660"/>
      <c r="AU13" s="660"/>
      <c r="AV13" s="660"/>
      <c r="AW13" s="660"/>
      <c r="AX13" s="660"/>
      <c r="AY13" s="660"/>
      <c r="AZ13" s="660"/>
      <c r="BA13" s="660"/>
      <c r="BB13" s="660"/>
      <c r="BC13" s="660"/>
      <c r="BD13" s="660"/>
      <c r="BE13" s="660"/>
      <c r="BF13" s="661"/>
      <c r="BG13" s="662">
        <v>20408853</v>
      </c>
      <c r="BH13" s="663"/>
      <c r="BI13" s="663"/>
      <c r="BJ13" s="663"/>
      <c r="BK13" s="663"/>
      <c r="BL13" s="663"/>
      <c r="BM13" s="663"/>
      <c r="BN13" s="664"/>
      <c r="BO13" s="665">
        <v>43.7</v>
      </c>
      <c r="BP13" s="665"/>
      <c r="BQ13" s="665"/>
      <c r="BR13" s="665"/>
      <c r="BS13" s="666" t="s">
        <v>130</v>
      </c>
      <c r="BT13" s="666"/>
      <c r="BU13" s="666"/>
      <c r="BV13" s="666"/>
      <c r="BW13" s="666"/>
      <c r="BX13" s="666"/>
      <c r="BY13" s="666"/>
      <c r="BZ13" s="666"/>
      <c r="CA13" s="666"/>
      <c r="CB13" s="670"/>
      <c r="CD13" s="659" t="s">
        <v>255</v>
      </c>
      <c r="CE13" s="660"/>
      <c r="CF13" s="660"/>
      <c r="CG13" s="660"/>
      <c r="CH13" s="660"/>
      <c r="CI13" s="660"/>
      <c r="CJ13" s="660"/>
      <c r="CK13" s="660"/>
      <c r="CL13" s="660"/>
      <c r="CM13" s="660"/>
      <c r="CN13" s="660"/>
      <c r="CO13" s="660"/>
      <c r="CP13" s="660"/>
      <c r="CQ13" s="661"/>
      <c r="CR13" s="662">
        <v>11309183</v>
      </c>
      <c r="CS13" s="663"/>
      <c r="CT13" s="663"/>
      <c r="CU13" s="663"/>
      <c r="CV13" s="663"/>
      <c r="CW13" s="663"/>
      <c r="CX13" s="663"/>
      <c r="CY13" s="664"/>
      <c r="CZ13" s="665">
        <v>11.1</v>
      </c>
      <c r="DA13" s="665"/>
      <c r="DB13" s="665"/>
      <c r="DC13" s="665"/>
      <c r="DD13" s="671">
        <v>6975386</v>
      </c>
      <c r="DE13" s="663"/>
      <c r="DF13" s="663"/>
      <c r="DG13" s="663"/>
      <c r="DH13" s="663"/>
      <c r="DI13" s="663"/>
      <c r="DJ13" s="663"/>
      <c r="DK13" s="663"/>
      <c r="DL13" s="663"/>
      <c r="DM13" s="663"/>
      <c r="DN13" s="663"/>
      <c r="DO13" s="663"/>
      <c r="DP13" s="664"/>
      <c r="DQ13" s="671">
        <v>5382109</v>
      </c>
      <c r="DR13" s="663"/>
      <c r="DS13" s="663"/>
      <c r="DT13" s="663"/>
      <c r="DU13" s="663"/>
      <c r="DV13" s="663"/>
      <c r="DW13" s="663"/>
      <c r="DX13" s="663"/>
      <c r="DY13" s="663"/>
      <c r="DZ13" s="663"/>
      <c r="EA13" s="663"/>
      <c r="EB13" s="663"/>
      <c r="EC13" s="672"/>
    </row>
    <row r="14" spans="2:143" ht="11.25" customHeight="1" x14ac:dyDescent="0.2">
      <c r="B14" s="659" t="s">
        <v>256</v>
      </c>
      <c r="C14" s="660"/>
      <c r="D14" s="660"/>
      <c r="E14" s="660"/>
      <c r="F14" s="660"/>
      <c r="G14" s="660"/>
      <c r="H14" s="660"/>
      <c r="I14" s="660"/>
      <c r="J14" s="660"/>
      <c r="K14" s="660"/>
      <c r="L14" s="660"/>
      <c r="M14" s="660"/>
      <c r="N14" s="660"/>
      <c r="O14" s="660"/>
      <c r="P14" s="660"/>
      <c r="Q14" s="661"/>
      <c r="R14" s="662">
        <v>1108</v>
      </c>
      <c r="S14" s="663"/>
      <c r="T14" s="663"/>
      <c r="U14" s="663"/>
      <c r="V14" s="663"/>
      <c r="W14" s="663"/>
      <c r="X14" s="663"/>
      <c r="Y14" s="664"/>
      <c r="Z14" s="665">
        <v>0</v>
      </c>
      <c r="AA14" s="665"/>
      <c r="AB14" s="665"/>
      <c r="AC14" s="665"/>
      <c r="AD14" s="666">
        <v>1108</v>
      </c>
      <c r="AE14" s="666"/>
      <c r="AF14" s="666"/>
      <c r="AG14" s="666"/>
      <c r="AH14" s="666"/>
      <c r="AI14" s="666"/>
      <c r="AJ14" s="666"/>
      <c r="AK14" s="666"/>
      <c r="AL14" s="667">
        <v>0</v>
      </c>
      <c r="AM14" s="668"/>
      <c r="AN14" s="668"/>
      <c r="AO14" s="669"/>
      <c r="AP14" s="659" t="s">
        <v>257</v>
      </c>
      <c r="AQ14" s="660"/>
      <c r="AR14" s="660"/>
      <c r="AS14" s="660"/>
      <c r="AT14" s="660"/>
      <c r="AU14" s="660"/>
      <c r="AV14" s="660"/>
      <c r="AW14" s="660"/>
      <c r="AX14" s="660"/>
      <c r="AY14" s="660"/>
      <c r="AZ14" s="660"/>
      <c r="BA14" s="660"/>
      <c r="BB14" s="660"/>
      <c r="BC14" s="660"/>
      <c r="BD14" s="660"/>
      <c r="BE14" s="660"/>
      <c r="BF14" s="661"/>
      <c r="BG14" s="662">
        <v>520801</v>
      </c>
      <c r="BH14" s="663"/>
      <c r="BI14" s="663"/>
      <c r="BJ14" s="663"/>
      <c r="BK14" s="663"/>
      <c r="BL14" s="663"/>
      <c r="BM14" s="663"/>
      <c r="BN14" s="664"/>
      <c r="BO14" s="665">
        <v>1.1000000000000001</v>
      </c>
      <c r="BP14" s="665"/>
      <c r="BQ14" s="665"/>
      <c r="BR14" s="665"/>
      <c r="BS14" s="666" t="s">
        <v>130</v>
      </c>
      <c r="BT14" s="666"/>
      <c r="BU14" s="666"/>
      <c r="BV14" s="666"/>
      <c r="BW14" s="666"/>
      <c r="BX14" s="666"/>
      <c r="BY14" s="666"/>
      <c r="BZ14" s="666"/>
      <c r="CA14" s="666"/>
      <c r="CB14" s="670"/>
      <c r="CD14" s="659" t="s">
        <v>258</v>
      </c>
      <c r="CE14" s="660"/>
      <c r="CF14" s="660"/>
      <c r="CG14" s="660"/>
      <c r="CH14" s="660"/>
      <c r="CI14" s="660"/>
      <c r="CJ14" s="660"/>
      <c r="CK14" s="660"/>
      <c r="CL14" s="660"/>
      <c r="CM14" s="660"/>
      <c r="CN14" s="660"/>
      <c r="CO14" s="660"/>
      <c r="CP14" s="660"/>
      <c r="CQ14" s="661"/>
      <c r="CR14" s="662">
        <v>3313730</v>
      </c>
      <c r="CS14" s="663"/>
      <c r="CT14" s="663"/>
      <c r="CU14" s="663"/>
      <c r="CV14" s="663"/>
      <c r="CW14" s="663"/>
      <c r="CX14" s="663"/>
      <c r="CY14" s="664"/>
      <c r="CZ14" s="665">
        <v>3.3</v>
      </c>
      <c r="DA14" s="665"/>
      <c r="DB14" s="665"/>
      <c r="DC14" s="665"/>
      <c r="DD14" s="671">
        <v>522688</v>
      </c>
      <c r="DE14" s="663"/>
      <c r="DF14" s="663"/>
      <c r="DG14" s="663"/>
      <c r="DH14" s="663"/>
      <c r="DI14" s="663"/>
      <c r="DJ14" s="663"/>
      <c r="DK14" s="663"/>
      <c r="DL14" s="663"/>
      <c r="DM14" s="663"/>
      <c r="DN14" s="663"/>
      <c r="DO14" s="663"/>
      <c r="DP14" s="664"/>
      <c r="DQ14" s="671">
        <v>2805170</v>
      </c>
      <c r="DR14" s="663"/>
      <c r="DS14" s="663"/>
      <c r="DT14" s="663"/>
      <c r="DU14" s="663"/>
      <c r="DV14" s="663"/>
      <c r="DW14" s="663"/>
      <c r="DX14" s="663"/>
      <c r="DY14" s="663"/>
      <c r="DZ14" s="663"/>
      <c r="EA14" s="663"/>
      <c r="EB14" s="663"/>
      <c r="EC14" s="672"/>
    </row>
    <row r="15" spans="2:143" ht="11.25" customHeight="1" x14ac:dyDescent="0.2">
      <c r="B15" s="659" t="s">
        <v>259</v>
      </c>
      <c r="C15" s="660"/>
      <c r="D15" s="660"/>
      <c r="E15" s="660"/>
      <c r="F15" s="660"/>
      <c r="G15" s="660"/>
      <c r="H15" s="660"/>
      <c r="I15" s="660"/>
      <c r="J15" s="660"/>
      <c r="K15" s="660"/>
      <c r="L15" s="660"/>
      <c r="M15" s="660"/>
      <c r="N15" s="660"/>
      <c r="O15" s="660"/>
      <c r="P15" s="660"/>
      <c r="Q15" s="661"/>
      <c r="R15" s="662" t="s">
        <v>130</v>
      </c>
      <c r="S15" s="663"/>
      <c r="T15" s="663"/>
      <c r="U15" s="663"/>
      <c r="V15" s="663"/>
      <c r="W15" s="663"/>
      <c r="X15" s="663"/>
      <c r="Y15" s="664"/>
      <c r="Z15" s="665" t="s">
        <v>130</v>
      </c>
      <c r="AA15" s="665"/>
      <c r="AB15" s="665"/>
      <c r="AC15" s="665"/>
      <c r="AD15" s="666" t="s">
        <v>130</v>
      </c>
      <c r="AE15" s="666"/>
      <c r="AF15" s="666"/>
      <c r="AG15" s="666"/>
      <c r="AH15" s="666"/>
      <c r="AI15" s="666"/>
      <c r="AJ15" s="666"/>
      <c r="AK15" s="666"/>
      <c r="AL15" s="667" t="s">
        <v>130</v>
      </c>
      <c r="AM15" s="668"/>
      <c r="AN15" s="668"/>
      <c r="AO15" s="669"/>
      <c r="AP15" s="659" t="s">
        <v>260</v>
      </c>
      <c r="AQ15" s="660"/>
      <c r="AR15" s="660"/>
      <c r="AS15" s="660"/>
      <c r="AT15" s="660"/>
      <c r="AU15" s="660"/>
      <c r="AV15" s="660"/>
      <c r="AW15" s="660"/>
      <c r="AX15" s="660"/>
      <c r="AY15" s="660"/>
      <c r="AZ15" s="660"/>
      <c r="BA15" s="660"/>
      <c r="BB15" s="660"/>
      <c r="BC15" s="660"/>
      <c r="BD15" s="660"/>
      <c r="BE15" s="660"/>
      <c r="BF15" s="661"/>
      <c r="BG15" s="662">
        <v>1996335</v>
      </c>
      <c r="BH15" s="663"/>
      <c r="BI15" s="663"/>
      <c r="BJ15" s="663"/>
      <c r="BK15" s="663"/>
      <c r="BL15" s="663"/>
      <c r="BM15" s="663"/>
      <c r="BN15" s="664"/>
      <c r="BO15" s="665">
        <v>4.3</v>
      </c>
      <c r="BP15" s="665"/>
      <c r="BQ15" s="665"/>
      <c r="BR15" s="665"/>
      <c r="BS15" s="666" t="s">
        <v>130</v>
      </c>
      <c r="BT15" s="666"/>
      <c r="BU15" s="666"/>
      <c r="BV15" s="666"/>
      <c r="BW15" s="666"/>
      <c r="BX15" s="666"/>
      <c r="BY15" s="666"/>
      <c r="BZ15" s="666"/>
      <c r="CA15" s="666"/>
      <c r="CB15" s="670"/>
      <c r="CD15" s="659" t="s">
        <v>261</v>
      </c>
      <c r="CE15" s="660"/>
      <c r="CF15" s="660"/>
      <c r="CG15" s="660"/>
      <c r="CH15" s="660"/>
      <c r="CI15" s="660"/>
      <c r="CJ15" s="660"/>
      <c r="CK15" s="660"/>
      <c r="CL15" s="660"/>
      <c r="CM15" s="660"/>
      <c r="CN15" s="660"/>
      <c r="CO15" s="660"/>
      <c r="CP15" s="660"/>
      <c r="CQ15" s="661"/>
      <c r="CR15" s="662">
        <v>14748095</v>
      </c>
      <c r="CS15" s="663"/>
      <c r="CT15" s="663"/>
      <c r="CU15" s="663"/>
      <c r="CV15" s="663"/>
      <c r="CW15" s="663"/>
      <c r="CX15" s="663"/>
      <c r="CY15" s="664"/>
      <c r="CZ15" s="665">
        <v>14.5</v>
      </c>
      <c r="DA15" s="665"/>
      <c r="DB15" s="665"/>
      <c r="DC15" s="665"/>
      <c r="DD15" s="671">
        <v>3694058</v>
      </c>
      <c r="DE15" s="663"/>
      <c r="DF15" s="663"/>
      <c r="DG15" s="663"/>
      <c r="DH15" s="663"/>
      <c r="DI15" s="663"/>
      <c r="DJ15" s="663"/>
      <c r="DK15" s="663"/>
      <c r="DL15" s="663"/>
      <c r="DM15" s="663"/>
      <c r="DN15" s="663"/>
      <c r="DO15" s="663"/>
      <c r="DP15" s="664"/>
      <c r="DQ15" s="671">
        <v>9918714</v>
      </c>
      <c r="DR15" s="663"/>
      <c r="DS15" s="663"/>
      <c r="DT15" s="663"/>
      <c r="DU15" s="663"/>
      <c r="DV15" s="663"/>
      <c r="DW15" s="663"/>
      <c r="DX15" s="663"/>
      <c r="DY15" s="663"/>
      <c r="DZ15" s="663"/>
      <c r="EA15" s="663"/>
      <c r="EB15" s="663"/>
      <c r="EC15" s="672"/>
    </row>
    <row r="16" spans="2:143" ht="11.25" customHeight="1" x14ac:dyDescent="0.2">
      <c r="B16" s="659" t="s">
        <v>262</v>
      </c>
      <c r="C16" s="660"/>
      <c r="D16" s="660"/>
      <c r="E16" s="660"/>
      <c r="F16" s="660"/>
      <c r="G16" s="660"/>
      <c r="H16" s="660"/>
      <c r="I16" s="660"/>
      <c r="J16" s="660"/>
      <c r="K16" s="660"/>
      <c r="L16" s="660"/>
      <c r="M16" s="660"/>
      <c r="N16" s="660"/>
      <c r="O16" s="660"/>
      <c r="P16" s="660"/>
      <c r="Q16" s="661"/>
      <c r="R16" s="662">
        <v>115735</v>
      </c>
      <c r="S16" s="663"/>
      <c r="T16" s="663"/>
      <c r="U16" s="663"/>
      <c r="V16" s="663"/>
      <c r="W16" s="663"/>
      <c r="X16" s="663"/>
      <c r="Y16" s="664"/>
      <c r="Z16" s="665">
        <v>0.1</v>
      </c>
      <c r="AA16" s="665"/>
      <c r="AB16" s="665"/>
      <c r="AC16" s="665"/>
      <c r="AD16" s="666">
        <v>115735</v>
      </c>
      <c r="AE16" s="666"/>
      <c r="AF16" s="666"/>
      <c r="AG16" s="666"/>
      <c r="AH16" s="666"/>
      <c r="AI16" s="666"/>
      <c r="AJ16" s="666"/>
      <c r="AK16" s="666"/>
      <c r="AL16" s="667">
        <v>0.2</v>
      </c>
      <c r="AM16" s="668"/>
      <c r="AN16" s="668"/>
      <c r="AO16" s="669"/>
      <c r="AP16" s="659" t="s">
        <v>263</v>
      </c>
      <c r="AQ16" s="660"/>
      <c r="AR16" s="660"/>
      <c r="AS16" s="660"/>
      <c r="AT16" s="660"/>
      <c r="AU16" s="660"/>
      <c r="AV16" s="660"/>
      <c r="AW16" s="660"/>
      <c r="AX16" s="660"/>
      <c r="AY16" s="660"/>
      <c r="AZ16" s="660"/>
      <c r="BA16" s="660"/>
      <c r="BB16" s="660"/>
      <c r="BC16" s="660"/>
      <c r="BD16" s="660"/>
      <c r="BE16" s="660"/>
      <c r="BF16" s="661"/>
      <c r="BG16" s="662" t="s">
        <v>130</v>
      </c>
      <c r="BH16" s="663"/>
      <c r="BI16" s="663"/>
      <c r="BJ16" s="663"/>
      <c r="BK16" s="663"/>
      <c r="BL16" s="663"/>
      <c r="BM16" s="663"/>
      <c r="BN16" s="664"/>
      <c r="BO16" s="665" t="s">
        <v>130</v>
      </c>
      <c r="BP16" s="665"/>
      <c r="BQ16" s="665"/>
      <c r="BR16" s="665"/>
      <c r="BS16" s="666" t="s">
        <v>130</v>
      </c>
      <c r="BT16" s="666"/>
      <c r="BU16" s="666"/>
      <c r="BV16" s="666"/>
      <c r="BW16" s="666"/>
      <c r="BX16" s="666"/>
      <c r="BY16" s="666"/>
      <c r="BZ16" s="666"/>
      <c r="CA16" s="666"/>
      <c r="CB16" s="670"/>
      <c r="CD16" s="659" t="s">
        <v>264</v>
      </c>
      <c r="CE16" s="660"/>
      <c r="CF16" s="660"/>
      <c r="CG16" s="660"/>
      <c r="CH16" s="660"/>
      <c r="CI16" s="660"/>
      <c r="CJ16" s="660"/>
      <c r="CK16" s="660"/>
      <c r="CL16" s="660"/>
      <c r="CM16" s="660"/>
      <c r="CN16" s="660"/>
      <c r="CO16" s="660"/>
      <c r="CP16" s="660"/>
      <c r="CQ16" s="661"/>
      <c r="CR16" s="662" t="s">
        <v>130</v>
      </c>
      <c r="CS16" s="663"/>
      <c r="CT16" s="663"/>
      <c r="CU16" s="663"/>
      <c r="CV16" s="663"/>
      <c r="CW16" s="663"/>
      <c r="CX16" s="663"/>
      <c r="CY16" s="664"/>
      <c r="CZ16" s="665" t="s">
        <v>130</v>
      </c>
      <c r="DA16" s="665"/>
      <c r="DB16" s="665"/>
      <c r="DC16" s="665"/>
      <c r="DD16" s="671" t="s">
        <v>130</v>
      </c>
      <c r="DE16" s="663"/>
      <c r="DF16" s="663"/>
      <c r="DG16" s="663"/>
      <c r="DH16" s="663"/>
      <c r="DI16" s="663"/>
      <c r="DJ16" s="663"/>
      <c r="DK16" s="663"/>
      <c r="DL16" s="663"/>
      <c r="DM16" s="663"/>
      <c r="DN16" s="663"/>
      <c r="DO16" s="663"/>
      <c r="DP16" s="664"/>
      <c r="DQ16" s="671" t="s">
        <v>130</v>
      </c>
      <c r="DR16" s="663"/>
      <c r="DS16" s="663"/>
      <c r="DT16" s="663"/>
      <c r="DU16" s="663"/>
      <c r="DV16" s="663"/>
      <c r="DW16" s="663"/>
      <c r="DX16" s="663"/>
      <c r="DY16" s="663"/>
      <c r="DZ16" s="663"/>
      <c r="EA16" s="663"/>
      <c r="EB16" s="663"/>
      <c r="EC16" s="672"/>
    </row>
    <row r="17" spans="2:133" ht="11.25" customHeight="1" x14ac:dyDescent="0.2">
      <c r="B17" s="659" t="s">
        <v>265</v>
      </c>
      <c r="C17" s="660"/>
      <c r="D17" s="660"/>
      <c r="E17" s="660"/>
      <c r="F17" s="660"/>
      <c r="G17" s="660"/>
      <c r="H17" s="660"/>
      <c r="I17" s="660"/>
      <c r="J17" s="660"/>
      <c r="K17" s="660"/>
      <c r="L17" s="660"/>
      <c r="M17" s="660"/>
      <c r="N17" s="660"/>
      <c r="O17" s="660"/>
      <c r="P17" s="660"/>
      <c r="Q17" s="661"/>
      <c r="R17" s="662">
        <v>1136618</v>
      </c>
      <c r="S17" s="663"/>
      <c r="T17" s="663"/>
      <c r="U17" s="663"/>
      <c r="V17" s="663"/>
      <c r="W17" s="663"/>
      <c r="X17" s="663"/>
      <c r="Y17" s="664"/>
      <c r="Z17" s="665">
        <v>1.1000000000000001</v>
      </c>
      <c r="AA17" s="665"/>
      <c r="AB17" s="665"/>
      <c r="AC17" s="665"/>
      <c r="AD17" s="666">
        <v>1136618</v>
      </c>
      <c r="AE17" s="666"/>
      <c r="AF17" s="666"/>
      <c r="AG17" s="666"/>
      <c r="AH17" s="666"/>
      <c r="AI17" s="666"/>
      <c r="AJ17" s="666"/>
      <c r="AK17" s="666"/>
      <c r="AL17" s="667">
        <v>2.1</v>
      </c>
      <c r="AM17" s="668"/>
      <c r="AN17" s="668"/>
      <c r="AO17" s="669"/>
      <c r="AP17" s="659" t="s">
        <v>266</v>
      </c>
      <c r="AQ17" s="660"/>
      <c r="AR17" s="660"/>
      <c r="AS17" s="660"/>
      <c r="AT17" s="660"/>
      <c r="AU17" s="660"/>
      <c r="AV17" s="660"/>
      <c r="AW17" s="660"/>
      <c r="AX17" s="660"/>
      <c r="AY17" s="660"/>
      <c r="AZ17" s="660"/>
      <c r="BA17" s="660"/>
      <c r="BB17" s="660"/>
      <c r="BC17" s="660"/>
      <c r="BD17" s="660"/>
      <c r="BE17" s="660"/>
      <c r="BF17" s="661"/>
      <c r="BG17" s="662" t="s">
        <v>130</v>
      </c>
      <c r="BH17" s="663"/>
      <c r="BI17" s="663"/>
      <c r="BJ17" s="663"/>
      <c r="BK17" s="663"/>
      <c r="BL17" s="663"/>
      <c r="BM17" s="663"/>
      <c r="BN17" s="664"/>
      <c r="BO17" s="665" t="s">
        <v>130</v>
      </c>
      <c r="BP17" s="665"/>
      <c r="BQ17" s="665"/>
      <c r="BR17" s="665"/>
      <c r="BS17" s="666" t="s">
        <v>130</v>
      </c>
      <c r="BT17" s="666"/>
      <c r="BU17" s="666"/>
      <c r="BV17" s="666"/>
      <c r="BW17" s="666"/>
      <c r="BX17" s="666"/>
      <c r="BY17" s="666"/>
      <c r="BZ17" s="666"/>
      <c r="CA17" s="666"/>
      <c r="CB17" s="670"/>
      <c r="CD17" s="659" t="s">
        <v>267</v>
      </c>
      <c r="CE17" s="660"/>
      <c r="CF17" s="660"/>
      <c r="CG17" s="660"/>
      <c r="CH17" s="660"/>
      <c r="CI17" s="660"/>
      <c r="CJ17" s="660"/>
      <c r="CK17" s="660"/>
      <c r="CL17" s="660"/>
      <c r="CM17" s="660"/>
      <c r="CN17" s="660"/>
      <c r="CO17" s="660"/>
      <c r="CP17" s="660"/>
      <c r="CQ17" s="661"/>
      <c r="CR17" s="662">
        <v>6132162</v>
      </c>
      <c r="CS17" s="663"/>
      <c r="CT17" s="663"/>
      <c r="CU17" s="663"/>
      <c r="CV17" s="663"/>
      <c r="CW17" s="663"/>
      <c r="CX17" s="663"/>
      <c r="CY17" s="664"/>
      <c r="CZ17" s="665">
        <v>6</v>
      </c>
      <c r="DA17" s="665"/>
      <c r="DB17" s="665"/>
      <c r="DC17" s="665"/>
      <c r="DD17" s="671" t="s">
        <v>130</v>
      </c>
      <c r="DE17" s="663"/>
      <c r="DF17" s="663"/>
      <c r="DG17" s="663"/>
      <c r="DH17" s="663"/>
      <c r="DI17" s="663"/>
      <c r="DJ17" s="663"/>
      <c r="DK17" s="663"/>
      <c r="DL17" s="663"/>
      <c r="DM17" s="663"/>
      <c r="DN17" s="663"/>
      <c r="DO17" s="663"/>
      <c r="DP17" s="664"/>
      <c r="DQ17" s="671">
        <v>5204781</v>
      </c>
      <c r="DR17" s="663"/>
      <c r="DS17" s="663"/>
      <c r="DT17" s="663"/>
      <c r="DU17" s="663"/>
      <c r="DV17" s="663"/>
      <c r="DW17" s="663"/>
      <c r="DX17" s="663"/>
      <c r="DY17" s="663"/>
      <c r="DZ17" s="663"/>
      <c r="EA17" s="663"/>
      <c r="EB17" s="663"/>
      <c r="EC17" s="672"/>
    </row>
    <row r="18" spans="2:133" ht="11.25" customHeight="1" x14ac:dyDescent="0.2">
      <c r="B18" s="659" t="s">
        <v>268</v>
      </c>
      <c r="C18" s="660"/>
      <c r="D18" s="660"/>
      <c r="E18" s="660"/>
      <c r="F18" s="660"/>
      <c r="G18" s="660"/>
      <c r="H18" s="660"/>
      <c r="I18" s="660"/>
      <c r="J18" s="660"/>
      <c r="K18" s="660"/>
      <c r="L18" s="660"/>
      <c r="M18" s="660"/>
      <c r="N18" s="660"/>
      <c r="O18" s="660"/>
      <c r="P18" s="660"/>
      <c r="Q18" s="661"/>
      <c r="R18" s="662">
        <v>239429</v>
      </c>
      <c r="S18" s="663"/>
      <c r="T18" s="663"/>
      <c r="U18" s="663"/>
      <c r="V18" s="663"/>
      <c r="W18" s="663"/>
      <c r="X18" s="663"/>
      <c r="Y18" s="664"/>
      <c r="Z18" s="665">
        <v>0.2</v>
      </c>
      <c r="AA18" s="665"/>
      <c r="AB18" s="665"/>
      <c r="AC18" s="665"/>
      <c r="AD18" s="666">
        <v>239429</v>
      </c>
      <c r="AE18" s="666"/>
      <c r="AF18" s="666"/>
      <c r="AG18" s="666"/>
      <c r="AH18" s="666"/>
      <c r="AI18" s="666"/>
      <c r="AJ18" s="666"/>
      <c r="AK18" s="666"/>
      <c r="AL18" s="667">
        <v>0.5</v>
      </c>
      <c r="AM18" s="668"/>
      <c r="AN18" s="668"/>
      <c r="AO18" s="669"/>
      <c r="AP18" s="659" t="s">
        <v>269</v>
      </c>
      <c r="AQ18" s="660"/>
      <c r="AR18" s="660"/>
      <c r="AS18" s="660"/>
      <c r="AT18" s="660"/>
      <c r="AU18" s="660"/>
      <c r="AV18" s="660"/>
      <c r="AW18" s="660"/>
      <c r="AX18" s="660"/>
      <c r="AY18" s="660"/>
      <c r="AZ18" s="660"/>
      <c r="BA18" s="660"/>
      <c r="BB18" s="660"/>
      <c r="BC18" s="660"/>
      <c r="BD18" s="660"/>
      <c r="BE18" s="660"/>
      <c r="BF18" s="661"/>
      <c r="BG18" s="662" t="s">
        <v>130</v>
      </c>
      <c r="BH18" s="663"/>
      <c r="BI18" s="663"/>
      <c r="BJ18" s="663"/>
      <c r="BK18" s="663"/>
      <c r="BL18" s="663"/>
      <c r="BM18" s="663"/>
      <c r="BN18" s="664"/>
      <c r="BO18" s="665" t="s">
        <v>130</v>
      </c>
      <c r="BP18" s="665"/>
      <c r="BQ18" s="665"/>
      <c r="BR18" s="665"/>
      <c r="BS18" s="666" t="s">
        <v>130</v>
      </c>
      <c r="BT18" s="666"/>
      <c r="BU18" s="666"/>
      <c r="BV18" s="666"/>
      <c r="BW18" s="666"/>
      <c r="BX18" s="666"/>
      <c r="BY18" s="666"/>
      <c r="BZ18" s="666"/>
      <c r="CA18" s="666"/>
      <c r="CB18" s="670"/>
      <c r="CD18" s="659" t="s">
        <v>270</v>
      </c>
      <c r="CE18" s="660"/>
      <c r="CF18" s="660"/>
      <c r="CG18" s="660"/>
      <c r="CH18" s="660"/>
      <c r="CI18" s="660"/>
      <c r="CJ18" s="660"/>
      <c r="CK18" s="660"/>
      <c r="CL18" s="660"/>
      <c r="CM18" s="660"/>
      <c r="CN18" s="660"/>
      <c r="CO18" s="660"/>
      <c r="CP18" s="660"/>
      <c r="CQ18" s="661"/>
      <c r="CR18" s="662" t="s">
        <v>130</v>
      </c>
      <c r="CS18" s="663"/>
      <c r="CT18" s="663"/>
      <c r="CU18" s="663"/>
      <c r="CV18" s="663"/>
      <c r="CW18" s="663"/>
      <c r="CX18" s="663"/>
      <c r="CY18" s="664"/>
      <c r="CZ18" s="665" t="s">
        <v>130</v>
      </c>
      <c r="DA18" s="665"/>
      <c r="DB18" s="665"/>
      <c r="DC18" s="665"/>
      <c r="DD18" s="671" t="s">
        <v>130</v>
      </c>
      <c r="DE18" s="663"/>
      <c r="DF18" s="663"/>
      <c r="DG18" s="663"/>
      <c r="DH18" s="663"/>
      <c r="DI18" s="663"/>
      <c r="DJ18" s="663"/>
      <c r="DK18" s="663"/>
      <c r="DL18" s="663"/>
      <c r="DM18" s="663"/>
      <c r="DN18" s="663"/>
      <c r="DO18" s="663"/>
      <c r="DP18" s="664"/>
      <c r="DQ18" s="671" t="s">
        <v>130</v>
      </c>
      <c r="DR18" s="663"/>
      <c r="DS18" s="663"/>
      <c r="DT18" s="663"/>
      <c r="DU18" s="663"/>
      <c r="DV18" s="663"/>
      <c r="DW18" s="663"/>
      <c r="DX18" s="663"/>
      <c r="DY18" s="663"/>
      <c r="DZ18" s="663"/>
      <c r="EA18" s="663"/>
      <c r="EB18" s="663"/>
      <c r="EC18" s="672"/>
    </row>
    <row r="19" spans="2:133" ht="11.25" customHeight="1" x14ac:dyDescent="0.2">
      <c r="B19" s="659" t="s">
        <v>271</v>
      </c>
      <c r="C19" s="660"/>
      <c r="D19" s="660"/>
      <c r="E19" s="660"/>
      <c r="F19" s="660"/>
      <c r="G19" s="660"/>
      <c r="H19" s="660"/>
      <c r="I19" s="660"/>
      <c r="J19" s="660"/>
      <c r="K19" s="660"/>
      <c r="L19" s="660"/>
      <c r="M19" s="660"/>
      <c r="N19" s="660"/>
      <c r="O19" s="660"/>
      <c r="P19" s="660"/>
      <c r="Q19" s="661"/>
      <c r="R19" s="662">
        <v>234450</v>
      </c>
      <c r="S19" s="663"/>
      <c r="T19" s="663"/>
      <c r="U19" s="663"/>
      <c r="V19" s="663"/>
      <c r="W19" s="663"/>
      <c r="X19" s="663"/>
      <c r="Y19" s="664"/>
      <c r="Z19" s="665">
        <v>0.2</v>
      </c>
      <c r="AA19" s="665"/>
      <c r="AB19" s="665"/>
      <c r="AC19" s="665"/>
      <c r="AD19" s="666">
        <v>234450</v>
      </c>
      <c r="AE19" s="666"/>
      <c r="AF19" s="666"/>
      <c r="AG19" s="666"/>
      <c r="AH19" s="666"/>
      <c r="AI19" s="666"/>
      <c r="AJ19" s="666"/>
      <c r="AK19" s="666"/>
      <c r="AL19" s="667">
        <v>0.4</v>
      </c>
      <c r="AM19" s="668"/>
      <c r="AN19" s="668"/>
      <c r="AO19" s="669"/>
      <c r="AP19" s="659" t="s">
        <v>272</v>
      </c>
      <c r="AQ19" s="660"/>
      <c r="AR19" s="660"/>
      <c r="AS19" s="660"/>
      <c r="AT19" s="660"/>
      <c r="AU19" s="660"/>
      <c r="AV19" s="660"/>
      <c r="AW19" s="660"/>
      <c r="AX19" s="660"/>
      <c r="AY19" s="660"/>
      <c r="AZ19" s="660"/>
      <c r="BA19" s="660"/>
      <c r="BB19" s="660"/>
      <c r="BC19" s="660"/>
      <c r="BD19" s="660"/>
      <c r="BE19" s="660"/>
      <c r="BF19" s="661"/>
      <c r="BG19" s="662">
        <v>2464563</v>
      </c>
      <c r="BH19" s="663"/>
      <c r="BI19" s="663"/>
      <c r="BJ19" s="663"/>
      <c r="BK19" s="663"/>
      <c r="BL19" s="663"/>
      <c r="BM19" s="663"/>
      <c r="BN19" s="664"/>
      <c r="BO19" s="665">
        <v>5.3</v>
      </c>
      <c r="BP19" s="665"/>
      <c r="BQ19" s="665"/>
      <c r="BR19" s="665"/>
      <c r="BS19" s="666" t="s">
        <v>130</v>
      </c>
      <c r="BT19" s="666"/>
      <c r="BU19" s="666"/>
      <c r="BV19" s="666"/>
      <c r="BW19" s="666"/>
      <c r="BX19" s="666"/>
      <c r="BY19" s="666"/>
      <c r="BZ19" s="666"/>
      <c r="CA19" s="666"/>
      <c r="CB19" s="670"/>
      <c r="CD19" s="659" t="s">
        <v>273</v>
      </c>
      <c r="CE19" s="660"/>
      <c r="CF19" s="660"/>
      <c r="CG19" s="660"/>
      <c r="CH19" s="660"/>
      <c r="CI19" s="660"/>
      <c r="CJ19" s="660"/>
      <c r="CK19" s="660"/>
      <c r="CL19" s="660"/>
      <c r="CM19" s="660"/>
      <c r="CN19" s="660"/>
      <c r="CO19" s="660"/>
      <c r="CP19" s="660"/>
      <c r="CQ19" s="661"/>
      <c r="CR19" s="662" t="s">
        <v>130</v>
      </c>
      <c r="CS19" s="663"/>
      <c r="CT19" s="663"/>
      <c r="CU19" s="663"/>
      <c r="CV19" s="663"/>
      <c r="CW19" s="663"/>
      <c r="CX19" s="663"/>
      <c r="CY19" s="664"/>
      <c r="CZ19" s="665" t="s">
        <v>130</v>
      </c>
      <c r="DA19" s="665"/>
      <c r="DB19" s="665"/>
      <c r="DC19" s="665"/>
      <c r="DD19" s="671" t="s">
        <v>130</v>
      </c>
      <c r="DE19" s="663"/>
      <c r="DF19" s="663"/>
      <c r="DG19" s="663"/>
      <c r="DH19" s="663"/>
      <c r="DI19" s="663"/>
      <c r="DJ19" s="663"/>
      <c r="DK19" s="663"/>
      <c r="DL19" s="663"/>
      <c r="DM19" s="663"/>
      <c r="DN19" s="663"/>
      <c r="DO19" s="663"/>
      <c r="DP19" s="664"/>
      <c r="DQ19" s="671" t="s">
        <v>130</v>
      </c>
      <c r="DR19" s="663"/>
      <c r="DS19" s="663"/>
      <c r="DT19" s="663"/>
      <c r="DU19" s="663"/>
      <c r="DV19" s="663"/>
      <c r="DW19" s="663"/>
      <c r="DX19" s="663"/>
      <c r="DY19" s="663"/>
      <c r="DZ19" s="663"/>
      <c r="EA19" s="663"/>
      <c r="EB19" s="663"/>
      <c r="EC19" s="672"/>
    </row>
    <row r="20" spans="2:133" ht="11.25" customHeight="1" x14ac:dyDescent="0.2">
      <c r="B20" s="675" t="s">
        <v>274</v>
      </c>
      <c r="C20" s="676"/>
      <c r="D20" s="676"/>
      <c r="E20" s="676"/>
      <c r="F20" s="676"/>
      <c r="G20" s="676"/>
      <c r="H20" s="676"/>
      <c r="I20" s="676"/>
      <c r="J20" s="676"/>
      <c r="K20" s="676"/>
      <c r="L20" s="676"/>
      <c r="M20" s="676"/>
      <c r="N20" s="676"/>
      <c r="O20" s="676"/>
      <c r="P20" s="676"/>
      <c r="Q20" s="677"/>
      <c r="R20" s="662">
        <v>4979</v>
      </c>
      <c r="S20" s="663"/>
      <c r="T20" s="663"/>
      <c r="U20" s="663"/>
      <c r="V20" s="663"/>
      <c r="W20" s="663"/>
      <c r="X20" s="663"/>
      <c r="Y20" s="664"/>
      <c r="Z20" s="665">
        <v>0</v>
      </c>
      <c r="AA20" s="665"/>
      <c r="AB20" s="665"/>
      <c r="AC20" s="665"/>
      <c r="AD20" s="666">
        <v>4979</v>
      </c>
      <c r="AE20" s="666"/>
      <c r="AF20" s="666"/>
      <c r="AG20" s="666"/>
      <c r="AH20" s="666"/>
      <c r="AI20" s="666"/>
      <c r="AJ20" s="666"/>
      <c r="AK20" s="666"/>
      <c r="AL20" s="667">
        <v>0</v>
      </c>
      <c r="AM20" s="668"/>
      <c r="AN20" s="668"/>
      <c r="AO20" s="669"/>
      <c r="AP20" s="659" t="s">
        <v>275</v>
      </c>
      <c r="AQ20" s="660"/>
      <c r="AR20" s="660"/>
      <c r="AS20" s="660"/>
      <c r="AT20" s="660"/>
      <c r="AU20" s="660"/>
      <c r="AV20" s="660"/>
      <c r="AW20" s="660"/>
      <c r="AX20" s="660"/>
      <c r="AY20" s="660"/>
      <c r="AZ20" s="660"/>
      <c r="BA20" s="660"/>
      <c r="BB20" s="660"/>
      <c r="BC20" s="660"/>
      <c r="BD20" s="660"/>
      <c r="BE20" s="660"/>
      <c r="BF20" s="661"/>
      <c r="BG20" s="662">
        <v>2464563</v>
      </c>
      <c r="BH20" s="663"/>
      <c r="BI20" s="663"/>
      <c r="BJ20" s="663"/>
      <c r="BK20" s="663"/>
      <c r="BL20" s="663"/>
      <c r="BM20" s="663"/>
      <c r="BN20" s="664"/>
      <c r="BO20" s="665">
        <v>5.3</v>
      </c>
      <c r="BP20" s="665"/>
      <c r="BQ20" s="665"/>
      <c r="BR20" s="665"/>
      <c r="BS20" s="666" t="s">
        <v>130</v>
      </c>
      <c r="BT20" s="666"/>
      <c r="BU20" s="666"/>
      <c r="BV20" s="666"/>
      <c r="BW20" s="666"/>
      <c r="BX20" s="666"/>
      <c r="BY20" s="666"/>
      <c r="BZ20" s="666"/>
      <c r="CA20" s="666"/>
      <c r="CB20" s="670"/>
      <c r="CD20" s="659" t="s">
        <v>276</v>
      </c>
      <c r="CE20" s="660"/>
      <c r="CF20" s="660"/>
      <c r="CG20" s="660"/>
      <c r="CH20" s="660"/>
      <c r="CI20" s="660"/>
      <c r="CJ20" s="660"/>
      <c r="CK20" s="660"/>
      <c r="CL20" s="660"/>
      <c r="CM20" s="660"/>
      <c r="CN20" s="660"/>
      <c r="CO20" s="660"/>
      <c r="CP20" s="660"/>
      <c r="CQ20" s="661"/>
      <c r="CR20" s="662">
        <v>101779502</v>
      </c>
      <c r="CS20" s="663"/>
      <c r="CT20" s="663"/>
      <c r="CU20" s="663"/>
      <c r="CV20" s="663"/>
      <c r="CW20" s="663"/>
      <c r="CX20" s="663"/>
      <c r="CY20" s="664"/>
      <c r="CZ20" s="665">
        <v>100</v>
      </c>
      <c r="DA20" s="665"/>
      <c r="DB20" s="665"/>
      <c r="DC20" s="665"/>
      <c r="DD20" s="671">
        <v>12555188</v>
      </c>
      <c r="DE20" s="663"/>
      <c r="DF20" s="663"/>
      <c r="DG20" s="663"/>
      <c r="DH20" s="663"/>
      <c r="DI20" s="663"/>
      <c r="DJ20" s="663"/>
      <c r="DK20" s="663"/>
      <c r="DL20" s="663"/>
      <c r="DM20" s="663"/>
      <c r="DN20" s="663"/>
      <c r="DO20" s="663"/>
      <c r="DP20" s="664"/>
      <c r="DQ20" s="671">
        <v>63403103</v>
      </c>
      <c r="DR20" s="663"/>
      <c r="DS20" s="663"/>
      <c r="DT20" s="663"/>
      <c r="DU20" s="663"/>
      <c r="DV20" s="663"/>
      <c r="DW20" s="663"/>
      <c r="DX20" s="663"/>
      <c r="DY20" s="663"/>
      <c r="DZ20" s="663"/>
      <c r="EA20" s="663"/>
      <c r="EB20" s="663"/>
      <c r="EC20" s="672"/>
    </row>
    <row r="21" spans="2:133" ht="11.25" customHeight="1" x14ac:dyDescent="0.2">
      <c r="B21" s="659" t="s">
        <v>277</v>
      </c>
      <c r="C21" s="660"/>
      <c r="D21" s="660"/>
      <c r="E21" s="660"/>
      <c r="F21" s="660"/>
      <c r="G21" s="660"/>
      <c r="H21" s="660"/>
      <c r="I21" s="660"/>
      <c r="J21" s="660"/>
      <c r="K21" s="660"/>
      <c r="L21" s="660"/>
      <c r="M21" s="660"/>
      <c r="N21" s="660"/>
      <c r="O21" s="660"/>
      <c r="P21" s="660"/>
      <c r="Q21" s="661"/>
      <c r="R21" s="662">
        <v>35304</v>
      </c>
      <c r="S21" s="663"/>
      <c r="T21" s="663"/>
      <c r="U21" s="663"/>
      <c r="V21" s="663"/>
      <c r="W21" s="663"/>
      <c r="X21" s="663"/>
      <c r="Y21" s="664"/>
      <c r="Z21" s="665">
        <v>0</v>
      </c>
      <c r="AA21" s="665"/>
      <c r="AB21" s="665"/>
      <c r="AC21" s="665"/>
      <c r="AD21" s="666" t="s">
        <v>130</v>
      </c>
      <c r="AE21" s="666"/>
      <c r="AF21" s="666"/>
      <c r="AG21" s="666"/>
      <c r="AH21" s="666"/>
      <c r="AI21" s="666"/>
      <c r="AJ21" s="666"/>
      <c r="AK21" s="666"/>
      <c r="AL21" s="667" t="s">
        <v>130</v>
      </c>
      <c r="AM21" s="668"/>
      <c r="AN21" s="668"/>
      <c r="AO21" s="669"/>
      <c r="AP21" s="659" t="s">
        <v>278</v>
      </c>
      <c r="AQ21" s="678"/>
      <c r="AR21" s="678"/>
      <c r="AS21" s="678"/>
      <c r="AT21" s="678"/>
      <c r="AU21" s="678"/>
      <c r="AV21" s="678"/>
      <c r="AW21" s="678"/>
      <c r="AX21" s="678"/>
      <c r="AY21" s="678"/>
      <c r="AZ21" s="678"/>
      <c r="BA21" s="678"/>
      <c r="BB21" s="678"/>
      <c r="BC21" s="678"/>
      <c r="BD21" s="678"/>
      <c r="BE21" s="678"/>
      <c r="BF21" s="679"/>
      <c r="BG21" s="662">
        <v>2516</v>
      </c>
      <c r="BH21" s="663"/>
      <c r="BI21" s="663"/>
      <c r="BJ21" s="663"/>
      <c r="BK21" s="663"/>
      <c r="BL21" s="663"/>
      <c r="BM21" s="663"/>
      <c r="BN21" s="664"/>
      <c r="BO21" s="665">
        <v>0</v>
      </c>
      <c r="BP21" s="665"/>
      <c r="BQ21" s="665"/>
      <c r="BR21" s="665"/>
      <c r="BS21" s="666" t="s">
        <v>130</v>
      </c>
      <c r="BT21" s="666"/>
      <c r="BU21" s="666"/>
      <c r="BV21" s="666"/>
      <c r="BW21" s="666"/>
      <c r="BX21" s="666"/>
      <c r="BY21" s="666"/>
      <c r="BZ21" s="666"/>
      <c r="CA21" s="666"/>
      <c r="CB21" s="670"/>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2">
      <c r="B22" s="659" t="s">
        <v>279</v>
      </c>
      <c r="C22" s="660"/>
      <c r="D22" s="660"/>
      <c r="E22" s="660"/>
      <c r="F22" s="660"/>
      <c r="G22" s="660"/>
      <c r="H22" s="660"/>
      <c r="I22" s="660"/>
      <c r="J22" s="660"/>
      <c r="K22" s="660"/>
      <c r="L22" s="660"/>
      <c r="M22" s="660"/>
      <c r="N22" s="660"/>
      <c r="O22" s="660"/>
      <c r="P22" s="660"/>
      <c r="Q22" s="661"/>
      <c r="R22" s="662" t="s">
        <v>130</v>
      </c>
      <c r="S22" s="663"/>
      <c r="T22" s="663"/>
      <c r="U22" s="663"/>
      <c r="V22" s="663"/>
      <c r="W22" s="663"/>
      <c r="X22" s="663"/>
      <c r="Y22" s="664"/>
      <c r="Z22" s="665" t="s">
        <v>130</v>
      </c>
      <c r="AA22" s="665"/>
      <c r="AB22" s="665"/>
      <c r="AC22" s="665"/>
      <c r="AD22" s="666" t="s">
        <v>130</v>
      </c>
      <c r="AE22" s="666"/>
      <c r="AF22" s="666"/>
      <c r="AG22" s="666"/>
      <c r="AH22" s="666"/>
      <c r="AI22" s="666"/>
      <c r="AJ22" s="666"/>
      <c r="AK22" s="666"/>
      <c r="AL22" s="667" t="s">
        <v>130</v>
      </c>
      <c r="AM22" s="668"/>
      <c r="AN22" s="668"/>
      <c r="AO22" s="669"/>
      <c r="AP22" s="659" t="s">
        <v>280</v>
      </c>
      <c r="AQ22" s="678"/>
      <c r="AR22" s="678"/>
      <c r="AS22" s="678"/>
      <c r="AT22" s="678"/>
      <c r="AU22" s="678"/>
      <c r="AV22" s="678"/>
      <c r="AW22" s="678"/>
      <c r="AX22" s="678"/>
      <c r="AY22" s="678"/>
      <c r="AZ22" s="678"/>
      <c r="BA22" s="678"/>
      <c r="BB22" s="678"/>
      <c r="BC22" s="678"/>
      <c r="BD22" s="678"/>
      <c r="BE22" s="678"/>
      <c r="BF22" s="679"/>
      <c r="BG22" s="662" t="s">
        <v>130</v>
      </c>
      <c r="BH22" s="663"/>
      <c r="BI22" s="663"/>
      <c r="BJ22" s="663"/>
      <c r="BK22" s="663"/>
      <c r="BL22" s="663"/>
      <c r="BM22" s="663"/>
      <c r="BN22" s="664"/>
      <c r="BO22" s="665" t="s">
        <v>130</v>
      </c>
      <c r="BP22" s="665"/>
      <c r="BQ22" s="665"/>
      <c r="BR22" s="665"/>
      <c r="BS22" s="666" t="s">
        <v>130</v>
      </c>
      <c r="BT22" s="666"/>
      <c r="BU22" s="666"/>
      <c r="BV22" s="666"/>
      <c r="BW22" s="666"/>
      <c r="BX22" s="666"/>
      <c r="BY22" s="666"/>
      <c r="BZ22" s="666"/>
      <c r="CA22" s="666"/>
      <c r="CB22" s="670"/>
      <c r="CD22" s="644" t="s">
        <v>281</v>
      </c>
      <c r="CE22" s="645"/>
      <c r="CF22" s="645"/>
      <c r="CG22" s="645"/>
      <c r="CH22" s="645"/>
      <c r="CI22" s="645"/>
      <c r="CJ22" s="645"/>
      <c r="CK22" s="645"/>
      <c r="CL22" s="645"/>
      <c r="CM22" s="645"/>
      <c r="CN22" s="645"/>
      <c r="CO22" s="645"/>
      <c r="CP22" s="645"/>
      <c r="CQ22" s="645"/>
      <c r="CR22" s="645"/>
      <c r="CS22" s="645"/>
      <c r="CT22" s="645"/>
      <c r="CU22" s="645"/>
      <c r="CV22" s="645"/>
      <c r="CW22" s="645"/>
      <c r="CX22" s="645"/>
      <c r="CY22" s="645"/>
      <c r="CZ22" s="645"/>
      <c r="DA22" s="645"/>
      <c r="DB22" s="645"/>
      <c r="DC22" s="645"/>
      <c r="DD22" s="645"/>
      <c r="DE22" s="645"/>
      <c r="DF22" s="645"/>
      <c r="DG22" s="645"/>
      <c r="DH22" s="645"/>
      <c r="DI22" s="645"/>
      <c r="DJ22" s="645"/>
      <c r="DK22" s="645"/>
      <c r="DL22" s="645"/>
      <c r="DM22" s="645"/>
      <c r="DN22" s="645"/>
      <c r="DO22" s="645"/>
      <c r="DP22" s="645"/>
      <c r="DQ22" s="645"/>
      <c r="DR22" s="645"/>
      <c r="DS22" s="645"/>
      <c r="DT22" s="645"/>
      <c r="DU22" s="645"/>
      <c r="DV22" s="645"/>
      <c r="DW22" s="645"/>
      <c r="DX22" s="645"/>
      <c r="DY22" s="645"/>
      <c r="DZ22" s="645"/>
      <c r="EA22" s="645"/>
      <c r="EB22" s="645"/>
      <c r="EC22" s="646"/>
    </row>
    <row r="23" spans="2:133" ht="11.25" customHeight="1" x14ac:dyDescent="0.2">
      <c r="B23" s="659" t="s">
        <v>282</v>
      </c>
      <c r="C23" s="660"/>
      <c r="D23" s="660"/>
      <c r="E23" s="660"/>
      <c r="F23" s="660"/>
      <c r="G23" s="660"/>
      <c r="H23" s="660"/>
      <c r="I23" s="660"/>
      <c r="J23" s="660"/>
      <c r="K23" s="660"/>
      <c r="L23" s="660"/>
      <c r="M23" s="660"/>
      <c r="N23" s="660"/>
      <c r="O23" s="660"/>
      <c r="P23" s="660"/>
      <c r="Q23" s="661"/>
      <c r="R23" s="662">
        <v>35304</v>
      </c>
      <c r="S23" s="663"/>
      <c r="T23" s="663"/>
      <c r="U23" s="663"/>
      <c r="V23" s="663"/>
      <c r="W23" s="663"/>
      <c r="X23" s="663"/>
      <c r="Y23" s="664"/>
      <c r="Z23" s="665">
        <v>0</v>
      </c>
      <c r="AA23" s="665"/>
      <c r="AB23" s="665"/>
      <c r="AC23" s="665"/>
      <c r="AD23" s="666" t="s">
        <v>130</v>
      </c>
      <c r="AE23" s="666"/>
      <c r="AF23" s="666"/>
      <c r="AG23" s="666"/>
      <c r="AH23" s="666"/>
      <c r="AI23" s="666"/>
      <c r="AJ23" s="666"/>
      <c r="AK23" s="666"/>
      <c r="AL23" s="667" t="s">
        <v>130</v>
      </c>
      <c r="AM23" s="668"/>
      <c r="AN23" s="668"/>
      <c r="AO23" s="669"/>
      <c r="AP23" s="659" t="s">
        <v>283</v>
      </c>
      <c r="AQ23" s="678"/>
      <c r="AR23" s="678"/>
      <c r="AS23" s="678"/>
      <c r="AT23" s="678"/>
      <c r="AU23" s="678"/>
      <c r="AV23" s="678"/>
      <c r="AW23" s="678"/>
      <c r="AX23" s="678"/>
      <c r="AY23" s="678"/>
      <c r="AZ23" s="678"/>
      <c r="BA23" s="678"/>
      <c r="BB23" s="678"/>
      <c r="BC23" s="678"/>
      <c r="BD23" s="678"/>
      <c r="BE23" s="678"/>
      <c r="BF23" s="679"/>
      <c r="BG23" s="662">
        <v>2462047</v>
      </c>
      <c r="BH23" s="663"/>
      <c r="BI23" s="663"/>
      <c r="BJ23" s="663"/>
      <c r="BK23" s="663"/>
      <c r="BL23" s="663"/>
      <c r="BM23" s="663"/>
      <c r="BN23" s="664"/>
      <c r="BO23" s="665">
        <v>5.3</v>
      </c>
      <c r="BP23" s="665"/>
      <c r="BQ23" s="665"/>
      <c r="BR23" s="665"/>
      <c r="BS23" s="666" t="s">
        <v>130</v>
      </c>
      <c r="BT23" s="666"/>
      <c r="BU23" s="666"/>
      <c r="BV23" s="666"/>
      <c r="BW23" s="666"/>
      <c r="BX23" s="666"/>
      <c r="BY23" s="666"/>
      <c r="BZ23" s="666"/>
      <c r="CA23" s="666"/>
      <c r="CB23" s="670"/>
      <c r="CD23" s="644" t="s">
        <v>223</v>
      </c>
      <c r="CE23" s="645"/>
      <c r="CF23" s="645"/>
      <c r="CG23" s="645"/>
      <c r="CH23" s="645"/>
      <c r="CI23" s="645"/>
      <c r="CJ23" s="645"/>
      <c r="CK23" s="645"/>
      <c r="CL23" s="645"/>
      <c r="CM23" s="645"/>
      <c r="CN23" s="645"/>
      <c r="CO23" s="645"/>
      <c r="CP23" s="645"/>
      <c r="CQ23" s="646"/>
      <c r="CR23" s="644" t="s">
        <v>284</v>
      </c>
      <c r="CS23" s="645"/>
      <c r="CT23" s="645"/>
      <c r="CU23" s="645"/>
      <c r="CV23" s="645"/>
      <c r="CW23" s="645"/>
      <c r="CX23" s="645"/>
      <c r="CY23" s="646"/>
      <c r="CZ23" s="644" t="s">
        <v>285</v>
      </c>
      <c r="DA23" s="645"/>
      <c r="DB23" s="645"/>
      <c r="DC23" s="646"/>
      <c r="DD23" s="644" t="s">
        <v>286</v>
      </c>
      <c r="DE23" s="645"/>
      <c r="DF23" s="645"/>
      <c r="DG23" s="645"/>
      <c r="DH23" s="645"/>
      <c r="DI23" s="645"/>
      <c r="DJ23" s="645"/>
      <c r="DK23" s="646"/>
      <c r="DL23" s="689" t="s">
        <v>287</v>
      </c>
      <c r="DM23" s="690"/>
      <c r="DN23" s="690"/>
      <c r="DO23" s="690"/>
      <c r="DP23" s="690"/>
      <c r="DQ23" s="690"/>
      <c r="DR23" s="690"/>
      <c r="DS23" s="690"/>
      <c r="DT23" s="690"/>
      <c r="DU23" s="690"/>
      <c r="DV23" s="691"/>
      <c r="DW23" s="644" t="s">
        <v>288</v>
      </c>
      <c r="DX23" s="645"/>
      <c r="DY23" s="645"/>
      <c r="DZ23" s="645"/>
      <c r="EA23" s="645"/>
      <c r="EB23" s="645"/>
      <c r="EC23" s="646"/>
    </row>
    <row r="24" spans="2:133" ht="11.25" customHeight="1" x14ac:dyDescent="0.2">
      <c r="B24" s="659" t="s">
        <v>289</v>
      </c>
      <c r="C24" s="660"/>
      <c r="D24" s="660"/>
      <c r="E24" s="660"/>
      <c r="F24" s="660"/>
      <c r="G24" s="660"/>
      <c r="H24" s="660"/>
      <c r="I24" s="660"/>
      <c r="J24" s="660"/>
      <c r="K24" s="660"/>
      <c r="L24" s="660"/>
      <c r="M24" s="660"/>
      <c r="N24" s="660"/>
      <c r="O24" s="660"/>
      <c r="P24" s="660"/>
      <c r="Q24" s="661"/>
      <c r="R24" s="662" t="s">
        <v>130</v>
      </c>
      <c r="S24" s="663"/>
      <c r="T24" s="663"/>
      <c r="U24" s="663"/>
      <c r="V24" s="663"/>
      <c r="W24" s="663"/>
      <c r="X24" s="663"/>
      <c r="Y24" s="664"/>
      <c r="Z24" s="665" t="s">
        <v>130</v>
      </c>
      <c r="AA24" s="665"/>
      <c r="AB24" s="665"/>
      <c r="AC24" s="665"/>
      <c r="AD24" s="666" t="s">
        <v>130</v>
      </c>
      <c r="AE24" s="666"/>
      <c r="AF24" s="666"/>
      <c r="AG24" s="666"/>
      <c r="AH24" s="666"/>
      <c r="AI24" s="666"/>
      <c r="AJ24" s="666"/>
      <c r="AK24" s="666"/>
      <c r="AL24" s="667" t="s">
        <v>130</v>
      </c>
      <c r="AM24" s="668"/>
      <c r="AN24" s="668"/>
      <c r="AO24" s="669"/>
      <c r="AP24" s="659" t="s">
        <v>290</v>
      </c>
      <c r="AQ24" s="678"/>
      <c r="AR24" s="678"/>
      <c r="AS24" s="678"/>
      <c r="AT24" s="678"/>
      <c r="AU24" s="678"/>
      <c r="AV24" s="678"/>
      <c r="AW24" s="678"/>
      <c r="AX24" s="678"/>
      <c r="AY24" s="678"/>
      <c r="AZ24" s="678"/>
      <c r="BA24" s="678"/>
      <c r="BB24" s="678"/>
      <c r="BC24" s="678"/>
      <c r="BD24" s="678"/>
      <c r="BE24" s="678"/>
      <c r="BF24" s="679"/>
      <c r="BG24" s="662" t="s">
        <v>130</v>
      </c>
      <c r="BH24" s="663"/>
      <c r="BI24" s="663"/>
      <c r="BJ24" s="663"/>
      <c r="BK24" s="663"/>
      <c r="BL24" s="663"/>
      <c r="BM24" s="663"/>
      <c r="BN24" s="664"/>
      <c r="BO24" s="665" t="s">
        <v>130</v>
      </c>
      <c r="BP24" s="665"/>
      <c r="BQ24" s="665"/>
      <c r="BR24" s="665"/>
      <c r="BS24" s="666" t="s">
        <v>130</v>
      </c>
      <c r="BT24" s="666"/>
      <c r="BU24" s="666"/>
      <c r="BV24" s="666"/>
      <c r="BW24" s="666"/>
      <c r="BX24" s="666"/>
      <c r="BY24" s="666"/>
      <c r="BZ24" s="666"/>
      <c r="CA24" s="666"/>
      <c r="CB24" s="670"/>
      <c r="CD24" s="648" t="s">
        <v>291</v>
      </c>
      <c r="CE24" s="649"/>
      <c r="CF24" s="649"/>
      <c r="CG24" s="649"/>
      <c r="CH24" s="649"/>
      <c r="CI24" s="649"/>
      <c r="CJ24" s="649"/>
      <c r="CK24" s="649"/>
      <c r="CL24" s="649"/>
      <c r="CM24" s="649"/>
      <c r="CN24" s="649"/>
      <c r="CO24" s="649"/>
      <c r="CP24" s="649"/>
      <c r="CQ24" s="650"/>
      <c r="CR24" s="651">
        <v>47550918</v>
      </c>
      <c r="CS24" s="652"/>
      <c r="CT24" s="652"/>
      <c r="CU24" s="652"/>
      <c r="CV24" s="652"/>
      <c r="CW24" s="652"/>
      <c r="CX24" s="652"/>
      <c r="CY24" s="653"/>
      <c r="CZ24" s="656">
        <v>46.7</v>
      </c>
      <c r="DA24" s="657"/>
      <c r="DB24" s="657"/>
      <c r="DC24" s="673"/>
      <c r="DD24" s="692">
        <v>27434318</v>
      </c>
      <c r="DE24" s="652"/>
      <c r="DF24" s="652"/>
      <c r="DG24" s="652"/>
      <c r="DH24" s="652"/>
      <c r="DI24" s="652"/>
      <c r="DJ24" s="652"/>
      <c r="DK24" s="653"/>
      <c r="DL24" s="692">
        <v>26623236</v>
      </c>
      <c r="DM24" s="652"/>
      <c r="DN24" s="652"/>
      <c r="DO24" s="652"/>
      <c r="DP24" s="652"/>
      <c r="DQ24" s="652"/>
      <c r="DR24" s="652"/>
      <c r="DS24" s="652"/>
      <c r="DT24" s="652"/>
      <c r="DU24" s="652"/>
      <c r="DV24" s="653"/>
      <c r="DW24" s="656">
        <v>50.1</v>
      </c>
      <c r="DX24" s="657"/>
      <c r="DY24" s="657"/>
      <c r="DZ24" s="657"/>
      <c r="EA24" s="657"/>
      <c r="EB24" s="657"/>
      <c r="EC24" s="658"/>
    </row>
    <row r="25" spans="2:133" ht="11.25" customHeight="1" x14ac:dyDescent="0.2">
      <c r="B25" s="659" t="s">
        <v>292</v>
      </c>
      <c r="C25" s="660"/>
      <c r="D25" s="660"/>
      <c r="E25" s="660"/>
      <c r="F25" s="660"/>
      <c r="G25" s="660"/>
      <c r="H25" s="660"/>
      <c r="I25" s="660"/>
      <c r="J25" s="660"/>
      <c r="K25" s="660"/>
      <c r="L25" s="660"/>
      <c r="M25" s="660"/>
      <c r="N25" s="660"/>
      <c r="O25" s="660"/>
      <c r="P25" s="660"/>
      <c r="Q25" s="661"/>
      <c r="R25" s="662">
        <v>55392566</v>
      </c>
      <c r="S25" s="663"/>
      <c r="T25" s="663"/>
      <c r="U25" s="663"/>
      <c r="V25" s="663"/>
      <c r="W25" s="663"/>
      <c r="X25" s="663"/>
      <c r="Y25" s="664"/>
      <c r="Z25" s="665">
        <v>51.6</v>
      </c>
      <c r="AA25" s="665"/>
      <c r="AB25" s="665"/>
      <c r="AC25" s="665"/>
      <c r="AD25" s="666">
        <v>52895215</v>
      </c>
      <c r="AE25" s="666"/>
      <c r="AF25" s="666"/>
      <c r="AG25" s="666"/>
      <c r="AH25" s="666"/>
      <c r="AI25" s="666"/>
      <c r="AJ25" s="666"/>
      <c r="AK25" s="666"/>
      <c r="AL25" s="667">
        <v>99.4</v>
      </c>
      <c r="AM25" s="668"/>
      <c r="AN25" s="668"/>
      <c r="AO25" s="669"/>
      <c r="AP25" s="659" t="s">
        <v>293</v>
      </c>
      <c r="AQ25" s="678"/>
      <c r="AR25" s="678"/>
      <c r="AS25" s="678"/>
      <c r="AT25" s="678"/>
      <c r="AU25" s="678"/>
      <c r="AV25" s="678"/>
      <c r="AW25" s="678"/>
      <c r="AX25" s="678"/>
      <c r="AY25" s="678"/>
      <c r="AZ25" s="678"/>
      <c r="BA25" s="678"/>
      <c r="BB25" s="678"/>
      <c r="BC25" s="678"/>
      <c r="BD25" s="678"/>
      <c r="BE25" s="678"/>
      <c r="BF25" s="679"/>
      <c r="BG25" s="662" t="s">
        <v>130</v>
      </c>
      <c r="BH25" s="663"/>
      <c r="BI25" s="663"/>
      <c r="BJ25" s="663"/>
      <c r="BK25" s="663"/>
      <c r="BL25" s="663"/>
      <c r="BM25" s="663"/>
      <c r="BN25" s="664"/>
      <c r="BO25" s="665" t="s">
        <v>130</v>
      </c>
      <c r="BP25" s="665"/>
      <c r="BQ25" s="665"/>
      <c r="BR25" s="665"/>
      <c r="BS25" s="666" t="s">
        <v>130</v>
      </c>
      <c r="BT25" s="666"/>
      <c r="BU25" s="666"/>
      <c r="BV25" s="666"/>
      <c r="BW25" s="666"/>
      <c r="BX25" s="666"/>
      <c r="BY25" s="666"/>
      <c r="BZ25" s="666"/>
      <c r="CA25" s="666"/>
      <c r="CB25" s="670"/>
      <c r="CD25" s="659" t="s">
        <v>294</v>
      </c>
      <c r="CE25" s="660"/>
      <c r="CF25" s="660"/>
      <c r="CG25" s="660"/>
      <c r="CH25" s="660"/>
      <c r="CI25" s="660"/>
      <c r="CJ25" s="660"/>
      <c r="CK25" s="660"/>
      <c r="CL25" s="660"/>
      <c r="CM25" s="660"/>
      <c r="CN25" s="660"/>
      <c r="CO25" s="660"/>
      <c r="CP25" s="660"/>
      <c r="CQ25" s="661"/>
      <c r="CR25" s="662">
        <v>15596098</v>
      </c>
      <c r="CS25" s="695"/>
      <c r="CT25" s="695"/>
      <c r="CU25" s="695"/>
      <c r="CV25" s="695"/>
      <c r="CW25" s="695"/>
      <c r="CX25" s="695"/>
      <c r="CY25" s="696"/>
      <c r="CZ25" s="667">
        <v>15.3</v>
      </c>
      <c r="DA25" s="693"/>
      <c r="DB25" s="693"/>
      <c r="DC25" s="697"/>
      <c r="DD25" s="671">
        <v>14361246</v>
      </c>
      <c r="DE25" s="695"/>
      <c r="DF25" s="695"/>
      <c r="DG25" s="695"/>
      <c r="DH25" s="695"/>
      <c r="DI25" s="695"/>
      <c r="DJ25" s="695"/>
      <c r="DK25" s="696"/>
      <c r="DL25" s="671">
        <v>13641035</v>
      </c>
      <c r="DM25" s="695"/>
      <c r="DN25" s="695"/>
      <c r="DO25" s="695"/>
      <c r="DP25" s="695"/>
      <c r="DQ25" s="695"/>
      <c r="DR25" s="695"/>
      <c r="DS25" s="695"/>
      <c r="DT25" s="695"/>
      <c r="DU25" s="695"/>
      <c r="DV25" s="696"/>
      <c r="DW25" s="667">
        <v>25.6</v>
      </c>
      <c r="DX25" s="693"/>
      <c r="DY25" s="693"/>
      <c r="DZ25" s="693"/>
      <c r="EA25" s="693"/>
      <c r="EB25" s="693"/>
      <c r="EC25" s="694"/>
    </row>
    <row r="26" spans="2:133" ht="11.25" customHeight="1" x14ac:dyDescent="0.2">
      <c r="B26" s="659" t="s">
        <v>295</v>
      </c>
      <c r="C26" s="660"/>
      <c r="D26" s="660"/>
      <c r="E26" s="660"/>
      <c r="F26" s="660"/>
      <c r="G26" s="660"/>
      <c r="H26" s="660"/>
      <c r="I26" s="660"/>
      <c r="J26" s="660"/>
      <c r="K26" s="660"/>
      <c r="L26" s="660"/>
      <c r="M26" s="660"/>
      <c r="N26" s="660"/>
      <c r="O26" s="660"/>
      <c r="P26" s="660"/>
      <c r="Q26" s="661"/>
      <c r="R26" s="662">
        <v>34485</v>
      </c>
      <c r="S26" s="663"/>
      <c r="T26" s="663"/>
      <c r="U26" s="663"/>
      <c r="V26" s="663"/>
      <c r="W26" s="663"/>
      <c r="X26" s="663"/>
      <c r="Y26" s="664"/>
      <c r="Z26" s="665">
        <v>0</v>
      </c>
      <c r="AA26" s="665"/>
      <c r="AB26" s="665"/>
      <c r="AC26" s="665"/>
      <c r="AD26" s="666">
        <v>34485</v>
      </c>
      <c r="AE26" s="666"/>
      <c r="AF26" s="666"/>
      <c r="AG26" s="666"/>
      <c r="AH26" s="666"/>
      <c r="AI26" s="666"/>
      <c r="AJ26" s="666"/>
      <c r="AK26" s="666"/>
      <c r="AL26" s="667">
        <v>0.1</v>
      </c>
      <c r="AM26" s="668"/>
      <c r="AN26" s="668"/>
      <c r="AO26" s="669"/>
      <c r="AP26" s="659" t="s">
        <v>296</v>
      </c>
      <c r="AQ26" s="678"/>
      <c r="AR26" s="678"/>
      <c r="AS26" s="678"/>
      <c r="AT26" s="678"/>
      <c r="AU26" s="678"/>
      <c r="AV26" s="678"/>
      <c r="AW26" s="678"/>
      <c r="AX26" s="678"/>
      <c r="AY26" s="678"/>
      <c r="AZ26" s="678"/>
      <c r="BA26" s="678"/>
      <c r="BB26" s="678"/>
      <c r="BC26" s="678"/>
      <c r="BD26" s="678"/>
      <c r="BE26" s="678"/>
      <c r="BF26" s="679"/>
      <c r="BG26" s="662" t="s">
        <v>130</v>
      </c>
      <c r="BH26" s="663"/>
      <c r="BI26" s="663"/>
      <c r="BJ26" s="663"/>
      <c r="BK26" s="663"/>
      <c r="BL26" s="663"/>
      <c r="BM26" s="663"/>
      <c r="BN26" s="664"/>
      <c r="BO26" s="665" t="s">
        <v>130</v>
      </c>
      <c r="BP26" s="665"/>
      <c r="BQ26" s="665"/>
      <c r="BR26" s="665"/>
      <c r="BS26" s="666" t="s">
        <v>130</v>
      </c>
      <c r="BT26" s="666"/>
      <c r="BU26" s="666"/>
      <c r="BV26" s="666"/>
      <c r="BW26" s="666"/>
      <c r="BX26" s="666"/>
      <c r="BY26" s="666"/>
      <c r="BZ26" s="666"/>
      <c r="CA26" s="666"/>
      <c r="CB26" s="670"/>
      <c r="CD26" s="659" t="s">
        <v>297</v>
      </c>
      <c r="CE26" s="660"/>
      <c r="CF26" s="660"/>
      <c r="CG26" s="660"/>
      <c r="CH26" s="660"/>
      <c r="CI26" s="660"/>
      <c r="CJ26" s="660"/>
      <c r="CK26" s="660"/>
      <c r="CL26" s="660"/>
      <c r="CM26" s="660"/>
      <c r="CN26" s="660"/>
      <c r="CO26" s="660"/>
      <c r="CP26" s="660"/>
      <c r="CQ26" s="661"/>
      <c r="CR26" s="662">
        <v>10520206</v>
      </c>
      <c r="CS26" s="663"/>
      <c r="CT26" s="663"/>
      <c r="CU26" s="663"/>
      <c r="CV26" s="663"/>
      <c r="CW26" s="663"/>
      <c r="CX26" s="663"/>
      <c r="CY26" s="664"/>
      <c r="CZ26" s="667">
        <v>10.3</v>
      </c>
      <c r="DA26" s="693"/>
      <c r="DB26" s="693"/>
      <c r="DC26" s="697"/>
      <c r="DD26" s="671">
        <v>9682442</v>
      </c>
      <c r="DE26" s="663"/>
      <c r="DF26" s="663"/>
      <c r="DG26" s="663"/>
      <c r="DH26" s="663"/>
      <c r="DI26" s="663"/>
      <c r="DJ26" s="663"/>
      <c r="DK26" s="664"/>
      <c r="DL26" s="671" t="s">
        <v>130</v>
      </c>
      <c r="DM26" s="663"/>
      <c r="DN26" s="663"/>
      <c r="DO26" s="663"/>
      <c r="DP26" s="663"/>
      <c r="DQ26" s="663"/>
      <c r="DR26" s="663"/>
      <c r="DS26" s="663"/>
      <c r="DT26" s="663"/>
      <c r="DU26" s="663"/>
      <c r="DV26" s="664"/>
      <c r="DW26" s="667" t="s">
        <v>130</v>
      </c>
      <c r="DX26" s="693"/>
      <c r="DY26" s="693"/>
      <c r="DZ26" s="693"/>
      <c r="EA26" s="693"/>
      <c r="EB26" s="693"/>
      <c r="EC26" s="694"/>
    </row>
    <row r="27" spans="2:133" ht="11.25" customHeight="1" x14ac:dyDescent="0.2">
      <c r="B27" s="659" t="s">
        <v>298</v>
      </c>
      <c r="C27" s="660"/>
      <c r="D27" s="660"/>
      <c r="E27" s="660"/>
      <c r="F27" s="660"/>
      <c r="G27" s="660"/>
      <c r="H27" s="660"/>
      <c r="I27" s="660"/>
      <c r="J27" s="660"/>
      <c r="K27" s="660"/>
      <c r="L27" s="660"/>
      <c r="M27" s="660"/>
      <c r="N27" s="660"/>
      <c r="O27" s="660"/>
      <c r="P27" s="660"/>
      <c r="Q27" s="661"/>
      <c r="R27" s="662">
        <v>874986</v>
      </c>
      <c r="S27" s="663"/>
      <c r="T27" s="663"/>
      <c r="U27" s="663"/>
      <c r="V27" s="663"/>
      <c r="W27" s="663"/>
      <c r="X27" s="663"/>
      <c r="Y27" s="664"/>
      <c r="Z27" s="665">
        <v>0.8</v>
      </c>
      <c r="AA27" s="665"/>
      <c r="AB27" s="665"/>
      <c r="AC27" s="665"/>
      <c r="AD27" s="666" t="s">
        <v>130</v>
      </c>
      <c r="AE27" s="666"/>
      <c r="AF27" s="666"/>
      <c r="AG27" s="666"/>
      <c r="AH27" s="666"/>
      <c r="AI27" s="666"/>
      <c r="AJ27" s="666"/>
      <c r="AK27" s="666"/>
      <c r="AL27" s="667" t="s">
        <v>130</v>
      </c>
      <c r="AM27" s="668"/>
      <c r="AN27" s="668"/>
      <c r="AO27" s="669"/>
      <c r="AP27" s="659" t="s">
        <v>299</v>
      </c>
      <c r="AQ27" s="660"/>
      <c r="AR27" s="660"/>
      <c r="AS27" s="660"/>
      <c r="AT27" s="660"/>
      <c r="AU27" s="660"/>
      <c r="AV27" s="660"/>
      <c r="AW27" s="660"/>
      <c r="AX27" s="660"/>
      <c r="AY27" s="660"/>
      <c r="AZ27" s="660"/>
      <c r="BA27" s="660"/>
      <c r="BB27" s="660"/>
      <c r="BC27" s="660"/>
      <c r="BD27" s="660"/>
      <c r="BE27" s="660"/>
      <c r="BF27" s="661"/>
      <c r="BG27" s="662">
        <v>46733501</v>
      </c>
      <c r="BH27" s="663"/>
      <c r="BI27" s="663"/>
      <c r="BJ27" s="663"/>
      <c r="BK27" s="663"/>
      <c r="BL27" s="663"/>
      <c r="BM27" s="663"/>
      <c r="BN27" s="664"/>
      <c r="BO27" s="665">
        <v>100</v>
      </c>
      <c r="BP27" s="665"/>
      <c r="BQ27" s="665"/>
      <c r="BR27" s="665"/>
      <c r="BS27" s="666">
        <v>1179774</v>
      </c>
      <c r="BT27" s="666"/>
      <c r="BU27" s="666"/>
      <c r="BV27" s="666"/>
      <c r="BW27" s="666"/>
      <c r="BX27" s="666"/>
      <c r="BY27" s="666"/>
      <c r="BZ27" s="666"/>
      <c r="CA27" s="666"/>
      <c r="CB27" s="670"/>
      <c r="CD27" s="659" t="s">
        <v>300</v>
      </c>
      <c r="CE27" s="660"/>
      <c r="CF27" s="660"/>
      <c r="CG27" s="660"/>
      <c r="CH27" s="660"/>
      <c r="CI27" s="660"/>
      <c r="CJ27" s="660"/>
      <c r="CK27" s="660"/>
      <c r="CL27" s="660"/>
      <c r="CM27" s="660"/>
      <c r="CN27" s="660"/>
      <c r="CO27" s="660"/>
      <c r="CP27" s="660"/>
      <c r="CQ27" s="661"/>
      <c r="CR27" s="662">
        <v>25822658</v>
      </c>
      <c r="CS27" s="695"/>
      <c r="CT27" s="695"/>
      <c r="CU27" s="695"/>
      <c r="CV27" s="695"/>
      <c r="CW27" s="695"/>
      <c r="CX27" s="695"/>
      <c r="CY27" s="696"/>
      <c r="CZ27" s="667">
        <v>25.4</v>
      </c>
      <c r="DA27" s="693"/>
      <c r="DB27" s="693"/>
      <c r="DC27" s="697"/>
      <c r="DD27" s="671">
        <v>7868291</v>
      </c>
      <c r="DE27" s="695"/>
      <c r="DF27" s="695"/>
      <c r="DG27" s="695"/>
      <c r="DH27" s="695"/>
      <c r="DI27" s="695"/>
      <c r="DJ27" s="695"/>
      <c r="DK27" s="696"/>
      <c r="DL27" s="671">
        <v>7777420</v>
      </c>
      <c r="DM27" s="695"/>
      <c r="DN27" s="695"/>
      <c r="DO27" s="695"/>
      <c r="DP27" s="695"/>
      <c r="DQ27" s="695"/>
      <c r="DR27" s="695"/>
      <c r="DS27" s="695"/>
      <c r="DT27" s="695"/>
      <c r="DU27" s="695"/>
      <c r="DV27" s="696"/>
      <c r="DW27" s="667">
        <v>14.6</v>
      </c>
      <c r="DX27" s="693"/>
      <c r="DY27" s="693"/>
      <c r="DZ27" s="693"/>
      <c r="EA27" s="693"/>
      <c r="EB27" s="693"/>
      <c r="EC27" s="694"/>
    </row>
    <row r="28" spans="2:133" ht="11.25" customHeight="1" x14ac:dyDescent="0.2">
      <c r="B28" s="659" t="s">
        <v>301</v>
      </c>
      <c r="C28" s="660"/>
      <c r="D28" s="660"/>
      <c r="E28" s="660"/>
      <c r="F28" s="660"/>
      <c r="G28" s="660"/>
      <c r="H28" s="660"/>
      <c r="I28" s="660"/>
      <c r="J28" s="660"/>
      <c r="K28" s="660"/>
      <c r="L28" s="660"/>
      <c r="M28" s="660"/>
      <c r="N28" s="660"/>
      <c r="O28" s="660"/>
      <c r="P28" s="660"/>
      <c r="Q28" s="661"/>
      <c r="R28" s="662">
        <v>664364</v>
      </c>
      <c r="S28" s="663"/>
      <c r="T28" s="663"/>
      <c r="U28" s="663"/>
      <c r="V28" s="663"/>
      <c r="W28" s="663"/>
      <c r="X28" s="663"/>
      <c r="Y28" s="664"/>
      <c r="Z28" s="665">
        <v>0.6</v>
      </c>
      <c r="AA28" s="665"/>
      <c r="AB28" s="665"/>
      <c r="AC28" s="665"/>
      <c r="AD28" s="666">
        <v>197160</v>
      </c>
      <c r="AE28" s="666"/>
      <c r="AF28" s="666"/>
      <c r="AG28" s="666"/>
      <c r="AH28" s="666"/>
      <c r="AI28" s="666"/>
      <c r="AJ28" s="666"/>
      <c r="AK28" s="666"/>
      <c r="AL28" s="667">
        <v>0.4</v>
      </c>
      <c r="AM28" s="668"/>
      <c r="AN28" s="668"/>
      <c r="AO28" s="669"/>
      <c r="AP28" s="659"/>
      <c r="AQ28" s="660"/>
      <c r="AR28" s="660"/>
      <c r="AS28" s="660"/>
      <c r="AT28" s="660"/>
      <c r="AU28" s="660"/>
      <c r="AV28" s="660"/>
      <c r="AW28" s="660"/>
      <c r="AX28" s="660"/>
      <c r="AY28" s="660"/>
      <c r="AZ28" s="660"/>
      <c r="BA28" s="660"/>
      <c r="BB28" s="660"/>
      <c r="BC28" s="660"/>
      <c r="BD28" s="660"/>
      <c r="BE28" s="660"/>
      <c r="BF28" s="661"/>
      <c r="BG28" s="662"/>
      <c r="BH28" s="663"/>
      <c r="BI28" s="663"/>
      <c r="BJ28" s="663"/>
      <c r="BK28" s="663"/>
      <c r="BL28" s="663"/>
      <c r="BM28" s="663"/>
      <c r="BN28" s="664"/>
      <c r="BO28" s="665"/>
      <c r="BP28" s="665"/>
      <c r="BQ28" s="665"/>
      <c r="BR28" s="665"/>
      <c r="BS28" s="671"/>
      <c r="BT28" s="663"/>
      <c r="BU28" s="663"/>
      <c r="BV28" s="663"/>
      <c r="BW28" s="663"/>
      <c r="BX28" s="663"/>
      <c r="BY28" s="663"/>
      <c r="BZ28" s="663"/>
      <c r="CA28" s="663"/>
      <c r="CB28" s="672"/>
      <c r="CD28" s="659" t="s">
        <v>302</v>
      </c>
      <c r="CE28" s="660"/>
      <c r="CF28" s="660"/>
      <c r="CG28" s="660"/>
      <c r="CH28" s="660"/>
      <c r="CI28" s="660"/>
      <c r="CJ28" s="660"/>
      <c r="CK28" s="660"/>
      <c r="CL28" s="660"/>
      <c r="CM28" s="660"/>
      <c r="CN28" s="660"/>
      <c r="CO28" s="660"/>
      <c r="CP28" s="660"/>
      <c r="CQ28" s="661"/>
      <c r="CR28" s="662">
        <v>6132162</v>
      </c>
      <c r="CS28" s="663"/>
      <c r="CT28" s="663"/>
      <c r="CU28" s="663"/>
      <c r="CV28" s="663"/>
      <c r="CW28" s="663"/>
      <c r="CX28" s="663"/>
      <c r="CY28" s="664"/>
      <c r="CZ28" s="667">
        <v>6</v>
      </c>
      <c r="DA28" s="693"/>
      <c r="DB28" s="693"/>
      <c r="DC28" s="697"/>
      <c r="DD28" s="671">
        <v>5204781</v>
      </c>
      <c r="DE28" s="663"/>
      <c r="DF28" s="663"/>
      <c r="DG28" s="663"/>
      <c r="DH28" s="663"/>
      <c r="DI28" s="663"/>
      <c r="DJ28" s="663"/>
      <c r="DK28" s="664"/>
      <c r="DL28" s="671">
        <v>5204781</v>
      </c>
      <c r="DM28" s="663"/>
      <c r="DN28" s="663"/>
      <c r="DO28" s="663"/>
      <c r="DP28" s="663"/>
      <c r="DQ28" s="663"/>
      <c r="DR28" s="663"/>
      <c r="DS28" s="663"/>
      <c r="DT28" s="663"/>
      <c r="DU28" s="663"/>
      <c r="DV28" s="664"/>
      <c r="DW28" s="667">
        <v>9.8000000000000007</v>
      </c>
      <c r="DX28" s="693"/>
      <c r="DY28" s="693"/>
      <c r="DZ28" s="693"/>
      <c r="EA28" s="693"/>
      <c r="EB28" s="693"/>
      <c r="EC28" s="694"/>
    </row>
    <row r="29" spans="2:133" ht="11.25" customHeight="1" x14ac:dyDescent="0.2">
      <c r="B29" s="659" t="s">
        <v>303</v>
      </c>
      <c r="C29" s="660"/>
      <c r="D29" s="660"/>
      <c r="E29" s="660"/>
      <c r="F29" s="660"/>
      <c r="G29" s="660"/>
      <c r="H29" s="660"/>
      <c r="I29" s="660"/>
      <c r="J29" s="660"/>
      <c r="K29" s="660"/>
      <c r="L29" s="660"/>
      <c r="M29" s="660"/>
      <c r="N29" s="660"/>
      <c r="O29" s="660"/>
      <c r="P29" s="660"/>
      <c r="Q29" s="661"/>
      <c r="R29" s="662">
        <v>585241</v>
      </c>
      <c r="S29" s="663"/>
      <c r="T29" s="663"/>
      <c r="U29" s="663"/>
      <c r="V29" s="663"/>
      <c r="W29" s="663"/>
      <c r="X29" s="663"/>
      <c r="Y29" s="664"/>
      <c r="Z29" s="665">
        <v>0.5</v>
      </c>
      <c r="AA29" s="665"/>
      <c r="AB29" s="665"/>
      <c r="AC29" s="665"/>
      <c r="AD29" s="666" t="s">
        <v>130</v>
      </c>
      <c r="AE29" s="666"/>
      <c r="AF29" s="666"/>
      <c r="AG29" s="666"/>
      <c r="AH29" s="666"/>
      <c r="AI29" s="666"/>
      <c r="AJ29" s="666"/>
      <c r="AK29" s="666"/>
      <c r="AL29" s="667" t="s">
        <v>130</v>
      </c>
      <c r="AM29" s="668"/>
      <c r="AN29" s="668"/>
      <c r="AO29" s="669"/>
      <c r="AP29" s="683"/>
      <c r="AQ29" s="684"/>
      <c r="AR29" s="684"/>
      <c r="AS29" s="684"/>
      <c r="AT29" s="684"/>
      <c r="AU29" s="684"/>
      <c r="AV29" s="684"/>
      <c r="AW29" s="684"/>
      <c r="AX29" s="684"/>
      <c r="AY29" s="684"/>
      <c r="AZ29" s="684"/>
      <c r="BA29" s="684"/>
      <c r="BB29" s="684"/>
      <c r="BC29" s="684"/>
      <c r="BD29" s="684"/>
      <c r="BE29" s="684"/>
      <c r="BF29" s="685"/>
      <c r="BG29" s="662"/>
      <c r="BH29" s="663"/>
      <c r="BI29" s="663"/>
      <c r="BJ29" s="663"/>
      <c r="BK29" s="663"/>
      <c r="BL29" s="663"/>
      <c r="BM29" s="663"/>
      <c r="BN29" s="664"/>
      <c r="BO29" s="665"/>
      <c r="BP29" s="665"/>
      <c r="BQ29" s="665"/>
      <c r="BR29" s="665"/>
      <c r="BS29" s="666"/>
      <c r="BT29" s="666"/>
      <c r="BU29" s="666"/>
      <c r="BV29" s="666"/>
      <c r="BW29" s="666"/>
      <c r="BX29" s="666"/>
      <c r="BY29" s="666"/>
      <c r="BZ29" s="666"/>
      <c r="CA29" s="666"/>
      <c r="CB29" s="670"/>
      <c r="CD29" s="698" t="s">
        <v>304</v>
      </c>
      <c r="CE29" s="699"/>
      <c r="CF29" s="659" t="s">
        <v>305</v>
      </c>
      <c r="CG29" s="660"/>
      <c r="CH29" s="660"/>
      <c r="CI29" s="660"/>
      <c r="CJ29" s="660"/>
      <c r="CK29" s="660"/>
      <c r="CL29" s="660"/>
      <c r="CM29" s="660"/>
      <c r="CN29" s="660"/>
      <c r="CO29" s="660"/>
      <c r="CP29" s="660"/>
      <c r="CQ29" s="661"/>
      <c r="CR29" s="662">
        <v>6132129</v>
      </c>
      <c r="CS29" s="695"/>
      <c r="CT29" s="695"/>
      <c r="CU29" s="695"/>
      <c r="CV29" s="695"/>
      <c r="CW29" s="695"/>
      <c r="CX29" s="695"/>
      <c r="CY29" s="696"/>
      <c r="CZ29" s="667">
        <v>6</v>
      </c>
      <c r="DA29" s="693"/>
      <c r="DB29" s="693"/>
      <c r="DC29" s="697"/>
      <c r="DD29" s="671">
        <v>5204748</v>
      </c>
      <c r="DE29" s="695"/>
      <c r="DF29" s="695"/>
      <c r="DG29" s="695"/>
      <c r="DH29" s="695"/>
      <c r="DI29" s="695"/>
      <c r="DJ29" s="695"/>
      <c r="DK29" s="696"/>
      <c r="DL29" s="671">
        <v>5204748</v>
      </c>
      <c r="DM29" s="695"/>
      <c r="DN29" s="695"/>
      <c r="DO29" s="695"/>
      <c r="DP29" s="695"/>
      <c r="DQ29" s="695"/>
      <c r="DR29" s="695"/>
      <c r="DS29" s="695"/>
      <c r="DT29" s="695"/>
      <c r="DU29" s="695"/>
      <c r="DV29" s="696"/>
      <c r="DW29" s="667">
        <v>9.8000000000000007</v>
      </c>
      <c r="DX29" s="693"/>
      <c r="DY29" s="693"/>
      <c r="DZ29" s="693"/>
      <c r="EA29" s="693"/>
      <c r="EB29" s="693"/>
      <c r="EC29" s="694"/>
    </row>
    <row r="30" spans="2:133" ht="11.25" customHeight="1" x14ac:dyDescent="0.2">
      <c r="B30" s="659" t="s">
        <v>306</v>
      </c>
      <c r="C30" s="660"/>
      <c r="D30" s="660"/>
      <c r="E30" s="660"/>
      <c r="F30" s="660"/>
      <c r="G30" s="660"/>
      <c r="H30" s="660"/>
      <c r="I30" s="660"/>
      <c r="J30" s="660"/>
      <c r="K30" s="660"/>
      <c r="L30" s="660"/>
      <c r="M30" s="660"/>
      <c r="N30" s="660"/>
      <c r="O30" s="660"/>
      <c r="P30" s="660"/>
      <c r="Q30" s="661"/>
      <c r="R30" s="662">
        <v>19393620</v>
      </c>
      <c r="S30" s="663"/>
      <c r="T30" s="663"/>
      <c r="U30" s="663"/>
      <c r="V30" s="663"/>
      <c r="W30" s="663"/>
      <c r="X30" s="663"/>
      <c r="Y30" s="664"/>
      <c r="Z30" s="665">
        <v>18.100000000000001</v>
      </c>
      <c r="AA30" s="665"/>
      <c r="AB30" s="665"/>
      <c r="AC30" s="665"/>
      <c r="AD30" s="666" t="s">
        <v>130</v>
      </c>
      <c r="AE30" s="666"/>
      <c r="AF30" s="666"/>
      <c r="AG30" s="666"/>
      <c r="AH30" s="666"/>
      <c r="AI30" s="666"/>
      <c r="AJ30" s="666"/>
      <c r="AK30" s="666"/>
      <c r="AL30" s="667" t="s">
        <v>130</v>
      </c>
      <c r="AM30" s="668"/>
      <c r="AN30" s="668"/>
      <c r="AO30" s="669"/>
      <c r="AP30" s="644" t="s">
        <v>223</v>
      </c>
      <c r="AQ30" s="645"/>
      <c r="AR30" s="645"/>
      <c r="AS30" s="645"/>
      <c r="AT30" s="645"/>
      <c r="AU30" s="645"/>
      <c r="AV30" s="645"/>
      <c r="AW30" s="645"/>
      <c r="AX30" s="645"/>
      <c r="AY30" s="645"/>
      <c r="AZ30" s="645"/>
      <c r="BA30" s="645"/>
      <c r="BB30" s="645"/>
      <c r="BC30" s="645"/>
      <c r="BD30" s="645"/>
      <c r="BE30" s="645"/>
      <c r="BF30" s="646"/>
      <c r="BG30" s="644" t="s">
        <v>307</v>
      </c>
      <c r="BH30" s="704"/>
      <c r="BI30" s="704"/>
      <c r="BJ30" s="704"/>
      <c r="BK30" s="704"/>
      <c r="BL30" s="704"/>
      <c r="BM30" s="704"/>
      <c r="BN30" s="704"/>
      <c r="BO30" s="704"/>
      <c r="BP30" s="704"/>
      <c r="BQ30" s="705"/>
      <c r="BR30" s="644" t="s">
        <v>308</v>
      </c>
      <c r="BS30" s="704"/>
      <c r="BT30" s="704"/>
      <c r="BU30" s="704"/>
      <c r="BV30" s="704"/>
      <c r="BW30" s="704"/>
      <c r="BX30" s="704"/>
      <c r="BY30" s="704"/>
      <c r="BZ30" s="704"/>
      <c r="CA30" s="704"/>
      <c r="CB30" s="705"/>
      <c r="CD30" s="700"/>
      <c r="CE30" s="701"/>
      <c r="CF30" s="659" t="s">
        <v>309</v>
      </c>
      <c r="CG30" s="660"/>
      <c r="CH30" s="660"/>
      <c r="CI30" s="660"/>
      <c r="CJ30" s="660"/>
      <c r="CK30" s="660"/>
      <c r="CL30" s="660"/>
      <c r="CM30" s="660"/>
      <c r="CN30" s="660"/>
      <c r="CO30" s="660"/>
      <c r="CP30" s="660"/>
      <c r="CQ30" s="661"/>
      <c r="CR30" s="662">
        <v>5894425</v>
      </c>
      <c r="CS30" s="663"/>
      <c r="CT30" s="663"/>
      <c r="CU30" s="663"/>
      <c r="CV30" s="663"/>
      <c r="CW30" s="663"/>
      <c r="CX30" s="663"/>
      <c r="CY30" s="664"/>
      <c r="CZ30" s="667">
        <v>5.8</v>
      </c>
      <c r="DA30" s="693"/>
      <c r="DB30" s="693"/>
      <c r="DC30" s="697"/>
      <c r="DD30" s="671">
        <v>4968787</v>
      </c>
      <c r="DE30" s="663"/>
      <c r="DF30" s="663"/>
      <c r="DG30" s="663"/>
      <c r="DH30" s="663"/>
      <c r="DI30" s="663"/>
      <c r="DJ30" s="663"/>
      <c r="DK30" s="664"/>
      <c r="DL30" s="671">
        <v>4968787</v>
      </c>
      <c r="DM30" s="663"/>
      <c r="DN30" s="663"/>
      <c r="DO30" s="663"/>
      <c r="DP30" s="663"/>
      <c r="DQ30" s="663"/>
      <c r="DR30" s="663"/>
      <c r="DS30" s="663"/>
      <c r="DT30" s="663"/>
      <c r="DU30" s="663"/>
      <c r="DV30" s="664"/>
      <c r="DW30" s="667">
        <v>9.3000000000000007</v>
      </c>
      <c r="DX30" s="693"/>
      <c r="DY30" s="693"/>
      <c r="DZ30" s="693"/>
      <c r="EA30" s="693"/>
      <c r="EB30" s="693"/>
      <c r="EC30" s="694"/>
    </row>
    <row r="31" spans="2:133" ht="11.25" customHeight="1" x14ac:dyDescent="0.2">
      <c r="B31" s="675" t="s">
        <v>310</v>
      </c>
      <c r="C31" s="676"/>
      <c r="D31" s="676"/>
      <c r="E31" s="676"/>
      <c r="F31" s="676"/>
      <c r="G31" s="676"/>
      <c r="H31" s="676"/>
      <c r="I31" s="676"/>
      <c r="J31" s="676"/>
      <c r="K31" s="676"/>
      <c r="L31" s="676"/>
      <c r="M31" s="676"/>
      <c r="N31" s="676"/>
      <c r="O31" s="676"/>
      <c r="P31" s="676"/>
      <c r="Q31" s="677"/>
      <c r="R31" s="662" t="s">
        <v>130</v>
      </c>
      <c r="S31" s="663"/>
      <c r="T31" s="663"/>
      <c r="U31" s="663"/>
      <c r="V31" s="663"/>
      <c r="W31" s="663"/>
      <c r="X31" s="663"/>
      <c r="Y31" s="664"/>
      <c r="Z31" s="665" t="s">
        <v>130</v>
      </c>
      <c r="AA31" s="665"/>
      <c r="AB31" s="665"/>
      <c r="AC31" s="665"/>
      <c r="AD31" s="666" t="s">
        <v>130</v>
      </c>
      <c r="AE31" s="666"/>
      <c r="AF31" s="666"/>
      <c r="AG31" s="666"/>
      <c r="AH31" s="666"/>
      <c r="AI31" s="666"/>
      <c r="AJ31" s="666"/>
      <c r="AK31" s="666"/>
      <c r="AL31" s="667" t="s">
        <v>130</v>
      </c>
      <c r="AM31" s="668"/>
      <c r="AN31" s="668"/>
      <c r="AO31" s="669"/>
      <c r="AP31" s="708" t="s">
        <v>311</v>
      </c>
      <c r="AQ31" s="709"/>
      <c r="AR31" s="709"/>
      <c r="AS31" s="709"/>
      <c r="AT31" s="714" t="s">
        <v>312</v>
      </c>
      <c r="AU31" s="218"/>
      <c r="AV31" s="218"/>
      <c r="AW31" s="218"/>
      <c r="AX31" s="648" t="s">
        <v>188</v>
      </c>
      <c r="AY31" s="649"/>
      <c r="AZ31" s="649"/>
      <c r="BA31" s="649"/>
      <c r="BB31" s="649"/>
      <c r="BC31" s="649"/>
      <c r="BD31" s="649"/>
      <c r="BE31" s="649"/>
      <c r="BF31" s="650"/>
      <c r="BG31" s="718">
        <v>99.4</v>
      </c>
      <c r="BH31" s="706"/>
      <c r="BI31" s="706"/>
      <c r="BJ31" s="706"/>
      <c r="BK31" s="706"/>
      <c r="BL31" s="706"/>
      <c r="BM31" s="657">
        <v>99</v>
      </c>
      <c r="BN31" s="706"/>
      <c r="BO31" s="706"/>
      <c r="BP31" s="706"/>
      <c r="BQ31" s="707"/>
      <c r="BR31" s="718">
        <v>99.5</v>
      </c>
      <c r="BS31" s="706"/>
      <c r="BT31" s="706"/>
      <c r="BU31" s="706"/>
      <c r="BV31" s="706"/>
      <c r="BW31" s="706"/>
      <c r="BX31" s="657">
        <v>99.1</v>
      </c>
      <c r="BY31" s="706"/>
      <c r="BZ31" s="706"/>
      <c r="CA31" s="706"/>
      <c r="CB31" s="707"/>
      <c r="CD31" s="700"/>
      <c r="CE31" s="701"/>
      <c r="CF31" s="659" t="s">
        <v>313</v>
      </c>
      <c r="CG31" s="660"/>
      <c r="CH31" s="660"/>
      <c r="CI31" s="660"/>
      <c r="CJ31" s="660"/>
      <c r="CK31" s="660"/>
      <c r="CL31" s="660"/>
      <c r="CM31" s="660"/>
      <c r="CN31" s="660"/>
      <c r="CO31" s="660"/>
      <c r="CP31" s="660"/>
      <c r="CQ31" s="661"/>
      <c r="CR31" s="662">
        <v>237704</v>
      </c>
      <c r="CS31" s="695"/>
      <c r="CT31" s="695"/>
      <c r="CU31" s="695"/>
      <c r="CV31" s="695"/>
      <c r="CW31" s="695"/>
      <c r="CX31" s="695"/>
      <c r="CY31" s="696"/>
      <c r="CZ31" s="667">
        <v>0.2</v>
      </c>
      <c r="DA31" s="693"/>
      <c r="DB31" s="693"/>
      <c r="DC31" s="697"/>
      <c r="DD31" s="671">
        <v>235961</v>
      </c>
      <c r="DE31" s="695"/>
      <c r="DF31" s="695"/>
      <c r="DG31" s="695"/>
      <c r="DH31" s="695"/>
      <c r="DI31" s="695"/>
      <c r="DJ31" s="695"/>
      <c r="DK31" s="696"/>
      <c r="DL31" s="671">
        <v>235961</v>
      </c>
      <c r="DM31" s="695"/>
      <c r="DN31" s="695"/>
      <c r="DO31" s="695"/>
      <c r="DP31" s="695"/>
      <c r="DQ31" s="695"/>
      <c r="DR31" s="695"/>
      <c r="DS31" s="695"/>
      <c r="DT31" s="695"/>
      <c r="DU31" s="695"/>
      <c r="DV31" s="696"/>
      <c r="DW31" s="667">
        <v>0.4</v>
      </c>
      <c r="DX31" s="693"/>
      <c r="DY31" s="693"/>
      <c r="DZ31" s="693"/>
      <c r="EA31" s="693"/>
      <c r="EB31" s="693"/>
      <c r="EC31" s="694"/>
    </row>
    <row r="32" spans="2:133" ht="11.25" customHeight="1" x14ac:dyDescent="0.2">
      <c r="B32" s="659" t="s">
        <v>314</v>
      </c>
      <c r="C32" s="660"/>
      <c r="D32" s="660"/>
      <c r="E32" s="660"/>
      <c r="F32" s="660"/>
      <c r="G32" s="660"/>
      <c r="H32" s="660"/>
      <c r="I32" s="660"/>
      <c r="J32" s="660"/>
      <c r="K32" s="660"/>
      <c r="L32" s="660"/>
      <c r="M32" s="660"/>
      <c r="N32" s="660"/>
      <c r="O32" s="660"/>
      <c r="P32" s="660"/>
      <c r="Q32" s="661"/>
      <c r="R32" s="662">
        <v>5784066</v>
      </c>
      <c r="S32" s="663"/>
      <c r="T32" s="663"/>
      <c r="U32" s="663"/>
      <c r="V32" s="663"/>
      <c r="W32" s="663"/>
      <c r="X32" s="663"/>
      <c r="Y32" s="664"/>
      <c r="Z32" s="665">
        <v>5.4</v>
      </c>
      <c r="AA32" s="665"/>
      <c r="AB32" s="665"/>
      <c r="AC32" s="665"/>
      <c r="AD32" s="666" t="s">
        <v>130</v>
      </c>
      <c r="AE32" s="666"/>
      <c r="AF32" s="666"/>
      <c r="AG32" s="666"/>
      <c r="AH32" s="666"/>
      <c r="AI32" s="666"/>
      <c r="AJ32" s="666"/>
      <c r="AK32" s="666"/>
      <c r="AL32" s="667" t="s">
        <v>130</v>
      </c>
      <c r="AM32" s="668"/>
      <c r="AN32" s="668"/>
      <c r="AO32" s="669"/>
      <c r="AP32" s="710"/>
      <c r="AQ32" s="711"/>
      <c r="AR32" s="711"/>
      <c r="AS32" s="711"/>
      <c r="AT32" s="715"/>
      <c r="AU32" s="214" t="s">
        <v>315</v>
      </c>
      <c r="AX32" s="659" t="s">
        <v>316</v>
      </c>
      <c r="AY32" s="660"/>
      <c r="AZ32" s="660"/>
      <c r="BA32" s="660"/>
      <c r="BB32" s="660"/>
      <c r="BC32" s="660"/>
      <c r="BD32" s="660"/>
      <c r="BE32" s="660"/>
      <c r="BF32" s="661"/>
      <c r="BG32" s="719">
        <v>99</v>
      </c>
      <c r="BH32" s="695"/>
      <c r="BI32" s="695"/>
      <c r="BJ32" s="695"/>
      <c r="BK32" s="695"/>
      <c r="BL32" s="695"/>
      <c r="BM32" s="668">
        <v>98.6</v>
      </c>
      <c r="BN32" s="695"/>
      <c r="BO32" s="695"/>
      <c r="BP32" s="695"/>
      <c r="BQ32" s="717"/>
      <c r="BR32" s="719">
        <v>99.3</v>
      </c>
      <c r="BS32" s="695"/>
      <c r="BT32" s="695"/>
      <c r="BU32" s="695"/>
      <c r="BV32" s="695"/>
      <c r="BW32" s="695"/>
      <c r="BX32" s="668">
        <v>99</v>
      </c>
      <c r="BY32" s="695"/>
      <c r="BZ32" s="695"/>
      <c r="CA32" s="695"/>
      <c r="CB32" s="717"/>
      <c r="CD32" s="702"/>
      <c r="CE32" s="703"/>
      <c r="CF32" s="659" t="s">
        <v>317</v>
      </c>
      <c r="CG32" s="660"/>
      <c r="CH32" s="660"/>
      <c r="CI32" s="660"/>
      <c r="CJ32" s="660"/>
      <c r="CK32" s="660"/>
      <c r="CL32" s="660"/>
      <c r="CM32" s="660"/>
      <c r="CN32" s="660"/>
      <c r="CO32" s="660"/>
      <c r="CP32" s="660"/>
      <c r="CQ32" s="661"/>
      <c r="CR32" s="662">
        <v>33</v>
      </c>
      <c r="CS32" s="663"/>
      <c r="CT32" s="663"/>
      <c r="CU32" s="663"/>
      <c r="CV32" s="663"/>
      <c r="CW32" s="663"/>
      <c r="CX32" s="663"/>
      <c r="CY32" s="664"/>
      <c r="CZ32" s="667">
        <v>0</v>
      </c>
      <c r="DA32" s="693"/>
      <c r="DB32" s="693"/>
      <c r="DC32" s="697"/>
      <c r="DD32" s="671">
        <v>33</v>
      </c>
      <c r="DE32" s="663"/>
      <c r="DF32" s="663"/>
      <c r="DG32" s="663"/>
      <c r="DH32" s="663"/>
      <c r="DI32" s="663"/>
      <c r="DJ32" s="663"/>
      <c r="DK32" s="664"/>
      <c r="DL32" s="671">
        <v>33</v>
      </c>
      <c r="DM32" s="663"/>
      <c r="DN32" s="663"/>
      <c r="DO32" s="663"/>
      <c r="DP32" s="663"/>
      <c r="DQ32" s="663"/>
      <c r="DR32" s="663"/>
      <c r="DS32" s="663"/>
      <c r="DT32" s="663"/>
      <c r="DU32" s="663"/>
      <c r="DV32" s="664"/>
      <c r="DW32" s="667">
        <v>0</v>
      </c>
      <c r="DX32" s="693"/>
      <c r="DY32" s="693"/>
      <c r="DZ32" s="693"/>
      <c r="EA32" s="693"/>
      <c r="EB32" s="693"/>
      <c r="EC32" s="694"/>
    </row>
    <row r="33" spans="2:133" ht="11.25" customHeight="1" x14ac:dyDescent="0.2">
      <c r="B33" s="659" t="s">
        <v>318</v>
      </c>
      <c r="C33" s="660"/>
      <c r="D33" s="660"/>
      <c r="E33" s="660"/>
      <c r="F33" s="660"/>
      <c r="G33" s="660"/>
      <c r="H33" s="660"/>
      <c r="I33" s="660"/>
      <c r="J33" s="660"/>
      <c r="K33" s="660"/>
      <c r="L33" s="660"/>
      <c r="M33" s="660"/>
      <c r="N33" s="660"/>
      <c r="O33" s="660"/>
      <c r="P33" s="660"/>
      <c r="Q33" s="661"/>
      <c r="R33" s="662">
        <v>1252551</v>
      </c>
      <c r="S33" s="663"/>
      <c r="T33" s="663"/>
      <c r="U33" s="663"/>
      <c r="V33" s="663"/>
      <c r="W33" s="663"/>
      <c r="X33" s="663"/>
      <c r="Y33" s="664"/>
      <c r="Z33" s="665">
        <v>1.2</v>
      </c>
      <c r="AA33" s="665"/>
      <c r="AB33" s="665"/>
      <c r="AC33" s="665"/>
      <c r="AD33" s="666">
        <v>62962</v>
      </c>
      <c r="AE33" s="666"/>
      <c r="AF33" s="666"/>
      <c r="AG33" s="666"/>
      <c r="AH33" s="666"/>
      <c r="AI33" s="666"/>
      <c r="AJ33" s="666"/>
      <c r="AK33" s="666"/>
      <c r="AL33" s="667">
        <v>0.1</v>
      </c>
      <c r="AM33" s="668"/>
      <c r="AN33" s="668"/>
      <c r="AO33" s="669"/>
      <c r="AP33" s="712"/>
      <c r="AQ33" s="713"/>
      <c r="AR33" s="713"/>
      <c r="AS33" s="713"/>
      <c r="AT33" s="716"/>
      <c r="AU33" s="219"/>
      <c r="AV33" s="219"/>
      <c r="AW33" s="219"/>
      <c r="AX33" s="683" t="s">
        <v>319</v>
      </c>
      <c r="AY33" s="684"/>
      <c r="AZ33" s="684"/>
      <c r="BA33" s="684"/>
      <c r="BB33" s="684"/>
      <c r="BC33" s="684"/>
      <c r="BD33" s="684"/>
      <c r="BE33" s="684"/>
      <c r="BF33" s="685"/>
      <c r="BG33" s="720">
        <v>99.8</v>
      </c>
      <c r="BH33" s="721"/>
      <c r="BI33" s="721"/>
      <c r="BJ33" s="721"/>
      <c r="BK33" s="721"/>
      <c r="BL33" s="721"/>
      <c r="BM33" s="722">
        <v>99.3</v>
      </c>
      <c r="BN33" s="721"/>
      <c r="BO33" s="721"/>
      <c r="BP33" s="721"/>
      <c r="BQ33" s="723"/>
      <c r="BR33" s="720">
        <v>99.8</v>
      </c>
      <c r="BS33" s="721"/>
      <c r="BT33" s="721"/>
      <c r="BU33" s="721"/>
      <c r="BV33" s="721"/>
      <c r="BW33" s="721"/>
      <c r="BX33" s="722">
        <v>99.2</v>
      </c>
      <c r="BY33" s="721"/>
      <c r="BZ33" s="721"/>
      <c r="CA33" s="721"/>
      <c r="CB33" s="723"/>
      <c r="CD33" s="659" t="s">
        <v>320</v>
      </c>
      <c r="CE33" s="660"/>
      <c r="CF33" s="660"/>
      <c r="CG33" s="660"/>
      <c r="CH33" s="660"/>
      <c r="CI33" s="660"/>
      <c r="CJ33" s="660"/>
      <c r="CK33" s="660"/>
      <c r="CL33" s="660"/>
      <c r="CM33" s="660"/>
      <c r="CN33" s="660"/>
      <c r="CO33" s="660"/>
      <c r="CP33" s="660"/>
      <c r="CQ33" s="661"/>
      <c r="CR33" s="662">
        <v>41673396</v>
      </c>
      <c r="CS33" s="695"/>
      <c r="CT33" s="695"/>
      <c r="CU33" s="695"/>
      <c r="CV33" s="695"/>
      <c r="CW33" s="695"/>
      <c r="CX33" s="695"/>
      <c r="CY33" s="696"/>
      <c r="CZ33" s="667">
        <v>40.9</v>
      </c>
      <c r="DA33" s="693"/>
      <c r="DB33" s="693"/>
      <c r="DC33" s="697"/>
      <c r="DD33" s="671">
        <v>33282965</v>
      </c>
      <c r="DE33" s="695"/>
      <c r="DF33" s="695"/>
      <c r="DG33" s="695"/>
      <c r="DH33" s="695"/>
      <c r="DI33" s="695"/>
      <c r="DJ33" s="695"/>
      <c r="DK33" s="696"/>
      <c r="DL33" s="671">
        <v>20390793</v>
      </c>
      <c r="DM33" s="695"/>
      <c r="DN33" s="695"/>
      <c r="DO33" s="695"/>
      <c r="DP33" s="695"/>
      <c r="DQ33" s="695"/>
      <c r="DR33" s="695"/>
      <c r="DS33" s="695"/>
      <c r="DT33" s="695"/>
      <c r="DU33" s="695"/>
      <c r="DV33" s="696"/>
      <c r="DW33" s="667">
        <v>38.299999999999997</v>
      </c>
      <c r="DX33" s="693"/>
      <c r="DY33" s="693"/>
      <c r="DZ33" s="693"/>
      <c r="EA33" s="693"/>
      <c r="EB33" s="693"/>
      <c r="EC33" s="694"/>
    </row>
    <row r="34" spans="2:133" ht="11.25" customHeight="1" x14ac:dyDescent="0.2">
      <c r="B34" s="659" t="s">
        <v>321</v>
      </c>
      <c r="C34" s="660"/>
      <c r="D34" s="660"/>
      <c r="E34" s="660"/>
      <c r="F34" s="660"/>
      <c r="G34" s="660"/>
      <c r="H34" s="660"/>
      <c r="I34" s="660"/>
      <c r="J34" s="660"/>
      <c r="K34" s="660"/>
      <c r="L34" s="660"/>
      <c r="M34" s="660"/>
      <c r="N34" s="660"/>
      <c r="O34" s="660"/>
      <c r="P34" s="660"/>
      <c r="Q34" s="661"/>
      <c r="R34" s="662">
        <v>1445025</v>
      </c>
      <c r="S34" s="663"/>
      <c r="T34" s="663"/>
      <c r="U34" s="663"/>
      <c r="V34" s="663"/>
      <c r="W34" s="663"/>
      <c r="X34" s="663"/>
      <c r="Y34" s="664"/>
      <c r="Z34" s="665">
        <v>1.3</v>
      </c>
      <c r="AA34" s="665"/>
      <c r="AB34" s="665"/>
      <c r="AC34" s="665"/>
      <c r="AD34" s="666" t="s">
        <v>130</v>
      </c>
      <c r="AE34" s="666"/>
      <c r="AF34" s="666"/>
      <c r="AG34" s="666"/>
      <c r="AH34" s="666"/>
      <c r="AI34" s="666"/>
      <c r="AJ34" s="666"/>
      <c r="AK34" s="666"/>
      <c r="AL34" s="667" t="s">
        <v>130</v>
      </c>
      <c r="AM34" s="668"/>
      <c r="AN34" s="668"/>
      <c r="AO34" s="669"/>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9" t="s">
        <v>322</v>
      </c>
      <c r="CE34" s="660"/>
      <c r="CF34" s="660"/>
      <c r="CG34" s="660"/>
      <c r="CH34" s="660"/>
      <c r="CI34" s="660"/>
      <c r="CJ34" s="660"/>
      <c r="CK34" s="660"/>
      <c r="CL34" s="660"/>
      <c r="CM34" s="660"/>
      <c r="CN34" s="660"/>
      <c r="CO34" s="660"/>
      <c r="CP34" s="660"/>
      <c r="CQ34" s="661"/>
      <c r="CR34" s="662">
        <v>16455539</v>
      </c>
      <c r="CS34" s="663"/>
      <c r="CT34" s="663"/>
      <c r="CU34" s="663"/>
      <c r="CV34" s="663"/>
      <c r="CW34" s="663"/>
      <c r="CX34" s="663"/>
      <c r="CY34" s="664"/>
      <c r="CZ34" s="667">
        <v>16.2</v>
      </c>
      <c r="DA34" s="693"/>
      <c r="DB34" s="693"/>
      <c r="DC34" s="697"/>
      <c r="DD34" s="671">
        <v>12562190</v>
      </c>
      <c r="DE34" s="663"/>
      <c r="DF34" s="663"/>
      <c r="DG34" s="663"/>
      <c r="DH34" s="663"/>
      <c r="DI34" s="663"/>
      <c r="DJ34" s="663"/>
      <c r="DK34" s="664"/>
      <c r="DL34" s="671">
        <v>10641847</v>
      </c>
      <c r="DM34" s="663"/>
      <c r="DN34" s="663"/>
      <c r="DO34" s="663"/>
      <c r="DP34" s="663"/>
      <c r="DQ34" s="663"/>
      <c r="DR34" s="663"/>
      <c r="DS34" s="663"/>
      <c r="DT34" s="663"/>
      <c r="DU34" s="663"/>
      <c r="DV34" s="664"/>
      <c r="DW34" s="667">
        <v>20</v>
      </c>
      <c r="DX34" s="693"/>
      <c r="DY34" s="693"/>
      <c r="DZ34" s="693"/>
      <c r="EA34" s="693"/>
      <c r="EB34" s="693"/>
      <c r="EC34" s="694"/>
    </row>
    <row r="35" spans="2:133" ht="11.25" customHeight="1" x14ac:dyDescent="0.2">
      <c r="B35" s="659" t="s">
        <v>323</v>
      </c>
      <c r="C35" s="660"/>
      <c r="D35" s="660"/>
      <c r="E35" s="660"/>
      <c r="F35" s="660"/>
      <c r="G35" s="660"/>
      <c r="H35" s="660"/>
      <c r="I35" s="660"/>
      <c r="J35" s="660"/>
      <c r="K35" s="660"/>
      <c r="L35" s="660"/>
      <c r="M35" s="660"/>
      <c r="N35" s="660"/>
      <c r="O35" s="660"/>
      <c r="P35" s="660"/>
      <c r="Q35" s="661"/>
      <c r="R35" s="662">
        <v>4031132</v>
      </c>
      <c r="S35" s="663"/>
      <c r="T35" s="663"/>
      <c r="U35" s="663"/>
      <c r="V35" s="663"/>
      <c r="W35" s="663"/>
      <c r="X35" s="663"/>
      <c r="Y35" s="664"/>
      <c r="Z35" s="665">
        <v>3.8</v>
      </c>
      <c r="AA35" s="665"/>
      <c r="AB35" s="665"/>
      <c r="AC35" s="665"/>
      <c r="AD35" s="666" t="s">
        <v>130</v>
      </c>
      <c r="AE35" s="666"/>
      <c r="AF35" s="666"/>
      <c r="AG35" s="666"/>
      <c r="AH35" s="666"/>
      <c r="AI35" s="666"/>
      <c r="AJ35" s="666"/>
      <c r="AK35" s="666"/>
      <c r="AL35" s="667" t="s">
        <v>130</v>
      </c>
      <c r="AM35" s="668"/>
      <c r="AN35" s="668"/>
      <c r="AO35" s="669"/>
      <c r="AP35" s="222"/>
      <c r="AQ35" s="644" t="s">
        <v>324</v>
      </c>
      <c r="AR35" s="645"/>
      <c r="AS35" s="645"/>
      <c r="AT35" s="645"/>
      <c r="AU35" s="645"/>
      <c r="AV35" s="645"/>
      <c r="AW35" s="645"/>
      <c r="AX35" s="645"/>
      <c r="AY35" s="645"/>
      <c r="AZ35" s="645"/>
      <c r="BA35" s="645"/>
      <c r="BB35" s="645"/>
      <c r="BC35" s="645"/>
      <c r="BD35" s="645"/>
      <c r="BE35" s="645"/>
      <c r="BF35" s="646"/>
      <c r="BG35" s="644" t="s">
        <v>325</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59" t="s">
        <v>326</v>
      </c>
      <c r="CE35" s="660"/>
      <c r="CF35" s="660"/>
      <c r="CG35" s="660"/>
      <c r="CH35" s="660"/>
      <c r="CI35" s="660"/>
      <c r="CJ35" s="660"/>
      <c r="CK35" s="660"/>
      <c r="CL35" s="660"/>
      <c r="CM35" s="660"/>
      <c r="CN35" s="660"/>
      <c r="CO35" s="660"/>
      <c r="CP35" s="660"/>
      <c r="CQ35" s="661"/>
      <c r="CR35" s="662">
        <v>1602330</v>
      </c>
      <c r="CS35" s="695"/>
      <c r="CT35" s="695"/>
      <c r="CU35" s="695"/>
      <c r="CV35" s="695"/>
      <c r="CW35" s="695"/>
      <c r="CX35" s="695"/>
      <c r="CY35" s="696"/>
      <c r="CZ35" s="667">
        <v>1.6</v>
      </c>
      <c r="DA35" s="693"/>
      <c r="DB35" s="693"/>
      <c r="DC35" s="697"/>
      <c r="DD35" s="671">
        <v>1136650</v>
      </c>
      <c r="DE35" s="695"/>
      <c r="DF35" s="695"/>
      <c r="DG35" s="695"/>
      <c r="DH35" s="695"/>
      <c r="DI35" s="695"/>
      <c r="DJ35" s="695"/>
      <c r="DK35" s="696"/>
      <c r="DL35" s="671">
        <v>1136650</v>
      </c>
      <c r="DM35" s="695"/>
      <c r="DN35" s="695"/>
      <c r="DO35" s="695"/>
      <c r="DP35" s="695"/>
      <c r="DQ35" s="695"/>
      <c r="DR35" s="695"/>
      <c r="DS35" s="695"/>
      <c r="DT35" s="695"/>
      <c r="DU35" s="695"/>
      <c r="DV35" s="696"/>
      <c r="DW35" s="667">
        <v>2.1</v>
      </c>
      <c r="DX35" s="693"/>
      <c r="DY35" s="693"/>
      <c r="DZ35" s="693"/>
      <c r="EA35" s="693"/>
      <c r="EB35" s="693"/>
      <c r="EC35" s="694"/>
    </row>
    <row r="36" spans="2:133" ht="11.25" customHeight="1" x14ac:dyDescent="0.2">
      <c r="B36" s="659" t="s">
        <v>327</v>
      </c>
      <c r="C36" s="660"/>
      <c r="D36" s="660"/>
      <c r="E36" s="660"/>
      <c r="F36" s="660"/>
      <c r="G36" s="660"/>
      <c r="H36" s="660"/>
      <c r="I36" s="660"/>
      <c r="J36" s="660"/>
      <c r="K36" s="660"/>
      <c r="L36" s="660"/>
      <c r="M36" s="660"/>
      <c r="N36" s="660"/>
      <c r="O36" s="660"/>
      <c r="P36" s="660"/>
      <c r="Q36" s="661"/>
      <c r="R36" s="662">
        <v>5877715</v>
      </c>
      <c r="S36" s="663"/>
      <c r="T36" s="663"/>
      <c r="U36" s="663"/>
      <c r="V36" s="663"/>
      <c r="W36" s="663"/>
      <c r="X36" s="663"/>
      <c r="Y36" s="664"/>
      <c r="Z36" s="665">
        <v>5.5</v>
      </c>
      <c r="AA36" s="665"/>
      <c r="AB36" s="665"/>
      <c r="AC36" s="665"/>
      <c r="AD36" s="666" t="s">
        <v>130</v>
      </c>
      <c r="AE36" s="666"/>
      <c r="AF36" s="666"/>
      <c r="AG36" s="666"/>
      <c r="AH36" s="666"/>
      <c r="AI36" s="666"/>
      <c r="AJ36" s="666"/>
      <c r="AK36" s="666"/>
      <c r="AL36" s="667" t="s">
        <v>130</v>
      </c>
      <c r="AM36" s="668"/>
      <c r="AN36" s="668"/>
      <c r="AO36" s="669"/>
      <c r="AP36" s="222"/>
      <c r="AQ36" s="728" t="s">
        <v>328</v>
      </c>
      <c r="AR36" s="729"/>
      <c r="AS36" s="729"/>
      <c r="AT36" s="729"/>
      <c r="AU36" s="729"/>
      <c r="AV36" s="729"/>
      <c r="AW36" s="729"/>
      <c r="AX36" s="729"/>
      <c r="AY36" s="730"/>
      <c r="AZ36" s="651">
        <v>8924552</v>
      </c>
      <c r="BA36" s="652"/>
      <c r="BB36" s="652"/>
      <c r="BC36" s="652"/>
      <c r="BD36" s="652"/>
      <c r="BE36" s="652"/>
      <c r="BF36" s="724"/>
      <c r="BG36" s="648" t="s">
        <v>329</v>
      </c>
      <c r="BH36" s="649"/>
      <c r="BI36" s="649"/>
      <c r="BJ36" s="649"/>
      <c r="BK36" s="649"/>
      <c r="BL36" s="649"/>
      <c r="BM36" s="649"/>
      <c r="BN36" s="649"/>
      <c r="BO36" s="649"/>
      <c r="BP36" s="649"/>
      <c r="BQ36" s="649"/>
      <c r="BR36" s="649"/>
      <c r="BS36" s="649"/>
      <c r="BT36" s="649"/>
      <c r="BU36" s="650"/>
      <c r="BV36" s="651">
        <v>62098</v>
      </c>
      <c r="BW36" s="652"/>
      <c r="BX36" s="652"/>
      <c r="BY36" s="652"/>
      <c r="BZ36" s="652"/>
      <c r="CA36" s="652"/>
      <c r="CB36" s="724"/>
      <c r="CD36" s="659" t="s">
        <v>330</v>
      </c>
      <c r="CE36" s="660"/>
      <c r="CF36" s="660"/>
      <c r="CG36" s="660"/>
      <c r="CH36" s="660"/>
      <c r="CI36" s="660"/>
      <c r="CJ36" s="660"/>
      <c r="CK36" s="660"/>
      <c r="CL36" s="660"/>
      <c r="CM36" s="660"/>
      <c r="CN36" s="660"/>
      <c r="CO36" s="660"/>
      <c r="CP36" s="660"/>
      <c r="CQ36" s="661"/>
      <c r="CR36" s="662">
        <v>8411142</v>
      </c>
      <c r="CS36" s="663"/>
      <c r="CT36" s="663"/>
      <c r="CU36" s="663"/>
      <c r="CV36" s="663"/>
      <c r="CW36" s="663"/>
      <c r="CX36" s="663"/>
      <c r="CY36" s="664"/>
      <c r="CZ36" s="667">
        <v>8.3000000000000007</v>
      </c>
      <c r="DA36" s="693"/>
      <c r="DB36" s="693"/>
      <c r="DC36" s="697"/>
      <c r="DD36" s="671">
        <v>7494311</v>
      </c>
      <c r="DE36" s="663"/>
      <c r="DF36" s="663"/>
      <c r="DG36" s="663"/>
      <c r="DH36" s="663"/>
      <c r="DI36" s="663"/>
      <c r="DJ36" s="663"/>
      <c r="DK36" s="664"/>
      <c r="DL36" s="671">
        <v>3985063</v>
      </c>
      <c r="DM36" s="663"/>
      <c r="DN36" s="663"/>
      <c r="DO36" s="663"/>
      <c r="DP36" s="663"/>
      <c r="DQ36" s="663"/>
      <c r="DR36" s="663"/>
      <c r="DS36" s="663"/>
      <c r="DT36" s="663"/>
      <c r="DU36" s="663"/>
      <c r="DV36" s="664"/>
      <c r="DW36" s="667">
        <v>7.5</v>
      </c>
      <c r="DX36" s="693"/>
      <c r="DY36" s="693"/>
      <c r="DZ36" s="693"/>
      <c r="EA36" s="693"/>
      <c r="EB36" s="693"/>
      <c r="EC36" s="694"/>
    </row>
    <row r="37" spans="2:133" ht="11.25" customHeight="1" x14ac:dyDescent="0.2">
      <c r="B37" s="659" t="s">
        <v>331</v>
      </c>
      <c r="C37" s="660"/>
      <c r="D37" s="660"/>
      <c r="E37" s="660"/>
      <c r="F37" s="660"/>
      <c r="G37" s="660"/>
      <c r="H37" s="660"/>
      <c r="I37" s="660"/>
      <c r="J37" s="660"/>
      <c r="K37" s="660"/>
      <c r="L37" s="660"/>
      <c r="M37" s="660"/>
      <c r="N37" s="660"/>
      <c r="O37" s="660"/>
      <c r="P37" s="660"/>
      <c r="Q37" s="661"/>
      <c r="R37" s="662">
        <v>3403653</v>
      </c>
      <c r="S37" s="663"/>
      <c r="T37" s="663"/>
      <c r="U37" s="663"/>
      <c r="V37" s="663"/>
      <c r="W37" s="663"/>
      <c r="X37" s="663"/>
      <c r="Y37" s="664"/>
      <c r="Z37" s="665">
        <v>3.2</v>
      </c>
      <c r="AA37" s="665"/>
      <c r="AB37" s="665"/>
      <c r="AC37" s="665"/>
      <c r="AD37" s="666">
        <v>69</v>
      </c>
      <c r="AE37" s="666"/>
      <c r="AF37" s="666"/>
      <c r="AG37" s="666"/>
      <c r="AH37" s="666"/>
      <c r="AI37" s="666"/>
      <c r="AJ37" s="666"/>
      <c r="AK37" s="666"/>
      <c r="AL37" s="667">
        <v>0</v>
      </c>
      <c r="AM37" s="668"/>
      <c r="AN37" s="668"/>
      <c r="AO37" s="669"/>
      <c r="AQ37" s="725" t="s">
        <v>332</v>
      </c>
      <c r="AR37" s="726"/>
      <c r="AS37" s="726"/>
      <c r="AT37" s="726"/>
      <c r="AU37" s="726"/>
      <c r="AV37" s="726"/>
      <c r="AW37" s="726"/>
      <c r="AX37" s="726"/>
      <c r="AY37" s="727"/>
      <c r="AZ37" s="662">
        <v>1921314</v>
      </c>
      <c r="BA37" s="663"/>
      <c r="BB37" s="663"/>
      <c r="BC37" s="663"/>
      <c r="BD37" s="695"/>
      <c r="BE37" s="695"/>
      <c r="BF37" s="717"/>
      <c r="BG37" s="659" t="s">
        <v>333</v>
      </c>
      <c r="BH37" s="660"/>
      <c r="BI37" s="660"/>
      <c r="BJ37" s="660"/>
      <c r="BK37" s="660"/>
      <c r="BL37" s="660"/>
      <c r="BM37" s="660"/>
      <c r="BN37" s="660"/>
      <c r="BO37" s="660"/>
      <c r="BP37" s="660"/>
      <c r="BQ37" s="660"/>
      <c r="BR37" s="660"/>
      <c r="BS37" s="660"/>
      <c r="BT37" s="660"/>
      <c r="BU37" s="661"/>
      <c r="BV37" s="662">
        <v>13111</v>
      </c>
      <c r="BW37" s="663"/>
      <c r="BX37" s="663"/>
      <c r="BY37" s="663"/>
      <c r="BZ37" s="663"/>
      <c r="CA37" s="663"/>
      <c r="CB37" s="672"/>
      <c r="CD37" s="659" t="s">
        <v>334</v>
      </c>
      <c r="CE37" s="660"/>
      <c r="CF37" s="660"/>
      <c r="CG37" s="660"/>
      <c r="CH37" s="660"/>
      <c r="CI37" s="660"/>
      <c r="CJ37" s="660"/>
      <c r="CK37" s="660"/>
      <c r="CL37" s="660"/>
      <c r="CM37" s="660"/>
      <c r="CN37" s="660"/>
      <c r="CO37" s="660"/>
      <c r="CP37" s="660"/>
      <c r="CQ37" s="661"/>
      <c r="CR37" s="662">
        <v>211693</v>
      </c>
      <c r="CS37" s="695"/>
      <c r="CT37" s="695"/>
      <c r="CU37" s="695"/>
      <c r="CV37" s="695"/>
      <c r="CW37" s="695"/>
      <c r="CX37" s="695"/>
      <c r="CY37" s="696"/>
      <c r="CZ37" s="667">
        <v>0.2</v>
      </c>
      <c r="DA37" s="693"/>
      <c r="DB37" s="693"/>
      <c r="DC37" s="697"/>
      <c r="DD37" s="671">
        <v>211693</v>
      </c>
      <c r="DE37" s="695"/>
      <c r="DF37" s="695"/>
      <c r="DG37" s="695"/>
      <c r="DH37" s="695"/>
      <c r="DI37" s="695"/>
      <c r="DJ37" s="695"/>
      <c r="DK37" s="696"/>
      <c r="DL37" s="671">
        <v>211693</v>
      </c>
      <c r="DM37" s="695"/>
      <c r="DN37" s="695"/>
      <c r="DO37" s="695"/>
      <c r="DP37" s="695"/>
      <c r="DQ37" s="695"/>
      <c r="DR37" s="695"/>
      <c r="DS37" s="695"/>
      <c r="DT37" s="695"/>
      <c r="DU37" s="695"/>
      <c r="DV37" s="696"/>
      <c r="DW37" s="667">
        <v>0.4</v>
      </c>
      <c r="DX37" s="693"/>
      <c r="DY37" s="693"/>
      <c r="DZ37" s="693"/>
      <c r="EA37" s="693"/>
      <c r="EB37" s="693"/>
      <c r="EC37" s="694"/>
    </row>
    <row r="38" spans="2:133" ht="11.25" customHeight="1" x14ac:dyDescent="0.2">
      <c r="B38" s="659" t="s">
        <v>335</v>
      </c>
      <c r="C38" s="660"/>
      <c r="D38" s="660"/>
      <c r="E38" s="660"/>
      <c r="F38" s="660"/>
      <c r="G38" s="660"/>
      <c r="H38" s="660"/>
      <c r="I38" s="660"/>
      <c r="J38" s="660"/>
      <c r="K38" s="660"/>
      <c r="L38" s="660"/>
      <c r="M38" s="660"/>
      <c r="N38" s="660"/>
      <c r="O38" s="660"/>
      <c r="P38" s="660"/>
      <c r="Q38" s="661"/>
      <c r="R38" s="662">
        <v>8606200</v>
      </c>
      <c r="S38" s="663"/>
      <c r="T38" s="663"/>
      <c r="U38" s="663"/>
      <c r="V38" s="663"/>
      <c r="W38" s="663"/>
      <c r="X38" s="663"/>
      <c r="Y38" s="664"/>
      <c r="Z38" s="665">
        <v>8</v>
      </c>
      <c r="AA38" s="665"/>
      <c r="AB38" s="665"/>
      <c r="AC38" s="665"/>
      <c r="AD38" s="666" t="s">
        <v>130</v>
      </c>
      <c r="AE38" s="666"/>
      <c r="AF38" s="666"/>
      <c r="AG38" s="666"/>
      <c r="AH38" s="666"/>
      <c r="AI38" s="666"/>
      <c r="AJ38" s="666"/>
      <c r="AK38" s="666"/>
      <c r="AL38" s="667" t="s">
        <v>130</v>
      </c>
      <c r="AM38" s="668"/>
      <c r="AN38" s="668"/>
      <c r="AO38" s="669"/>
      <c r="AQ38" s="725" t="s">
        <v>336</v>
      </c>
      <c r="AR38" s="726"/>
      <c r="AS38" s="726"/>
      <c r="AT38" s="726"/>
      <c r="AU38" s="726"/>
      <c r="AV38" s="726"/>
      <c r="AW38" s="726"/>
      <c r="AX38" s="726"/>
      <c r="AY38" s="727"/>
      <c r="AZ38" s="662">
        <v>934018</v>
      </c>
      <c r="BA38" s="663"/>
      <c r="BB38" s="663"/>
      <c r="BC38" s="663"/>
      <c r="BD38" s="695"/>
      <c r="BE38" s="695"/>
      <c r="BF38" s="717"/>
      <c r="BG38" s="659" t="s">
        <v>337</v>
      </c>
      <c r="BH38" s="660"/>
      <c r="BI38" s="660"/>
      <c r="BJ38" s="660"/>
      <c r="BK38" s="660"/>
      <c r="BL38" s="660"/>
      <c r="BM38" s="660"/>
      <c r="BN38" s="660"/>
      <c r="BO38" s="660"/>
      <c r="BP38" s="660"/>
      <c r="BQ38" s="660"/>
      <c r="BR38" s="660"/>
      <c r="BS38" s="660"/>
      <c r="BT38" s="660"/>
      <c r="BU38" s="661"/>
      <c r="BV38" s="662">
        <v>29736</v>
      </c>
      <c r="BW38" s="663"/>
      <c r="BX38" s="663"/>
      <c r="BY38" s="663"/>
      <c r="BZ38" s="663"/>
      <c r="CA38" s="663"/>
      <c r="CB38" s="672"/>
      <c r="CD38" s="659" t="s">
        <v>338</v>
      </c>
      <c r="CE38" s="660"/>
      <c r="CF38" s="660"/>
      <c r="CG38" s="660"/>
      <c r="CH38" s="660"/>
      <c r="CI38" s="660"/>
      <c r="CJ38" s="660"/>
      <c r="CK38" s="660"/>
      <c r="CL38" s="660"/>
      <c r="CM38" s="660"/>
      <c r="CN38" s="660"/>
      <c r="CO38" s="660"/>
      <c r="CP38" s="660"/>
      <c r="CQ38" s="661"/>
      <c r="CR38" s="662">
        <v>6069220</v>
      </c>
      <c r="CS38" s="663"/>
      <c r="CT38" s="663"/>
      <c r="CU38" s="663"/>
      <c r="CV38" s="663"/>
      <c r="CW38" s="663"/>
      <c r="CX38" s="663"/>
      <c r="CY38" s="664"/>
      <c r="CZ38" s="667">
        <v>6</v>
      </c>
      <c r="DA38" s="693"/>
      <c r="DB38" s="693"/>
      <c r="DC38" s="697"/>
      <c r="DD38" s="671">
        <v>4837935</v>
      </c>
      <c r="DE38" s="663"/>
      <c r="DF38" s="663"/>
      <c r="DG38" s="663"/>
      <c r="DH38" s="663"/>
      <c r="DI38" s="663"/>
      <c r="DJ38" s="663"/>
      <c r="DK38" s="664"/>
      <c r="DL38" s="671">
        <v>4627233</v>
      </c>
      <c r="DM38" s="663"/>
      <c r="DN38" s="663"/>
      <c r="DO38" s="663"/>
      <c r="DP38" s="663"/>
      <c r="DQ38" s="663"/>
      <c r="DR38" s="663"/>
      <c r="DS38" s="663"/>
      <c r="DT38" s="663"/>
      <c r="DU38" s="663"/>
      <c r="DV38" s="664"/>
      <c r="DW38" s="667">
        <v>8.6999999999999993</v>
      </c>
      <c r="DX38" s="693"/>
      <c r="DY38" s="693"/>
      <c r="DZ38" s="693"/>
      <c r="EA38" s="693"/>
      <c r="EB38" s="693"/>
      <c r="EC38" s="694"/>
    </row>
    <row r="39" spans="2:133" ht="11.25" customHeight="1" x14ac:dyDescent="0.2">
      <c r="B39" s="659" t="s">
        <v>339</v>
      </c>
      <c r="C39" s="660"/>
      <c r="D39" s="660"/>
      <c r="E39" s="660"/>
      <c r="F39" s="660"/>
      <c r="G39" s="660"/>
      <c r="H39" s="660"/>
      <c r="I39" s="660"/>
      <c r="J39" s="660"/>
      <c r="K39" s="660"/>
      <c r="L39" s="660"/>
      <c r="M39" s="660"/>
      <c r="N39" s="660"/>
      <c r="O39" s="660"/>
      <c r="P39" s="660"/>
      <c r="Q39" s="661"/>
      <c r="R39" s="662" t="s">
        <v>130</v>
      </c>
      <c r="S39" s="663"/>
      <c r="T39" s="663"/>
      <c r="U39" s="663"/>
      <c r="V39" s="663"/>
      <c r="W39" s="663"/>
      <c r="X39" s="663"/>
      <c r="Y39" s="664"/>
      <c r="Z39" s="665" t="s">
        <v>130</v>
      </c>
      <c r="AA39" s="665"/>
      <c r="AB39" s="665"/>
      <c r="AC39" s="665"/>
      <c r="AD39" s="666" t="s">
        <v>130</v>
      </c>
      <c r="AE39" s="666"/>
      <c r="AF39" s="666"/>
      <c r="AG39" s="666"/>
      <c r="AH39" s="666"/>
      <c r="AI39" s="666"/>
      <c r="AJ39" s="666"/>
      <c r="AK39" s="666"/>
      <c r="AL39" s="667" t="s">
        <v>130</v>
      </c>
      <c r="AM39" s="668"/>
      <c r="AN39" s="668"/>
      <c r="AO39" s="669"/>
      <c r="AQ39" s="725" t="s">
        <v>340</v>
      </c>
      <c r="AR39" s="726"/>
      <c r="AS39" s="726"/>
      <c r="AT39" s="726"/>
      <c r="AU39" s="726"/>
      <c r="AV39" s="726"/>
      <c r="AW39" s="726"/>
      <c r="AX39" s="726"/>
      <c r="AY39" s="727"/>
      <c r="AZ39" s="662" t="s">
        <v>130</v>
      </c>
      <c r="BA39" s="663"/>
      <c r="BB39" s="663"/>
      <c r="BC39" s="663"/>
      <c r="BD39" s="695"/>
      <c r="BE39" s="695"/>
      <c r="BF39" s="717"/>
      <c r="BG39" s="659" t="s">
        <v>341</v>
      </c>
      <c r="BH39" s="660"/>
      <c r="BI39" s="660"/>
      <c r="BJ39" s="660"/>
      <c r="BK39" s="660"/>
      <c r="BL39" s="660"/>
      <c r="BM39" s="660"/>
      <c r="BN39" s="660"/>
      <c r="BO39" s="660"/>
      <c r="BP39" s="660"/>
      <c r="BQ39" s="660"/>
      <c r="BR39" s="660"/>
      <c r="BS39" s="660"/>
      <c r="BT39" s="660"/>
      <c r="BU39" s="661"/>
      <c r="BV39" s="662">
        <v>44365</v>
      </c>
      <c r="BW39" s="663"/>
      <c r="BX39" s="663"/>
      <c r="BY39" s="663"/>
      <c r="BZ39" s="663"/>
      <c r="CA39" s="663"/>
      <c r="CB39" s="672"/>
      <c r="CD39" s="659" t="s">
        <v>342</v>
      </c>
      <c r="CE39" s="660"/>
      <c r="CF39" s="660"/>
      <c r="CG39" s="660"/>
      <c r="CH39" s="660"/>
      <c r="CI39" s="660"/>
      <c r="CJ39" s="660"/>
      <c r="CK39" s="660"/>
      <c r="CL39" s="660"/>
      <c r="CM39" s="660"/>
      <c r="CN39" s="660"/>
      <c r="CO39" s="660"/>
      <c r="CP39" s="660"/>
      <c r="CQ39" s="661"/>
      <c r="CR39" s="662">
        <v>7294165</v>
      </c>
      <c r="CS39" s="695"/>
      <c r="CT39" s="695"/>
      <c r="CU39" s="695"/>
      <c r="CV39" s="695"/>
      <c r="CW39" s="695"/>
      <c r="CX39" s="695"/>
      <c r="CY39" s="696"/>
      <c r="CZ39" s="667">
        <v>7.2</v>
      </c>
      <c r="DA39" s="693"/>
      <c r="DB39" s="693"/>
      <c r="DC39" s="697"/>
      <c r="DD39" s="671">
        <v>7251879</v>
      </c>
      <c r="DE39" s="695"/>
      <c r="DF39" s="695"/>
      <c r="DG39" s="695"/>
      <c r="DH39" s="695"/>
      <c r="DI39" s="695"/>
      <c r="DJ39" s="695"/>
      <c r="DK39" s="696"/>
      <c r="DL39" s="671" t="s">
        <v>130</v>
      </c>
      <c r="DM39" s="695"/>
      <c r="DN39" s="695"/>
      <c r="DO39" s="695"/>
      <c r="DP39" s="695"/>
      <c r="DQ39" s="695"/>
      <c r="DR39" s="695"/>
      <c r="DS39" s="695"/>
      <c r="DT39" s="695"/>
      <c r="DU39" s="695"/>
      <c r="DV39" s="696"/>
      <c r="DW39" s="667" t="s">
        <v>130</v>
      </c>
      <c r="DX39" s="693"/>
      <c r="DY39" s="693"/>
      <c r="DZ39" s="693"/>
      <c r="EA39" s="693"/>
      <c r="EB39" s="693"/>
      <c r="EC39" s="694"/>
    </row>
    <row r="40" spans="2:133" ht="11.25" customHeight="1" x14ac:dyDescent="0.2">
      <c r="B40" s="659" t="s">
        <v>343</v>
      </c>
      <c r="C40" s="660"/>
      <c r="D40" s="660"/>
      <c r="E40" s="660"/>
      <c r="F40" s="660"/>
      <c r="G40" s="660"/>
      <c r="H40" s="660"/>
      <c r="I40" s="660"/>
      <c r="J40" s="660"/>
      <c r="K40" s="660"/>
      <c r="L40" s="660"/>
      <c r="M40" s="660"/>
      <c r="N40" s="660"/>
      <c r="O40" s="660"/>
      <c r="P40" s="660"/>
      <c r="Q40" s="661"/>
      <c r="R40" s="662" t="s">
        <v>130</v>
      </c>
      <c r="S40" s="663"/>
      <c r="T40" s="663"/>
      <c r="U40" s="663"/>
      <c r="V40" s="663"/>
      <c r="W40" s="663"/>
      <c r="X40" s="663"/>
      <c r="Y40" s="664"/>
      <c r="Z40" s="665" t="s">
        <v>130</v>
      </c>
      <c r="AA40" s="665"/>
      <c r="AB40" s="665"/>
      <c r="AC40" s="665"/>
      <c r="AD40" s="666" t="s">
        <v>130</v>
      </c>
      <c r="AE40" s="666"/>
      <c r="AF40" s="666"/>
      <c r="AG40" s="666"/>
      <c r="AH40" s="666"/>
      <c r="AI40" s="666"/>
      <c r="AJ40" s="666"/>
      <c r="AK40" s="666"/>
      <c r="AL40" s="667" t="s">
        <v>130</v>
      </c>
      <c r="AM40" s="668"/>
      <c r="AN40" s="668"/>
      <c r="AO40" s="669"/>
      <c r="AQ40" s="725" t="s">
        <v>344</v>
      </c>
      <c r="AR40" s="726"/>
      <c r="AS40" s="726"/>
      <c r="AT40" s="726"/>
      <c r="AU40" s="726"/>
      <c r="AV40" s="726"/>
      <c r="AW40" s="726"/>
      <c r="AX40" s="726"/>
      <c r="AY40" s="727"/>
      <c r="AZ40" s="662" t="s">
        <v>130</v>
      </c>
      <c r="BA40" s="663"/>
      <c r="BB40" s="663"/>
      <c r="BC40" s="663"/>
      <c r="BD40" s="695"/>
      <c r="BE40" s="695"/>
      <c r="BF40" s="717"/>
      <c r="BG40" s="710" t="s">
        <v>345</v>
      </c>
      <c r="BH40" s="711"/>
      <c r="BI40" s="711"/>
      <c r="BJ40" s="711"/>
      <c r="BK40" s="711"/>
      <c r="BL40" s="223"/>
      <c r="BM40" s="660" t="s">
        <v>346</v>
      </c>
      <c r="BN40" s="660"/>
      <c r="BO40" s="660"/>
      <c r="BP40" s="660"/>
      <c r="BQ40" s="660"/>
      <c r="BR40" s="660"/>
      <c r="BS40" s="660"/>
      <c r="BT40" s="660"/>
      <c r="BU40" s="661"/>
      <c r="BV40" s="662">
        <v>105</v>
      </c>
      <c r="BW40" s="663"/>
      <c r="BX40" s="663"/>
      <c r="BY40" s="663"/>
      <c r="BZ40" s="663"/>
      <c r="CA40" s="663"/>
      <c r="CB40" s="672"/>
      <c r="CD40" s="659" t="s">
        <v>347</v>
      </c>
      <c r="CE40" s="660"/>
      <c r="CF40" s="660"/>
      <c r="CG40" s="660"/>
      <c r="CH40" s="660"/>
      <c r="CI40" s="660"/>
      <c r="CJ40" s="660"/>
      <c r="CK40" s="660"/>
      <c r="CL40" s="660"/>
      <c r="CM40" s="660"/>
      <c r="CN40" s="660"/>
      <c r="CO40" s="660"/>
      <c r="CP40" s="660"/>
      <c r="CQ40" s="661"/>
      <c r="CR40" s="662">
        <v>1841000</v>
      </c>
      <c r="CS40" s="663"/>
      <c r="CT40" s="663"/>
      <c r="CU40" s="663"/>
      <c r="CV40" s="663"/>
      <c r="CW40" s="663"/>
      <c r="CX40" s="663"/>
      <c r="CY40" s="664"/>
      <c r="CZ40" s="667">
        <v>1.8</v>
      </c>
      <c r="DA40" s="693"/>
      <c r="DB40" s="693"/>
      <c r="DC40" s="697"/>
      <c r="DD40" s="671" t="s">
        <v>130</v>
      </c>
      <c r="DE40" s="663"/>
      <c r="DF40" s="663"/>
      <c r="DG40" s="663"/>
      <c r="DH40" s="663"/>
      <c r="DI40" s="663"/>
      <c r="DJ40" s="663"/>
      <c r="DK40" s="664"/>
      <c r="DL40" s="671" t="s">
        <v>130</v>
      </c>
      <c r="DM40" s="663"/>
      <c r="DN40" s="663"/>
      <c r="DO40" s="663"/>
      <c r="DP40" s="663"/>
      <c r="DQ40" s="663"/>
      <c r="DR40" s="663"/>
      <c r="DS40" s="663"/>
      <c r="DT40" s="663"/>
      <c r="DU40" s="663"/>
      <c r="DV40" s="664"/>
      <c r="DW40" s="667" t="s">
        <v>130</v>
      </c>
      <c r="DX40" s="693"/>
      <c r="DY40" s="693"/>
      <c r="DZ40" s="693"/>
      <c r="EA40" s="693"/>
      <c r="EB40" s="693"/>
      <c r="EC40" s="694"/>
    </row>
    <row r="41" spans="2:133" ht="11.25" customHeight="1" x14ac:dyDescent="0.2">
      <c r="B41" s="683" t="s">
        <v>348</v>
      </c>
      <c r="C41" s="684"/>
      <c r="D41" s="684"/>
      <c r="E41" s="684"/>
      <c r="F41" s="684"/>
      <c r="G41" s="684"/>
      <c r="H41" s="684"/>
      <c r="I41" s="684"/>
      <c r="J41" s="684"/>
      <c r="K41" s="684"/>
      <c r="L41" s="684"/>
      <c r="M41" s="684"/>
      <c r="N41" s="684"/>
      <c r="O41" s="684"/>
      <c r="P41" s="684"/>
      <c r="Q41" s="685"/>
      <c r="R41" s="734">
        <v>107345604</v>
      </c>
      <c r="S41" s="735"/>
      <c r="T41" s="735"/>
      <c r="U41" s="735"/>
      <c r="V41" s="735"/>
      <c r="W41" s="735"/>
      <c r="X41" s="735"/>
      <c r="Y41" s="739"/>
      <c r="Z41" s="740">
        <v>100</v>
      </c>
      <c r="AA41" s="740"/>
      <c r="AB41" s="740"/>
      <c r="AC41" s="740"/>
      <c r="AD41" s="741">
        <v>53189891</v>
      </c>
      <c r="AE41" s="741"/>
      <c r="AF41" s="741"/>
      <c r="AG41" s="741"/>
      <c r="AH41" s="741"/>
      <c r="AI41" s="741"/>
      <c r="AJ41" s="741"/>
      <c r="AK41" s="741"/>
      <c r="AL41" s="742">
        <v>100</v>
      </c>
      <c r="AM41" s="722"/>
      <c r="AN41" s="722"/>
      <c r="AO41" s="743"/>
      <c r="AQ41" s="725" t="s">
        <v>349</v>
      </c>
      <c r="AR41" s="726"/>
      <c r="AS41" s="726"/>
      <c r="AT41" s="726"/>
      <c r="AU41" s="726"/>
      <c r="AV41" s="726"/>
      <c r="AW41" s="726"/>
      <c r="AX41" s="726"/>
      <c r="AY41" s="727"/>
      <c r="AZ41" s="662">
        <v>1432810</v>
      </c>
      <c r="BA41" s="663"/>
      <c r="BB41" s="663"/>
      <c r="BC41" s="663"/>
      <c r="BD41" s="695"/>
      <c r="BE41" s="695"/>
      <c r="BF41" s="717"/>
      <c r="BG41" s="710"/>
      <c r="BH41" s="711"/>
      <c r="BI41" s="711"/>
      <c r="BJ41" s="711"/>
      <c r="BK41" s="711"/>
      <c r="BL41" s="223"/>
      <c r="BM41" s="660" t="s">
        <v>350</v>
      </c>
      <c r="BN41" s="660"/>
      <c r="BO41" s="660"/>
      <c r="BP41" s="660"/>
      <c r="BQ41" s="660"/>
      <c r="BR41" s="660"/>
      <c r="BS41" s="660"/>
      <c r="BT41" s="660"/>
      <c r="BU41" s="661"/>
      <c r="BV41" s="662" t="s">
        <v>130</v>
      </c>
      <c r="BW41" s="663"/>
      <c r="BX41" s="663"/>
      <c r="BY41" s="663"/>
      <c r="BZ41" s="663"/>
      <c r="CA41" s="663"/>
      <c r="CB41" s="672"/>
      <c r="CD41" s="659" t="s">
        <v>351</v>
      </c>
      <c r="CE41" s="660"/>
      <c r="CF41" s="660"/>
      <c r="CG41" s="660"/>
      <c r="CH41" s="660"/>
      <c r="CI41" s="660"/>
      <c r="CJ41" s="660"/>
      <c r="CK41" s="660"/>
      <c r="CL41" s="660"/>
      <c r="CM41" s="660"/>
      <c r="CN41" s="660"/>
      <c r="CO41" s="660"/>
      <c r="CP41" s="660"/>
      <c r="CQ41" s="661"/>
      <c r="CR41" s="662" t="s">
        <v>130</v>
      </c>
      <c r="CS41" s="695"/>
      <c r="CT41" s="695"/>
      <c r="CU41" s="695"/>
      <c r="CV41" s="695"/>
      <c r="CW41" s="695"/>
      <c r="CX41" s="695"/>
      <c r="CY41" s="696"/>
      <c r="CZ41" s="667" t="s">
        <v>130</v>
      </c>
      <c r="DA41" s="693"/>
      <c r="DB41" s="693"/>
      <c r="DC41" s="697"/>
      <c r="DD41" s="671" t="s">
        <v>130</v>
      </c>
      <c r="DE41" s="695"/>
      <c r="DF41" s="695"/>
      <c r="DG41" s="695"/>
      <c r="DH41" s="695"/>
      <c r="DI41" s="695"/>
      <c r="DJ41" s="695"/>
      <c r="DK41" s="696"/>
      <c r="DL41" s="745"/>
      <c r="DM41" s="746"/>
      <c r="DN41" s="746"/>
      <c r="DO41" s="746"/>
      <c r="DP41" s="746"/>
      <c r="DQ41" s="746"/>
      <c r="DR41" s="746"/>
      <c r="DS41" s="746"/>
      <c r="DT41" s="746"/>
      <c r="DU41" s="746"/>
      <c r="DV41" s="747"/>
      <c r="DW41" s="736"/>
      <c r="DX41" s="737"/>
      <c r="DY41" s="737"/>
      <c r="DZ41" s="737"/>
      <c r="EA41" s="737"/>
      <c r="EB41" s="737"/>
      <c r="EC41" s="738"/>
    </row>
    <row r="42" spans="2:133" ht="11.25" customHeight="1" x14ac:dyDescent="0.2">
      <c r="AQ42" s="731" t="s">
        <v>352</v>
      </c>
      <c r="AR42" s="732"/>
      <c r="AS42" s="732"/>
      <c r="AT42" s="732"/>
      <c r="AU42" s="732"/>
      <c r="AV42" s="732"/>
      <c r="AW42" s="732"/>
      <c r="AX42" s="732"/>
      <c r="AY42" s="733"/>
      <c r="AZ42" s="734">
        <v>4636410</v>
      </c>
      <c r="BA42" s="735"/>
      <c r="BB42" s="735"/>
      <c r="BC42" s="735"/>
      <c r="BD42" s="721"/>
      <c r="BE42" s="721"/>
      <c r="BF42" s="723"/>
      <c r="BG42" s="712"/>
      <c r="BH42" s="713"/>
      <c r="BI42" s="713"/>
      <c r="BJ42" s="713"/>
      <c r="BK42" s="713"/>
      <c r="BL42" s="224"/>
      <c r="BM42" s="684" t="s">
        <v>353</v>
      </c>
      <c r="BN42" s="684"/>
      <c r="BO42" s="684"/>
      <c r="BP42" s="684"/>
      <c r="BQ42" s="684"/>
      <c r="BR42" s="684"/>
      <c r="BS42" s="684"/>
      <c r="BT42" s="684"/>
      <c r="BU42" s="685"/>
      <c r="BV42" s="734">
        <v>317</v>
      </c>
      <c r="BW42" s="735"/>
      <c r="BX42" s="735"/>
      <c r="BY42" s="735"/>
      <c r="BZ42" s="735"/>
      <c r="CA42" s="735"/>
      <c r="CB42" s="744"/>
      <c r="CD42" s="659" t="s">
        <v>354</v>
      </c>
      <c r="CE42" s="660"/>
      <c r="CF42" s="660"/>
      <c r="CG42" s="660"/>
      <c r="CH42" s="660"/>
      <c r="CI42" s="660"/>
      <c r="CJ42" s="660"/>
      <c r="CK42" s="660"/>
      <c r="CL42" s="660"/>
      <c r="CM42" s="660"/>
      <c r="CN42" s="660"/>
      <c r="CO42" s="660"/>
      <c r="CP42" s="660"/>
      <c r="CQ42" s="661"/>
      <c r="CR42" s="662">
        <v>12555188</v>
      </c>
      <c r="CS42" s="695"/>
      <c r="CT42" s="695"/>
      <c r="CU42" s="695"/>
      <c r="CV42" s="695"/>
      <c r="CW42" s="695"/>
      <c r="CX42" s="695"/>
      <c r="CY42" s="696"/>
      <c r="CZ42" s="667">
        <v>12.3</v>
      </c>
      <c r="DA42" s="693"/>
      <c r="DB42" s="693"/>
      <c r="DC42" s="697"/>
      <c r="DD42" s="671">
        <v>2685820</v>
      </c>
      <c r="DE42" s="695"/>
      <c r="DF42" s="695"/>
      <c r="DG42" s="695"/>
      <c r="DH42" s="695"/>
      <c r="DI42" s="695"/>
      <c r="DJ42" s="695"/>
      <c r="DK42" s="696"/>
      <c r="DL42" s="745"/>
      <c r="DM42" s="746"/>
      <c r="DN42" s="746"/>
      <c r="DO42" s="746"/>
      <c r="DP42" s="746"/>
      <c r="DQ42" s="746"/>
      <c r="DR42" s="746"/>
      <c r="DS42" s="746"/>
      <c r="DT42" s="746"/>
      <c r="DU42" s="746"/>
      <c r="DV42" s="747"/>
      <c r="DW42" s="736"/>
      <c r="DX42" s="737"/>
      <c r="DY42" s="737"/>
      <c r="DZ42" s="737"/>
      <c r="EA42" s="737"/>
      <c r="EB42" s="737"/>
      <c r="EC42" s="738"/>
    </row>
    <row r="43" spans="2:133" ht="11.25" customHeight="1" x14ac:dyDescent="0.2">
      <c r="B43" s="214" t="s">
        <v>355</v>
      </c>
      <c r="CD43" s="659" t="s">
        <v>356</v>
      </c>
      <c r="CE43" s="660"/>
      <c r="CF43" s="660"/>
      <c r="CG43" s="660"/>
      <c r="CH43" s="660"/>
      <c r="CI43" s="660"/>
      <c r="CJ43" s="660"/>
      <c r="CK43" s="660"/>
      <c r="CL43" s="660"/>
      <c r="CM43" s="660"/>
      <c r="CN43" s="660"/>
      <c r="CO43" s="660"/>
      <c r="CP43" s="660"/>
      <c r="CQ43" s="661"/>
      <c r="CR43" s="662">
        <v>314376</v>
      </c>
      <c r="CS43" s="695"/>
      <c r="CT43" s="695"/>
      <c r="CU43" s="695"/>
      <c r="CV43" s="695"/>
      <c r="CW43" s="695"/>
      <c r="CX43" s="695"/>
      <c r="CY43" s="696"/>
      <c r="CZ43" s="667">
        <v>0.3</v>
      </c>
      <c r="DA43" s="693"/>
      <c r="DB43" s="693"/>
      <c r="DC43" s="697"/>
      <c r="DD43" s="671">
        <v>314376</v>
      </c>
      <c r="DE43" s="695"/>
      <c r="DF43" s="695"/>
      <c r="DG43" s="695"/>
      <c r="DH43" s="695"/>
      <c r="DI43" s="695"/>
      <c r="DJ43" s="695"/>
      <c r="DK43" s="696"/>
      <c r="DL43" s="745"/>
      <c r="DM43" s="746"/>
      <c r="DN43" s="746"/>
      <c r="DO43" s="746"/>
      <c r="DP43" s="746"/>
      <c r="DQ43" s="746"/>
      <c r="DR43" s="746"/>
      <c r="DS43" s="746"/>
      <c r="DT43" s="746"/>
      <c r="DU43" s="746"/>
      <c r="DV43" s="747"/>
      <c r="DW43" s="736"/>
      <c r="DX43" s="737"/>
      <c r="DY43" s="737"/>
      <c r="DZ43" s="737"/>
      <c r="EA43" s="737"/>
      <c r="EB43" s="737"/>
      <c r="EC43" s="738"/>
    </row>
    <row r="44" spans="2:133" ht="11.25" customHeight="1" x14ac:dyDescent="0.2">
      <c r="B44" s="748" t="s">
        <v>357</v>
      </c>
      <c r="C44" s="748"/>
      <c r="D44" s="748"/>
      <c r="E44" s="748"/>
      <c r="F44" s="748"/>
      <c r="G44" s="748"/>
      <c r="H44" s="748"/>
      <c r="I44" s="748"/>
      <c r="J44" s="748"/>
      <c r="K44" s="748"/>
      <c r="L44" s="748"/>
      <c r="M44" s="748"/>
      <c r="N44" s="748"/>
      <c r="O44" s="748"/>
      <c r="P44" s="748"/>
      <c r="Q44" s="748"/>
      <c r="R44" s="748"/>
      <c r="S44" s="748"/>
      <c r="T44" s="748"/>
      <c r="U44" s="748"/>
      <c r="V44" s="748"/>
      <c r="W44" s="748"/>
      <c r="X44" s="748"/>
      <c r="Y44" s="748"/>
      <c r="Z44" s="748"/>
      <c r="AA44" s="748"/>
      <c r="AB44" s="748"/>
      <c r="AC44" s="748"/>
      <c r="AD44" s="748"/>
      <c r="AE44" s="748"/>
      <c r="AF44" s="748"/>
      <c r="AG44" s="748"/>
      <c r="AH44" s="748"/>
      <c r="AI44" s="748"/>
      <c r="AJ44" s="748"/>
      <c r="AK44" s="748"/>
      <c r="AL44" s="748"/>
      <c r="AM44" s="748"/>
      <c r="AN44" s="748"/>
      <c r="AO44" s="748"/>
      <c r="AP44" s="748"/>
      <c r="AQ44" s="748"/>
      <c r="AR44" s="748"/>
      <c r="AS44" s="748"/>
      <c r="AT44" s="748"/>
      <c r="AU44" s="748"/>
      <c r="AV44" s="748"/>
      <c r="AW44" s="748"/>
      <c r="AX44" s="748"/>
      <c r="AY44" s="748"/>
      <c r="AZ44" s="748"/>
      <c r="BA44" s="748"/>
      <c r="BB44" s="748"/>
      <c r="BC44" s="748"/>
      <c r="BD44" s="748"/>
      <c r="BE44" s="748"/>
      <c r="BF44" s="748"/>
      <c r="BG44" s="748"/>
      <c r="BH44" s="748"/>
      <c r="BI44" s="748"/>
      <c r="BJ44" s="748"/>
      <c r="BK44" s="748"/>
      <c r="BL44" s="748"/>
      <c r="BM44" s="748"/>
      <c r="BN44" s="748"/>
      <c r="BO44" s="748"/>
      <c r="BP44" s="748"/>
      <c r="BQ44" s="748"/>
      <c r="BR44" s="748"/>
      <c r="BS44" s="748"/>
      <c r="BT44" s="748"/>
      <c r="BU44" s="748"/>
      <c r="BV44" s="748"/>
      <c r="BW44" s="748"/>
      <c r="BX44" s="748"/>
      <c r="BY44" s="748"/>
      <c r="BZ44" s="748"/>
      <c r="CA44" s="748"/>
      <c r="CB44" s="748"/>
      <c r="CC44" s="749"/>
      <c r="CD44" s="698" t="s">
        <v>304</v>
      </c>
      <c r="CE44" s="699"/>
      <c r="CF44" s="659" t="s">
        <v>358</v>
      </c>
      <c r="CG44" s="660"/>
      <c r="CH44" s="660"/>
      <c r="CI44" s="660"/>
      <c r="CJ44" s="660"/>
      <c r="CK44" s="660"/>
      <c r="CL44" s="660"/>
      <c r="CM44" s="660"/>
      <c r="CN44" s="660"/>
      <c r="CO44" s="660"/>
      <c r="CP44" s="660"/>
      <c r="CQ44" s="661"/>
      <c r="CR44" s="662">
        <v>12555188</v>
      </c>
      <c r="CS44" s="663"/>
      <c r="CT44" s="663"/>
      <c r="CU44" s="663"/>
      <c r="CV44" s="663"/>
      <c r="CW44" s="663"/>
      <c r="CX44" s="663"/>
      <c r="CY44" s="664"/>
      <c r="CZ44" s="667">
        <v>12.3</v>
      </c>
      <c r="DA44" s="668"/>
      <c r="DB44" s="668"/>
      <c r="DC44" s="674"/>
      <c r="DD44" s="671">
        <v>2685820</v>
      </c>
      <c r="DE44" s="663"/>
      <c r="DF44" s="663"/>
      <c r="DG44" s="663"/>
      <c r="DH44" s="663"/>
      <c r="DI44" s="663"/>
      <c r="DJ44" s="663"/>
      <c r="DK44" s="664"/>
      <c r="DL44" s="745"/>
      <c r="DM44" s="746"/>
      <c r="DN44" s="746"/>
      <c r="DO44" s="746"/>
      <c r="DP44" s="746"/>
      <c r="DQ44" s="746"/>
      <c r="DR44" s="746"/>
      <c r="DS44" s="746"/>
      <c r="DT44" s="746"/>
      <c r="DU44" s="746"/>
      <c r="DV44" s="747"/>
      <c r="DW44" s="736"/>
      <c r="DX44" s="737"/>
      <c r="DY44" s="737"/>
      <c r="DZ44" s="737"/>
      <c r="EA44" s="737"/>
      <c r="EB44" s="737"/>
      <c r="EC44" s="738"/>
    </row>
    <row r="45" spans="2:133" ht="11.25" customHeight="1" x14ac:dyDescent="0.2">
      <c r="B45" s="748" t="s">
        <v>359</v>
      </c>
      <c r="C45" s="748"/>
      <c r="D45" s="748"/>
      <c r="E45" s="748"/>
      <c r="F45" s="748"/>
      <c r="G45" s="748"/>
      <c r="H45" s="748"/>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748"/>
      <c r="AK45" s="748"/>
      <c r="AL45" s="748"/>
      <c r="AM45" s="748"/>
      <c r="AN45" s="748"/>
      <c r="AO45" s="748"/>
      <c r="AP45" s="748"/>
      <c r="AQ45" s="748"/>
      <c r="AR45" s="748"/>
      <c r="AS45" s="748"/>
      <c r="AT45" s="748"/>
      <c r="AU45" s="748"/>
      <c r="AV45" s="748"/>
      <c r="AW45" s="748"/>
      <c r="AX45" s="748"/>
      <c r="AY45" s="748"/>
      <c r="AZ45" s="748"/>
      <c r="BA45" s="748"/>
      <c r="BB45" s="748"/>
      <c r="BC45" s="748"/>
      <c r="BD45" s="748"/>
      <c r="BE45" s="748"/>
      <c r="BF45" s="748"/>
      <c r="BG45" s="748"/>
      <c r="BH45" s="748"/>
      <c r="BI45" s="748"/>
      <c r="BJ45" s="748"/>
      <c r="BK45" s="748"/>
      <c r="BL45" s="748"/>
      <c r="BM45" s="748"/>
      <c r="BN45" s="748"/>
      <c r="BO45" s="748"/>
      <c r="BP45" s="748"/>
      <c r="BQ45" s="748"/>
      <c r="BR45" s="748"/>
      <c r="BS45" s="748"/>
      <c r="BT45" s="748"/>
      <c r="BU45" s="748"/>
      <c r="BV45" s="748"/>
      <c r="BW45" s="748"/>
      <c r="BX45" s="748"/>
      <c r="BY45" s="748"/>
      <c r="BZ45" s="748"/>
      <c r="CA45" s="748"/>
      <c r="CB45" s="748"/>
      <c r="CC45" s="749"/>
      <c r="CD45" s="700"/>
      <c r="CE45" s="701"/>
      <c r="CF45" s="659" t="s">
        <v>360</v>
      </c>
      <c r="CG45" s="660"/>
      <c r="CH45" s="660"/>
      <c r="CI45" s="660"/>
      <c r="CJ45" s="660"/>
      <c r="CK45" s="660"/>
      <c r="CL45" s="660"/>
      <c r="CM45" s="660"/>
      <c r="CN45" s="660"/>
      <c r="CO45" s="660"/>
      <c r="CP45" s="660"/>
      <c r="CQ45" s="661"/>
      <c r="CR45" s="662">
        <v>2172574</v>
      </c>
      <c r="CS45" s="695"/>
      <c r="CT45" s="695"/>
      <c r="CU45" s="695"/>
      <c r="CV45" s="695"/>
      <c r="CW45" s="695"/>
      <c r="CX45" s="695"/>
      <c r="CY45" s="696"/>
      <c r="CZ45" s="667">
        <v>2.1</v>
      </c>
      <c r="DA45" s="693"/>
      <c r="DB45" s="693"/>
      <c r="DC45" s="697"/>
      <c r="DD45" s="671">
        <v>189967</v>
      </c>
      <c r="DE45" s="695"/>
      <c r="DF45" s="695"/>
      <c r="DG45" s="695"/>
      <c r="DH45" s="695"/>
      <c r="DI45" s="695"/>
      <c r="DJ45" s="695"/>
      <c r="DK45" s="696"/>
      <c r="DL45" s="745"/>
      <c r="DM45" s="746"/>
      <c r="DN45" s="746"/>
      <c r="DO45" s="746"/>
      <c r="DP45" s="746"/>
      <c r="DQ45" s="746"/>
      <c r="DR45" s="746"/>
      <c r="DS45" s="746"/>
      <c r="DT45" s="746"/>
      <c r="DU45" s="746"/>
      <c r="DV45" s="747"/>
      <c r="DW45" s="736"/>
      <c r="DX45" s="737"/>
      <c r="DY45" s="737"/>
      <c r="DZ45" s="737"/>
      <c r="EA45" s="737"/>
      <c r="EB45" s="737"/>
      <c r="EC45" s="738"/>
    </row>
    <row r="46" spans="2:133" ht="11.25" customHeight="1" x14ac:dyDescent="0.2">
      <c r="B46" s="225"/>
      <c r="CD46" s="700"/>
      <c r="CE46" s="701"/>
      <c r="CF46" s="659" t="s">
        <v>361</v>
      </c>
      <c r="CG46" s="660"/>
      <c r="CH46" s="660"/>
      <c r="CI46" s="660"/>
      <c r="CJ46" s="660"/>
      <c r="CK46" s="660"/>
      <c r="CL46" s="660"/>
      <c r="CM46" s="660"/>
      <c r="CN46" s="660"/>
      <c r="CO46" s="660"/>
      <c r="CP46" s="660"/>
      <c r="CQ46" s="661"/>
      <c r="CR46" s="662">
        <v>10349453</v>
      </c>
      <c r="CS46" s="663"/>
      <c r="CT46" s="663"/>
      <c r="CU46" s="663"/>
      <c r="CV46" s="663"/>
      <c r="CW46" s="663"/>
      <c r="CX46" s="663"/>
      <c r="CY46" s="664"/>
      <c r="CZ46" s="667">
        <v>10.199999999999999</v>
      </c>
      <c r="DA46" s="668"/>
      <c r="DB46" s="668"/>
      <c r="DC46" s="674"/>
      <c r="DD46" s="671">
        <v>2490492</v>
      </c>
      <c r="DE46" s="663"/>
      <c r="DF46" s="663"/>
      <c r="DG46" s="663"/>
      <c r="DH46" s="663"/>
      <c r="DI46" s="663"/>
      <c r="DJ46" s="663"/>
      <c r="DK46" s="664"/>
      <c r="DL46" s="745"/>
      <c r="DM46" s="746"/>
      <c r="DN46" s="746"/>
      <c r="DO46" s="746"/>
      <c r="DP46" s="746"/>
      <c r="DQ46" s="746"/>
      <c r="DR46" s="746"/>
      <c r="DS46" s="746"/>
      <c r="DT46" s="746"/>
      <c r="DU46" s="746"/>
      <c r="DV46" s="747"/>
      <c r="DW46" s="736"/>
      <c r="DX46" s="737"/>
      <c r="DY46" s="737"/>
      <c r="DZ46" s="737"/>
      <c r="EA46" s="737"/>
      <c r="EB46" s="737"/>
      <c r="EC46" s="738"/>
    </row>
    <row r="47" spans="2:133" ht="11.25" customHeight="1" x14ac:dyDescent="0.2">
      <c r="B47" s="225"/>
      <c r="CD47" s="700"/>
      <c r="CE47" s="701"/>
      <c r="CF47" s="659" t="s">
        <v>362</v>
      </c>
      <c r="CG47" s="660"/>
      <c r="CH47" s="660"/>
      <c r="CI47" s="660"/>
      <c r="CJ47" s="660"/>
      <c r="CK47" s="660"/>
      <c r="CL47" s="660"/>
      <c r="CM47" s="660"/>
      <c r="CN47" s="660"/>
      <c r="CO47" s="660"/>
      <c r="CP47" s="660"/>
      <c r="CQ47" s="661"/>
      <c r="CR47" s="662" t="s">
        <v>363</v>
      </c>
      <c r="CS47" s="695"/>
      <c r="CT47" s="695"/>
      <c r="CU47" s="695"/>
      <c r="CV47" s="695"/>
      <c r="CW47" s="695"/>
      <c r="CX47" s="695"/>
      <c r="CY47" s="696"/>
      <c r="CZ47" s="667" t="s">
        <v>130</v>
      </c>
      <c r="DA47" s="693"/>
      <c r="DB47" s="693"/>
      <c r="DC47" s="697"/>
      <c r="DD47" s="671" t="s">
        <v>130</v>
      </c>
      <c r="DE47" s="695"/>
      <c r="DF47" s="695"/>
      <c r="DG47" s="695"/>
      <c r="DH47" s="695"/>
      <c r="DI47" s="695"/>
      <c r="DJ47" s="695"/>
      <c r="DK47" s="696"/>
      <c r="DL47" s="745"/>
      <c r="DM47" s="746"/>
      <c r="DN47" s="746"/>
      <c r="DO47" s="746"/>
      <c r="DP47" s="746"/>
      <c r="DQ47" s="746"/>
      <c r="DR47" s="746"/>
      <c r="DS47" s="746"/>
      <c r="DT47" s="746"/>
      <c r="DU47" s="746"/>
      <c r="DV47" s="747"/>
      <c r="DW47" s="736"/>
      <c r="DX47" s="737"/>
      <c r="DY47" s="737"/>
      <c r="DZ47" s="737"/>
      <c r="EA47" s="737"/>
      <c r="EB47" s="737"/>
      <c r="EC47" s="738"/>
    </row>
    <row r="48" spans="2:133" ht="11" x14ac:dyDescent="0.2">
      <c r="B48" s="225"/>
      <c r="CD48" s="702"/>
      <c r="CE48" s="703"/>
      <c r="CF48" s="659" t="s">
        <v>364</v>
      </c>
      <c r="CG48" s="660"/>
      <c r="CH48" s="660"/>
      <c r="CI48" s="660"/>
      <c r="CJ48" s="660"/>
      <c r="CK48" s="660"/>
      <c r="CL48" s="660"/>
      <c r="CM48" s="660"/>
      <c r="CN48" s="660"/>
      <c r="CO48" s="660"/>
      <c r="CP48" s="660"/>
      <c r="CQ48" s="661"/>
      <c r="CR48" s="662" t="s">
        <v>363</v>
      </c>
      <c r="CS48" s="663"/>
      <c r="CT48" s="663"/>
      <c r="CU48" s="663"/>
      <c r="CV48" s="663"/>
      <c r="CW48" s="663"/>
      <c r="CX48" s="663"/>
      <c r="CY48" s="664"/>
      <c r="CZ48" s="667" t="s">
        <v>363</v>
      </c>
      <c r="DA48" s="668"/>
      <c r="DB48" s="668"/>
      <c r="DC48" s="674"/>
      <c r="DD48" s="671" t="s">
        <v>130</v>
      </c>
      <c r="DE48" s="663"/>
      <c r="DF48" s="663"/>
      <c r="DG48" s="663"/>
      <c r="DH48" s="663"/>
      <c r="DI48" s="663"/>
      <c r="DJ48" s="663"/>
      <c r="DK48" s="664"/>
      <c r="DL48" s="745"/>
      <c r="DM48" s="746"/>
      <c r="DN48" s="746"/>
      <c r="DO48" s="746"/>
      <c r="DP48" s="746"/>
      <c r="DQ48" s="746"/>
      <c r="DR48" s="746"/>
      <c r="DS48" s="746"/>
      <c r="DT48" s="746"/>
      <c r="DU48" s="746"/>
      <c r="DV48" s="747"/>
      <c r="DW48" s="736"/>
      <c r="DX48" s="737"/>
      <c r="DY48" s="737"/>
      <c r="DZ48" s="737"/>
      <c r="EA48" s="737"/>
      <c r="EB48" s="737"/>
      <c r="EC48" s="738"/>
    </row>
    <row r="49" spans="2:133" ht="11.25" customHeight="1" x14ac:dyDescent="0.2">
      <c r="B49" s="225"/>
      <c r="CD49" s="683" t="s">
        <v>365</v>
      </c>
      <c r="CE49" s="684"/>
      <c r="CF49" s="684"/>
      <c r="CG49" s="684"/>
      <c r="CH49" s="684"/>
      <c r="CI49" s="684"/>
      <c r="CJ49" s="684"/>
      <c r="CK49" s="684"/>
      <c r="CL49" s="684"/>
      <c r="CM49" s="684"/>
      <c r="CN49" s="684"/>
      <c r="CO49" s="684"/>
      <c r="CP49" s="684"/>
      <c r="CQ49" s="685"/>
      <c r="CR49" s="734">
        <v>101779502</v>
      </c>
      <c r="CS49" s="721"/>
      <c r="CT49" s="721"/>
      <c r="CU49" s="721"/>
      <c r="CV49" s="721"/>
      <c r="CW49" s="721"/>
      <c r="CX49" s="721"/>
      <c r="CY49" s="750"/>
      <c r="CZ49" s="742">
        <v>100</v>
      </c>
      <c r="DA49" s="751"/>
      <c r="DB49" s="751"/>
      <c r="DC49" s="752"/>
      <c r="DD49" s="753">
        <v>63403103</v>
      </c>
      <c r="DE49" s="721"/>
      <c r="DF49" s="721"/>
      <c r="DG49" s="721"/>
      <c r="DH49" s="721"/>
      <c r="DI49" s="721"/>
      <c r="DJ49" s="721"/>
      <c r="DK49" s="750"/>
      <c r="DL49" s="754"/>
      <c r="DM49" s="755"/>
      <c r="DN49" s="755"/>
      <c r="DO49" s="755"/>
      <c r="DP49" s="755"/>
      <c r="DQ49" s="755"/>
      <c r="DR49" s="755"/>
      <c r="DS49" s="755"/>
      <c r="DT49" s="755"/>
      <c r="DU49" s="755"/>
      <c r="DV49" s="756"/>
      <c r="DW49" s="757"/>
      <c r="DX49" s="758"/>
      <c r="DY49" s="758"/>
      <c r="DZ49" s="758"/>
      <c r="EA49" s="758"/>
      <c r="EB49" s="758"/>
      <c r="EC49" s="759"/>
    </row>
  </sheetData>
  <sheetProtection algorithmName="SHA-512" hashValue="jbT/KbubiaatZP1kljzPUe95nYTRxEt6xK2IzKaJUDcp5tG5XzCXKEUfCIw09zISpUixEABwxMsbVYqp7od5Fw==" saltValue="9XUpBn6AljRroor/5ywI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60" t="s">
        <v>366</v>
      </c>
      <c r="B2" s="760"/>
      <c r="C2" s="760"/>
      <c r="D2" s="760"/>
      <c r="E2" s="760"/>
      <c r="F2" s="760"/>
      <c r="G2" s="760"/>
      <c r="H2" s="760"/>
      <c r="I2" s="760"/>
      <c r="J2" s="760"/>
      <c r="K2" s="760"/>
      <c r="L2" s="760"/>
      <c r="M2" s="760"/>
      <c r="N2" s="760"/>
      <c r="O2" s="760"/>
      <c r="P2" s="760"/>
      <c r="Q2" s="760"/>
      <c r="R2" s="760"/>
      <c r="S2" s="760"/>
      <c r="T2" s="760"/>
      <c r="U2" s="760"/>
      <c r="V2" s="760"/>
      <c r="W2" s="760"/>
      <c r="X2" s="760"/>
      <c r="Y2" s="760"/>
      <c r="Z2" s="760"/>
      <c r="AA2" s="760"/>
      <c r="AB2" s="760"/>
      <c r="AC2" s="760"/>
      <c r="AD2" s="760"/>
      <c r="AE2" s="760"/>
      <c r="AF2" s="760"/>
      <c r="AG2" s="760"/>
      <c r="AH2" s="760"/>
      <c r="AI2" s="760"/>
      <c r="AJ2" s="760"/>
      <c r="AK2" s="760"/>
      <c r="AL2" s="760"/>
      <c r="AM2" s="760"/>
      <c r="AN2" s="760"/>
      <c r="AO2" s="760"/>
      <c r="AP2" s="760"/>
      <c r="AQ2" s="760"/>
      <c r="AR2" s="760"/>
      <c r="AS2" s="760"/>
      <c r="AT2" s="760"/>
      <c r="AU2" s="760"/>
      <c r="AV2" s="760"/>
      <c r="AW2" s="760"/>
      <c r="AX2" s="760"/>
      <c r="AY2" s="760"/>
      <c r="AZ2" s="760"/>
      <c r="BA2" s="760"/>
      <c r="BB2" s="760"/>
      <c r="BC2" s="760"/>
      <c r="BD2" s="760"/>
      <c r="BE2" s="760"/>
      <c r="BF2" s="760"/>
      <c r="BG2" s="760"/>
      <c r="BH2" s="760"/>
      <c r="BI2" s="76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61" t="s">
        <v>367</v>
      </c>
      <c r="DK2" s="762"/>
      <c r="DL2" s="762"/>
      <c r="DM2" s="762"/>
      <c r="DN2" s="762"/>
      <c r="DO2" s="763"/>
      <c r="DP2" s="228"/>
      <c r="DQ2" s="761" t="s">
        <v>368</v>
      </c>
      <c r="DR2" s="762"/>
      <c r="DS2" s="762"/>
      <c r="DT2" s="762"/>
      <c r="DU2" s="762"/>
      <c r="DV2" s="762"/>
      <c r="DW2" s="762"/>
      <c r="DX2" s="762"/>
      <c r="DY2" s="762"/>
      <c r="DZ2" s="76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4" t="s">
        <v>369</v>
      </c>
      <c r="B4" s="764"/>
      <c r="C4" s="764"/>
      <c r="D4" s="764"/>
      <c r="E4" s="764"/>
      <c r="F4" s="764"/>
      <c r="G4" s="764"/>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232"/>
      <c r="BA4" s="232"/>
      <c r="BB4" s="232"/>
      <c r="BC4" s="232"/>
      <c r="BD4" s="232"/>
      <c r="BE4" s="233"/>
      <c r="BF4" s="233"/>
      <c r="BG4" s="233"/>
      <c r="BH4" s="233"/>
      <c r="BI4" s="233"/>
      <c r="BJ4" s="233"/>
      <c r="BK4" s="233"/>
      <c r="BL4" s="233"/>
      <c r="BM4" s="233"/>
      <c r="BN4" s="233"/>
      <c r="BO4" s="233"/>
      <c r="BP4" s="233"/>
      <c r="BQ4" s="765" t="s">
        <v>370</v>
      </c>
      <c r="BR4" s="765"/>
      <c r="BS4" s="765"/>
      <c r="BT4" s="765"/>
      <c r="BU4" s="765"/>
      <c r="BV4" s="765"/>
      <c r="BW4" s="765"/>
      <c r="BX4" s="765"/>
      <c r="BY4" s="765"/>
      <c r="BZ4" s="765"/>
      <c r="CA4" s="765"/>
      <c r="CB4" s="765"/>
      <c r="CC4" s="765"/>
      <c r="CD4" s="765"/>
      <c r="CE4" s="765"/>
      <c r="CF4" s="765"/>
      <c r="CG4" s="765"/>
      <c r="CH4" s="765"/>
      <c r="CI4" s="765"/>
      <c r="CJ4" s="765"/>
      <c r="CK4" s="765"/>
      <c r="CL4" s="765"/>
      <c r="CM4" s="765"/>
      <c r="CN4" s="765"/>
      <c r="CO4" s="765"/>
      <c r="CP4" s="765"/>
      <c r="CQ4" s="765"/>
      <c r="CR4" s="765"/>
      <c r="CS4" s="765"/>
      <c r="CT4" s="765"/>
      <c r="CU4" s="765"/>
      <c r="CV4" s="765"/>
      <c r="CW4" s="765"/>
      <c r="CX4" s="765"/>
      <c r="CY4" s="765"/>
      <c r="CZ4" s="765"/>
      <c r="DA4" s="765"/>
      <c r="DB4" s="765"/>
      <c r="DC4" s="765"/>
      <c r="DD4" s="765"/>
      <c r="DE4" s="765"/>
      <c r="DF4" s="765"/>
      <c r="DG4" s="765"/>
      <c r="DH4" s="765"/>
      <c r="DI4" s="765"/>
      <c r="DJ4" s="765"/>
      <c r="DK4" s="765"/>
      <c r="DL4" s="765"/>
      <c r="DM4" s="765"/>
      <c r="DN4" s="765"/>
      <c r="DO4" s="765"/>
      <c r="DP4" s="765"/>
      <c r="DQ4" s="765"/>
      <c r="DR4" s="765"/>
      <c r="DS4" s="765"/>
      <c r="DT4" s="765"/>
      <c r="DU4" s="765"/>
      <c r="DV4" s="765"/>
      <c r="DW4" s="765"/>
      <c r="DX4" s="765"/>
      <c r="DY4" s="765"/>
      <c r="DZ4" s="765"/>
      <c r="EA4" s="234"/>
    </row>
    <row r="5" spans="1:131" s="235" customFormat="1" ht="26.25" customHeight="1" x14ac:dyDescent="0.2">
      <c r="A5" s="766" t="s">
        <v>371</v>
      </c>
      <c r="B5" s="767"/>
      <c r="C5" s="767"/>
      <c r="D5" s="767"/>
      <c r="E5" s="767"/>
      <c r="F5" s="767"/>
      <c r="G5" s="767"/>
      <c r="H5" s="767"/>
      <c r="I5" s="767"/>
      <c r="J5" s="767"/>
      <c r="K5" s="767"/>
      <c r="L5" s="767"/>
      <c r="M5" s="767"/>
      <c r="N5" s="767"/>
      <c r="O5" s="767"/>
      <c r="P5" s="768"/>
      <c r="Q5" s="772" t="s">
        <v>372</v>
      </c>
      <c r="R5" s="773"/>
      <c r="S5" s="773"/>
      <c r="T5" s="773"/>
      <c r="U5" s="774"/>
      <c r="V5" s="772" t="s">
        <v>373</v>
      </c>
      <c r="W5" s="773"/>
      <c r="X5" s="773"/>
      <c r="Y5" s="773"/>
      <c r="Z5" s="774"/>
      <c r="AA5" s="772" t="s">
        <v>374</v>
      </c>
      <c r="AB5" s="773"/>
      <c r="AC5" s="773"/>
      <c r="AD5" s="773"/>
      <c r="AE5" s="773"/>
      <c r="AF5" s="778" t="s">
        <v>375</v>
      </c>
      <c r="AG5" s="773"/>
      <c r="AH5" s="773"/>
      <c r="AI5" s="773"/>
      <c r="AJ5" s="779"/>
      <c r="AK5" s="773" t="s">
        <v>376</v>
      </c>
      <c r="AL5" s="773"/>
      <c r="AM5" s="773"/>
      <c r="AN5" s="773"/>
      <c r="AO5" s="774"/>
      <c r="AP5" s="772" t="s">
        <v>377</v>
      </c>
      <c r="AQ5" s="773"/>
      <c r="AR5" s="773"/>
      <c r="AS5" s="773"/>
      <c r="AT5" s="774"/>
      <c r="AU5" s="772" t="s">
        <v>378</v>
      </c>
      <c r="AV5" s="773"/>
      <c r="AW5" s="773"/>
      <c r="AX5" s="773"/>
      <c r="AY5" s="779"/>
      <c r="AZ5" s="232"/>
      <c r="BA5" s="232"/>
      <c r="BB5" s="232"/>
      <c r="BC5" s="232"/>
      <c r="BD5" s="232"/>
      <c r="BE5" s="233"/>
      <c r="BF5" s="233"/>
      <c r="BG5" s="233"/>
      <c r="BH5" s="233"/>
      <c r="BI5" s="233"/>
      <c r="BJ5" s="233"/>
      <c r="BK5" s="233"/>
      <c r="BL5" s="233"/>
      <c r="BM5" s="233"/>
      <c r="BN5" s="233"/>
      <c r="BO5" s="233"/>
      <c r="BP5" s="233"/>
      <c r="BQ5" s="766" t="s">
        <v>379</v>
      </c>
      <c r="BR5" s="767"/>
      <c r="BS5" s="767"/>
      <c r="BT5" s="767"/>
      <c r="BU5" s="767"/>
      <c r="BV5" s="767"/>
      <c r="BW5" s="767"/>
      <c r="BX5" s="767"/>
      <c r="BY5" s="767"/>
      <c r="BZ5" s="767"/>
      <c r="CA5" s="767"/>
      <c r="CB5" s="767"/>
      <c r="CC5" s="767"/>
      <c r="CD5" s="767"/>
      <c r="CE5" s="767"/>
      <c r="CF5" s="767"/>
      <c r="CG5" s="768"/>
      <c r="CH5" s="772" t="s">
        <v>380</v>
      </c>
      <c r="CI5" s="773"/>
      <c r="CJ5" s="773"/>
      <c r="CK5" s="773"/>
      <c r="CL5" s="774"/>
      <c r="CM5" s="772" t="s">
        <v>381</v>
      </c>
      <c r="CN5" s="773"/>
      <c r="CO5" s="773"/>
      <c r="CP5" s="773"/>
      <c r="CQ5" s="774"/>
      <c r="CR5" s="772" t="s">
        <v>382</v>
      </c>
      <c r="CS5" s="773"/>
      <c r="CT5" s="773"/>
      <c r="CU5" s="773"/>
      <c r="CV5" s="774"/>
      <c r="CW5" s="772" t="s">
        <v>383</v>
      </c>
      <c r="CX5" s="773"/>
      <c r="CY5" s="773"/>
      <c r="CZ5" s="773"/>
      <c r="DA5" s="774"/>
      <c r="DB5" s="772" t="s">
        <v>384</v>
      </c>
      <c r="DC5" s="773"/>
      <c r="DD5" s="773"/>
      <c r="DE5" s="773"/>
      <c r="DF5" s="774"/>
      <c r="DG5" s="802" t="s">
        <v>385</v>
      </c>
      <c r="DH5" s="803"/>
      <c r="DI5" s="803"/>
      <c r="DJ5" s="803"/>
      <c r="DK5" s="804"/>
      <c r="DL5" s="802" t="s">
        <v>386</v>
      </c>
      <c r="DM5" s="803"/>
      <c r="DN5" s="803"/>
      <c r="DO5" s="803"/>
      <c r="DP5" s="804"/>
      <c r="DQ5" s="772" t="s">
        <v>387</v>
      </c>
      <c r="DR5" s="773"/>
      <c r="DS5" s="773"/>
      <c r="DT5" s="773"/>
      <c r="DU5" s="774"/>
      <c r="DV5" s="772" t="s">
        <v>378</v>
      </c>
      <c r="DW5" s="773"/>
      <c r="DX5" s="773"/>
      <c r="DY5" s="773"/>
      <c r="DZ5" s="779"/>
      <c r="EA5" s="234"/>
    </row>
    <row r="6" spans="1:131" s="235" customFormat="1" ht="26.25" customHeight="1" thickBot="1" x14ac:dyDescent="0.25">
      <c r="A6" s="769"/>
      <c r="B6" s="770"/>
      <c r="C6" s="770"/>
      <c r="D6" s="770"/>
      <c r="E6" s="770"/>
      <c r="F6" s="770"/>
      <c r="G6" s="770"/>
      <c r="H6" s="770"/>
      <c r="I6" s="770"/>
      <c r="J6" s="770"/>
      <c r="K6" s="770"/>
      <c r="L6" s="770"/>
      <c r="M6" s="770"/>
      <c r="N6" s="770"/>
      <c r="O6" s="770"/>
      <c r="P6" s="771"/>
      <c r="Q6" s="775"/>
      <c r="R6" s="776"/>
      <c r="S6" s="776"/>
      <c r="T6" s="776"/>
      <c r="U6" s="777"/>
      <c r="V6" s="775"/>
      <c r="W6" s="776"/>
      <c r="X6" s="776"/>
      <c r="Y6" s="776"/>
      <c r="Z6" s="777"/>
      <c r="AA6" s="775"/>
      <c r="AB6" s="776"/>
      <c r="AC6" s="776"/>
      <c r="AD6" s="776"/>
      <c r="AE6" s="776"/>
      <c r="AF6" s="780"/>
      <c r="AG6" s="776"/>
      <c r="AH6" s="776"/>
      <c r="AI6" s="776"/>
      <c r="AJ6" s="781"/>
      <c r="AK6" s="776"/>
      <c r="AL6" s="776"/>
      <c r="AM6" s="776"/>
      <c r="AN6" s="776"/>
      <c r="AO6" s="777"/>
      <c r="AP6" s="775"/>
      <c r="AQ6" s="776"/>
      <c r="AR6" s="776"/>
      <c r="AS6" s="776"/>
      <c r="AT6" s="777"/>
      <c r="AU6" s="775"/>
      <c r="AV6" s="776"/>
      <c r="AW6" s="776"/>
      <c r="AX6" s="776"/>
      <c r="AY6" s="781"/>
      <c r="AZ6" s="232"/>
      <c r="BA6" s="232"/>
      <c r="BB6" s="232"/>
      <c r="BC6" s="232"/>
      <c r="BD6" s="232"/>
      <c r="BE6" s="233"/>
      <c r="BF6" s="233"/>
      <c r="BG6" s="233"/>
      <c r="BH6" s="233"/>
      <c r="BI6" s="233"/>
      <c r="BJ6" s="233"/>
      <c r="BK6" s="233"/>
      <c r="BL6" s="233"/>
      <c r="BM6" s="233"/>
      <c r="BN6" s="233"/>
      <c r="BO6" s="233"/>
      <c r="BP6" s="233"/>
      <c r="BQ6" s="769"/>
      <c r="BR6" s="770"/>
      <c r="BS6" s="770"/>
      <c r="BT6" s="770"/>
      <c r="BU6" s="770"/>
      <c r="BV6" s="770"/>
      <c r="BW6" s="770"/>
      <c r="BX6" s="770"/>
      <c r="BY6" s="770"/>
      <c r="BZ6" s="770"/>
      <c r="CA6" s="770"/>
      <c r="CB6" s="770"/>
      <c r="CC6" s="770"/>
      <c r="CD6" s="770"/>
      <c r="CE6" s="770"/>
      <c r="CF6" s="770"/>
      <c r="CG6" s="771"/>
      <c r="CH6" s="775"/>
      <c r="CI6" s="776"/>
      <c r="CJ6" s="776"/>
      <c r="CK6" s="776"/>
      <c r="CL6" s="777"/>
      <c r="CM6" s="775"/>
      <c r="CN6" s="776"/>
      <c r="CO6" s="776"/>
      <c r="CP6" s="776"/>
      <c r="CQ6" s="777"/>
      <c r="CR6" s="775"/>
      <c r="CS6" s="776"/>
      <c r="CT6" s="776"/>
      <c r="CU6" s="776"/>
      <c r="CV6" s="777"/>
      <c r="CW6" s="775"/>
      <c r="CX6" s="776"/>
      <c r="CY6" s="776"/>
      <c r="CZ6" s="776"/>
      <c r="DA6" s="777"/>
      <c r="DB6" s="775"/>
      <c r="DC6" s="776"/>
      <c r="DD6" s="776"/>
      <c r="DE6" s="776"/>
      <c r="DF6" s="777"/>
      <c r="DG6" s="805"/>
      <c r="DH6" s="806"/>
      <c r="DI6" s="806"/>
      <c r="DJ6" s="806"/>
      <c r="DK6" s="807"/>
      <c r="DL6" s="805"/>
      <c r="DM6" s="806"/>
      <c r="DN6" s="806"/>
      <c r="DO6" s="806"/>
      <c r="DP6" s="807"/>
      <c r="DQ6" s="775"/>
      <c r="DR6" s="776"/>
      <c r="DS6" s="776"/>
      <c r="DT6" s="776"/>
      <c r="DU6" s="777"/>
      <c r="DV6" s="775"/>
      <c r="DW6" s="776"/>
      <c r="DX6" s="776"/>
      <c r="DY6" s="776"/>
      <c r="DZ6" s="781"/>
      <c r="EA6" s="234"/>
    </row>
    <row r="7" spans="1:131" s="235" customFormat="1" ht="26.25" customHeight="1" thickTop="1" x14ac:dyDescent="0.2">
      <c r="A7" s="236">
        <v>1</v>
      </c>
      <c r="B7" s="788" t="s">
        <v>388</v>
      </c>
      <c r="C7" s="789"/>
      <c r="D7" s="789"/>
      <c r="E7" s="789"/>
      <c r="F7" s="789"/>
      <c r="G7" s="789"/>
      <c r="H7" s="789"/>
      <c r="I7" s="789"/>
      <c r="J7" s="789"/>
      <c r="K7" s="789"/>
      <c r="L7" s="789"/>
      <c r="M7" s="789"/>
      <c r="N7" s="789"/>
      <c r="O7" s="789"/>
      <c r="P7" s="790"/>
      <c r="Q7" s="791">
        <v>106087</v>
      </c>
      <c r="R7" s="792"/>
      <c r="S7" s="792"/>
      <c r="T7" s="792"/>
      <c r="U7" s="792"/>
      <c r="V7" s="792">
        <v>100521</v>
      </c>
      <c r="W7" s="792"/>
      <c r="X7" s="792"/>
      <c r="Y7" s="792"/>
      <c r="Z7" s="792"/>
      <c r="AA7" s="792">
        <f>Q7-V7</f>
        <v>5566</v>
      </c>
      <c r="AB7" s="792"/>
      <c r="AC7" s="792"/>
      <c r="AD7" s="792"/>
      <c r="AE7" s="793"/>
      <c r="AF7" s="794">
        <v>5187</v>
      </c>
      <c r="AG7" s="795"/>
      <c r="AH7" s="795"/>
      <c r="AI7" s="795"/>
      <c r="AJ7" s="796"/>
      <c r="AK7" s="797">
        <v>49</v>
      </c>
      <c r="AL7" s="798"/>
      <c r="AM7" s="798"/>
      <c r="AN7" s="798"/>
      <c r="AO7" s="798"/>
      <c r="AP7" s="798">
        <v>60884</v>
      </c>
      <c r="AQ7" s="798"/>
      <c r="AR7" s="798"/>
      <c r="AS7" s="798"/>
      <c r="AT7" s="798"/>
      <c r="AU7" s="799"/>
      <c r="AV7" s="799"/>
      <c r="AW7" s="799"/>
      <c r="AX7" s="799"/>
      <c r="AY7" s="800"/>
      <c r="AZ7" s="232"/>
      <c r="BA7" s="232"/>
      <c r="BB7" s="232"/>
      <c r="BC7" s="232"/>
      <c r="BD7" s="232"/>
      <c r="BE7" s="233"/>
      <c r="BF7" s="233"/>
      <c r="BG7" s="233"/>
      <c r="BH7" s="233"/>
      <c r="BI7" s="233"/>
      <c r="BJ7" s="233"/>
      <c r="BK7" s="233"/>
      <c r="BL7" s="233"/>
      <c r="BM7" s="233"/>
      <c r="BN7" s="233"/>
      <c r="BO7" s="233"/>
      <c r="BP7" s="233"/>
      <c r="BQ7" s="236">
        <v>1</v>
      </c>
      <c r="BR7" s="237"/>
      <c r="BS7" s="785" t="s">
        <v>587</v>
      </c>
      <c r="BT7" s="786"/>
      <c r="BU7" s="786"/>
      <c r="BV7" s="786"/>
      <c r="BW7" s="786"/>
      <c r="BX7" s="786"/>
      <c r="BY7" s="786"/>
      <c r="BZ7" s="786"/>
      <c r="CA7" s="786"/>
      <c r="CB7" s="786"/>
      <c r="CC7" s="786"/>
      <c r="CD7" s="786"/>
      <c r="CE7" s="786"/>
      <c r="CF7" s="786"/>
      <c r="CG7" s="801"/>
      <c r="CH7" s="782">
        <v>211</v>
      </c>
      <c r="CI7" s="783"/>
      <c r="CJ7" s="783"/>
      <c r="CK7" s="783"/>
      <c r="CL7" s="784"/>
      <c r="CM7" s="782">
        <v>1685</v>
      </c>
      <c r="CN7" s="783"/>
      <c r="CO7" s="783"/>
      <c r="CP7" s="783"/>
      <c r="CQ7" s="784"/>
      <c r="CR7" s="782">
        <v>30</v>
      </c>
      <c r="CS7" s="783"/>
      <c r="CT7" s="783"/>
      <c r="CU7" s="783"/>
      <c r="CV7" s="784"/>
      <c r="CW7" s="782">
        <v>0</v>
      </c>
      <c r="CX7" s="783"/>
      <c r="CY7" s="783"/>
      <c r="CZ7" s="783"/>
      <c r="DA7" s="784"/>
      <c r="DB7" s="782" t="s">
        <v>520</v>
      </c>
      <c r="DC7" s="783"/>
      <c r="DD7" s="783"/>
      <c r="DE7" s="783"/>
      <c r="DF7" s="784"/>
      <c r="DG7" s="782" t="s">
        <v>520</v>
      </c>
      <c r="DH7" s="783"/>
      <c r="DI7" s="783"/>
      <c r="DJ7" s="783"/>
      <c r="DK7" s="784"/>
      <c r="DL7" s="782" t="s">
        <v>520</v>
      </c>
      <c r="DM7" s="783"/>
      <c r="DN7" s="783"/>
      <c r="DO7" s="783"/>
      <c r="DP7" s="784"/>
      <c r="DQ7" s="782" t="s">
        <v>520</v>
      </c>
      <c r="DR7" s="783"/>
      <c r="DS7" s="783"/>
      <c r="DT7" s="783"/>
      <c r="DU7" s="784"/>
      <c r="DV7" s="785"/>
      <c r="DW7" s="786"/>
      <c r="DX7" s="786"/>
      <c r="DY7" s="786"/>
      <c r="DZ7" s="787"/>
      <c r="EA7" s="234"/>
    </row>
    <row r="8" spans="1:131" s="235" customFormat="1" ht="26.25" customHeight="1" x14ac:dyDescent="0.2">
      <c r="A8" s="238">
        <v>2</v>
      </c>
      <c r="B8" s="819" t="s">
        <v>389</v>
      </c>
      <c r="C8" s="820"/>
      <c r="D8" s="820"/>
      <c r="E8" s="820"/>
      <c r="F8" s="820"/>
      <c r="G8" s="820"/>
      <c r="H8" s="820"/>
      <c r="I8" s="820"/>
      <c r="J8" s="820"/>
      <c r="K8" s="820"/>
      <c r="L8" s="820"/>
      <c r="M8" s="820"/>
      <c r="N8" s="820"/>
      <c r="O8" s="820"/>
      <c r="P8" s="821"/>
      <c r="Q8" s="822">
        <v>1534</v>
      </c>
      <c r="R8" s="823"/>
      <c r="S8" s="823"/>
      <c r="T8" s="823"/>
      <c r="U8" s="823"/>
      <c r="V8" s="823">
        <v>1533</v>
      </c>
      <c r="W8" s="823"/>
      <c r="X8" s="823"/>
      <c r="Y8" s="823"/>
      <c r="Z8" s="823"/>
      <c r="AA8" s="823">
        <f>Q8-V8</f>
        <v>1</v>
      </c>
      <c r="AB8" s="823"/>
      <c r="AC8" s="823"/>
      <c r="AD8" s="823"/>
      <c r="AE8" s="824"/>
      <c r="AF8" s="825" t="s">
        <v>130</v>
      </c>
      <c r="AG8" s="826"/>
      <c r="AH8" s="826"/>
      <c r="AI8" s="826"/>
      <c r="AJ8" s="827"/>
      <c r="AK8" s="808">
        <v>115</v>
      </c>
      <c r="AL8" s="809"/>
      <c r="AM8" s="809"/>
      <c r="AN8" s="809"/>
      <c r="AO8" s="809"/>
      <c r="AP8" s="809">
        <v>2178</v>
      </c>
      <c r="AQ8" s="809"/>
      <c r="AR8" s="809"/>
      <c r="AS8" s="809"/>
      <c r="AT8" s="809"/>
      <c r="AU8" s="810"/>
      <c r="AV8" s="810"/>
      <c r="AW8" s="810"/>
      <c r="AX8" s="810"/>
      <c r="AY8" s="811"/>
      <c r="AZ8" s="232"/>
      <c r="BA8" s="232"/>
      <c r="BB8" s="232"/>
      <c r="BC8" s="232"/>
      <c r="BD8" s="232"/>
      <c r="BE8" s="233"/>
      <c r="BF8" s="233"/>
      <c r="BG8" s="233"/>
      <c r="BH8" s="233"/>
      <c r="BI8" s="233"/>
      <c r="BJ8" s="233"/>
      <c r="BK8" s="233"/>
      <c r="BL8" s="233"/>
      <c r="BM8" s="233"/>
      <c r="BN8" s="233"/>
      <c r="BO8" s="233"/>
      <c r="BP8" s="233"/>
      <c r="BQ8" s="238">
        <v>2</v>
      </c>
      <c r="BR8" s="239"/>
      <c r="BS8" s="812" t="s">
        <v>588</v>
      </c>
      <c r="BT8" s="813"/>
      <c r="BU8" s="813"/>
      <c r="BV8" s="813"/>
      <c r="BW8" s="813"/>
      <c r="BX8" s="813"/>
      <c r="BY8" s="813"/>
      <c r="BZ8" s="813"/>
      <c r="CA8" s="813"/>
      <c r="CB8" s="813"/>
      <c r="CC8" s="813"/>
      <c r="CD8" s="813"/>
      <c r="CE8" s="813"/>
      <c r="CF8" s="813"/>
      <c r="CG8" s="814"/>
      <c r="CH8" s="815">
        <v>-5</v>
      </c>
      <c r="CI8" s="816"/>
      <c r="CJ8" s="816"/>
      <c r="CK8" s="816"/>
      <c r="CL8" s="817"/>
      <c r="CM8" s="815">
        <v>378</v>
      </c>
      <c r="CN8" s="816"/>
      <c r="CO8" s="816"/>
      <c r="CP8" s="816"/>
      <c r="CQ8" s="817"/>
      <c r="CR8" s="815">
        <v>300</v>
      </c>
      <c r="CS8" s="816"/>
      <c r="CT8" s="816"/>
      <c r="CU8" s="816"/>
      <c r="CV8" s="817"/>
      <c r="CW8" s="815">
        <v>27</v>
      </c>
      <c r="CX8" s="816"/>
      <c r="CY8" s="816"/>
      <c r="CZ8" s="816"/>
      <c r="DA8" s="817"/>
      <c r="DB8" s="815" t="s">
        <v>520</v>
      </c>
      <c r="DC8" s="816"/>
      <c r="DD8" s="816"/>
      <c r="DE8" s="816"/>
      <c r="DF8" s="817"/>
      <c r="DG8" s="815" t="s">
        <v>520</v>
      </c>
      <c r="DH8" s="816"/>
      <c r="DI8" s="816"/>
      <c r="DJ8" s="816"/>
      <c r="DK8" s="817"/>
      <c r="DL8" s="815" t="s">
        <v>520</v>
      </c>
      <c r="DM8" s="816"/>
      <c r="DN8" s="816"/>
      <c r="DO8" s="816"/>
      <c r="DP8" s="817"/>
      <c r="DQ8" s="815" t="s">
        <v>520</v>
      </c>
      <c r="DR8" s="816"/>
      <c r="DS8" s="816"/>
      <c r="DT8" s="816"/>
      <c r="DU8" s="817"/>
      <c r="DV8" s="812"/>
      <c r="DW8" s="813"/>
      <c r="DX8" s="813"/>
      <c r="DY8" s="813"/>
      <c r="DZ8" s="818"/>
      <c r="EA8" s="234"/>
    </row>
    <row r="9" spans="1:131" s="235" customFormat="1" ht="26.25" customHeight="1" x14ac:dyDescent="0.2">
      <c r="A9" s="238">
        <v>3</v>
      </c>
      <c r="B9" s="819"/>
      <c r="C9" s="820"/>
      <c r="D9" s="820"/>
      <c r="E9" s="820"/>
      <c r="F9" s="820"/>
      <c r="G9" s="820"/>
      <c r="H9" s="820"/>
      <c r="I9" s="820"/>
      <c r="J9" s="820"/>
      <c r="K9" s="820"/>
      <c r="L9" s="820"/>
      <c r="M9" s="820"/>
      <c r="N9" s="820"/>
      <c r="O9" s="820"/>
      <c r="P9" s="821"/>
      <c r="Q9" s="822"/>
      <c r="R9" s="823"/>
      <c r="S9" s="823"/>
      <c r="T9" s="823"/>
      <c r="U9" s="823"/>
      <c r="V9" s="823"/>
      <c r="W9" s="823"/>
      <c r="X9" s="823"/>
      <c r="Y9" s="823"/>
      <c r="Z9" s="823"/>
      <c r="AA9" s="823"/>
      <c r="AB9" s="823"/>
      <c r="AC9" s="823"/>
      <c r="AD9" s="823"/>
      <c r="AE9" s="824"/>
      <c r="AF9" s="825"/>
      <c r="AG9" s="826"/>
      <c r="AH9" s="826"/>
      <c r="AI9" s="826"/>
      <c r="AJ9" s="827"/>
      <c r="AK9" s="808"/>
      <c r="AL9" s="809"/>
      <c r="AM9" s="809"/>
      <c r="AN9" s="809"/>
      <c r="AO9" s="809"/>
      <c r="AP9" s="809"/>
      <c r="AQ9" s="809"/>
      <c r="AR9" s="809"/>
      <c r="AS9" s="809"/>
      <c r="AT9" s="809"/>
      <c r="AU9" s="810"/>
      <c r="AV9" s="810"/>
      <c r="AW9" s="810"/>
      <c r="AX9" s="810"/>
      <c r="AY9" s="811"/>
      <c r="AZ9" s="232"/>
      <c r="BA9" s="232"/>
      <c r="BB9" s="232"/>
      <c r="BC9" s="232"/>
      <c r="BD9" s="232"/>
      <c r="BE9" s="233"/>
      <c r="BF9" s="233"/>
      <c r="BG9" s="233"/>
      <c r="BH9" s="233"/>
      <c r="BI9" s="233"/>
      <c r="BJ9" s="233"/>
      <c r="BK9" s="233"/>
      <c r="BL9" s="233"/>
      <c r="BM9" s="233"/>
      <c r="BN9" s="233"/>
      <c r="BO9" s="233"/>
      <c r="BP9" s="233"/>
      <c r="BQ9" s="238">
        <v>3</v>
      </c>
      <c r="BR9" s="239"/>
      <c r="BS9" s="812" t="s">
        <v>589</v>
      </c>
      <c r="BT9" s="813"/>
      <c r="BU9" s="813"/>
      <c r="BV9" s="813"/>
      <c r="BW9" s="813"/>
      <c r="BX9" s="813"/>
      <c r="BY9" s="813"/>
      <c r="BZ9" s="813"/>
      <c r="CA9" s="813"/>
      <c r="CB9" s="813"/>
      <c r="CC9" s="813"/>
      <c r="CD9" s="813"/>
      <c r="CE9" s="813"/>
      <c r="CF9" s="813"/>
      <c r="CG9" s="814"/>
      <c r="CH9" s="815">
        <v>19</v>
      </c>
      <c r="CI9" s="816"/>
      <c r="CJ9" s="816"/>
      <c r="CK9" s="816"/>
      <c r="CL9" s="817"/>
      <c r="CM9" s="815">
        <v>959</v>
      </c>
      <c r="CN9" s="816"/>
      <c r="CO9" s="816"/>
      <c r="CP9" s="816"/>
      <c r="CQ9" s="817"/>
      <c r="CR9" s="815">
        <v>25</v>
      </c>
      <c r="CS9" s="816"/>
      <c r="CT9" s="816"/>
      <c r="CU9" s="816"/>
      <c r="CV9" s="817"/>
      <c r="CW9" s="815">
        <v>0</v>
      </c>
      <c r="CX9" s="816"/>
      <c r="CY9" s="816"/>
      <c r="CZ9" s="816"/>
      <c r="DA9" s="817"/>
      <c r="DB9" s="815" t="s">
        <v>520</v>
      </c>
      <c r="DC9" s="816"/>
      <c r="DD9" s="816"/>
      <c r="DE9" s="816"/>
      <c r="DF9" s="817"/>
      <c r="DG9" s="815" t="s">
        <v>520</v>
      </c>
      <c r="DH9" s="816"/>
      <c r="DI9" s="816"/>
      <c r="DJ9" s="816"/>
      <c r="DK9" s="817"/>
      <c r="DL9" s="815" t="s">
        <v>520</v>
      </c>
      <c r="DM9" s="816"/>
      <c r="DN9" s="816"/>
      <c r="DO9" s="816"/>
      <c r="DP9" s="817"/>
      <c r="DQ9" s="815" t="s">
        <v>520</v>
      </c>
      <c r="DR9" s="816"/>
      <c r="DS9" s="816"/>
      <c r="DT9" s="816"/>
      <c r="DU9" s="817"/>
      <c r="DV9" s="812"/>
      <c r="DW9" s="813"/>
      <c r="DX9" s="813"/>
      <c r="DY9" s="813"/>
      <c r="DZ9" s="818"/>
      <c r="EA9" s="234"/>
    </row>
    <row r="10" spans="1:131" s="235" customFormat="1" ht="26.25" customHeight="1" x14ac:dyDescent="0.2">
      <c r="A10" s="238">
        <v>4</v>
      </c>
      <c r="B10" s="819"/>
      <c r="C10" s="820"/>
      <c r="D10" s="820"/>
      <c r="E10" s="820"/>
      <c r="F10" s="820"/>
      <c r="G10" s="820"/>
      <c r="H10" s="820"/>
      <c r="I10" s="820"/>
      <c r="J10" s="820"/>
      <c r="K10" s="820"/>
      <c r="L10" s="820"/>
      <c r="M10" s="820"/>
      <c r="N10" s="820"/>
      <c r="O10" s="820"/>
      <c r="P10" s="821"/>
      <c r="Q10" s="822"/>
      <c r="R10" s="823"/>
      <c r="S10" s="823"/>
      <c r="T10" s="823"/>
      <c r="U10" s="823"/>
      <c r="V10" s="823"/>
      <c r="W10" s="823"/>
      <c r="X10" s="823"/>
      <c r="Y10" s="823"/>
      <c r="Z10" s="823"/>
      <c r="AA10" s="823"/>
      <c r="AB10" s="823"/>
      <c r="AC10" s="823"/>
      <c r="AD10" s="823"/>
      <c r="AE10" s="824"/>
      <c r="AF10" s="825"/>
      <c r="AG10" s="826"/>
      <c r="AH10" s="826"/>
      <c r="AI10" s="826"/>
      <c r="AJ10" s="827"/>
      <c r="AK10" s="808"/>
      <c r="AL10" s="809"/>
      <c r="AM10" s="809"/>
      <c r="AN10" s="809"/>
      <c r="AO10" s="809"/>
      <c r="AP10" s="809"/>
      <c r="AQ10" s="809"/>
      <c r="AR10" s="809"/>
      <c r="AS10" s="809"/>
      <c r="AT10" s="809"/>
      <c r="AU10" s="810"/>
      <c r="AV10" s="810"/>
      <c r="AW10" s="810"/>
      <c r="AX10" s="810"/>
      <c r="AY10" s="811"/>
      <c r="AZ10" s="232"/>
      <c r="BA10" s="232"/>
      <c r="BB10" s="232"/>
      <c r="BC10" s="232"/>
      <c r="BD10" s="232"/>
      <c r="BE10" s="233"/>
      <c r="BF10" s="233"/>
      <c r="BG10" s="233"/>
      <c r="BH10" s="233"/>
      <c r="BI10" s="233"/>
      <c r="BJ10" s="233"/>
      <c r="BK10" s="233"/>
      <c r="BL10" s="233"/>
      <c r="BM10" s="233"/>
      <c r="BN10" s="233"/>
      <c r="BO10" s="233"/>
      <c r="BP10" s="233"/>
      <c r="BQ10" s="238">
        <v>4</v>
      </c>
      <c r="BR10" s="239"/>
      <c r="BS10" s="812" t="s">
        <v>590</v>
      </c>
      <c r="BT10" s="813"/>
      <c r="BU10" s="813"/>
      <c r="BV10" s="813"/>
      <c r="BW10" s="813"/>
      <c r="BX10" s="813"/>
      <c r="BY10" s="813"/>
      <c r="BZ10" s="813"/>
      <c r="CA10" s="813"/>
      <c r="CB10" s="813"/>
      <c r="CC10" s="813"/>
      <c r="CD10" s="813"/>
      <c r="CE10" s="813"/>
      <c r="CF10" s="813"/>
      <c r="CG10" s="814"/>
      <c r="CH10" s="815">
        <v>-1</v>
      </c>
      <c r="CI10" s="816"/>
      <c r="CJ10" s="816"/>
      <c r="CK10" s="816"/>
      <c r="CL10" s="817"/>
      <c r="CM10" s="815">
        <v>214</v>
      </c>
      <c r="CN10" s="816"/>
      <c r="CO10" s="816"/>
      <c r="CP10" s="816"/>
      <c r="CQ10" s="817"/>
      <c r="CR10" s="815">
        <v>200</v>
      </c>
      <c r="CS10" s="816"/>
      <c r="CT10" s="816"/>
      <c r="CU10" s="816"/>
      <c r="CV10" s="817"/>
      <c r="CW10" s="815">
        <v>77</v>
      </c>
      <c r="CX10" s="816"/>
      <c r="CY10" s="816"/>
      <c r="CZ10" s="816"/>
      <c r="DA10" s="817"/>
      <c r="DB10" s="815" t="s">
        <v>520</v>
      </c>
      <c r="DC10" s="816"/>
      <c r="DD10" s="816"/>
      <c r="DE10" s="816"/>
      <c r="DF10" s="817"/>
      <c r="DG10" s="815" t="s">
        <v>520</v>
      </c>
      <c r="DH10" s="816"/>
      <c r="DI10" s="816"/>
      <c r="DJ10" s="816"/>
      <c r="DK10" s="817"/>
      <c r="DL10" s="815" t="s">
        <v>520</v>
      </c>
      <c r="DM10" s="816"/>
      <c r="DN10" s="816"/>
      <c r="DO10" s="816"/>
      <c r="DP10" s="817"/>
      <c r="DQ10" s="815" t="s">
        <v>520</v>
      </c>
      <c r="DR10" s="816"/>
      <c r="DS10" s="816"/>
      <c r="DT10" s="816"/>
      <c r="DU10" s="817"/>
      <c r="DV10" s="812"/>
      <c r="DW10" s="813"/>
      <c r="DX10" s="813"/>
      <c r="DY10" s="813"/>
      <c r="DZ10" s="818"/>
      <c r="EA10" s="234"/>
    </row>
    <row r="11" spans="1:131" s="235" customFormat="1" ht="26.25" customHeight="1" x14ac:dyDescent="0.2">
      <c r="A11" s="238">
        <v>5</v>
      </c>
      <c r="B11" s="819"/>
      <c r="C11" s="820"/>
      <c r="D11" s="820"/>
      <c r="E11" s="820"/>
      <c r="F11" s="820"/>
      <c r="G11" s="820"/>
      <c r="H11" s="820"/>
      <c r="I11" s="820"/>
      <c r="J11" s="820"/>
      <c r="K11" s="820"/>
      <c r="L11" s="820"/>
      <c r="M11" s="820"/>
      <c r="N11" s="820"/>
      <c r="O11" s="820"/>
      <c r="P11" s="821"/>
      <c r="Q11" s="822"/>
      <c r="R11" s="823"/>
      <c r="S11" s="823"/>
      <c r="T11" s="823"/>
      <c r="U11" s="823"/>
      <c r="V11" s="823"/>
      <c r="W11" s="823"/>
      <c r="X11" s="823"/>
      <c r="Y11" s="823"/>
      <c r="Z11" s="823"/>
      <c r="AA11" s="823"/>
      <c r="AB11" s="823"/>
      <c r="AC11" s="823"/>
      <c r="AD11" s="823"/>
      <c r="AE11" s="824"/>
      <c r="AF11" s="825"/>
      <c r="AG11" s="826"/>
      <c r="AH11" s="826"/>
      <c r="AI11" s="826"/>
      <c r="AJ11" s="827"/>
      <c r="AK11" s="808"/>
      <c r="AL11" s="809"/>
      <c r="AM11" s="809"/>
      <c r="AN11" s="809"/>
      <c r="AO11" s="809"/>
      <c r="AP11" s="809"/>
      <c r="AQ11" s="809"/>
      <c r="AR11" s="809"/>
      <c r="AS11" s="809"/>
      <c r="AT11" s="809"/>
      <c r="AU11" s="810"/>
      <c r="AV11" s="810"/>
      <c r="AW11" s="810"/>
      <c r="AX11" s="810"/>
      <c r="AY11" s="811"/>
      <c r="AZ11" s="232"/>
      <c r="BA11" s="232"/>
      <c r="BB11" s="232"/>
      <c r="BC11" s="232"/>
      <c r="BD11" s="232"/>
      <c r="BE11" s="233"/>
      <c r="BF11" s="233"/>
      <c r="BG11" s="233"/>
      <c r="BH11" s="233"/>
      <c r="BI11" s="233"/>
      <c r="BJ11" s="233"/>
      <c r="BK11" s="233"/>
      <c r="BL11" s="233"/>
      <c r="BM11" s="233"/>
      <c r="BN11" s="233"/>
      <c r="BO11" s="233"/>
      <c r="BP11" s="233"/>
      <c r="BQ11" s="238">
        <v>5</v>
      </c>
      <c r="BR11" s="239"/>
      <c r="BS11" s="812" t="s">
        <v>591</v>
      </c>
      <c r="BT11" s="813"/>
      <c r="BU11" s="813"/>
      <c r="BV11" s="813"/>
      <c r="BW11" s="813"/>
      <c r="BX11" s="813"/>
      <c r="BY11" s="813"/>
      <c r="BZ11" s="813"/>
      <c r="CA11" s="813"/>
      <c r="CB11" s="813"/>
      <c r="CC11" s="813"/>
      <c r="CD11" s="813"/>
      <c r="CE11" s="813"/>
      <c r="CF11" s="813"/>
      <c r="CG11" s="814"/>
      <c r="CH11" s="815">
        <v>17</v>
      </c>
      <c r="CI11" s="816"/>
      <c r="CJ11" s="816"/>
      <c r="CK11" s="816"/>
      <c r="CL11" s="817"/>
      <c r="CM11" s="815">
        <v>379</v>
      </c>
      <c r="CN11" s="816"/>
      <c r="CO11" s="816"/>
      <c r="CP11" s="816"/>
      <c r="CQ11" s="817"/>
      <c r="CR11" s="815">
        <v>300</v>
      </c>
      <c r="CS11" s="816"/>
      <c r="CT11" s="816"/>
      <c r="CU11" s="816"/>
      <c r="CV11" s="817"/>
      <c r="CW11" s="815">
        <v>96</v>
      </c>
      <c r="CX11" s="816"/>
      <c r="CY11" s="816"/>
      <c r="CZ11" s="816"/>
      <c r="DA11" s="817"/>
      <c r="DB11" s="815" t="s">
        <v>520</v>
      </c>
      <c r="DC11" s="816"/>
      <c r="DD11" s="816"/>
      <c r="DE11" s="816"/>
      <c r="DF11" s="817"/>
      <c r="DG11" s="815" t="s">
        <v>520</v>
      </c>
      <c r="DH11" s="816"/>
      <c r="DI11" s="816"/>
      <c r="DJ11" s="816"/>
      <c r="DK11" s="817"/>
      <c r="DL11" s="815" t="s">
        <v>520</v>
      </c>
      <c r="DM11" s="816"/>
      <c r="DN11" s="816"/>
      <c r="DO11" s="816"/>
      <c r="DP11" s="817"/>
      <c r="DQ11" s="815" t="s">
        <v>520</v>
      </c>
      <c r="DR11" s="816"/>
      <c r="DS11" s="816"/>
      <c r="DT11" s="816"/>
      <c r="DU11" s="817"/>
      <c r="DV11" s="812"/>
      <c r="DW11" s="813"/>
      <c r="DX11" s="813"/>
      <c r="DY11" s="813"/>
      <c r="DZ11" s="818"/>
      <c r="EA11" s="234"/>
    </row>
    <row r="12" spans="1:131" s="235" customFormat="1" ht="26.25" customHeight="1" x14ac:dyDescent="0.2">
      <c r="A12" s="238">
        <v>6</v>
      </c>
      <c r="B12" s="819"/>
      <c r="C12" s="820"/>
      <c r="D12" s="820"/>
      <c r="E12" s="820"/>
      <c r="F12" s="820"/>
      <c r="G12" s="820"/>
      <c r="H12" s="820"/>
      <c r="I12" s="820"/>
      <c r="J12" s="820"/>
      <c r="K12" s="820"/>
      <c r="L12" s="820"/>
      <c r="M12" s="820"/>
      <c r="N12" s="820"/>
      <c r="O12" s="820"/>
      <c r="P12" s="821"/>
      <c r="Q12" s="822"/>
      <c r="R12" s="823"/>
      <c r="S12" s="823"/>
      <c r="T12" s="823"/>
      <c r="U12" s="823"/>
      <c r="V12" s="823"/>
      <c r="W12" s="823"/>
      <c r="X12" s="823"/>
      <c r="Y12" s="823"/>
      <c r="Z12" s="823"/>
      <c r="AA12" s="823"/>
      <c r="AB12" s="823"/>
      <c r="AC12" s="823"/>
      <c r="AD12" s="823"/>
      <c r="AE12" s="824"/>
      <c r="AF12" s="825"/>
      <c r="AG12" s="826"/>
      <c r="AH12" s="826"/>
      <c r="AI12" s="826"/>
      <c r="AJ12" s="827"/>
      <c r="AK12" s="808"/>
      <c r="AL12" s="809"/>
      <c r="AM12" s="809"/>
      <c r="AN12" s="809"/>
      <c r="AO12" s="809"/>
      <c r="AP12" s="809"/>
      <c r="AQ12" s="809"/>
      <c r="AR12" s="809"/>
      <c r="AS12" s="809"/>
      <c r="AT12" s="809"/>
      <c r="AU12" s="810"/>
      <c r="AV12" s="810"/>
      <c r="AW12" s="810"/>
      <c r="AX12" s="810"/>
      <c r="AY12" s="811"/>
      <c r="AZ12" s="232"/>
      <c r="BA12" s="232"/>
      <c r="BB12" s="232"/>
      <c r="BC12" s="232"/>
      <c r="BD12" s="232"/>
      <c r="BE12" s="233"/>
      <c r="BF12" s="233"/>
      <c r="BG12" s="233"/>
      <c r="BH12" s="233"/>
      <c r="BI12" s="233"/>
      <c r="BJ12" s="233"/>
      <c r="BK12" s="233"/>
      <c r="BL12" s="233"/>
      <c r="BM12" s="233"/>
      <c r="BN12" s="233"/>
      <c r="BO12" s="233"/>
      <c r="BP12" s="233"/>
      <c r="BQ12" s="238">
        <v>6</v>
      </c>
      <c r="BR12" s="239"/>
      <c r="BS12" s="812"/>
      <c r="BT12" s="813"/>
      <c r="BU12" s="813"/>
      <c r="BV12" s="813"/>
      <c r="BW12" s="813"/>
      <c r="BX12" s="813"/>
      <c r="BY12" s="813"/>
      <c r="BZ12" s="813"/>
      <c r="CA12" s="813"/>
      <c r="CB12" s="813"/>
      <c r="CC12" s="813"/>
      <c r="CD12" s="813"/>
      <c r="CE12" s="813"/>
      <c r="CF12" s="813"/>
      <c r="CG12" s="814"/>
      <c r="CH12" s="815"/>
      <c r="CI12" s="816"/>
      <c r="CJ12" s="816"/>
      <c r="CK12" s="816"/>
      <c r="CL12" s="817"/>
      <c r="CM12" s="815"/>
      <c r="CN12" s="816"/>
      <c r="CO12" s="816"/>
      <c r="CP12" s="816"/>
      <c r="CQ12" s="817"/>
      <c r="CR12" s="815"/>
      <c r="CS12" s="816"/>
      <c r="CT12" s="816"/>
      <c r="CU12" s="816"/>
      <c r="CV12" s="817"/>
      <c r="CW12" s="815"/>
      <c r="CX12" s="816"/>
      <c r="CY12" s="816"/>
      <c r="CZ12" s="816"/>
      <c r="DA12" s="817"/>
      <c r="DB12" s="815"/>
      <c r="DC12" s="816"/>
      <c r="DD12" s="816"/>
      <c r="DE12" s="816"/>
      <c r="DF12" s="817"/>
      <c r="DG12" s="815"/>
      <c r="DH12" s="816"/>
      <c r="DI12" s="816"/>
      <c r="DJ12" s="816"/>
      <c r="DK12" s="817"/>
      <c r="DL12" s="815"/>
      <c r="DM12" s="816"/>
      <c r="DN12" s="816"/>
      <c r="DO12" s="816"/>
      <c r="DP12" s="817"/>
      <c r="DQ12" s="815"/>
      <c r="DR12" s="816"/>
      <c r="DS12" s="816"/>
      <c r="DT12" s="816"/>
      <c r="DU12" s="817"/>
      <c r="DV12" s="812"/>
      <c r="DW12" s="813"/>
      <c r="DX12" s="813"/>
      <c r="DY12" s="813"/>
      <c r="DZ12" s="818"/>
      <c r="EA12" s="234"/>
    </row>
    <row r="13" spans="1:131" s="235" customFormat="1" ht="26.25" customHeight="1" x14ac:dyDescent="0.2">
      <c r="A13" s="238">
        <v>7</v>
      </c>
      <c r="B13" s="819"/>
      <c r="C13" s="820"/>
      <c r="D13" s="820"/>
      <c r="E13" s="820"/>
      <c r="F13" s="820"/>
      <c r="G13" s="820"/>
      <c r="H13" s="820"/>
      <c r="I13" s="820"/>
      <c r="J13" s="820"/>
      <c r="K13" s="820"/>
      <c r="L13" s="820"/>
      <c r="M13" s="820"/>
      <c r="N13" s="820"/>
      <c r="O13" s="820"/>
      <c r="P13" s="821"/>
      <c r="Q13" s="822"/>
      <c r="R13" s="823"/>
      <c r="S13" s="823"/>
      <c r="T13" s="823"/>
      <c r="U13" s="823"/>
      <c r="V13" s="823"/>
      <c r="W13" s="823"/>
      <c r="X13" s="823"/>
      <c r="Y13" s="823"/>
      <c r="Z13" s="823"/>
      <c r="AA13" s="823"/>
      <c r="AB13" s="823"/>
      <c r="AC13" s="823"/>
      <c r="AD13" s="823"/>
      <c r="AE13" s="824"/>
      <c r="AF13" s="825"/>
      <c r="AG13" s="826"/>
      <c r="AH13" s="826"/>
      <c r="AI13" s="826"/>
      <c r="AJ13" s="827"/>
      <c r="AK13" s="808"/>
      <c r="AL13" s="809"/>
      <c r="AM13" s="809"/>
      <c r="AN13" s="809"/>
      <c r="AO13" s="809"/>
      <c r="AP13" s="809"/>
      <c r="AQ13" s="809"/>
      <c r="AR13" s="809"/>
      <c r="AS13" s="809"/>
      <c r="AT13" s="809"/>
      <c r="AU13" s="810"/>
      <c r="AV13" s="810"/>
      <c r="AW13" s="810"/>
      <c r="AX13" s="810"/>
      <c r="AY13" s="811"/>
      <c r="AZ13" s="232"/>
      <c r="BA13" s="232"/>
      <c r="BB13" s="232"/>
      <c r="BC13" s="232"/>
      <c r="BD13" s="232"/>
      <c r="BE13" s="233"/>
      <c r="BF13" s="233"/>
      <c r="BG13" s="233"/>
      <c r="BH13" s="233"/>
      <c r="BI13" s="233"/>
      <c r="BJ13" s="233"/>
      <c r="BK13" s="233"/>
      <c r="BL13" s="233"/>
      <c r="BM13" s="233"/>
      <c r="BN13" s="233"/>
      <c r="BO13" s="233"/>
      <c r="BP13" s="233"/>
      <c r="BQ13" s="238">
        <v>7</v>
      </c>
      <c r="BR13" s="239"/>
      <c r="BS13" s="812"/>
      <c r="BT13" s="813"/>
      <c r="BU13" s="813"/>
      <c r="BV13" s="813"/>
      <c r="BW13" s="813"/>
      <c r="BX13" s="813"/>
      <c r="BY13" s="813"/>
      <c r="BZ13" s="813"/>
      <c r="CA13" s="813"/>
      <c r="CB13" s="813"/>
      <c r="CC13" s="813"/>
      <c r="CD13" s="813"/>
      <c r="CE13" s="813"/>
      <c r="CF13" s="813"/>
      <c r="CG13" s="814"/>
      <c r="CH13" s="815"/>
      <c r="CI13" s="816"/>
      <c r="CJ13" s="816"/>
      <c r="CK13" s="816"/>
      <c r="CL13" s="817"/>
      <c r="CM13" s="815"/>
      <c r="CN13" s="816"/>
      <c r="CO13" s="816"/>
      <c r="CP13" s="816"/>
      <c r="CQ13" s="817"/>
      <c r="CR13" s="815"/>
      <c r="CS13" s="816"/>
      <c r="CT13" s="816"/>
      <c r="CU13" s="816"/>
      <c r="CV13" s="817"/>
      <c r="CW13" s="815"/>
      <c r="CX13" s="816"/>
      <c r="CY13" s="816"/>
      <c r="CZ13" s="816"/>
      <c r="DA13" s="817"/>
      <c r="DB13" s="815"/>
      <c r="DC13" s="816"/>
      <c r="DD13" s="816"/>
      <c r="DE13" s="816"/>
      <c r="DF13" s="817"/>
      <c r="DG13" s="815"/>
      <c r="DH13" s="816"/>
      <c r="DI13" s="816"/>
      <c r="DJ13" s="816"/>
      <c r="DK13" s="817"/>
      <c r="DL13" s="815"/>
      <c r="DM13" s="816"/>
      <c r="DN13" s="816"/>
      <c r="DO13" s="816"/>
      <c r="DP13" s="817"/>
      <c r="DQ13" s="815"/>
      <c r="DR13" s="816"/>
      <c r="DS13" s="816"/>
      <c r="DT13" s="816"/>
      <c r="DU13" s="817"/>
      <c r="DV13" s="812"/>
      <c r="DW13" s="813"/>
      <c r="DX13" s="813"/>
      <c r="DY13" s="813"/>
      <c r="DZ13" s="818"/>
      <c r="EA13" s="234"/>
    </row>
    <row r="14" spans="1:131" s="235" customFormat="1" ht="26.25" customHeight="1" x14ac:dyDescent="0.2">
      <c r="A14" s="238">
        <v>8</v>
      </c>
      <c r="B14" s="819"/>
      <c r="C14" s="820"/>
      <c r="D14" s="820"/>
      <c r="E14" s="820"/>
      <c r="F14" s="820"/>
      <c r="G14" s="820"/>
      <c r="H14" s="820"/>
      <c r="I14" s="820"/>
      <c r="J14" s="820"/>
      <c r="K14" s="820"/>
      <c r="L14" s="820"/>
      <c r="M14" s="820"/>
      <c r="N14" s="820"/>
      <c r="O14" s="820"/>
      <c r="P14" s="821"/>
      <c r="Q14" s="822"/>
      <c r="R14" s="823"/>
      <c r="S14" s="823"/>
      <c r="T14" s="823"/>
      <c r="U14" s="823"/>
      <c r="V14" s="823"/>
      <c r="W14" s="823"/>
      <c r="X14" s="823"/>
      <c r="Y14" s="823"/>
      <c r="Z14" s="823"/>
      <c r="AA14" s="823"/>
      <c r="AB14" s="823"/>
      <c r="AC14" s="823"/>
      <c r="AD14" s="823"/>
      <c r="AE14" s="824"/>
      <c r="AF14" s="825"/>
      <c r="AG14" s="826"/>
      <c r="AH14" s="826"/>
      <c r="AI14" s="826"/>
      <c r="AJ14" s="827"/>
      <c r="AK14" s="808"/>
      <c r="AL14" s="809"/>
      <c r="AM14" s="809"/>
      <c r="AN14" s="809"/>
      <c r="AO14" s="809"/>
      <c r="AP14" s="809"/>
      <c r="AQ14" s="809"/>
      <c r="AR14" s="809"/>
      <c r="AS14" s="809"/>
      <c r="AT14" s="809"/>
      <c r="AU14" s="810"/>
      <c r="AV14" s="810"/>
      <c r="AW14" s="810"/>
      <c r="AX14" s="810"/>
      <c r="AY14" s="811"/>
      <c r="AZ14" s="232"/>
      <c r="BA14" s="232"/>
      <c r="BB14" s="232"/>
      <c r="BC14" s="232"/>
      <c r="BD14" s="232"/>
      <c r="BE14" s="233"/>
      <c r="BF14" s="233"/>
      <c r="BG14" s="233"/>
      <c r="BH14" s="233"/>
      <c r="BI14" s="233"/>
      <c r="BJ14" s="233"/>
      <c r="BK14" s="233"/>
      <c r="BL14" s="233"/>
      <c r="BM14" s="233"/>
      <c r="BN14" s="233"/>
      <c r="BO14" s="233"/>
      <c r="BP14" s="233"/>
      <c r="BQ14" s="238">
        <v>8</v>
      </c>
      <c r="BR14" s="239"/>
      <c r="BS14" s="812"/>
      <c r="BT14" s="813"/>
      <c r="BU14" s="813"/>
      <c r="BV14" s="813"/>
      <c r="BW14" s="813"/>
      <c r="BX14" s="813"/>
      <c r="BY14" s="813"/>
      <c r="BZ14" s="813"/>
      <c r="CA14" s="813"/>
      <c r="CB14" s="813"/>
      <c r="CC14" s="813"/>
      <c r="CD14" s="813"/>
      <c r="CE14" s="813"/>
      <c r="CF14" s="813"/>
      <c r="CG14" s="814"/>
      <c r="CH14" s="815"/>
      <c r="CI14" s="816"/>
      <c r="CJ14" s="816"/>
      <c r="CK14" s="816"/>
      <c r="CL14" s="817"/>
      <c r="CM14" s="815"/>
      <c r="CN14" s="816"/>
      <c r="CO14" s="816"/>
      <c r="CP14" s="816"/>
      <c r="CQ14" s="817"/>
      <c r="CR14" s="815"/>
      <c r="CS14" s="816"/>
      <c r="CT14" s="816"/>
      <c r="CU14" s="816"/>
      <c r="CV14" s="817"/>
      <c r="CW14" s="815"/>
      <c r="CX14" s="816"/>
      <c r="CY14" s="816"/>
      <c r="CZ14" s="816"/>
      <c r="DA14" s="817"/>
      <c r="DB14" s="815"/>
      <c r="DC14" s="816"/>
      <c r="DD14" s="816"/>
      <c r="DE14" s="816"/>
      <c r="DF14" s="817"/>
      <c r="DG14" s="815"/>
      <c r="DH14" s="816"/>
      <c r="DI14" s="816"/>
      <c r="DJ14" s="816"/>
      <c r="DK14" s="817"/>
      <c r="DL14" s="815"/>
      <c r="DM14" s="816"/>
      <c r="DN14" s="816"/>
      <c r="DO14" s="816"/>
      <c r="DP14" s="817"/>
      <c r="DQ14" s="815"/>
      <c r="DR14" s="816"/>
      <c r="DS14" s="816"/>
      <c r="DT14" s="816"/>
      <c r="DU14" s="817"/>
      <c r="DV14" s="812"/>
      <c r="DW14" s="813"/>
      <c r="DX14" s="813"/>
      <c r="DY14" s="813"/>
      <c r="DZ14" s="818"/>
      <c r="EA14" s="234"/>
    </row>
    <row r="15" spans="1:131" s="235" customFormat="1" ht="26.25" customHeight="1" x14ac:dyDescent="0.2">
      <c r="A15" s="238">
        <v>9</v>
      </c>
      <c r="B15" s="819"/>
      <c r="C15" s="820"/>
      <c r="D15" s="820"/>
      <c r="E15" s="820"/>
      <c r="F15" s="820"/>
      <c r="G15" s="820"/>
      <c r="H15" s="820"/>
      <c r="I15" s="820"/>
      <c r="J15" s="820"/>
      <c r="K15" s="820"/>
      <c r="L15" s="820"/>
      <c r="M15" s="820"/>
      <c r="N15" s="820"/>
      <c r="O15" s="820"/>
      <c r="P15" s="821"/>
      <c r="Q15" s="822"/>
      <c r="R15" s="823"/>
      <c r="S15" s="823"/>
      <c r="T15" s="823"/>
      <c r="U15" s="823"/>
      <c r="V15" s="823"/>
      <c r="W15" s="823"/>
      <c r="X15" s="823"/>
      <c r="Y15" s="823"/>
      <c r="Z15" s="823"/>
      <c r="AA15" s="823"/>
      <c r="AB15" s="823"/>
      <c r="AC15" s="823"/>
      <c r="AD15" s="823"/>
      <c r="AE15" s="824"/>
      <c r="AF15" s="825"/>
      <c r="AG15" s="826"/>
      <c r="AH15" s="826"/>
      <c r="AI15" s="826"/>
      <c r="AJ15" s="827"/>
      <c r="AK15" s="808"/>
      <c r="AL15" s="809"/>
      <c r="AM15" s="809"/>
      <c r="AN15" s="809"/>
      <c r="AO15" s="809"/>
      <c r="AP15" s="809"/>
      <c r="AQ15" s="809"/>
      <c r="AR15" s="809"/>
      <c r="AS15" s="809"/>
      <c r="AT15" s="809"/>
      <c r="AU15" s="810"/>
      <c r="AV15" s="810"/>
      <c r="AW15" s="810"/>
      <c r="AX15" s="810"/>
      <c r="AY15" s="811"/>
      <c r="AZ15" s="232"/>
      <c r="BA15" s="232"/>
      <c r="BB15" s="232"/>
      <c r="BC15" s="232"/>
      <c r="BD15" s="232"/>
      <c r="BE15" s="233"/>
      <c r="BF15" s="233"/>
      <c r="BG15" s="233"/>
      <c r="BH15" s="233"/>
      <c r="BI15" s="233"/>
      <c r="BJ15" s="233"/>
      <c r="BK15" s="233"/>
      <c r="BL15" s="233"/>
      <c r="BM15" s="233"/>
      <c r="BN15" s="233"/>
      <c r="BO15" s="233"/>
      <c r="BP15" s="233"/>
      <c r="BQ15" s="238">
        <v>9</v>
      </c>
      <c r="BR15" s="239"/>
      <c r="BS15" s="812"/>
      <c r="BT15" s="813"/>
      <c r="BU15" s="813"/>
      <c r="BV15" s="813"/>
      <c r="BW15" s="813"/>
      <c r="BX15" s="813"/>
      <c r="BY15" s="813"/>
      <c r="BZ15" s="813"/>
      <c r="CA15" s="813"/>
      <c r="CB15" s="813"/>
      <c r="CC15" s="813"/>
      <c r="CD15" s="813"/>
      <c r="CE15" s="813"/>
      <c r="CF15" s="813"/>
      <c r="CG15" s="814"/>
      <c r="CH15" s="815"/>
      <c r="CI15" s="816"/>
      <c r="CJ15" s="816"/>
      <c r="CK15" s="816"/>
      <c r="CL15" s="817"/>
      <c r="CM15" s="815"/>
      <c r="CN15" s="816"/>
      <c r="CO15" s="816"/>
      <c r="CP15" s="816"/>
      <c r="CQ15" s="817"/>
      <c r="CR15" s="815"/>
      <c r="CS15" s="816"/>
      <c r="CT15" s="816"/>
      <c r="CU15" s="816"/>
      <c r="CV15" s="817"/>
      <c r="CW15" s="815"/>
      <c r="CX15" s="816"/>
      <c r="CY15" s="816"/>
      <c r="CZ15" s="816"/>
      <c r="DA15" s="817"/>
      <c r="DB15" s="815"/>
      <c r="DC15" s="816"/>
      <c r="DD15" s="816"/>
      <c r="DE15" s="816"/>
      <c r="DF15" s="817"/>
      <c r="DG15" s="815"/>
      <c r="DH15" s="816"/>
      <c r="DI15" s="816"/>
      <c r="DJ15" s="816"/>
      <c r="DK15" s="817"/>
      <c r="DL15" s="815"/>
      <c r="DM15" s="816"/>
      <c r="DN15" s="816"/>
      <c r="DO15" s="816"/>
      <c r="DP15" s="817"/>
      <c r="DQ15" s="815"/>
      <c r="DR15" s="816"/>
      <c r="DS15" s="816"/>
      <c r="DT15" s="816"/>
      <c r="DU15" s="817"/>
      <c r="DV15" s="812"/>
      <c r="DW15" s="813"/>
      <c r="DX15" s="813"/>
      <c r="DY15" s="813"/>
      <c r="DZ15" s="818"/>
      <c r="EA15" s="234"/>
    </row>
    <row r="16" spans="1:131" s="235" customFormat="1" ht="26.25" customHeight="1" x14ac:dyDescent="0.2">
      <c r="A16" s="238">
        <v>10</v>
      </c>
      <c r="B16" s="819"/>
      <c r="C16" s="820"/>
      <c r="D16" s="820"/>
      <c r="E16" s="820"/>
      <c r="F16" s="820"/>
      <c r="G16" s="820"/>
      <c r="H16" s="820"/>
      <c r="I16" s="820"/>
      <c r="J16" s="820"/>
      <c r="K16" s="820"/>
      <c r="L16" s="820"/>
      <c r="M16" s="820"/>
      <c r="N16" s="820"/>
      <c r="O16" s="820"/>
      <c r="P16" s="821"/>
      <c r="Q16" s="822"/>
      <c r="R16" s="823"/>
      <c r="S16" s="823"/>
      <c r="T16" s="823"/>
      <c r="U16" s="823"/>
      <c r="V16" s="823"/>
      <c r="W16" s="823"/>
      <c r="X16" s="823"/>
      <c r="Y16" s="823"/>
      <c r="Z16" s="823"/>
      <c r="AA16" s="823"/>
      <c r="AB16" s="823"/>
      <c r="AC16" s="823"/>
      <c r="AD16" s="823"/>
      <c r="AE16" s="824"/>
      <c r="AF16" s="825"/>
      <c r="AG16" s="826"/>
      <c r="AH16" s="826"/>
      <c r="AI16" s="826"/>
      <c r="AJ16" s="827"/>
      <c r="AK16" s="808"/>
      <c r="AL16" s="809"/>
      <c r="AM16" s="809"/>
      <c r="AN16" s="809"/>
      <c r="AO16" s="809"/>
      <c r="AP16" s="809"/>
      <c r="AQ16" s="809"/>
      <c r="AR16" s="809"/>
      <c r="AS16" s="809"/>
      <c r="AT16" s="809"/>
      <c r="AU16" s="810"/>
      <c r="AV16" s="810"/>
      <c r="AW16" s="810"/>
      <c r="AX16" s="810"/>
      <c r="AY16" s="811"/>
      <c r="AZ16" s="232"/>
      <c r="BA16" s="232"/>
      <c r="BB16" s="232"/>
      <c r="BC16" s="232"/>
      <c r="BD16" s="232"/>
      <c r="BE16" s="233"/>
      <c r="BF16" s="233"/>
      <c r="BG16" s="233"/>
      <c r="BH16" s="233"/>
      <c r="BI16" s="233"/>
      <c r="BJ16" s="233"/>
      <c r="BK16" s="233"/>
      <c r="BL16" s="233"/>
      <c r="BM16" s="233"/>
      <c r="BN16" s="233"/>
      <c r="BO16" s="233"/>
      <c r="BP16" s="233"/>
      <c r="BQ16" s="238">
        <v>10</v>
      </c>
      <c r="BR16" s="239"/>
      <c r="BS16" s="812"/>
      <c r="BT16" s="813"/>
      <c r="BU16" s="813"/>
      <c r="BV16" s="813"/>
      <c r="BW16" s="813"/>
      <c r="BX16" s="813"/>
      <c r="BY16" s="813"/>
      <c r="BZ16" s="813"/>
      <c r="CA16" s="813"/>
      <c r="CB16" s="813"/>
      <c r="CC16" s="813"/>
      <c r="CD16" s="813"/>
      <c r="CE16" s="813"/>
      <c r="CF16" s="813"/>
      <c r="CG16" s="814"/>
      <c r="CH16" s="815"/>
      <c r="CI16" s="816"/>
      <c r="CJ16" s="816"/>
      <c r="CK16" s="816"/>
      <c r="CL16" s="817"/>
      <c r="CM16" s="815"/>
      <c r="CN16" s="816"/>
      <c r="CO16" s="816"/>
      <c r="CP16" s="816"/>
      <c r="CQ16" s="817"/>
      <c r="CR16" s="815"/>
      <c r="CS16" s="816"/>
      <c r="CT16" s="816"/>
      <c r="CU16" s="816"/>
      <c r="CV16" s="817"/>
      <c r="CW16" s="815"/>
      <c r="CX16" s="816"/>
      <c r="CY16" s="816"/>
      <c r="CZ16" s="816"/>
      <c r="DA16" s="817"/>
      <c r="DB16" s="815"/>
      <c r="DC16" s="816"/>
      <c r="DD16" s="816"/>
      <c r="DE16" s="816"/>
      <c r="DF16" s="817"/>
      <c r="DG16" s="815"/>
      <c r="DH16" s="816"/>
      <c r="DI16" s="816"/>
      <c r="DJ16" s="816"/>
      <c r="DK16" s="817"/>
      <c r="DL16" s="815"/>
      <c r="DM16" s="816"/>
      <c r="DN16" s="816"/>
      <c r="DO16" s="816"/>
      <c r="DP16" s="817"/>
      <c r="DQ16" s="815"/>
      <c r="DR16" s="816"/>
      <c r="DS16" s="816"/>
      <c r="DT16" s="816"/>
      <c r="DU16" s="817"/>
      <c r="DV16" s="812"/>
      <c r="DW16" s="813"/>
      <c r="DX16" s="813"/>
      <c r="DY16" s="813"/>
      <c r="DZ16" s="818"/>
      <c r="EA16" s="234"/>
    </row>
    <row r="17" spans="1:131" s="235" customFormat="1" ht="26.25" customHeight="1" x14ac:dyDescent="0.2">
      <c r="A17" s="238">
        <v>11</v>
      </c>
      <c r="B17" s="819"/>
      <c r="C17" s="820"/>
      <c r="D17" s="820"/>
      <c r="E17" s="820"/>
      <c r="F17" s="820"/>
      <c r="G17" s="820"/>
      <c r="H17" s="820"/>
      <c r="I17" s="820"/>
      <c r="J17" s="820"/>
      <c r="K17" s="820"/>
      <c r="L17" s="820"/>
      <c r="M17" s="820"/>
      <c r="N17" s="820"/>
      <c r="O17" s="820"/>
      <c r="P17" s="821"/>
      <c r="Q17" s="822"/>
      <c r="R17" s="823"/>
      <c r="S17" s="823"/>
      <c r="T17" s="823"/>
      <c r="U17" s="823"/>
      <c r="V17" s="823"/>
      <c r="W17" s="823"/>
      <c r="X17" s="823"/>
      <c r="Y17" s="823"/>
      <c r="Z17" s="823"/>
      <c r="AA17" s="823"/>
      <c r="AB17" s="823"/>
      <c r="AC17" s="823"/>
      <c r="AD17" s="823"/>
      <c r="AE17" s="824"/>
      <c r="AF17" s="825"/>
      <c r="AG17" s="826"/>
      <c r="AH17" s="826"/>
      <c r="AI17" s="826"/>
      <c r="AJ17" s="827"/>
      <c r="AK17" s="808"/>
      <c r="AL17" s="809"/>
      <c r="AM17" s="809"/>
      <c r="AN17" s="809"/>
      <c r="AO17" s="809"/>
      <c r="AP17" s="809"/>
      <c r="AQ17" s="809"/>
      <c r="AR17" s="809"/>
      <c r="AS17" s="809"/>
      <c r="AT17" s="809"/>
      <c r="AU17" s="810"/>
      <c r="AV17" s="810"/>
      <c r="AW17" s="810"/>
      <c r="AX17" s="810"/>
      <c r="AY17" s="811"/>
      <c r="AZ17" s="232"/>
      <c r="BA17" s="232"/>
      <c r="BB17" s="232"/>
      <c r="BC17" s="232"/>
      <c r="BD17" s="232"/>
      <c r="BE17" s="233"/>
      <c r="BF17" s="233"/>
      <c r="BG17" s="233"/>
      <c r="BH17" s="233"/>
      <c r="BI17" s="233"/>
      <c r="BJ17" s="233"/>
      <c r="BK17" s="233"/>
      <c r="BL17" s="233"/>
      <c r="BM17" s="233"/>
      <c r="BN17" s="233"/>
      <c r="BO17" s="233"/>
      <c r="BP17" s="233"/>
      <c r="BQ17" s="238">
        <v>11</v>
      </c>
      <c r="BR17" s="239"/>
      <c r="BS17" s="812"/>
      <c r="BT17" s="813"/>
      <c r="BU17" s="813"/>
      <c r="BV17" s="813"/>
      <c r="BW17" s="813"/>
      <c r="BX17" s="813"/>
      <c r="BY17" s="813"/>
      <c r="BZ17" s="813"/>
      <c r="CA17" s="813"/>
      <c r="CB17" s="813"/>
      <c r="CC17" s="813"/>
      <c r="CD17" s="813"/>
      <c r="CE17" s="813"/>
      <c r="CF17" s="813"/>
      <c r="CG17" s="814"/>
      <c r="CH17" s="815"/>
      <c r="CI17" s="816"/>
      <c r="CJ17" s="816"/>
      <c r="CK17" s="816"/>
      <c r="CL17" s="817"/>
      <c r="CM17" s="815"/>
      <c r="CN17" s="816"/>
      <c r="CO17" s="816"/>
      <c r="CP17" s="816"/>
      <c r="CQ17" s="817"/>
      <c r="CR17" s="815"/>
      <c r="CS17" s="816"/>
      <c r="CT17" s="816"/>
      <c r="CU17" s="816"/>
      <c r="CV17" s="817"/>
      <c r="CW17" s="815"/>
      <c r="CX17" s="816"/>
      <c r="CY17" s="816"/>
      <c r="CZ17" s="816"/>
      <c r="DA17" s="817"/>
      <c r="DB17" s="815"/>
      <c r="DC17" s="816"/>
      <c r="DD17" s="816"/>
      <c r="DE17" s="816"/>
      <c r="DF17" s="817"/>
      <c r="DG17" s="815"/>
      <c r="DH17" s="816"/>
      <c r="DI17" s="816"/>
      <c r="DJ17" s="816"/>
      <c r="DK17" s="817"/>
      <c r="DL17" s="815"/>
      <c r="DM17" s="816"/>
      <c r="DN17" s="816"/>
      <c r="DO17" s="816"/>
      <c r="DP17" s="817"/>
      <c r="DQ17" s="815"/>
      <c r="DR17" s="816"/>
      <c r="DS17" s="816"/>
      <c r="DT17" s="816"/>
      <c r="DU17" s="817"/>
      <c r="DV17" s="812"/>
      <c r="DW17" s="813"/>
      <c r="DX17" s="813"/>
      <c r="DY17" s="813"/>
      <c r="DZ17" s="818"/>
      <c r="EA17" s="234"/>
    </row>
    <row r="18" spans="1:131" s="235" customFormat="1" ht="26.25" customHeight="1" x14ac:dyDescent="0.2">
      <c r="A18" s="238">
        <v>12</v>
      </c>
      <c r="B18" s="819"/>
      <c r="C18" s="820"/>
      <c r="D18" s="820"/>
      <c r="E18" s="820"/>
      <c r="F18" s="820"/>
      <c r="G18" s="820"/>
      <c r="H18" s="820"/>
      <c r="I18" s="820"/>
      <c r="J18" s="820"/>
      <c r="K18" s="820"/>
      <c r="L18" s="820"/>
      <c r="M18" s="820"/>
      <c r="N18" s="820"/>
      <c r="O18" s="820"/>
      <c r="P18" s="821"/>
      <c r="Q18" s="822"/>
      <c r="R18" s="823"/>
      <c r="S18" s="823"/>
      <c r="T18" s="823"/>
      <c r="U18" s="823"/>
      <c r="V18" s="823"/>
      <c r="W18" s="823"/>
      <c r="X18" s="823"/>
      <c r="Y18" s="823"/>
      <c r="Z18" s="823"/>
      <c r="AA18" s="823"/>
      <c r="AB18" s="823"/>
      <c r="AC18" s="823"/>
      <c r="AD18" s="823"/>
      <c r="AE18" s="824"/>
      <c r="AF18" s="825"/>
      <c r="AG18" s="826"/>
      <c r="AH18" s="826"/>
      <c r="AI18" s="826"/>
      <c r="AJ18" s="827"/>
      <c r="AK18" s="808"/>
      <c r="AL18" s="809"/>
      <c r="AM18" s="809"/>
      <c r="AN18" s="809"/>
      <c r="AO18" s="809"/>
      <c r="AP18" s="809"/>
      <c r="AQ18" s="809"/>
      <c r="AR18" s="809"/>
      <c r="AS18" s="809"/>
      <c r="AT18" s="809"/>
      <c r="AU18" s="810"/>
      <c r="AV18" s="810"/>
      <c r="AW18" s="810"/>
      <c r="AX18" s="810"/>
      <c r="AY18" s="811"/>
      <c r="AZ18" s="232"/>
      <c r="BA18" s="232"/>
      <c r="BB18" s="232"/>
      <c r="BC18" s="232"/>
      <c r="BD18" s="232"/>
      <c r="BE18" s="233"/>
      <c r="BF18" s="233"/>
      <c r="BG18" s="233"/>
      <c r="BH18" s="233"/>
      <c r="BI18" s="233"/>
      <c r="BJ18" s="233"/>
      <c r="BK18" s="233"/>
      <c r="BL18" s="233"/>
      <c r="BM18" s="233"/>
      <c r="BN18" s="233"/>
      <c r="BO18" s="233"/>
      <c r="BP18" s="233"/>
      <c r="BQ18" s="238">
        <v>12</v>
      </c>
      <c r="BR18" s="239"/>
      <c r="BS18" s="812"/>
      <c r="BT18" s="813"/>
      <c r="BU18" s="813"/>
      <c r="BV18" s="813"/>
      <c r="BW18" s="813"/>
      <c r="BX18" s="813"/>
      <c r="BY18" s="813"/>
      <c r="BZ18" s="813"/>
      <c r="CA18" s="813"/>
      <c r="CB18" s="813"/>
      <c r="CC18" s="813"/>
      <c r="CD18" s="813"/>
      <c r="CE18" s="813"/>
      <c r="CF18" s="813"/>
      <c r="CG18" s="814"/>
      <c r="CH18" s="815"/>
      <c r="CI18" s="816"/>
      <c r="CJ18" s="816"/>
      <c r="CK18" s="816"/>
      <c r="CL18" s="817"/>
      <c r="CM18" s="815"/>
      <c r="CN18" s="816"/>
      <c r="CO18" s="816"/>
      <c r="CP18" s="816"/>
      <c r="CQ18" s="817"/>
      <c r="CR18" s="815"/>
      <c r="CS18" s="816"/>
      <c r="CT18" s="816"/>
      <c r="CU18" s="816"/>
      <c r="CV18" s="817"/>
      <c r="CW18" s="815"/>
      <c r="CX18" s="816"/>
      <c r="CY18" s="816"/>
      <c r="CZ18" s="816"/>
      <c r="DA18" s="817"/>
      <c r="DB18" s="815"/>
      <c r="DC18" s="816"/>
      <c r="DD18" s="816"/>
      <c r="DE18" s="816"/>
      <c r="DF18" s="817"/>
      <c r="DG18" s="815"/>
      <c r="DH18" s="816"/>
      <c r="DI18" s="816"/>
      <c r="DJ18" s="816"/>
      <c r="DK18" s="817"/>
      <c r="DL18" s="815"/>
      <c r="DM18" s="816"/>
      <c r="DN18" s="816"/>
      <c r="DO18" s="816"/>
      <c r="DP18" s="817"/>
      <c r="DQ18" s="815"/>
      <c r="DR18" s="816"/>
      <c r="DS18" s="816"/>
      <c r="DT18" s="816"/>
      <c r="DU18" s="817"/>
      <c r="DV18" s="812"/>
      <c r="DW18" s="813"/>
      <c r="DX18" s="813"/>
      <c r="DY18" s="813"/>
      <c r="DZ18" s="818"/>
      <c r="EA18" s="234"/>
    </row>
    <row r="19" spans="1:131" s="235" customFormat="1" ht="26.25" customHeight="1" x14ac:dyDescent="0.2">
      <c r="A19" s="238">
        <v>13</v>
      </c>
      <c r="B19" s="819"/>
      <c r="C19" s="820"/>
      <c r="D19" s="820"/>
      <c r="E19" s="820"/>
      <c r="F19" s="820"/>
      <c r="G19" s="820"/>
      <c r="H19" s="820"/>
      <c r="I19" s="820"/>
      <c r="J19" s="820"/>
      <c r="K19" s="820"/>
      <c r="L19" s="820"/>
      <c r="M19" s="820"/>
      <c r="N19" s="820"/>
      <c r="O19" s="820"/>
      <c r="P19" s="821"/>
      <c r="Q19" s="822"/>
      <c r="R19" s="823"/>
      <c r="S19" s="823"/>
      <c r="T19" s="823"/>
      <c r="U19" s="823"/>
      <c r="V19" s="823"/>
      <c r="W19" s="823"/>
      <c r="X19" s="823"/>
      <c r="Y19" s="823"/>
      <c r="Z19" s="823"/>
      <c r="AA19" s="823"/>
      <c r="AB19" s="823"/>
      <c r="AC19" s="823"/>
      <c r="AD19" s="823"/>
      <c r="AE19" s="824"/>
      <c r="AF19" s="825"/>
      <c r="AG19" s="826"/>
      <c r="AH19" s="826"/>
      <c r="AI19" s="826"/>
      <c r="AJ19" s="827"/>
      <c r="AK19" s="808"/>
      <c r="AL19" s="809"/>
      <c r="AM19" s="809"/>
      <c r="AN19" s="809"/>
      <c r="AO19" s="809"/>
      <c r="AP19" s="809"/>
      <c r="AQ19" s="809"/>
      <c r="AR19" s="809"/>
      <c r="AS19" s="809"/>
      <c r="AT19" s="809"/>
      <c r="AU19" s="810"/>
      <c r="AV19" s="810"/>
      <c r="AW19" s="810"/>
      <c r="AX19" s="810"/>
      <c r="AY19" s="811"/>
      <c r="AZ19" s="232"/>
      <c r="BA19" s="232"/>
      <c r="BB19" s="232"/>
      <c r="BC19" s="232"/>
      <c r="BD19" s="232"/>
      <c r="BE19" s="233"/>
      <c r="BF19" s="233"/>
      <c r="BG19" s="233"/>
      <c r="BH19" s="233"/>
      <c r="BI19" s="233"/>
      <c r="BJ19" s="233"/>
      <c r="BK19" s="233"/>
      <c r="BL19" s="233"/>
      <c r="BM19" s="233"/>
      <c r="BN19" s="233"/>
      <c r="BO19" s="233"/>
      <c r="BP19" s="233"/>
      <c r="BQ19" s="238">
        <v>13</v>
      </c>
      <c r="BR19" s="239"/>
      <c r="BS19" s="812"/>
      <c r="BT19" s="813"/>
      <c r="BU19" s="813"/>
      <c r="BV19" s="813"/>
      <c r="BW19" s="813"/>
      <c r="BX19" s="813"/>
      <c r="BY19" s="813"/>
      <c r="BZ19" s="813"/>
      <c r="CA19" s="813"/>
      <c r="CB19" s="813"/>
      <c r="CC19" s="813"/>
      <c r="CD19" s="813"/>
      <c r="CE19" s="813"/>
      <c r="CF19" s="813"/>
      <c r="CG19" s="814"/>
      <c r="CH19" s="815"/>
      <c r="CI19" s="816"/>
      <c r="CJ19" s="816"/>
      <c r="CK19" s="816"/>
      <c r="CL19" s="817"/>
      <c r="CM19" s="815"/>
      <c r="CN19" s="816"/>
      <c r="CO19" s="816"/>
      <c r="CP19" s="816"/>
      <c r="CQ19" s="817"/>
      <c r="CR19" s="815"/>
      <c r="CS19" s="816"/>
      <c r="CT19" s="816"/>
      <c r="CU19" s="816"/>
      <c r="CV19" s="817"/>
      <c r="CW19" s="815"/>
      <c r="CX19" s="816"/>
      <c r="CY19" s="816"/>
      <c r="CZ19" s="816"/>
      <c r="DA19" s="817"/>
      <c r="DB19" s="815"/>
      <c r="DC19" s="816"/>
      <c r="DD19" s="816"/>
      <c r="DE19" s="816"/>
      <c r="DF19" s="817"/>
      <c r="DG19" s="815"/>
      <c r="DH19" s="816"/>
      <c r="DI19" s="816"/>
      <c r="DJ19" s="816"/>
      <c r="DK19" s="817"/>
      <c r="DL19" s="815"/>
      <c r="DM19" s="816"/>
      <c r="DN19" s="816"/>
      <c r="DO19" s="816"/>
      <c r="DP19" s="817"/>
      <c r="DQ19" s="815"/>
      <c r="DR19" s="816"/>
      <c r="DS19" s="816"/>
      <c r="DT19" s="816"/>
      <c r="DU19" s="817"/>
      <c r="DV19" s="812"/>
      <c r="DW19" s="813"/>
      <c r="DX19" s="813"/>
      <c r="DY19" s="813"/>
      <c r="DZ19" s="818"/>
      <c r="EA19" s="234"/>
    </row>
    <row r="20" spans="1:131" s="235" customFormat="1" ht="26.25" customHeight="1" x14ac:dyDescent="0.2">
      <c r="A20" s="238">
        <v>14</v>
      </c>
      <c r="B20" s="819"/>
      <c r="C20" s="820"/>
      <c r="D20" s="820"/>
      <c r="E20" s="820"/>
      <c r="F20" s="820"/>
      <c r="G20" s="820"/>
      <c r="H20" s="820"/>
      <c r="I20" s="820"/>
      <c r="J20" s="820"/>
      <c r="K20" s="820"/>
      <c r="L20" s="820"/>
      <c r="M20" s="820"/>
      <c r="N20" s="820"/>
      <c r="O20" s="820"/>
      <c r="P20" s="821"/>
      <c r="Q20" s="822"/>
      <c r="R20" s="823"/>
      <c r="S20" s="823"/>
      <c r="T20" s="823"/>
      <c r="U20" s="823"/>
      <c r="V20" s="823"/>
      <c r="W20" s="823"/>
      <c r="X20" s="823"/>
      <c r="Y20" s="823"/>
      <c r="Z20" s="823"/>
      <c r="AA20" s="823"/>
      <c r="AB20" s="823"/>
      <c r="AC20" s="823"/>
      <c r="AD20" s="823"/>
      <c r="AE20" s="824"/>
      <c r="AF20" s="825"/>
      <c r="AG20" s="826"/>
      <c r="AH20" s="826"/>
      <c r="AI20" s="826"/>
      <c r="AJ20" s="827"/>
      <c r="AK20" s="808"/>
      <c r="AL20" s="809"/>
      <c r="AM20" s="809"/>
      <c r="AN20" s="809"/>
      <c r="AO20" s="809"/>
      <c r="AP20" s="809"/>
      <c r="AQ20" s="809"/>
      <c r="AR20" s="809"/>
      <c r="AS20" s="809"/>
      <c r="AT20" s="809"/>
      <c r="AU20" s="810"/>
      <c r="AV20" s="810"/>
      <c r="AW20" s="810"/>
      <c r="AX20" s="810"/>
      <c r="AY20" s="811"/>
      <c r="AZ20" s="232"/>
      <c r="BA20" s="232"/>
      <c r="BB20" s="232"/>
      <c r="BC20" s="232"/>
      <c r="BD20" s="232"/>
      <c r="BE20" s="233"/>
      <c r="BF20" s="233"/>
      <c r="BG20" s="233"/>
      <c r="BH20" s="233"/>
      <c r="BI20" s="233"/>
      <c r="BJ20" s="233"/>
      <c r="BK20" s="233"/>
      <c r="BL20" s="233"/>
      <c r="BM20" s="233"/>
      <c r="BN20" s="233"/>
      <c r="BO20" s="233"/>
      <c r="BP20" s="233"/>
      <c r="BQ20" s="238">
        <v>14</v>
      </c>
      <c r="BR20" s="239"/>
      <c r="BS20" s="812"/>
      <c r="BT20" s="813"/>
      <c r="BU20" s="813"/>
      <c r="BV20" s="813"/>
      <c r="BW20" s="813"/>
      <c r="BX20" s="813"/>
      <c r="BY20" s="813"/>
      <c r="BZ20" s="813"/>
      <c r="CA20" s="813"/>
      <c r="CB20" s="813"/>
      <c r="CC20" s="813"/>
      <c r="CD20" s="813"/>
      <c r="CE20" s="813"/>
      <c r="CF20" s="813"/>
      <c r="CG20" s="814"/>
      <c r="CH20" s="815"/>
      <c r="CI20" s="816"/>
      <c r="CJ20" s="816"/>
      <c r="CK20" s="816"/>
      <c r="CL20" s="817"/>
      <c r="CM20" s="815"/>
      <c r="CN20" s="816"/>
      <c r="CO20" s="816"/>
      <c r="CP20" s="816"/>
      <c r="CQ20" s="817"/>
      <c r="CR20" s="815"/>
      <c r="CS20" s="816"/>
      <c r="CT20" s="816"/>
      <c r="CU20" s="816"/>
      <c r="CV20" s="817"/>
      <c r="CW20" s="815"/>
      <c r="CX20" s="816"/>
      <c r="CY20" s="816"/>
      <c r="CZ20" s="816"/>
      <c r="DA20" s="817"/>
      <c r="DB20" s="815"/>
      <c r="DC20" s="816"/>
      <c r="DD20" s="816"/>
      <c r="DE20" s="816"/>
      <c r="DF20" s="817"/>
      <c r="DG20" s="815"/>
      <c r="DH20" s="816"/>
      <c r="DI20" s="816"/>
      <c r="DJ20" s="816"/>
      <c r="DK20" s="817"/>
      <c r="DL20" s="815"/>
      <c r="DM20" s="816"/>
      <c r="DN20" s="816"/>
      <c r="DO20" s="816"/>
      <c r="DP20" s="817"/>
      <c r="DQ20" s="815"/>
      <c r="DR20" s="816"/>
      <c r="DS20" s="816"/>
      <c r="DT20" s="816"/>
      <c r="DU20" s="817"/>
      <c r="DV20" s="812"/>
      <c r="DW20" s="813"/>
      <c r="DX20" s="813"/>
      <c r="DY20" s="813"/>
      <c r="DZ20" s="818"/>
      <c r="EA20" s="234"/>
    </row>
    <row r="21" spans="1:131" s="235" customFormat="1" ht="26.25" customHeight="1" thickBot="1" x14ac:dyDescent="0.25">
      <c r="A21" s="238">
        <v>15</v>
      </c>
      <c r="B21" s="819"/>
      <c r="C21" s="820"/>
      <c r="D21" s="820"/>
      <c r="E21" s="820"/>
      <c r="F21" s="820"/>
      <c r="G21" s="820"/>
      <c r="H21" s="820"/>
      <c r="I21" s="820"/>
      <c r="J21" s="820"/>
      <c r="K21" s="820"/>
      <c r="L21" s="820"/>
      <c r="M21" s="820"/>
      <c r="N21" s="820"/>
      <c r="O21" s="820"/>
      <c r="P21" s="821"/>
      <c r="Q21" s="822"/>
      <c r="R21" s="823"/>
      <c r="S21" s="823"/>
      <c r="T21" s="823"/>
      <c r="U21" s="823"/>
      <c r="V21" s="823"/>
      <c r="W21" s="823"/>
      <c r="X21" s="823"/>
      <c r="Y21" s="823"/>
      <c r="Z21" s="823"/>
      <c r="AA21" s="823"/>
      <c r="AB21" s="823"/>
      <c r="AC21" s="823"/>
      <c r="AD21" s="823"/>
      <c r="AE21" s="824"/>
      <c r="AF21" s="825"/>
      <c r="AG21" s="826"/>
      <c r="AH21" s="826"/>
      <c r="AI21" s="826"/>
      <c r="AJ21" s="827"/>
      <c r="AK21" s="808"/>
      <c r="AL21" s="809"/>
      <c r="AM21" s="809"/>
      <c r="AN21" s="809"/>
      <c r="AO21" s="809"/>
      <c r="AP21" s="809"/>
      <c r="AQ21" s="809"/>
      <c r="AR21" s="809"/>
      <c r="AS21" s="809"/>
      <c r="AT21" s="809"/>
      <c r="AU21" s="810"/>
      <c r="AV21" s="810"/>
      <c r="AW21" s="810"/>
      <c r="AX21" s="810"/>
      <c r="AY21" s="811"/>
      <c r="AZ21" s="232"/>
      <c r="BA21" s="232"/>
      <c r="BB21" s="232"/>
      <c r="BC21" s="232"/>
      <c r="BD21" s="232"/>
      <c r="BE21" s="233"/>
      <c r="BF21" s="233"/>
      <c r="BG21" s="233"/>
      <c r="BH21" s="233"/>
      <c r="BI21" s="233"/>
      <c r="BJ21" s="233"/>
      <c r="BK21" s="233"/>
      <c r="BL21" s="233"/>
      <c r="BM21" s="233"/>
      <c r="BN21" s="233"/>
      <c r="BO21" s="233"/>
      <c r="BP21" s="233"/>
      <c r="BQ21" s="238">
        <v>15</v>
      </c>
      <c r="BR21" s="239"/>
      <c r="BS21" s="812"/>
      <c r="BT21" s="813"/>
      <c r="BU21" s="813"/>
      <c r="BV21" s="813"/>
      <c r="BW21" s="813"/>
      <c r="BX21" s="813"/>
      <c r="BY21" s="813"/>
      <c r="BZ21" s="813"/>
      <c r="CA21" s="813"/>
      <c r="CB21" s="813"/>
      <c r="CC21" s="813"/>
      <c r="CD21" s="813"/>
      <c r="CE21" s="813"/>
      <c r="CF21" s="813"/>
      <c r="CG21" s="814"/>
      <c r="CH21" s="815"/>
      <c r="CI21" s="816"/>
      <c r="CJ21" s="816"/>
      <c r="CK21" s="816"/>
      <c r="CL21" s="817"/>
      <c r="CM21" s="815"/>
      <c r="CN21" s="816"/>
      <c r="CO21" s="816"/>
      <c r="CP21" s="816"/>
      <c r="CQ21" s="817"/>
      <c r="CR21" s="815"/>
      <c r="CS21" s="816"/>
      <c r="CT21" s="816"/>
      <c r="CU21" s="816"/>
      <c r="CV21" s="817"/>
      <c r="CW21" s="815"/>
      <c r="CX21" s="816"/>
      <c r="CY21" s="816"/>
      <c r="CZ21" s="816"/>
      <c r="DA21" s="817"/>
      <c r="DB21" s="815"/>
      <c r="DC21" s="816"/>
      <c r="DD21" s="816"/>
      <c r="DE21" s="816"/>
      <c r="DF21" s="817"/>
      <c r="DG21" s="815"/>
      <c r="DH21" s="816"/>
      <c r="DI21" s="816"/>
      <c r="DJ21" s="816"/>
      <c r="DK21" s="817"/>
      <c r="DL21" s="815"/>
      <c r="DM21" s="816"/>
      <c r="DN21" s="816"/>
      <c r="DO21" s="816"/>
      <c r="DP21" s="817"/>
      <c r="DQ21" s="815"/>
      <c r="DR21" s="816"/>
      <c r="DS21" s="816"/>
      <c r="DT21" s="816"/>
      <c r="DU21" s="817"/>
      <c r="DV21" s="812"/>
      <c r="DW21" s="813"/>
      <c r="DX21" s="813"/>
      <c r="DY21" s="813"/>
      <c r="DZ21" s="818"/>
      <c r="EA21" s="234"/>
    </row>
    <row r="22" spans="1:131" s="235" customFormat="1" ht="26.25" customHeight="1" x14ac:dyDescent="0.2">
      <c r="A22" s="238">
        <v>16</v>
      </c>
      <c r="B22" s="819"/>
      <c r="C22" s="820"/>
      <c r="D22" s="820"/>
      <c r="E22" s="820"/>
      <c r="F22" s="820"/>
      <c r="G22" s="820"/>
      <c r="H22" s="820"/>
      <c r="I22" s="820"/>
      <c r="J22" s="820"/>
      <c r="K22" s="820"/>
      <c r="L22" s="820"/>
      <c r="M22" s="820"/>
      <c r="N22" s="820"/>
      <c r="O22" s="820"/>
      <c r="P22" s="821"/>
      <c r="Q22" s="838"/>
      <c r="R22" s="839"/>
      <c r="S22" s="839"/>
      <c r="T22" s="839"/>
      <c r="U22" s="839"/>
      <c r="V22" s="839"/>
      <c r="W22" s="839"/>
      <c r="X22" s="839"/>
      <c r="Y22" s="839"/>
      <c r="Z22" s="839"/>
      <c r="AA22" s="839"/>
      <c r="AB22" s="839"/>
      <c r="AC22" s="839"/>
      <c r="AD22" s="839"/>
      <c r="AE22" s="840"/>
      <c r="AF22" s="825"/>
      <c r="AG22" s="826"/>
      <c r="AH22" s="826"/>
      <c r="AI22" s="826"/>
      <c r="AJ22" s="827"/>
      <c r="AK22" s="841"/>
      <c r="AL22" s="842"/>
      <c r="AM22" s="842"/>
      <c r="AN22" s="842"/>
      <c r="AO22" s="842"/>
      <c r="AP22" s="842"/>
      <c r="AQ22" s="842"/>
      <c r="AR22" s="842"/>
      <c r="AS22" s="842"/>
      <c r="AT22" s="842"/>
      <c r="AU22" s="843"/>
      <c r="AV22" s="843"/>
      <c r="AW22" s="843"/>
      <c r="AX22" s="843"/>
      <c r="AY22" s="844"/>
      <c r="AZ22" s="845" t="s">
        <v>390</v>
      </c>
      <c r="BA22" s="845"/>
      <c r="BB22" s="845"/>
      <c r="BC22" s="845"/>
      <c r="BD22" s="846"/>
      <c r="BE22" s="233"/>
      <c r="BF22" s="233"/>
      <c r="BG22" s="233"/>
      <c r="BH22" s="233"/>
      <c r="BI22" s="233"/>
      <c r="BJ22" s="233"/>
      <c r="BK22" s="233"/>
      <c r="BL22" s="233"/>
      <c r="BM22" s="233"/>
      <c r="BN22" s="233"/>
      <c r="BO22" s="233"/>
      <c r="BP22" s="233"/>
      <c r="BQ22" s="238">
        <v>16</v>
      </c>
      <c r="BR22" s="239"/>
      <c r="BS22" s="812"/>
      <c r="BT22" s="813"/>
      <c r="BU22" s="813"/>
      <c r="BV22" s="813"/>
      <c r="BW22" s="813"/>
      <c r="BX22" s="813"/>
      <c r="BY22" s="813"/>
      <c r="BZ22" s="813"/>
      <c r="CA22" s="813"/>
      <c r="CB22" s="813"/>
      <c r="CC22" s="813"/>
      <c r="CD22" s="813"/>
      <c r="CE22" s="813"/>
      <c r="CF22" s="813"/>
      <c r="CG22" s="814"/>
      <c r="CH22" s="815"/>
      <c r="CI22" s="816"/>
      <c r="CJ22" s="816"/>
      <c r="CK22" s="816"/>
      <c r="CL22" s="817"/>
      <c r="CM22" s="815"/>
      <c r="CN22" s="816"/>
      <c r="CO22" s="816"/>
      <c r="CP22" s="816"/>
      <c r="CQ22" s="817"/>
      <c r="CR22" s="815"/>
      <c r="CS22" s="816"/>
      <c r="CT22" s="816"/>
      <c r="CU22" s="816"/>
      <c r="CV22" s="817"/>
      <c r="CW22" s="815"/>
      <c r="CX22" s="816"/>
      <c r="CY22" s="816"/>
      <c r="CZ22" s="816"/>
      <c r="DA22" s="817"/>
      <c r="DB22" s="815"/>
      <c r="DC22" s="816"/>
      <c r="DD22" s="816"/>
      <c r="DE22" s="816"/>
      <c r="DF22" s="817"/>
      <c r="DG22" s="815"/>
      <c r="DH22" s="816"/>
      <c r="DI22" s="816"/>
      <c r="DJ22" s="816"/>
      <c r="DK22" s="817"/>
      <c r="DL22" s="815"/>
      <c r="DM22" s="816"/>
      <c r="DN22" s="816"/>
      <c r="DO22" s="816"/>
      <c r="DP22" s="817"/>
      <c r="DQ22" s="815"/>
      <c r="DR22" s="816"/>
      <c r="DS22" s="816"/>
      <c r="DT22" s="816"/>
      <c r="DU22" s="817"/>
      <c r="DV22" s="812"/>
      <c r="DW22" s="813"/>
      <c r="DX22" s="813"/>
      <c r="DY22" s="813"/>
      <c r="DZ22" s="818"/>
      <c r="EA22" s="234"/>
    </row>
    <row r="23" spans="1:131" s="235" customFormat="1" ht="26.25" customHeight="1" thickBot="1" x14ac:dyDescent="0.25">
      <c r="A23" s="240" t="s">
        <v>391</v>
      </c>
      <c r="B23" s="828" t="s">
        <v>392</v>
      </c>
      <c r="C23" s="829"/>
      <c r="D23" s="829"/>
      <c r="E23" s="829"/>
      <c r="F23" s="829"/>
      <c r="G23" s="829"/>
      <c r="H23" s="829"/>
      <c r="I23" s="829"/>
      <c r="J23" s="829"/>
      <c r="K23" s="829"/>
      <c r="L23" s="829"/>
      <c r="M23" s="829"/>
      <c r="N23" s="829"/>
      <c r="O23" s="829"/>
      <c r="P23" s="830"/>
      <c r="Q23" s="831">
        <v>107457</v>
      </c>
      <c r="R23" s="832"/>
      <c r="S23" s="832"/>
      <c r="T23" s="832"/>
      <c r="U23" s="832"/>
      <c r="V23" s="832">
        <v>101891</v>
      </c>
      <c r="W23" s="832"/>
      <c r="X23" s="832"/>
      <c r="Y23" s="832"/>
      <c r="Z23" s="832"/>
      <c r="AA23" s="832">
        <v>5566</v>
      </c>
      <c r="AB23" s="832"/>
      <c r="AC23" s="832"/>
      <c r="AD23" s="832"/>
      <c r="AE23" s="833"/>
      <c r="AF23" s="834">
        <v>5187</v>
      </c>
      <c r="AG23" s="832"/>
      <c r="AH23" s="832"/>
      <c r="AI23" s="832"/>
      <c r="AJ23" s="835"/>
      <c r="AK23" s="836"/>
      <c r="AL23" s="837"/>
      <c r="AM23" s="837"/>
      <c r="AN23" s="837"/>
      <c r="AO23" s="837"/>
      <c r="AP23" s="832">
        <v>63061</v>
      </c>
      <c r="AQ23" s="832"/>
      <c r="AR23" s="832"/>
      <c r="AS23" s="832"/>
      <c r="AT23" s="832"/>
      <c r="AU23" s="848"/>
      <c r="AV23" s="848"/>
      <c r="AW23" s="848"/>
      <c r="AX23" s="848"/>
      <c r="AY23" s="849"/>
      <c r="AZ23" s="850" t="s">
        <v>130</v>
      </c>
      <c r="BA23" s="851"/>
      <c r="BB23" s="851"/>
      <c r="BC23" s="851"/>
      <c r="BD23" s="852"/>
      <c r="BE23" s="233"/>
      <c r="BF23" s="233"/>
      <c r="BG23" s="233"/>
      <c r="BH23" s="233"/>
      <c r="BI23" s="233"/>
      <c r="BJ23" s="233"/>
      <c r="BK23" s="233"/>
      <c r="BL23" s="233"/>
      <c r="BM23" s="233"/>
      <c r="BN23" s="233"/>
      <c r="BO23" s="233"/>
      <c r="BP23" s="233"/>
      <c r="BQ23" s="238">
        <v>17</v>
      </c>
      <c r="BR23" s="239"/>
      <c r="BS23" s="812"/>
      <c r="BT23" s="813"/>
      <c r="BU23" s="813"/>
      <c r="BV23" s="813"/>
      <c r="BW23" s="813"/>
      <c r="BX23" s="813"/>
      <c r="BY23" s="813"/>
      <c r="BZ23" s="813"/>
      <c r="CA23" s="813"/>
      <c r="CB23" s="813"/>
      <c r="CC23" s="813"/>
      <c r="CD23" s="813"/>
      <c r="CE23" s="813"/>
      <c r="CF23" s="813"/>
      <c r="CG23" s="814"/>
      <c r="CH23" s="815"/>
      <c r="CI23" s="816"/>
      <c r="CJ23" s="816"/>
      <c r="CK23" s="816"/>
      <c r="CL23" s="817"/>
      <c r="CM23" s="815"/>
      <c r="CN23" s="816"/>
      <c r="CO23" s="816"/>
      <c r="CP23" s="816"/>
      <c r="CQ23" s="817"/>
      <c r="CR23" s="815"/>
      <c r="CS23" s="816"/>
      <c r="CT23" s="816"/>
      <c r="CU23" s="816"/>
      <c r="CV23" s="817"/>
      <c r="CW23" s="815"/>
      <c r="CX23" s="816"/>
      <c r="CY23" s="816"/>
      <c r="CZ23" s="816"/>
      <c r="DA23" s="817"/>
      <c r="DB23" s="815"/>
      <c r="DC23" s="816"/>
      <c r="DD23" s="816"/>
      <c r="DE23" s="816"/>
      <c r="DF23" s="817"/>
      <c r="DG23" s="815"/>
      <c r="DH23" s="816"/>
      <c r="DI23" s="816"/>
      <c r="DJ23" s="816"/>
      <c r="DK23" s="817"/>
      <c r="DL23" s="815"/>
      <c r="DM23" s="816"/>
      <c r="DN23" s="816"/>
      <c r="DO23" s="816"/>
      <c r="DP23" s="817"/>
      <c r="DQ23" s="815"/>
      <c r="DR23" s="816"/>
      <c r="DS23" s="816"/>
      <c r="DT23" s="816"/>
      <c r="DU23" s="817"/>
      <c r="DV23" s="812"/>
      <c r="DW23" s="813"/>
      <c r="DX23" s="813"/>
      <c r="DY23" s="813"/>
      <c r="DZ23" s="818"/>
      <c r="EA23" s="234"/>
    </row>
    <row r="24" spans="1:131" s="235" customFormat="1" ht="26.25" customHeight="1" x14ac:dyDescent="0.2">
      <c r="A24" s="847" t="s">
        <v>393</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32"/>
      <c r="BA24" s="232"/>
      <c r="BB24" s="232"/>
      <c r="BC24" s="232"/>
      <c r="BD24" s="232"/>
      <c r="BE24" s="233"/>
      <c r="BF24" s="233"/>
      <c r="BG24" s="233"/>
      <c r="BH24" s="233"/>
      <c r="BI24" s="233"/>
      <c r="BJ24" s="233"/>
      <c r="BK24" s="233"/>
      <c r="BL24" s="233"/>
      <c r="BM24" s="233"/>
      <c r="BN24" s="233"/>
      <c r="BO24" s="233"/>
      <c r="BP24" s="233"/>
      <c r="BQ24" s="238">
        <v>18</v>
      </c>
      <c r="BR24" s="239"/>
      <c r="BS24" s="812"/>
      <c r="BT24" s="813"/>
      <c r="BU24" s="813"/>
      <c r="BV24" s="813"/>
      <c r="BW24" s="813"/>
      <c r="BX24" s="813"/>
      <c r="BY24" s="813"/>
      <c r="BZ24" s="813"/>
      <c r="CA24" s="813"/>
      <c r="CB24" s="813"/>
      <c r="CC24" s="813"/>
      <c r="CD24" s="813"/>
      <c r="CE24" s="813"/>
      <c r="CF24" s="813"/>
      <c r="CG24" s="814"/>
      <c r="CH24" s="815"/>
      <c r="CI24" s="816"/>
      <c r="CJ24" s="816"/>
      <c r="CK24" s="816"/>
      <c r="CL24" s="817"/>
      <c r="CM24" s="815"/>
      <c r="CN24" s="816"/>
      <c r="CO24" s="816"/>
      <c r="CP24" s="816"/>
      <c r="CQ24" s="817"/>
      <c r="CR24" s="815"/>
      <c r="CS24" s="816"/>
      <c r="CT24" s="816"/>
      <c r="CU24" s="816"/>
      <c r="CV24" s="817"/>
      <c r="CW24" s="815"/>
      <c r="CX24" s="816"/>
      <c r="CY24" s="816"/>
      <c r="CZ24" s="816"/>
      <c r="DA24" s="817"/>
      <c r="DB24" s="815"/>
      <c r="DC24" s="816"/>
      <c r="DD24" s="816"/>
      <c r="DE24" s="816"/>
      <c r="DF24" s="817"/>
      <c r="DG24" s="815"/>
      <c r="DH24" s="816"/>
      <c r="DI24" s="816"/>
      <c r="DJ24" s="816"/>
      <c r="DK24" s="817"/>
      <c r="DL24" s="815"/>
      <c r="DM24" s="816"/>
      <c r="DN24" s="816"/>
      <c r="DO24" s="816"/>
      <c r="DP24" s="817"/>
      <c r="DQ24" s="815"/>
      <c r="DR24" s="816"/>
      <c r="DS24" s="816"/>
      <c r="DT24" s="816"/>
      <c r="DU24" s="817"/>
      <c r="DV24" s="812"/>
      <c r="DW24" s="813"/>
      <c r="DX24" s="813"/>
      <c r="DY24" s="813"/>
      <c r="DZ24" s="818"/>
      <c r="EA24" s="234"/>
    </row>
    <row r="25" spans="1:131" ht="26.25" customHeight="1" thickBot="1" x14ac:dyDescent="0.25">
      <c r="A25" s="764" t="s">
        <v>394</v>
      </c>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764"/>
      <c r="AQ25" s="764"/>
      <c r="AR25" s="764"/>
      <c r="AS25" s="764"/>
      <c r="AT25" s="764"/>
      <c r="AU25" s="764"/>
      <c r="AV25" s="764"/>
      <c r="AW25" s="764"/>
      <c r="AX25" s="764"/>
      <c r="AY25" s="764"/>
      <c r="AZ25" s="764"/>
      <c r="BA25" s="764"/>
      <c r="BB25" s="764"/>
      <c r="BC25" s="764"/>
      <c r="BD25" s="764"/>
      <c r="BE25" s="764"/>
      <c r="BF25" s="764"/>
      <c r="BG25" s="764"/>
      <c r="BH25" s="764"/>
      <c r="BI25" s="764"/>
      <c r="BJ25" s="232"/>
      <c r="BK25" s="232"/>
      <c r="BL25" s="232"/>
      <c r="BM25" s="232"/>
      <c r="BN25" s="232"/>
      <c r="BO25" s="241"/>
      <c r="BP25" s="241"/>
      <c r="BQ25" s="238">
        <v>19</v>
      </c>
      <c r="BR25" s="239"/>
      <c r="BS25" s="812"/>
      <c r="BT25" s="813"/>
      <c r="BU25" s="813"/>
      <c r="BV25" s="813"/>
      <c r="BW25" s="813"/>
      <c r="BX25" s="813"/>
      <c r="BY25" s="813"/>
      <c r="BZ25" s="813"/>
      <c r="CA25" s="813"/>
      <c r="CB25" s="813"/>
      <c r="CC25" s="813"/>
      <c r="CD25" s="813"/>
      <c r="CE25" s="813"/>
      <c r="CF25" s="813"/>
      <c r="CG25" s="814"/>
      <c r="CH25" s="815"/>
      <c r="CI25" s="816"/>
      <c r="CJ25" s="816"/>
      <c r="CK25" s="816"/>
      <c r="CL25" s="817"/>
      <c r="CM25" s="815"/>
      <c r="CN25" s="816"/>
      <c r="CO25" s="816"/>
      <c r="CP25" s="816"/>
      <c r="CQ25" s="817"/>
      <c r="CR25" s="815"/>
      <c r="CS25" s="816"/>
      <c r="CT25" s="816"/>
      <c r="CU25" s="816"/>
      <c r="CV25" s="817"/>
      <c r="CW25" s="815"/>
      <c r="CX25" s="816"/>
      <c r="CY25" s="816"/>
      <c r="CZ25" s="816"/>
      <c r="DA25" s="817"/>
      <c r="DB25" s="815"/>
      <c r="DC25" s="816"/>
      <c r="DD25" s="816"/>
      <c r="DE25" s="816"/>
      <c r="DF25" s="817"/>
      <c r="DG25" s="815"/>
      <c r="DH25" s="816"/>
      <c r="DI25" s="816"/>
      <c r="DJ25" s="816"/>
      <c r="DK25" s="817"/>
      <c r="DL25" s="815"/>
      <c r="DM25" s="816"/>
      <c r="DN25" s="816"/>
      <c r="DO25" s="816"/>
      <c r="DP25" s="817"/>
      <c r="DQ25" s="815"/>
      <c r="DR25" s="816"/>
      <c r="DS25" s="816"/>
      <c r="DT25" s="816"/>
      <c r="DU25" s="817"/>
      <c r="DV25" s="812"/>
      <c r="DW25" s="813"/>
      <c r="DX25" s="813"/>
      <c r="DY25" s="813"/>
      <c r="DZ25" s="818"/>
      <c r="EA25" s="230"/>
    </row>
    <row r="26" spans="1:131" ht="26.25" customHeight="1" x14ac:dyDescent="0.2">
      <c r="A26" s="766" t="s">
        <v>371</v>
      </c>
      <c r="B26" s="767"/>
      <c r="C26" s="767"/>
      <c r="D26" s="767"/>
      <c r="E26" s="767"/>
      <c r="F26" s="767"/>
      <c r="G26" s="767"/>
      <c r="H26" s="767"/>
      <c r="I26" s="767"/>
      <c r="J26" s="767"/>
      <c r="K26" s="767"/>
      <c r="L26" s="767"/>
      <c r="M26" s="767"/>
      <c r="N26" s="767"/>
      <c r="O26" s="767"/>
      <c r="P26" s="768"/>
      <c r="Q26" s="772" t="s">
        <v>395</v>
      </c>
      <c r="R26" s="773"/>
      <c r="S26" s="773"/>
      <c r="T26" s="773"/>
      <c r="U26" s="774"/>
      <c r="V26" s="772" t="s">
        <v>396</v>
      </c>
      <c r="W26" s="773"/>
      <c r="X26" s="773"/>
      <c r="Y26" s="773"/>
      <c r="Z26" s="774"/>
      <c r="AA26" s="772" t="s">
        <v>397</v>
      </c>
      <c r="AB26" s="773"/>
      <c r="AC26" s="773"/>
      <c r="AD26" s="773"/>
      <c r="AE26" s="773"/>
      <c r="AF26" s="853" t="s">
        <v>398</v>
      </c>
      <c r="AG26" s="854"/>
      <c r="AH26" s="854"/>
      <c r="AI26" s="854"/>
      <c r="AJ26" s="855"/>
      <c r="AK26" s="773" t="s">
        <v>399</v>
      </c>
      <c r="AL26" s="773"/>
      <c r="AM26" s="773"/>
      <c r="AN26" s="773"/>
      <c r="AO26" s="774"/>
      <c r="AP26" s="772" t="s">
        <v>400</v>
      </c>
      <c r="AQ26" s="773"/>
      <c r="AR26" s="773"/>
      <c r="AS26" s="773"/>
      <c r="AT26" s="774"/>
      <c r="AU26" s="772" t="s">
        <v>401</v>
      </c>
      <c r="AV26" s="773"/>
      <c r="AW26" s="773"/>
      <c r="AX26" s="773"/>
      <c r="AY26" s="774"/>
      <c r="AZ26" s="772" t="s">
        <v>402</v>
      </c>
      <c r="BA26" s="773"/>
      <c r="BB26" s="773"/>
      <c r="BC26" s="773"/>
      <c r="BD26" s="774"/>
      <c r="BE26" s="772" t="s">
        <v>378</v>
      </c>
      <c r="BF26" s="773"/>
      <c r="BG26" s="773"/>
      <c r="BH26" s="773"/>
      <c r="BI26" s="779"/>
      <c r="BJ26" s="232"/>
      <c r="BK26" s="232"/>
      <c r="BL26" s="232"/>
      <c r="BM26" s="232"/>
      <c r="BN26" s="232"/>
      <c r="BO26" s="241"/>
      <c r="BP26" s="241"/>
      <c r="BQ26" s="238">
        <v>20</v>
      </c>
      <c r="BR26" s="239"/>
      <c r="BS26" s="812"/>
      <c r="BT26" s="813"/>
      <c r="BU26" s="813"/>
      <c r="BV26" s="813"/>
      <c r="BW26" s="813"/>
      <c r="BX26" s="813"/>
      <c r="BY26" s="813"/>
      <c r="BZ26" s="813"/>
      <c r="CA26" s="813"/>
      <c r="CB26" s="813"/>
      <c r="CC26" s="813"/>
      <c r="CD26" s="813"/>
      <c r="CE26" s="813"/>
      <c r="CF26" s="813"/>
      <c r="CG26" s="814"/>
      <c r="CH26" s="815"/>
      <c r="CI26" s="816"/>
      <c r="CJ26" s="816"/>
      <c r="CK26" s="816"/>
      <c r="CL26" s="817"/>
      <c r="CM26" s="815"/>
      <c r="CN26" s="816"/>
      <c r="CO26" s="816"/>
      <c r="CP26" s="816"/>
      <c r="CQ26" s="817"/>
      <c r="CR26" s="815"/>
      <c r="CS26" s="816"/>
      <c r="CT26" s="816"/>
      <c r="CU26" s="816"/>
      <c r="CV26" s="817"/>
      <c r="CW26" s="815"/>
      <c r="CX26" s="816"/>
      <c r="CY26" s="816"/>
      <c r="CZ26" s="816"/>
      <c r="DA26" s="817"/>
      <c r="DB26" s="815"/>
      <c r="DC26" s="816"/>
      <c r="DD26" s="816"/>
      <c r="DE26" s="816"/>
      <c r="DF26" s="817"/>
      <c r="DG26" s="815"/>
      <c r="DH26" s="816"/>
      <c r="DI26" s="816"/>
      <c r="DJ26" s="816"/>
      <c r="DK26" s="817"/>
      <c r="DL26" s="815"/>
      <c r="DM26" s="816"/>
      <c r="DN26" s="816"/>
      <c r="DO26" s="816"/>
      <c r="DP26" s="817"/>
      <c r="DQ26" s="815"/>
      <c r="DR26" s="816"/>
      <c r="DS26" s="816"/>
      <c r="DT26" s="816"/>
      <c r="DU26" s="817"/>
      <c r="DV26" s="812"/>
      <c r="DW26" s="813"/>
      <c r="DX26" s="813"/>
      <c r="DY26" s="813"/>
      <c r="DZ26" s="818"/>
      <c r="EA26" s="230"/>
    </row>
    <row r="27" spans="1:131" ht="26.25" customHeight="1" thickBot="1" x14ac:dyDescent="0.25">
      <c r="A27" s="769"/>
      <c r="B27" s="770"/>
      <c r="C27" s="770"/>
      <c r="D27" s="770"/>
      <c r="E27" s="770"/>
      <c r="F27" s="770"/>
      <c r="G27" s="770"/>
      <c r="H27" s="770"/>
      <c r="I27" s="770"/>
      <c r="J27" s="770"/>
      <c r="K27" s="770"/>
      <c r="L27" s="770"/>
      <c r="M27" s="770"/>
      <c r="N27" s="770"/>
      <c r="O27" s="770"/>
      <c r="P27" s="771"/>
      <c r="Q27" s="775"/>
      <c r="R27" s="776"/>
      <c r="S27" s="776"/>
      <c r="T27" s="776"/>
      <c r="U27" s="777"/>
      <c r="V27" s="775"/>
      <c r="W27" s="776"/>
      <c r="X27" s="776"/>
      <c r="Y27" s="776"/>
      <c r="Z27" s="777"/>
      <c r="AA27" s="775"/>
      <c r="AB27" s="776"/>
      <c r="AC27" s="776"/>
      <c r="AD27" s="776"/>
      <c r="AE27" s="776"/>
      <c r="AF27" s="856"/>
      <c r="AG27" s="857"/>
      <c r="AH27" s="857"/>
      <c r="AI27" s="857"/>
      <c r="AJ27" s="858"/>
      <c r="AK27" s="776"/>
      <c r="AL27" s="776"/>
      <c r="AM27" s="776"/>
      <c r="AN27" s="776"/>
      <c r="AO27" s="777"/>
      <c r="AP27" s="775"/>
      <c r="AQ27" s="776"/>
      <c r="AR27" s="776"/>
      <c r="AS27" s="776"/>
      <c r="AT27" s="777"/>
      <c r="AU27" s="775"/>
      <c r="AV27" s="776"/>
      <c r="AW27" s="776"/>
      <c r="AX27" s="776"/>
      <c r="AY27" s="777"/>
      <c r="AZ27" s="775"/>
      <c r="BA27" s="776"/>
      <c r="BB27" s="776"/>
      <c r="BC27" s="776"/>
      <c r="BD27" s="777"/>
      <c r="BE27" s="775"/>
      <c r="BF27" s="776"/>
      <c r="BG27" s="776"/>
      <c r="BH27" s="776"/>
      <c r="BI27" s="781"/>
      <c r="BJ27" s="232"/>
      <c r="BK27" s="232"/>
      <c r="BL27" s="232"/>
      <c r="BM27" s="232"/>
      <c r="BN27" s="232"/>
      <c r="BO27" s="241"/>
      <c r="BP27" s="241"/>
      <c r="BQ27" s="238">
        <v>21</v>
      </c>
      <c r="BR27" s="239"/>
      <c r="BS27" s="812"/>
      <c r="BT27" s="813"/>
      <c r="BU27" s="813"/>
      <c r="BV27" s="813"/>
      <c r="BW27" s="813"/>
      <c r="BX27" s="813"/>
      <c r="BY27" s="813"/>
      <c r="BZ27" s="813"/>
      <c r="CA27" s="813"/>
      <c r="CB27" s="813"/>
      <c r="CC27" s="813"/>
      <c r="CD27" s="813"/>
      <c r="CE27" s="813"/>
      <c r="CF27" s="813"/>
      <c r="CG27" s="814"/>
      <c r="CH27" s="815"/>
      <c r="CI27" s="816"/>
      <c r="CJ27" s="816"/>
      <c r="CK27" s="816"/>
      <c r="CL27" s="817"/>
      <c r="CM27" s="815"/>
      <c r="CN27" s="816"/>
      <c r="CO27" s="816"/>
      <c r="CP27" s="816"/>
      <c r="CQ27" s="817"/>
      <c r="CR27" s="815"/>
      <c r="CS27" s="816"/>
      <c r="CT27" s="816"/>
      <c r="CU27" s="816"/>
      <c r="CV27" s="817"/>
      <c r="CW27" s="815"/>
      <c r="CX27" s="816"/>
      <c r="CY27" s="816"/>
      <c r="CZ27" s="816"/>
      <c r="DA27" s="817"/>
      <c r="DB27" s="815"/>
      <c r="DC27" s="816"/>
      <c r="DD27" s="816"/>
      <c r="DE27" s="816"/>
      <c r="DF27" s="817"/>
      <c r="DG27" s="815"/>
      <c r="DH27" s="816"/>
      <c r="DI27" s="816"/>
      <c r="DJ27" s="816"/>
      <c r="DK27" s="817"/>
      <c r="DL27" s="815"/>
      <c r="DM27" s="816"/>
      <c r="DN27" s="816"/>
      <c r="DO27" s="816"/>
      <c r="DP27" s="817"/>
      <c r="DQ27" s="815"/>
      <c r="DR27" s="816"/>
      <c r="DS27" s="816"/>
      <c r="DT27" s="816"/>
      <c r="DU27" s="817"/>
      <c r="DV27" s="812"/>
      <c r="DW27" s="813"/>
      <c r="DX27" s="813"/>
      <c r="DY27" s="813"/>
      <c r="DZ27" s="818"/>
      <c r="EA27" s="230"/>
    </row>
    <row r="28" spans="1:131" ht="26.25" customHeight="1" thickTop="1" x14ac:dyDescent="0.2">
      <c r="A28" s="242">
        <v>1</v>
      </c>
      <c r="B28" s="788" t="s">
        <v>403</v>
      </c>
      <c r="C28" s="789"/>
      <c r="D28" s="789"/>
      <c r="E28" s="789"/>
      <c r="F28" s="789"/>
      <c r="G28" s="789"/>
      <c r="H28" s="789"/>
      <c r="I28" s="789"/>
      <c r="J28" s="789"/>
      <c r="K28" s="789"/>
      <c r="L28" s="789"/>
      <c r="M28" s="789"/>
      <c r="N28" s="789"/>
      <c r="O28" s="789"/>
      <c r="P28" s="790"/>
      <c r="Q28" s="861">
        <v>20999</v>
      </c>
      <c r="R28" s="862"/>
      <c r="S28" s="862"/>
      <c r="T28" s="862"/>
      <c r="U28" s="862"/>
      <c r="V28" s="862">
        <v>20937</v>
      </c>
      <c r="W28" s="862"/>
      <c r="X28" s="862"/>
      <c r="Y28" s="862"/>
      <c r="Z28" s="862"/>
      <c r="AA28" s="862">
        <f t="shared" ref="AA28:AA31" si="0">Q28-V28</f>
        <v>62</v>
      </c>
      <c r="AB28" s="862"/>
      <c r="AC28" s="862"/>
      <c r="AD28" s="862"/>
      <c r="AE28" s="863"/>
      <c r="AF28" s="864">
        <v>62</v>
      </c>
      <c r="AG28" s="862"/>
      <c r="AH28" s="862"/>
      <c r="AI28" s="862"/>
      <c r="AJ28" s="865"/>
      <c r="AK28" s="866">
        <v>1433</v>
      </c>
      <c r="AL28" s="867"/>
      <c r="AM28" s="867"/>
      <c r="AN28" s="867"/>
      <c r="AO28" s="867"/>
      <c r="AP28" s="867" t="s">
        <v>583</v>
      </c>
      <c r="AQ28" s="867"/>
      <c r="AR28" s="867"/>
      <c r="AS28" s="867"/>
      <c r="AT28" s="867"/>
      <c r="AU28" s="867" t="s">
        <v>583</v>
      </c>
      <c r="AV28" s="867"/>
      <c r="AW28" s="867"/>
      <c r="AX28" s="867"/>
      <c r="AY28" s="867"/>
      <c r="AZ28" s="868" t="s">
        <v>583</v>
      </c>
      <c r="BA28" s="868"/>
      <c r="BB28" s="868"/>
      <c r="BC28" s="868"/>
      <c r="BD28" s="868"/>
      <c r="BE28" s="859"/>
      <c r="BF28" s="859"/>
      <c r="BG28" s="859"/>
      <c r="BH28" s="859"/>
      <c r="BI28" s="860"/>
      <c r="BJ28" s="232"/>
      <c r="BK28" s="232"/>
      <c r="BL28" s="232"/>
      <c r="BM28" s="232"/>
      <c r="BN28" s="232"/>
      <c r="BO28" s="241"/>
      <c r="BP28" s="241"/>
      <c r="BQ28" s="238">
        <v>22</v>
      </c>
      <c r="BR28" s="239"/>
      <c r="BS28" s="812"/>
      <c r="BT28" s="813"/>
      <c r="BU28" s="813"/>
      <c r="BV28" s="813"/>
      <c r="BW28" s="813"/>
      <c r="BX28" s="813"/>
      <c r="BY28" s="813"/>
      <c r="BZ28" s="813"/>
      <c r="CA28" s="813"/>
      <c r="CB28" s="813"/>
      <c r="CC28" s="813"/>
      <c r="CD28" s="813"/>
      <c r="CE28" s="813"/>
      <c r="CF28" s="813"/>
      <c r="CG28" s="814"/>
      <c r="CH28" s="815"/>
      <c r="CI28" s="816"/>
      <c r="CJ28" s="816"/>
      <c r="CK28" s="816"/>
      <c r="CL28" s="817"/>
      <c r="CM28" s="815"/>
      <c r="CN28" s="816"/>
      <c r="CO28" s="816"/>
      <c r="CP28" s="816"/>
      <c r="CQ28" s="817"/>
      <c r="CR28" s="815"/>
      <c r="CS28" s="816"/>
      <c r="CT28" s="816"/>
      <c r="CU28" s="816"/>
      <c r="CV28" s="817"/>
      <c r="CW28" s="815"/>
      <c r="CX28" s="816"/>
      <c r="CY28" s="816"/>
      <c r="CZ28" s="816"/>
      <c r="DA28" s="817"/>
      <c r="DB28" s="815"/>
      <c r="DC28" s="816"/>
      <c r="DD28" s="816"/>
      <c r="DE28" s="816"/>
      <c r="DF28" s="817"/>
      <c r="DG28" s="815"/>
      <c r="DH28" s="816"/>
      <c r="DI28" s="816"/>
      <c r="DJ28" s="816"/>
      <c r="DK28" s="817"/>
      <c r="DL28" s="815"/>
      <c r="DM28" s="816"/>
      <c r="DN28" s="816"/>
      <c r="DO28" s="816"/>
      <c r="DP28" s="817"/>
      <c r="DQ28" s="815"/>
      <c r="DR28" s="816"/>
      <c r="DS28" s="816"/>
      <c r="DT28" s="816"/>
      <c r="DU28" s="817"/>
      <c r="DV28" s="812"/>
      <c r="DW28" s="813"/>
      <c r="DX28" s="813"/>
      <c r="DY28" s="813"/>
      <c r="DZ28" s="818"/>
      <c r="EA28" s="230"/>
    </row>
    <row r="29" spans="1:131" ht="26.25" customHeight="1" x14ac:dyDescent="0.2">
      <c r="A29" s="242">
        <v>2</v>
      </c>
      <c r="B29" s="819" t="s">
        <v>404</v>
      </c>
      <c r="C29" s="820"/>
      <c r="D29" s="820"/>
      <c r="E29" s="820"/>
      <c r="F29" s="820"/>
      <c r="G29" s="820"/>
      <c r="H29" s="820"/>
      <c r="I29" s="820"/>
      <c r="J29" s="820"/>
      <c r="K29" s="820"/>
      <c r="L29" s="820"/>
      <c r="M29" s="820"/>
      <c r="N29" s="820"/>
      <c r="O29" s="820"/>
      <c r="P29" s="821"/>
      <c r="Q29" s="822">
        <v>16234</v>
      </c>
      <c r="R29" s="823"/>
      <c r="S29" s="823"/>
      <c r="T29" s="823"/>
      <c r="U29" s="823"/>
      <c r="V29" s="823">
        <v>15700</v>
      </c>
      <c r="W29" s="823"/>
      <c r="X29" s="823"/>
      <c r="Y29" s="823"/>
      <c r="Z29" s="823"/>
      <c r="AA29" s="823">
        <f t="shared" si="0"/>
        <v>534</v>
      </c>
      <c r="AB29" s="823"/>
      <c r="AC29" s="823"/>
      <c r="AD29" s="823"/>
      <c r="AE29" s="824"/>
      <c r="AF29" s="825">
        <v>534</v>
      </c>
      <c r="AG29" s="826"/>
      <c r="AH29" s="826"/>
      <c r="AI29" s="826"/>
      <c r="AJ29" s="827"/>
      <c r="AK29" s="873">
        <v>2482</v>
      </c>
      <c r="AL29" s="869"/>
      <c r="AM29" s="869"/>
      <c r="AN29" s="869"/>
      <c r="AO29" s="869"/>
      <c r="AP29" s="869" t="s">
        <v>520</v>
      </c>
      <c r="AQ29" s="869"/>
      <c r="AR29" s="869"/>
      <c r="AS29" s="869"/>
      <c r="AT29" s="869"/>
      <c r="AU29" s="869" t="s">
        <v>520</v>
      </c>
      <c r="AV29" s="869"/>
      <c r="AW29" s="869"/>
      <c r="AX29" s="869"/>
      <c r="AY29" s="869"/>
      <c r="AZ29" s="870" t="s">
        <v>520</v>
      </c>
      <c r="BA29" s="870"/>
      <c r="BB29" s="870"/>
      <c r="BC29" s="870"/>
      <c r="BD29" s="870"/>
      <c r="BE29" s="871"/>
      <c r="BF29" s="871"/>
      <c r="BG29" s="871"/>
      <c r="BH29" s="871"/>
      <c r="BI29" s="872"/>
      <c r="BJ29" s="232"/>
      <c r="BK29" s="232"/>
      <c r="BL29" s="232"/>
      <c r="BM29" s="232"/>
      <c r="BN29" s="232"/>
      <c r="BO29" s="241"/>
      <c r="BP29" s="241"/>
      <c r="BQ29" s="238">
        <v>23</v>
      </c>
      <c r="BR29" s="239"/>
      <c r="BS29" s="812"/>
      <c r="BT29" s="813"/>
      <c r="BU29" s="813"/>
      <c r="BV29" s="813"/>
      <c r="BW29" s="813"/>
      <c r="BX29" s="813"/>
      <c r="BY29" s="813"/>
      <c r="BZ29" s="813"/>
      <c r="CA29" s="813"/>
      <c r="CB29" s="813"/>
      <c r="CC29" s="813"/>
      <c r="CD29" s="813"/>
      <c r="CE29" s="813"/>
      <c r="CF29" s="813"/>
      <c r="CG29" s="814"/>
      <c r="CH29" s="815"/>
      <c r="CI29" s="816"/>
      <c r="CJ29" s="816"/>
      <c r="CK29" s="816"/>
      <c r="CL29" s="817"/>
      <c r="CM29" s="815"/>
      <c r="CN29" s="816"/>
      <c r="CO29" s="816"/>
      <c r="CP29" s="816"/>
      <c r="CQ29" s="817"/>
      <c r="CR29" s="815"/>
      <c r="CS29" s="816"/>
      <c r="CT29" s="816"/>
      <c r="CU29" s="816"/>
      <c r="CV29" s="817"/>
      <c r="CW29" s="815"/>
      <c r="CX29" s="816"/>
      <c r="CY29" s="816"/>
      <c r="CZ29" s="816"/>
      <c r="DA29" s="817"/>
      <c r="DB29" s="815"/>
      <c r="DC29" s="816"/>
      <c r="DD29" s="816"/>
      <c r="DE29" s="816"/>
      <c r="DF29" s="817"/>
      <c r="DG29" s="815"/>
      <c r="DH29" s="816"/>
      <c r="DI29" s="816"/>
      <c r="DJ29" s="816"/>
      <c r="DK29" s="817"/>
      <c r="DL29" s="815"/>
      <c r="DM29" s="816"/>
      <c r="DN29" s="816"/>
      <c r="DO29" s="816"/>
      <c r="DP29" s="817"/>
      <c r="DQ29" s="815"/>
      <c r="DR29" s="816"/>
      <c r="DS29" s="816"/>
      <c r="DT29" s="816"/>
      <c r="DU29" s="817"/>
      <c r="DV29" s="812"/>
      <c r="DW29" s="813"/>
      <c r="DX29" s="813"/>
      <c r="DY29" s="813"/>
      <c r="DZ29" s="818"/>
      <c r="EA29" s="230"/>
    </row>
    <row r="30" spans="1:131" ht="26.25" customHeight="1" x14ac:dyDescent="0.2">
      <c r="A30" s="242">
        <v>3</v>
      </c>
      <c r="B30" s="819" t="s">
        <v>405</v>
      </c>
      <c r="C30" s="820"/>
      <c r="D30" s="820"/>
      <c r="E30" s="820"/>
      <c r="F30" s="820"/>
      <c r="G30" s="820"/>
      <c r="H30" s="820"/>
      <c r="I30" s="820"/>
      <c r="J30" s="820"/>
      <c r="K30" s="820"/>
      <c r="L30" s="820"/>
      <c r="M30" s="820"/>
      <c r="N30" s="820"/>
      <c r="O30" s="820"/>
      <c r="P30" s="821"/>
      <c r="Q30" s="822">
        <v>3400</v>
      </c>
      <c r="R30" s="823"/>
      <c r="S30" s="823"/>
      <c r="T30" s="823"/>
      <c r="U30" s="823"/>
      <c r="V30" s="823">
        <v>3360</v>
      </c>
      <c r="W30" s="823"/>
      <c r="X30" s="823"/>
      <c r="Y30" s="823"/>
      <c r="Z30" s="823"/>
      <c r="AA30" s="823">
        <f t="shared" si="0"/>
        <v>40</v>
      </c>
      <c r="AB30" s="823"/>
      <c r="AC30" s="823"/>
      <c r="AD30" s="823"/>
      <c r="AE30" s="824"/>
      <c r="AF30" s="825">
        <v>40</v>
      </c>
      <c r="AG30" s="826"/>
      <c r="AH30" s="826"/>
      <c r="AI30" s="826"/>
      <c r="AJ30" s="827"/>
      <c r="AK30" s="873">
        <v>568</v>
      </c>
      <c r="AL30" s="869"/>
      <c r="AM30" s="869"/>
      <c r="AN30" s="869"/>
      <c r="AO30" s="869"/>
      <c r="AP30" s="869" t="s">
        <v>520</v>
      </c>
      <c r="AQ30" s="869"/>
      <c r="AR30" s="869"/>
      <c r="AS30" s="869"/>
      <c r="AT30" s="869"/>
      <c r="AU30" s="869" t="s">
        <v>520</v>
      </c>
      <c r="AV30" s="869"/>
      <c r="AW30" s="869"/>
      <c r="AX30" s="869"/>
      <c r="AY30" s="869"/>
      <c r="AZ30" s="870" t="s">
        <v>520</v>
      </c>
      <c r="BA30" s="870"/>
      <c r="BB30" s="870"/>
      <c r="BC30" s="870"/>
      <c r="BD30" s="870"/>
      <c r="BE30" s="871"/>
      <c r="BF30" s="871"/>
      <c r="BG30" s="871"/>
      <c r="BH30" s="871"/>
      <c r="BI30" s="872"/>
      <c r="BJ30" s="232"/>
      <c r="BK30" s="232"/>
      <c r="BL30" s="232"/>
      <c r="BM30" s="232"/>
      <c r="BN30" s="232"/>
      <c r="BO30" s="241"/>
      <c r="BP30" s="241"/>
      <c r="BQ30" s="238">
        <v>24</v>
      </c>
      <c r="BR30" s="239"/>
      <c r="BS30" s="812"/>
      <c r="BT30" s="813"/>
      <c r="BU30" s="813"/>
      <c r="BV30" s="813"/>
      <c r="BW30" s="813"/>
      <c r="BX30" s="813"/>
      <c r="BY30" s="813"/>
      <c r="BZ30" s="813"/>
      <c r="CA30" s="813"/>
      <c r="CB30" s="813"/>
      <c r="CC30" s="813"/>
      <c r="CD30" s="813"/>
      <c r="CE30" s="813"/>
      <c r="CF30" s="813"/>
      <c r="CG30" s="814"/>
      <c r="CH30" s="815"/>
      <c r="CI30" s="816"/>
      <c r="CJ30" s="816"/>
      <c r="CK30" s="816"/>
      <c r="CL30" s="817"/>
      <c r="CM30" s="815"/>
      <c r="CN30" s="816"/>
      <c r="CO30" s="816"/>
      <c r="CP30" s="816"/>
      <c r="CQ30" s="817"/>
      <c r="CR30" s="815"/>
      <c r="CS30" s="816"/>
      <c r="CT30" s="816"/>
      <c r="CU30" s="816"/>
      <c r="CV30" s="817"/>
      <c r="CW30" s="815"/>
      <c r="CX30" s="816"/>
      <c r="CY30" s="816"/>
      <c r="CZ30" s="816"/>
      <c r="DA30" s="817"/>
      <c r="DB30" s="815"/>
      <c r="DC30" s="816"/>
      <c r="DD30" s="816"/>
      <c r="DE30" s="816"/>
      <c r="DF30" s="817"/>
      <c r="DG30" s="815"/>
      <c r="DH30" s="816"/>
      <c r="DI30" s="816"/>
      <c r="DJ30" s="816"/>
      <c r="DK30" s="817"/>
      <c r="DL30" s="815"/>
      <c r="DM30" s="816"/>
      <c r="DN30" s="816"/>
      <c r="DO30" s="816"/>
      <c r="DP30" s="817"/>
      <c r="DQ30" s="815"/>
      <c r="DR30" s="816"/>
      <c r="DS30" s="816"/>
      <c r="DT30" s="816"/>
      <c r="DU30" s="817"/>
      <c r="DV30" s="812"/>
      <c r="DW30" s="813"/>
      <c r="DX30" s="813"/>
      <c r="DY30" s="813"/>
      <c r="DZ30" s="818"/>
      <c r="EA30" s="230"/>
    </row>
    <row r="31" spans="1:131" ht="26.25" customHeight="1" x14ac:dyDescent="0.2">
      <c r="A31" s="242">
        <v>4</v>
      </c>
      <c r="B31" s="819" t="s">
        <v>406</v>
      </c>
      <c r="C31" s="820"/>
      <c r="D31" s="820"/>
      <c r="E31" s="820"/>
      <c r="F31" s="820"/>
      <c r="G31" s="820"/>
      <c r="H31" s="820"/>
      <c r="I31" s="820"/>
      <c r="J31" s="820"/>
      <c r="K31" s="820"/>
      <c r="L31" s="820"/>
      <c r="M31" s="820"/>
      <c r="N31" s="820"/>
      <c r="O31" s="820"/>
      <c r="P31" s="821"/>
      <c r="Q31" s="822">
        <v>12800</v>
      </c>
      <c r="R31" s="823"/>
      <c r="S31" s="823"/>
      <c r="T31" s="823"/>
      <c r="U31" s="823"/>
      <c r="V31" s="823">
        <v>11215</v>
      </c>
      <c r="W31" s="823"/>
      <c r="X31" s="823"/>
      <c r="Y31" s="823"/>
      <c r="Z31" s="823"/>
      <c r="AA31" s="823">
        <f t="shared" si="0"/>
        <v>1585</v>
      </c>
      <c r="AB31" s="823"/>
      <c r="AC31" s="823"/>
      <c r="AD31" s="823"/>
      <c r="AE31" s="824"/>
      <c r="AF31" s="825">
        <v>3667</v>
      </c>
      <c r="AG31" s="826"/>
      <c r="AH31" s="826"/>
      <c r="AI31" s="826"/>
      <c r="AJ31" s="827"/>
      <c r="AK31" s="873">
        <v>1921</v>
      </c>
      <c r="AL31" s="869"/>
      <c r="AM31" s="869"/>
      <c r="AN31" s="869"/>
      <c r="AO31" s="869"/>
      <c r="AP31" s="869">
        <v>14479</v>
      </c>
      <c r="AQ31" s="869"/>
      <c r="AR31" s="869"/>
      <c r="AS31" s="869"/>
      <c r="AT31" s="869"/>
      <c r="AU31" s="869">
        <v>8021</v>
      </c>
      <c r="AV31" s="869"/>
      <c r="AW31" s="869"/>
      <c r="AX31" s="869"/>
      <c r="AY31" s="869"/>
      <c r="AZ31" s="870" t="s">
        <v>583</v>
      </c>
      <c r="BA31" s="870"/>
      <c r="BB31" s="870"/>
      <c r="BC31" s="870"/>
      <c r="BD31" s="870"/>
      <c r="BE31" s="871" t="s">
        <v>407</v>
      </c>
      <c r="BF31" s="871"/>
      <c r="BG31" s="871"/>
      <c r="BH31" s="871"/>
      <c r="BI31" s="872"/>
      <c r="BJ31" s="232"/>
      <c r="BK31" s="232"/>
      <c r="BL31" s="232"/>
      <c r="BM31" s="232"/>
      <c r="BN31" s="232"/>
      <c r="BO31" s="241"/>
      <c r="BP31" s="241"/>
      <c r="BQ31" s="238">
        <v>25</v>
      </c>
      <c r="BR31" s="239"/>
      <c r="BS31" s="812"/>
      <c r="BT31" s="813"/>
      <c r="BU31" s="813"/>
      <c r="BV31" s="813"/>
      <c r="BW31" s="813"/>
      <c r="BX31" s="813"/>
      <c r="BY31" s="813"/>
      <c r="BZ31" s="813"/>
      <c r="CA31" s="813"/>
      <c r="CB31" s="813"/>
      <c r="CC31" s="813"/>
      <c r="CD31" s="813"/>
      <c r="CE31" s="813"/>
      <c r="CF31" s="813"/>
      <c r="CG31" s="814"/>
      <c r="CH31" s="815"/>
      <c r="CI31" s="816"/>
      <c r="CJ31" s="816"/>
      <c r="CK31" s="816"/>
      <c r="CL31" s="817"/>
      <c r="CM31" s="815"/>
      <c r="CN31" s="816"/>
      <c r="CO31" s="816"/>
      <c r="CP31" s="816"/>
      <c r="CQ31" s="817"/>
      <c r="CR31" s="815"/>
      <c r="CS31" s="816"/>
      <c r="CT31" s="816"/>
      <c r="CU31" s="816"/>
      <c r="CV31" s="817"/>
      <c r="CW31" s="815"/>
      <c r="CX31" s="816"/>
      <c r="CY31" s="816"/>
      <c r="CZ31" s="816"/>
      <c r="DA31" s="817"/>
      <c r="DB31" s="815"/>
      <c r="DC31" s="816"/>
      <c r="DD31" s="816"/>
      <c r="DE31" s="816"/>
      <c r="DF31" s="817"/>
      <c r="DG31" s="815"/>
      <c r="DH31" s="816"/>
      <c r="DI31" s="816"/>
      <c r="DJ31" s="816"/>
      <c r="DK31" s="817"/>
      <c r="DL31" s="815"/>
      <c r="DM31" s="816"/>
      <c r="DN31" s="816"/>
      <c r="DO31" s="816"/>
      <c r="DP31" s="817"/>
      <c r="DQ31" s="815"/>
      <c r="DR31" s="816"/>
      <c r="DS31" s="816"/>
      <c r="DT31" s="816"/>
      <c r="DU31" s="817"/>
      <c r="DV31" s="812"/>
      <c r="DW31" s="813"/>
      <c r="DX31" s="813"/>
      <c r="DY31" s="813"/>
      <c r="DZ31" s="818"/>
      <c r="EA31" s="230"/>
    </row>
    <row r="32" spans="1:131" ht="26.25" customHeight="1" x14ac:dyDescent="0.2">
      <c r="A32" s="242">
        <v>5</v>
      </c>
      <c r="B32" s="819" t="s">
        <v>408</v>
      </c>
      <c r="C32" s="820"/>
      <c r="D32" s="820"/>
      <c r="E32" s="820"/>
      <c r="F32" s="820"/>
      <c r="G32" s="820"/>
      <c r="H32" s="820"/>
      <c r="I32" s="820"/>
      <c r="J32" s="820"/>
      <c r="K32" s="820"/>
      <c r="L32" s="820"/>
      <c r="M32" s="820"/>
      <c r="N32" s="820"/>
      <c r="O32" s="820"/>
      <c r="P32" s="821"/>
      <c r="Q32" s="822">
        <v>6090</v>
      </c>
      <c r="R32" s="823"/>
      <c r="S32" s="823"/>
      <c r="T32" s="823"/>
      <c r="U32" s="823"/>
      <c r="V32" s="823">
        <v>5918</v>
      </c>
      <c r="W32" s="823"/>
      <c r="X32" s="823"/>
      <c r="Y32" s="823"/>
      <c r="Z32" s="823"/>
      <c r="AA32" s="823">
        <v>173</v>
      </c>
      <c r="AB32" s="823"/>
      <c r="AC32" s="823"/>
      <c r="AD32" s="823"/>
      <c r="AE32" s="824"/>
      <c r="AF32" s="825">
        <v>1345</v>
      </c>
      <c r="AG32" s="826"/>
      <c r="AH32" s="826"/>
      <c r="AI32" s="826"/>
      <c r="AJ32" s="827"/>
      <c r="AK32" s="873">
        <v>934</v>
      </c>
      <c r="AL32" s="869"/>
      <c r="AM32" s="869"/>
      <c r="AN32" s="869"/>
      <c r="AO32" s="869"/>
      <c r="AP32" s="869">
        <v>18617</v>
      </c>
      <c r="AQ32" s="869"/>
      <c r="AR32" s="869"/>
      <c r="AS32" s="869"/>
      <c r="AT32" s="869"/>
      <c r="AU32" s="869">
        <v>6386</v>
      </c>
      <c r="AV32" s="869"/>
      <c r="AW32" s="869"/>
      <c r="AX32" s="869"/>
      <c r="AY32" s="869"/>
      <c r="AZ32" s="870" t="s">
        <v>583</v>
      </c>
      <c r="BA32" s="870"/>
      <c r="BB32" s="870"/>
      <c r="BC32" s="870"/>
      <c r="BD32" s="870"/>
      <c r="BE32" s="871" t="s">
        <v>407</v>
      </c>
      <c r="BF32" s="871"/>
      <c r="BG32" s="871"/>
      <c r="BH32" s="871"/>
      <c r="BI32" s="872"/>
      <c r="BJ32" s="232"/>
      <c r="BK32" s="232"/>
      <c r="BL32" s="232"/>
      <c r="BM32" s="232"/>
      <c r="BN32" s="232"/>
      <c r="BO32" s="241"/>
      <c r="BP32" s="241"/>
      <c r="BQ32" s="238">
        <v>26</v>
      </c>
      <c r="BR32" s="239"/>
      <c r="BS32" s="812"/>
      <c r="BT32" s="813"/>
      <c r="BU32" s="813"/>
      <c r="BV32" s="813"/>
      <c r="BW32" s="813"/>
      <c r="BX32" s="813"/>
      <c r="BY32" s="813"/>
      <c r="BZ32" s="813"/>
      <c r="CA32" s="813"/>
      <c r="CB32" s="813"/>
      <c r="CC32" s="813"/>
      <c r="CD32" s="813"/>
      <c r="CE32" s="813"/>
      <c r="CF32" s="813"/>
      <c r="CG32" s="814"/>
      <c r="CH32" s="815"/>
      <c r="CI32" s="816"/>
      <c r="CJ32" s="816"/>
      <c r="CK32" s="816"/>
      <c r="CL32" s="817"/>
      <c r="CM32" s="815"/>
      <c r="CN32" s="816"/>
      <c r="CO32" s="816"/>
      <c r="CP32" s="816"/>
      <c r="CQ32" s="817"/>
      <c r="CR32" s="815"/>
      <c r="CS32" s="816"/>
      <c r="CT32" s="816"/>
      <c r="CU32" s="816"/>
      <c r="CV32" s="817"/>
      <c r="CW32" s="815"/>
      <c r="CX32" s="816"/>
      <c r="CY32" s="816"/>
      <c r="CZ32" s="816"/>
      <c r="DA32" s="817"/>
      <c r="DB32" s="815"/>
      <c r="DC32" s="816"/>
      <c r="DD32" s="816"/>
      <c r="DE32" s="816"/>
      <c r="DF32" s="817"/>
      <c r="DG32" s="815"/>
      <c r="DH32" s="816"/>
      <c r="DI32" s="816"/>
      <c r="DJ32" s="816"/>
      <c r="DK32" s="817"/>
      <c r="DL32" s="815"/>
      <c r="DM32" s="816"/>
      <c r="DN32" s="816"/>
      <c r="DO32" s="816"/>
      <c r="DP32" s="817"/>
      <c r="DQ32" s="815"/>
      <c r="DR32" s="816"/>
      <c r="DS32" s="816"/>
      <c r="DT32" s="816"/>
      <c r="DU32" s="817"/>
      <c r="DV32" s="812"/>
      <c r="DW32" s="813"/>
      <c r="DX32" s="813"/>
      <c r="DY32" s="813"/>
      <c r="DZ32" s="818"/>
      <c r="EA32" s="230"/>
    </row>
    <row r="33" spans="1:131" ht="26.25" customHeight="1" x14ac:dyDescent="0.2">
      <c r="A33" s="242">
        <v>6</v>
      </c>
      <c r="B33" s="819"/>
      <c r="C33" s="820"/>
      <c r="D33" s="820"/>
      <c r="E33" s="820"/>
      <c r="F33" s="820"/>
      <c r="G33" s="820"/>
      <c r="H33" s="820"/>
      <c r="I33" s="820"/>
      <c r="J33" s="820"/>
      <c r="K33" s="820"/>
      <c r="L33" s="820"/>
      <c r="M33" s="820"/>
      <c r="N33" s="820"/>
      <c r="O33" s="820"/>
      <c r="P33" s="821"/>
      <c r="Q33" s="822"/>
      <c r="R33" s="823"/>
      <c r="S33" s="823"/>
      <c r="T33" s="823"/>
      <c r="U33" s="823"/>
      <c r="V33" s="823"/>
      <c r="W33" s="823"/>
      <c r="X33" s="823"/>
      <c r="Y33" s="823"/>
      <c r="Z33" s="823"/>
      <c r="AA33" s="823"/>
      <c r="AB33" s="823"/>
      <c r="AC33" s="823"/>
      <c r="AD33" s="823"/>
      <c r="AE33" s="824"/>
      <c r="AF33" s="825"/>
      <c r="AG33" s="826"/>
      <c r="AH33" s="826"/>
      <c r="AI33" s="826"/>
      <c r="AJ33" s="827"/>
      <c r="AK33" s="873"/>
      <c r="AL33" s="869"/>
      <c r="AM33" s="869"/>
      <c r="AN33" s="869"/>
      <c r="AO33" s="869"/>
      <c r="AP33" s="869"/>
      <c r="AQ33" s="869"/>
      <c r="AR33" s="869"/>
      <c r="AS33" s="869"/>
      <c r="AT33" s="869"/>
      <c r="AU33" s="869"/>
      <c r="AV33" s="869"/>
      <c r="AW33" s="869"/>
      <c r="AX33" s="869"/>
      <c r="AY33" s="869"/>
      <c r="AZ33" s="870"/>
      <c r="BA33" s="870"/>
      <c r="BB33" s="870"/>
      <c r="BC33" s="870"/>
      <c r="BD33" s="870"/>
      <c r="BE33" s="871"/>
      <c r="BF33" s="871"/>
      <c r="BG33" s="871"/>
      <c r="BH33" s="871"/>
      <c r="BI33" s="872"/>
      <c r="BJ33" s="232"/>
      <c r="BK33" s="232"/>
      <c r="BL33" s="232"/>
      <c r="BM33" s="232"/>
      <c r="BN33" s="232"/>
      <c r="BO33" s="241"/>
      <c r="BP33" s="241"/>
      <c r="BQ33" s="238">
        <v>27</v>
      </c>
      <c r="BR33" s="239"/>
      <c r="BS33" s="812"/>
      <c r="BT33" s="813"/>
      <c r="BU33" s="813"/>
      <c r="BV33" s="813"/>
      <c r="BW33" s="813"/>
      <c r="BX33" s="813"/>
      <c r="BY33" s="813"/>
      <c r="BZ33" s="813"/>
      <c r="CA33" s="813"/>
      <c r="CB33" s="813"/>
      <c r="CC33" s="813"/>
      <c r="CD33" s="813"/>
      <c r="CE33" s="813"/>
      <c r="CF33" s="813"/>
      <c r="CG33" s="814"/>
      <c r="CH33" s="815"/>
      <c r="CI33" s="816"/>
      <c r="CJ33" s="816"/>
      <c r="CK33" s="816"/>
      <c r="CL33" s="817"/>
      <c r="CM33" s="815"/>
      <c r="CN33" s="816"/>
      <c r="CO33" s="816"/>
      <c r="CP33" s="816"/>
      <c r="CQ33" s="817"/>
      <c r="CR33" s="815"/>
      <c r="CS33" s="816"/>
      <c r="CT33" s="816"/>
      <c r="CU33" s="816"/>
      <c r="CV33" s="817"/>
      <c r="CW33" s="815"/>
      <c r="CX33" s="816"/>
      <c r="CY33" s="816"/>
      <c r="CZ33" s="816"/>
      <c r="DA33" s="817"/>
      <c r="DB33" s="815"/>
      <c r="DC33" s="816"/>
      <c r="DD33" s="816"/>
      <c r="DE33" s="816"/>
      <c r="DF33" s="817"/>
      <c r="DG33" s="815"/>
      <c r="DH33" s="816"/>
      <c r="DI33" s="816"/>
      <c r="DJ33" s="816"/>
      <c r="DK33" s="817"/>
      <c r="DL33" s="815"/>
      <c r="DM33" s="816"/>
      <c r="DN33" s="816"/>
      <c r="DO33" s="816"/>
      <c r="DP33" s="817"/>
      <c r="DQ33" s="815"/>
      <c r="DR33" s="816"/>
      <c r="DS33" s="816"/>
      <c r="DT33" s="816"/>
      <c r="DU33" s="817"/>
      <c r="DV33" s="812"/>
      <c r="DW33" s="813"/>
      <c r="DX33" s="813"/>
      <c r="DY33" s="813"/>
      <c r="DZ33" s="818"/>
      <c r="EA33" s="230"/>
    </row>
    <row r="34" spans="1:131" ht="26.25" customHeight="1" x14ac:dyDescent="0.2">
      <c r="A34" s="242">
        <v>7</v>
      </c>
      <c r="B34" s="819"/>
      <c r="C34" s="820"/>
      <c r="D34" s="820"/>
      <c r="E34" s="820"/>
      <c r="F34" s="820"/>
      <c r="G34" s="820"/>
      <c r="H34" s="820"/>
      <c r="I34" s="820"/>
      <c r="J34" s="820"/>
      <c r="K34" s="820"/>
      <c r="L34" s="820"/>
      <c r="M34" s="820"/>
      <c r="N34" s="820"/>
      <c r="O34" s="820"/>
      <c r="P34" s="821"/>
      <c r="Q34" s="822"/>
      <c r="R34" s="823"/>
      <c r="S34" s="823"/>
      <c r="T34" s="823"/>
      <c r="U34" s="823"/>
      <c r="V34" s="823"/>
      <c r="W34" s="823"/>
      <c r="X34" s="823"/>
      <c r="Y34" s="823"/>
      <c r="Z34" s="823"/>
      <c r="AA34" s="823"/>
      <c r="AB34" s="823"/>
      <c r="AC34" s="823"/>
      <c r="AD34" s="823"/>
      <c r="AE34" s="824"/>
      <c r="AF34" s="825"/>
      <c r="AG34" s="826"/>
      <c r="AH34" s="826"/>
      <c r="AI34" s="826"/>
      <c r="AJ34" s="827"/>
      <c r="AK34" s="873"/>
      <c r="AL34" s="869"/>
      <c r="AM34" s="869"/>
      <c r="AN34" s="869"/>
      <c r="AO34" s="869"/>
      <c r="AP34" s="869"/>
      <c r="AQ34" s="869"/>
      <c r="AR34" s="869"/>
      <c r="AS34" s="869"/>
      <c r="AT34" s="869"/>
      <c r="AU34" s="869"/>
      <c r="AV34" s="869"/>
      <c r="AW34" s="869"/>
      <c r="AX34" s="869"/>
      <c r="AY34" s="869"/>
      <c r="AZ34" s="870"/>
      <c r="BA34" s="870"/>
      <c r="BB34" s="870"/>
      <c r="BC34" s="870"/>
      <c r="BD34" s="870"/>
      <c r="BE34" s="871"/>
      <c r="BF34" s="871"/>
      <c r="BG34" s="871"/>
      <c r="BH34" s="871"/>
      <c r="BI34" s="872"/>
      <c r="BJ34" s="232"/>
      <c r="BK34" s="232"/>
      <c r="BL34" s="232"/>
      <c r="BM34" s="232"/>
      <c r="BN34" s="232"/>
      <c r="BO34" s="241"/>
      <c r="BP34" s="241"/>
      <c r="BQ34" s="238">
        <v>28</v>
      </c>
      <c r="BR34" s="239"/>
      <c r="BS34" s="812"/>
      <c r="BT34" s="813"/>
      <c r="BU34" s="813"/>
      <c r="BV34" s="813"/>
      <c r="BW34" s="813"/>
      <c r="BX34" s="813"/>
      <c r="BY34" s="813"/>
      <c r="BZ34" s="813"/>
      <c r="CA34" s="813"/>
      <c r="CB34" s="813"/>
      <c r="CC34" s="813"/>
      <c r="CD34" s="813"/>
      <c r="CE34" s="813"/>
      <c r="CF34" s="813"/>
      <c r="CG34" s="814"/>
      <c r="CH34" s="815"/>
      <c r="CI34" s="816"/>
      <c r="CJ34" s="816"/>
      <c r="CK34" s="816"/>
      <c r="CL34" s="817"/>
      <c r="CM34" s="815"/>
      <c r="CN34" s="816"/>
      <c r="CO34" s="816"/>
      <c r="CP34" s="816"/>
      <c r="CQ34" s="817"/>
      <c r="CR34" s="815"/>
      <c r="CS34" s="816"/>
      <c r="CT34" s="816"/>
      <c r="CU34" s="816"/>
      <c r="CV34" s="817"/>
      <c r="CW34" s="815"/>
      <c r="CX34" s="816"/>
      <c r="CY34" s="816"/>
      <c r="CZ34" s="816"/>
      <c r="DA34" s="817"/>
      <c r="DB34" s="815"/>
      <c r="DC34" s="816"/>
      <c r="DD34" s="816"/>
      <c r="DE34" s="816"/>
      <c r="DF34" s="817"/>
      <c r="DG34" s="815"/>
      <c r="DH34" s="816"/>
      <c r="DI34" s="816"/>
      <c r="DJ34" s="816"/>
      <c r="DK34" s="817"/>
      <c r="DL34" s="815"/>
      <c r="DM34" s="816"/>
      <c r="DN34" s="816"/>
      <c r="DO34" s="816"/>
      <c r="DP34" s="817"/>
      <c r="DQ34" s="815"/>
      <c r="DR34" s="816"/>
      <c r="DS34" s="816"/>
      <c r="DT34" s="816"/>
      <c r="DU34" s="817"/>
      <c r="DV34" s="812"/>
      <c r="DW34" s="813"/>
      <c r="DX34" s="813"/>
      <c r="DY34" s="813"/>
      <c r="DZ34" s="818"/>
      <c r="EA34" s="230"/>
    </row>
    <row r="35" spans="1:131" ht="26.25" customHeight="1" x14ac:dyDescent="0.2">
      <c r="A35" s="242">
        <v>8</v>
      </c>
      <c r="B35" s="819"/>
      <c r="C35" s="820"/>
      <c r="D35" s="820"/>
      <c r="E35" s="820"/>
      <c r="F35" s="820"/>
      <c r="G35" s="820"/>
      <c r="H35" s="820"/>
      <c r="I35" s="820"/>
      <c r="J35" s="820"/>
      <c r="K35" s="820"/>
      <c r="L35" s="820"/>
      <c r="M35" s="820"/>
      <c r="N35" s="820"/>
      <c r="O35" s="820"/>
      <c r="P35" s="821"/>
      <c r="Q35" s="822"/>
      <c r="R35" s="823"/>
      <c r="S35" s="823"/>
      <c r="T35" s="823"/>
      <c r="U35" s="823"/>
      <c r="V35" s="823"/>
      <c r="W35" s="823"/>
      <c r="X35" s="823"/>
      <c r="Y35" s="823"/>
      <c r="Z35" s="823"/>
      <c r="AA35" s="823"/>
      <c r="AB35" s="823"/>
      <c r="AC35" s="823"/>
      <c r="AD35" s="823"/>
      <c r="AE35" s="824"/>
      <c r="AF35" s="825"/>
      <c r="AG35" s="826"/>
      <c r="AH35" s="826"/>
      <c r="AI35" s="826"/>
      <c r="AJ35" s="827"/>
      <c r="AK35" s="873"/>
      <c r="AL35" s="869"/>
      <c r="AM35" s="869"/>
      <c r="AN35" s="869"/>
      <c r="AO35" s="869"/>
      <c r="AP35" s="869"/>
      <c r="AQ35" s="869"/>
      <c r="AR35" s="869"/>
      <c r="AS35" s="869"/>
      <c r="AT35" s="869"/>
      <c r="AU35" s="869"/>
      <c r="AV35" s="869"/>
      <c r="AW35" s="869"/>
      <c r="AX35" s="869"/>
      <c r="AY35" s="869"/>
      <c r="AZ35" s="870"/>
      <c r="BA35" s="870"/>
      <c r="BB35" s="870"/>
      <c r="BC35" s="870"/>
      <c r="BD35" s="870"/>
      <c r="BE35" s="871"/>
      <c r="BF35" s="871"/>
      <c r="BG35" s="871"/>
      <c r="BH35" s="871"/>
      <c r="BI35" s="872"/>
      <c r="BJ35" s="232"/>
      <c r="BK35" s="232"/>
      <c r="BL35" s="232"/>
      <c r="BM35" s="232"/>
      <c r="BN35" s="232"/>
      <c r="BO35" s="241"/>
      <c r="BP35" s="241"/>
      <c r="BQ35" s="238">
        <v>29</v>
      </c>
      <c r="BR35" s="239"/>
      <c r="BS35" s="812"/>
      <c r="BT35" s="813"/>
      <c r="BU35" s="813"/>
      <c r="BV35" s="813"/>
      <c r="BW35" s="813"/>
      <c r="BX35" s="813"/>
      <c r="BY35" s="813"/>
      <c r="BZ35" s="813"/>
      <c r="CA35" s="813"/>
      <c r="CB35" s="813"/>
      <c r="CC35" s="813"/>
      <c r="CD35" s="813"/>
      <c r="CE35" s="813"/>
      <c r="CF35" s="813"/>
      <c r="CG35" s="814"/>
      <c r="CH35" s="815"/>
      <c r="CI35" s="816"/>
      <c r="CJ35" s="816"/>
      <c r="CK35" s="816"/>
      <c r="CL35" s="817"/>
      <c r="CM35" s="815"/>
      <c r="CN35" s="816"/>
      <c r="CO35" s="816"/>
      <c r="CP35" s="816"/>
      <c r="CQ35" s="817"/>
      <c r="CR35" s="815"/>
      <c r="CS35" s="816"/>
      <c r="CT35" s="816"/>
      <c r="CU35" s="816"/>
      <c r="CV35" s="817"/>
      <c r="CW35" s="815"/>
      <c r="CX35" s="816"/>
      <c r="CY35" s="816"/>
      <c r="CZ35" s="816"/>
      <c r="DA35" s="817"/>
      <c r="DB35" s="815"/>
      <c r="DC35" s="816"/>
      <c r="DD35" s="816"/>
      <c r="DE35" s="816"/>
      <c r="DF35" s="817"/>
      <c r="DG35" s="815"/>
      <c r="DH35" s="816"/>
      <c r="DI35" s="816"/>
      <c r="DJ35" s="816"/>
      <c r="DK35" s="817"/>
      <c r="DL35" s="815"/>
      <c r="DM35" s="816"/>
      <c r="DN35" s="816"/>
      <c r="DO35" s="816"/>
      <c r="DP35" s="817"/>
      <c r="DQ35" s="815"/>
      <c r="DR35" s="816"/>
      <c r="DS35" s="816"/>
      <c r="DT35" s="816"/>
      <c r="DU35" s="817"/>
      <c r="DV35" s="812"/>
      <c r="DW35" s="813"/>
      <c r="DX35" s="813"/>
      <c r="DY35" s="813"/>
      <c r="DZ35" s="818"/>
      <c r="EA35" s="230"/>
    </row>
    <row r="36" spans="1:131" ht="26.25" customHeight="1" x14ac:dyDescent="0.2">
      <c r="A36" s="242">
        <v>9</v>
      </c>
      <c r="B36" s="819"/>
      <c r="C36" s="820"/>
      <c r="D36" s="820"/>
      <c r="E36" s="820"/>
      <c r="F36" s="820"/>
      <c r="G36" s="820"/>
      <c r="H36" s="820"/>
      <c r="I36" s="820"/>
      <c r="J36" s="820"/>
      <c r="K36" s="820"/>
      <c r="L36" s="820"/>
      <c r="M36" s="820"/>
      <c r="N36" s="820"/>
      <c r="O36" s="820"/>
      <c r="P36" s="821"/>
      <c r="Q36" s="822"/>
      <c r="R36" s="823"/>
      <c r="S36" s="823"/>
      <c r="T36" s="823"/>
      <c r="U36" s="823"/>
      <c r="V36" s="823"/>
      <c r="W36" s="823"/>
      <c r="X36" s="823"/>
      <c r="Y36" s="823"/>
      <c r="Z36" s="823"/>
      <c r="AA36" s="823"/>
      <c r="AB36" s="823"/>
      <c r="AC36" s="823"/>
      <c r="AD36" s="823"/>
      <c r="AE36" s="824"/>
      <c r="AF36" s="825"/>
      <c r="AG36" s="826"/>
      <c r="AH36" s="826"/>
      <c r="AI36" s="826"/>
      <c r="AJ36" s="827"/>
      <c r="AK36" s="873"/>
      <c r="AL36" s="869"/>
      <c r="AM36" s="869"/>
      <c r="AN36" s="869"/>
      <c r="AO36" s="869"/>
      <c r="AP36" s="869"/>
      <c r="AQ36" s="869"/>
      <c r="AR36" s="869"/>
      <c r="AS36" s="869"/>
      <c r="AT36" s="869"/>
      <c r="AU36" s="869"/>
      <c r="AV36" s="869"/>
      <c r="AW36" s="869"/>
      <c r="AX36" s="869"/>
      <c r="AY36" s="869"/>
      <c r="AZ36" s="870"/>
      <c r="BA36" s="870"/>
      <c r="BB36" s="870"/>
      <c r="BC36" s="870"/>
      <c r="BD36" s="870"/>
      <c r="BE36" s="871"/>
      <c r="BF36" s="871"/>
      <c r="BG36" s="871"/>
      <c r="BH36" s="871"/>
      <c r="BI36" s="872"/>
      <c r="BJ36" s="232"/>
      <c r="BK36" s="232"/>
      <c r="BL36" s="232"/>
      <c r="BM36" s="232"/>
      <c r="BN36" s="232"/>
      <c r="BO36" s="241"/>
      <c r="BP36" s="241"/>
      <c r="BQ36" s="238">
        <v>30</v>
      </c>
      <c r="BR36" s="239"/>
      <c r="BS36" s="812"/>
      <c r="BT36" s="813"/>
      <c r="BU36" s="813"/>
      <c r="BV36" s="813"/>
      <c r="BW36" s="813"/>
      <c r="BX36" s="813"/>
      <c r="BY36" s="813"/>
      <c r="BZ36" s="813"/>
      <c r="CA36" s="813"/>
      <c r="CB36" s="813"/>
      <c r="CC36" s="813"/>
      <c r="CD36" s="813"/>
      <c r="CE36" s="813"/>
      <c r="CF36" s="813"/>
      <c r="CG36" s="814"/>
      <c r="CH36" s="815"/>
      <c r="CI36" s="816"/>
      <c r="CJ36" s="816"/>
      <c r="CK36" s="816"/>
      <c r="CL36" s="817"/>
      <c r="CM36" s="815"/>
      <c r="CN36" s="816"/>
      <c r="CO36" s="816"/>
      <c r="CP36" s="816"/>
      <c r="CQ36" s="817"/>
      <c r="CR36" s="815"/>
      <c r="CS36" s="816"/>
      <c r="CT36" s="816"/>
      <c r="CU36" s="816"/>
      <c r="CV36" s="817"/>
      <c r="CW36" s="815"/>
      <c r="CX36" s="816"/>
      <c r="CY36" s="816"/>
      <c r="CZ36" s="816"/>
      <c r="DA36" s="817"/>
      <c r="DB36" s="815"/>
      <c r="DC36" s="816"/>
      <c r="DD36" s="816"/>
      <c r="DE36" s="816"/>
      <c r="DF36" s="817"/>
      <c r="DG36" s="815"/>
      <c r="DH36" s="816"/>
      <c r="DI36" s="816"/>
      <c r="DJ36" s="816"/>
      <c r="DK36" s="817"/>
      <c r="DL36" s="815"/>
      <c r="DM36" s="816"/>
      <c r="DN36" s="816"/>
      <c r="DO36" s="816"/>
      <c r="DP36" s="817"/>
      <c r="DQ36" s="815"/>
      <c r="DR36" s="816"/>
      <c r="DS36" s="816"/>
      <c r="DT36" s="816"/>
      <c r="DU36" s="817"/>
      <c r="DV36" s="812"/>
      <c r="DW36" s="813"/>
      <c r="DX36" s="813"/>
      <c r="DY36" s="813"/>
      <c r="DZ36" s="818"/>
      <c r="EA36" s="230"/>
    </row>
    <row r="37" spans="1:131" ht="26.25" customHeight="1" x14ac:dyDescent="0.2">
      <c r="A37" s="242">
        <v>10</v>
      </c>
      <c r="B37" s="819"/>
      <c r="C37" s="820"/>
      <c r="D37" s="820"/>
      <c r="E37" s="820"/>
      <c r="F37" s="820"/>
      <c r="G37" s="820"/>
      <c r="H37" s="820"/>
      <c r="I37" s="820"/>
      <c r="J37" s="820"/>
      <c r="K37" s="820"/>
      <c r="L37" s="820"/>
      <c r="M37" s="820"/>
      <c r="N37" s="820"/>
      <c r="O37" s="820"/>
      <c r="P37" s="821"/>
      <c r="Q37" s="822"/>
      <c r="R37" s="823"/>
      <c r="S37" s="823"/>
      <c r="T37" s="823"/>
      <c r="U37" s="823"/>
      <c r="V37" s="823"/>
      <c r="W37" s="823"/>
      <c r="X37" s="823"/>
      <c r="Y37" s="823"/>
      <c r="Z37" s="823"/>
      <c r="AA37" s="823"/>
      <c r="AB37" s="823"/>
      <c r="AC37" s="823"/>
      <c r="AD37" s="823"/>
      <c r="AE37" s="824"/>
      <c r="AF37" s="825"/>
      <c r="AG37" s="826"/>
      <c r="AH37" s="826"/>
      <c r="AI37" s="826"/>
      <c r="AJ37" s="827"/>
      <c r="AK37" s="873"/>
      <c r="AL37" s="869"/>
      <c r="AM37" s="869"/>
      <c r="AN37" s="869"/>
      <c r="AO37" s="869"/>
      <c r="AP37" s="869"/>
      <c r="AQ37" s="869"/>
      <c r="AR37" s="869"/>
      <c r="AS37" s="869"/>
      <c r="AT37" s="869"/>
      <c r="AU37" s="869"/>
      <c r="AV37" s="869"/>
      <c r="AW37" s="869"/>
      <c r="AX37" s="869"/>
      <c r="AY37" s="869"/>
      <c r="AZ37" s="870"/>
      <c r="BA37" s="870"/>
      <c r="BB37" s="870"/>
      <c r="BC37" s="870"/>
      <c r="BD37" s="870"/>
      <c r="BE37" s="871"/>
      <c r="BF37" s="871"/>
      <c r="BG37" s="871"/>
      <c r="BH37" s="871"/>
      <c r="BI37" s="872"/>
      <c r="BJ37" s="232"/>
      <c r="BK37" s="232"/>
      <c r="BL37" s="232"/>
      <c r="BM37" s="232"/>
      <c r="BN37" s="232"/>
      <c r="BO37" s="241"/>
      <c r="BP37" s="241"/>
      <c r="BQ37" s="238">
        <v>31</v>
      </c>
      <c r="BR37" s="239"/>
      <c r="BS37" s="812"/>
      <c r="BT37" s="813"/>
      <c r="BU37" s="813"/>
      <c r="BV37" s="813"/>
      <c r="BW37" s="813"/>
      <c r="BX37" s="813"/>
      <c r="BY37" s="813"/>
      <c r="BZ37" s="813"/>
      <c r="CA37" s="813"/>
      <c r="CB37" s="813"/>
      <c r="CC37" s="813"/>
      <c r="CD37" s="813"/>
      <c r="CE37" s="813"/>
      <c r="CF37" s="813"/>
      <c r="CG37" s="814"/>
      <c r="CH37" s="815"/>
      <c r="CI37" s="816"/>
      <c r="CJ37" s="816"/>
      <c r="CK37" s="816"/>
      <c r="CL37" s="817"/>
      <c r="CM37" s="815"/>
      <c r="CN37" s="816"/>
      <c r="CO37" s="816"/>
      <c r="CP37" s="816"/>
      <c r="CQ37" s="817"/>
      <c r="CR37" s="815"/>
      <c r="CS37" s="816"/>
      <c r="CT37" s="816"/>
      <c r="CU37" s="816"/>
      <c r="CV37" s="817"/>
      <c r="CW37" s="815"/>
      <c r="CX37" s="816"/>
      <c r="CY37" s="816"/>
      <c r="CZ37" s="816"/>
      <c r="DA37" s="817"/>
      <c r="DB37" s="815"/>
      <c r="DC37" s="816"/>
      <c r="DD37" s="816"/>
      <c r="DE37" s="816"/>
      <c r="DF37" s="817"/>
      <c r="DG37" s="815"/>
      <c r="DH37" s="816"/>
      <c r="DI37" s="816"/>
      <c r="DJ37" s="816"/>
      <c r="DK37" s="817"/>
      <c r="DL37" s="815"/>
      <c r="DM37" s="816"/>
      <c r="DN37" s="816"/>
      <c r="DO37" s="816"/>
      <c r="DP37" s="817"/>
      <c r="DQ37" s="815"/>
      <c r="DR37" s="816"/>
      <c r="DS37" s="816"/>
      <c r="DT37" s="816"/>
      <c r="DU37" s="817"/>
      <c r="DV37" s="812"/>
      <c r="DW37" s="813"/>
      <c r="DX37" s="813"/>
      <c r="DY37" s="813"/>
      <c r="DZ37" s="818"/>
      <c r="EA37" s="230"/>
    </row>
    <row r="38" spans="1:131" ht="26.25" customHeight="1" x14ac:dyDescent="0.2">
      <c r="A38" s="242">
        <v>11</v>
      </c>
      <c r="B38" s="819"/>
      <c r="C38" s="820"/>
      <c r="D38" s="820"/>
      <c r="E38" s="820"/>
      <c r="F38" s="820"/>
      <c r="G38" s="820"/>
      <c r="H38" s="820"/>
      <c r="I38" s="820"/>
      <c r="J38" s="820"/>
      <c r="K38" s="820"/>
      <c r="L38" s="820"/>
      <c r="M38" s="820"/>
      <c r="N38" s="820"/>
      <c r="O38" s="820"/>
      <c r="P38" s="821"/>
      <c r="Q38" s="822"/>
      <c r="R38" s="823"/>
      <c r="S38" s="823"/>
      <c r="T38" s="823"/>
      <c r="U38" s="823"/>
      <c r="V38" s="823"/>
      <c r="W38" s="823"/>
      <c r="X38" s="823"/>
      <c r="Y38" s="823"/>
      <c r="Z38" s="823"/>
      <c r="AA38" s="823"/>
      <c r="AB38" s="823"/>
      <c r="AC38" s="823"/>
      <c r="AD38" s="823"/>
      <c r="AE38" s="824"/>
      <c r="AF38" s="825"/>
      <c r="AG38" s="826"/>
      <c r="AH38" s="826"/>
      <c r="AI38" s="826"/>
      <c r="AJ38" s="827"/>
      <c r="AK38" s="873"/>
      <c r="AL38" s="869"/>
      <c r="AM38" s="869"/>
      <c r="AN38" s="869"/>
      <c r="AO38" s="869"/>
      <c r="AP38" s="869"/>
      <c r="AQ38" s="869"/>
      <c r="AR38" s="869"/>
      <c r="AS38" s="869"/>
      <c r="AT38" s="869"/>
      <c r="AU38" s="869"/>
      <c r="AV38" s="869"/>
      <c r="AW38" s="869"/>
      <c r="AX38" s="869"/>
      <c r="AY38" s="869"/>
      <c r="AZ38" s="870"/>
      <c r="BA38" s="870"/>
      <c r="BB38" s="870"/>
      <c r="BC38" s="870"/>
      <c r="BD38" s="870"/>
      <c r="BE38" s="871"/>
      <c r="BF38" s="871"/>
      <c r="BG38" s="871"/>
      <c r="BH38" s="871"/>
      <c r="BI38" s="872"/>
      <c r="BJ38" s="232"/>
      <c r="BK38" s="232"/>
      <c r="BL38" s="232"/>
      <c r="BM38" s="232"/>
      <c r="BN38" s="232"/>
      <c r="BO38" s="241"/>
      <c r="BP38" s="241"/>
      <c r="BQ38" s="238">
        <v>32</v>
      </c>
      <c r="BR38" s="239"/>
      <c r="BS38" s="812"/>
      <c r="BT38" s="813"/>
      <c r="BU38" s="813"/>
      <c r="BV38" s="813"/>
      <c r="BW38" s="813"/>
      <c r="BX38" s="813"/>
      <c r="BY38" s="813"/>
      <c r="BZ38" s="813"/>
      <c r="CA38" s="813"/>
      <c r="CB38" s="813"/>
      <c r="CC38" s="813"/>
      <c r="CD38" s="813"/>
      <c r="CE38" s="813"/>
      <c r="CF38" s="813"/>
      <c r="CG38" s="814"/>
      <c r="CH38" s="815"/>
      <c r="CI38" s="816"/>
      <c r="CJ38" s="816"/>
      <c r="CK38" s="816"/>
      <c r="CL38" s="817"/>
      <c r="CM38" s="815"/>
      <c r="CN38" s="816"/>
      <c r="CO38" s="816"/>
      <c r="CP38" s="816"/>
      <c r="CQ38" s="817"/>
      <c r="CR38" s="815"/>
      <c r="CS38" s="816"/>
      <c r="CT38" s="816"/>
      <c r="CU38" s="816"/>
      <c r="CV38" s="817"/>
      <c r="CW38" s="815"/>
      <c r="CX38" s="816"/>
      <c r="CY38" s="816"/>
      <c r="CZ38" s="816"/>
      <c r="DA38" s="817"/>
      <c r="DB38" s="815"/>
      <c r="DC38" s="816"/>
      <c r="DD38" s="816"/>
      <c r="DE38" s="816"/>
      <c r="DF38" s="817"/>
      <c r="DG38" s="815"/>
      <c r="DH38" s="816"/>
      <c r="DI38" s="816"/>
      <c r="DJ38" s="816"/>
      <c r="DK38" s="817"/>
      <c r="DL38" s="815"/>
      <c r="DM38" s="816"/>
      <c r="DN38" s="816"/>
      <c r="DO38" s="816"/>
      <c r="DP38" s="817"/>
      <c r="DQ38" s="815"/>
      <c r="DR38" s="816"/>
      <c r="DS38" s="816"/>
      <c r="DT38" s="816"/>
      <c r="DU38" s="817"/>
      <c r="DV38" s="812"/>
      <c r="DW38" s="813"/>
      <c r="DX38" s="813"/>
      <c r="DY38" s="813"/>
      <c r="DZ38" s="818"/>
      <c r="EA38" s="230"/>
    </row>
    <row r="39" spans="1:131" ht="26.25" customHeight="1" x14ac:dyDescent="0.2">
      <c r="A39" s="242">
        <v>12</v>
      </c>
      <c r="B39" s="819"/>
      <c r="C39" s="820"/>
      <c r="D39" s="820"/>
      <c r="E39" s="820"/>
      <c r="F39" s="820"/>
      <c r="G39" s="820"/>
      <c r="H39" s="820"/>
      <c r="I39" s="820"/>
      <c r="J39" s="820"/>
      <c r="K39" s="820"/>
      <c r="L39" s="820"/>
      <c r="M39" s="820"/>
      <c r="N39" s="820"/>
      <c r="O39" s="820"/>
      <c r="P39" s="821"/>
      <c r="Q39" s="822"/>
      <c r="R39" s="823"/>
      <c r="S39" s="823"/>
      <c r="T39" s="823"/>
      <c r="U39" s="823"/>
      <c r="V39" s="823"/>
      <c r="W39" s="823"/>
      <c r="X39" s="823"/>
      <c r="Y39" s="823"/>
      <c r="Z39" s="823"/>
      <c r="AA39" s="823"/>
      <c r="AB39" s="823"/>
      <c r="AC39" s="823"/>
      <c r="AD39" s="823"/>
      <c r="AE39" s="824"/>
      <c r="AF39" s="825"/>
      <c r="AG39" s="826"/>
      <c r="AH39" s="826"/>
      <c r="AI39" s="826"/>
      <c r="AJ39" s="827"/>
      <c r="AK39" s="873"/>
      <c r="AL39" s="869"/>
      <c r="AM39" s="869"/>
      <c r="AN39" s="869"/>
      <c r="AO39" s="869"/>
      <c r="AP39" s="869"/>
      <c r="AQ39" s="869"/>
      <c r="AR39" s="869"/>
      <c r="AS39" s="869"/>
      <c r="AT39" s="869"/>
      <c r="AU39" s="869"/>
      <c r="AV39" s="869"/>
      <c r="AW39" s="869"/>
      <c r="AX39" s="869"/>
      <c r="AY39" s="869"/>
      <c r="AZ39" s="870"/>
      <c r="BA39" s="870"/>
      <c r="BB39" s="870"/>
      <c r="BC39" s="870"/>
      <c r="BD39" s="870"/>
      <c r="BE39" s="871"/>
      <c r="BF39" s="871"/>
      <c r="BG39" s="871"/>
      <c r="BH39" s="871"/>
      <c r="BI39" s="872"/>
      <c r="BJ39" s="232"/>
      <c r="BK39" s="232"/>
      <c r="BL39" s="232"/>
      <c r="BM39" s="232"/>
      <c r="BN39" s="232"/>
      <c r="BO39" s="241"/>
      <c r="BP39" s="241"/>
      <c r="BQ39" s="238">
        <v>33</v>
      </c>
      <c r="BR39" s="239"/>
      <c r="BS39" s="812"/>
      <c r="BT39" s="813"/>
      <c r="BU39" s="813"/>
      <c r="BV39" s="813"/>
      <c r="BW39" s="813"/>
      <c r="BX39" s="813"/>
      <c r="BY39" s="813"/>
      <c r="BZ39" s="813"/>
      <c r="CA39" s="813"/>
      <c r="CB39" s="813"/>
      <c r="CC39" s="813"/>
      <c r="CD39" s="813"/>
      <c r="CE39" s="813"/>
      <c r="CF39" s="813"/>
      <c r="CG39" s="814"/>
      <c r="CH39" s="815"/>
      <c r="CI39" s="816"/>
      <c r="CJ39" s="816"/>
      <c r="CK39" s="816"/>
      <c r="CL39" s="817"/>
      <c r="CM39" s="815"/>
      <c r="CN39" s="816"/>
      <c r="CO39" s="816"/>
      <c r="CP39" s="816"/>
      <c r="CQ39" s="817"/>
      <c r="CR39" s="815"/>
      <c r="CS39" s="816"/>
      <c r="CT39" s="816"/>
      <c r="CU39" s="816"/>
      <c r="CV39" s="817"/>
      <c r="CW39" s="815"/>
      <c r="CX39" s="816"/>
      <c r="CY39" s="816"/>
      <c r="CZ39" s="816"/>
      <c r="DA39" s="817"/>
      <c r="DB39" s="815"/>
      <c r="DC39" s="816"/>
      <c r="DD39" s="816"/>
      <c r="DE39" s="816"/>
      <c r="DF39" s="817"/>
      <c r="DG39" s="815"/>
      <c r="DH39" s="816"/>
      <c r="DI39" s="816"/>
      <c r="DJ39" s="816"/>
      <c r="DK39" s="817"/>
      <c r="DL39" s="815"/>
      <c r="DM39" s="816"/>
      <c r="DN39" s="816"/>
      <c r="DO39" s="816"/>
      <c r="DP39" s="817"/>
      <c r="DQ39" s="815"/>
      <c r="DR39" s="816"/>
      <c r="DS39" s="816"/>
      <c r="DT39" s="816"/>
      <c r="DU39" s="817"/>
      <c r="DV39" s="812"/>
      <c r="DW39" s="813"/>
      <c r="DX39" s="813"/>
      <c r="DY39" s="813"/>
      <c r="DZ39" s="818"/>
      <c r="EA39" s="230"/>
    </row>
    <row r="40" spans="1:131" ht="26.25" customHeight="1" x14ac:dyDescent="0.2">
      <c r="A40" s="238">
        <v>13</v>
      </c>
      <c r="B40" s="819"/>
      <c r="C40" s="820"/>
      <c r="D40" s="820"/>
      <c r="E40" s="820"/>
      <c r="F40" s="820"/>
      <c r="G40" s="820"/>
      <c r="H40" s="820"/>
      <c r="I40" s="820"/>
      <c r="J40" s="820"/>
      <c r="K40" s="820"/>
      <c r="L40" s="820"/>
      <c r="M40" s="820"/>
      <c r="N40" s="820"/>
      <c r="O40" s="820"/>
      <c r="P40" s="821"/>
      <c r="Q40" s="822"/>
      <c r="R40" s="823"/>
      <c r="S40" s="823"/>
      <c r="T40" s="823"/>
      <c r="U40" s="823"/>
      <c r="V40" s="823"/>
      <c r="W40" s="823"/>
      <c r="X40" s="823"/>
      <c r="Y40" s="823"/>
      <c r="Z40" s="823"/>
      <c r="AA40" s="823"/>
      <c r="AB40" s="823"/>
      <c r="AC40" s="823"/>
      <c r="AD40" s="823"/>
      <c r="AE40" s="824"/>
      <c r="AF40" s="825"/>
      <c r="AG40" s="826"/>
      <c r="AH40" s="826"/>
      <c r="AI40" s="826"/>
      <c r="AJ40" s="827"/>
      <c r="AK40" s="873"/>
      <c r="AL40" s="869"/>
      <c r="AM40" s="869"/>
      <c r="AN40" s="869"/>
      <c r="AO40" s="869"/>
      <c r="AP40" s="869"/>
      <c r="AQ40" s="869"/>
      <c r="AR40" s="869"/>
      <c r="AS40" s="869"/>
      <c r="AT40" s="869"/>
      <c r="AU40" s="869"/>
      <c r="AV40" s="869"/>
      <c r="AW40" s="869"/>
      <c r="AX40" s="869"/>
      <c r="AY40" s="869"/>
      <c r="AZ40" s="870"/>
      <c r="BA40" s="870"/>
      <c r="BB40" s="870"/>
      <c r="BC40" s="870"/>
      <c r="BD40" s="870"/>
      <c r="BE40" s="871"/>
      <c r="BF40" s="871"/>
      <c r="BG40" s="871"/>
      <c r="BH40" s="871"/>
      <c r="BI40" s="872"/>
      <c r="BJ40" s="232"/>
      <c r="BK40" s="232"/>
      <c r="BL40" s="232"/>
      <c r="BM40" s="232"/>
      <c r="BN40" s="232"/>
      <c r="BO40" s="241"/>
      <c r="BP40" s="241"/>
      <c r="BQ40" s="238">
        <v>34</v>
      </c>
      <c r="BR40" s="239"/>
      <c r="BS40" s="812"/>
      <c r="BT40" s="813"/>
      <c r="BU40" s="813"/>
      <c r="BV40" s="813"/>
      <c r="BW40" s="813"/>
      <c r="BX40" s="813"/>
      <c r="BY40" s="813"/>
      <c r="BZ40" s="813"/>
      <c r="CA40" s="813"/>
      <c r="CB40" s="813"/>
      <c r="CC40" s="813"/>
      <c r="CD40" s="813"/>
      <c r="CE40" s="813"/>
      <c r="CF40" s="813"/>
      <c r="CG40" s="814"/>
      <c r="CH40" s="815"/>
      <c r="CI40" s="816"/>
      <c r="CJ40" s="816"/>
      <c r="CK40" s="816"/>
      <c r="CL40" s="817"/>
      <c r="CM40" s="815"/>
      <c r="CN40" s="816"/>
      <c r="CO40" s="816"/>
      <c r="CP40" s="816"/>
      <c r="CQ40" s="817"/>
      <c r="CR40" s="815"/>
      <c r="CS40" s="816"/>
      <c r="CT40" s="816"/>
      <c r="CU40" s="816"/>
      <c r="CV40" s="817"/>
      <c r="CW40" s="815"/>
      <c r="CX40" s="816"/>
      <c r="CY40" s="816"/>
      <c r="CZ40" s="816"/>
      <c r="DA40" s="817"/>
      <c r="DB40" s="815"/>
      <c r="DC40" s="816"/>
      <c r="DD40" s="816"/>
      <c r="DE40" s="816"/>
      <c r="DF40" s="817"/>
      <c r="DG40" s="815"/>
      <c r="DH40" s="816"/>
      <c r="DI40" s="816"/>
      <c r="DJ40" s="816"/>
      <c r="DK40" s="817"/>
      <c r="DL40" s="815"/>
      <c r="DM40" s="816"/>
      <c r="DN40" s="816"/>
      <c r="DO40" s="816"/>
      <c r="DP40" s="817"/>
      <c r="DQ40" s="815"/>
      <c r="DR40" s="816"/>
      <c r="DS40" s="816"/>
      <c r="DT40" s="816"/>
      <c r="DU40" s="817"/>
      <c r="DV40" s="812"/>
      <c r="DW40" s="813"/>
      <c r="DX40" s="813"/>
      <c r="DY40" s="813"/>
      <c r="DZ40" s="818"/>
      <c r="EA40" s="230"/>
    </row>
    <row r="41" spans="1:131" ht="26.25" customHeight="1" x14ac:dyDescent="0.2">
      <c r="A41" s="238">
        <v>14</v>
      </c>
      <c r="B41" s="819"/>
      <c r="C41" s="820"/>
      <c r="D41" s="820"/>
      <c r="E41" s="820"/>
      <c r="F41" s="820"/>
      <c r="G41" s="820"/>
      <c r="H41" s="820"/>
      <c r="I41" s="820"/>
      <c r="J41" s="820"/>
      <c r="K41" s="820"/>
      <c r="L41" s="820"/>
      <c r="M41" s="820"/>
      <c r="N41" s="820"/>
      <c r="O41" s="820"/>
      <c r="P41" s="821"/>
      <c r="Q41" s="822"/>
      <c r="R41" s="823"/>
      <c r="S41" s="823"/>
      <c r="T41" s="823"/>
      <c r="U41" s="823"/>
      <c r="V41" s="823"/>
      <c r="W41" s="823"/>
      <c r="X41" s="823"/>
      <c r="Y41" s="823"/>
      <c r="Z41" s="823"/>
      <c r="AA41" s="823"/>
      <c r="AB41" s="823"/>
      <c r="AC41" s="823"/>
      <c r="AD41" s="823"/>
      <c r="AE41" s="824"/>
      <c r="AF41" s="825"/>
      <c r="AG41" s="826"/>
      <c r="AH41" s="826"/>
      <c r="AI41" s="826"/>
      <c r="AJ41" s="827"/>
      <c r="AK41" s="873"/>
      <c r="AL41" s="869"/>
      <c r="AM41" s="869"/>
      <c r="AN41" s="869"/>
      <c r="AO41" s="869"/>
      <c r="AP41" s="869"/>
      <c r="AQ41" s="869"/>
      <c r="AR41" s="869"/>
      <c r="AS41" s="869"/>
      <c r="AT41" s="869"/>
      <c r="AU41" s="869"/>
      <c r="AV41" s="869"/>
      <c r="AW41" s="869"/>
      <c r="AX41" s="869"/>
      <c r="AY41" s="869"/>
      <c r="AZ41" s="870"/>
      <c r="BA41" s="870"/>
      <c r="BB41" s="870"/>
      <c r="BC41" s="870"/>
      <c r="BD41" s="870"/>
      <c r="BE41" s="871"/>
      <c r="BF41" s="871"/>
      <c r="BG41" s="871"/>
      <c r="BH41" s="871"/>
      <c r="BI41" s="872"/>
      <c r="BJ41" s="232"/>
      <c r="BK41" s="232"/>
      <c r="BL41" s="232"/>
      <c r="BM41" s="232"/>
      <c r="BN41" s="232"/>
      <c r="BO41" s="241"/>
      <c r="BP41" s="241"/>
      <c r="BQ41" s="238">
        <v>35</v>
      </c>
      <c r="BR41" s="239"/>
      <c r="BS41" s="812"/>
      <c r="BT41" s="813"/>
      <c r="BU41" s="813"/>
      <c r="BV41" s="813"/>
      <c r="BW41" s="813"/>
      <c r="BX41" s="813"/>
      <c r="BY41" s="813"/>
      <c r="BZ41" s="813"/>
      <c r="CA41" s="813"/>
      <c r="CB41" s="813"/>
      <c r="CC41" s="813"/>
      <c r="CD41" s="813"/>
      <c r="CE41" s="813"/>
      <c r="CF41" s="813"/>
      <c r="CG41" s="814"/>
      <c r="CH41" s="815"/>
      <c r="CI41" s="816"/>
      <c r="CJ41" s="816"/>
      <c r="CK41" s="816"/>
      <c r="CL41" s="817"/>
      <c r="CM41" s="815"/>
      <c r="CN41" s="816"/>
      <c r="CO41" s="816"/>
      <c r="CP41" s="816"/>
      <c r="CQ41" s="817"/>
      <c r="CR41" s="815"/>
      <c r="CS41" s="816"/>
      <c r="CT41" s="816"/>
      <c r="CU41" s="816"/>
      <c r="CV41" s="817"/>
      <c r="CW41" s="815"/>
      <c r="CX41" s="816"/>
      <c r="CY41" s="816"/>
      <c r="CZ41" s="816"/>
      <c r="DA41" s="817"/>
      <c r="DB41" s="815"/>
      <c r="DC41" s="816"/>
      <c r="DD41" s="816"/>
      <c r="DE41" s="816"/>
      <c r="DF41" s="817"/>
      <c r="DG41" s="815"/>
      <c r="DH41" s="816"/>
      <c r="DI41" s="816"/>
      <c r="DJ41" s="816"/>
      <c r="DK41" s="817"/>
      <c r="DL41" s="815"/>
      <c r="DM41" s="816"/>
      <c r="DN41" s="816"/>
      <c r="DO41" s="816"/>
      <c r="DP41" s="817"/>
      <c r="DQ41" s="815"/>
      <c r="DR41" s="816"/>
      <c r="DS41" s="816"/>
      <c r="DT41" s="816"/>
      <c r="DU41" s="817"/>
      <c r="DV41" s="812"/>
      <c r="DW41" s="813"/>
      <c r="DX41" s="813"/>
      <c r="DY41" s="813"/>
      <c r="DZ41" s="818"/>
      <c r="EA41" s="230"/>
    </row>
    <row r="42" spans="1:131" ht="26.25" customHeight="1" x14ac:dyDescent="0.2">
      <c r="A42" s="238">
        <v>15</v>
      </c>
      <c r="B42" s="819"/>
      <c r="C42" s="820"/>
      <c r="D42" s="820"/>
      <c r="E42" s="820"/>
      <c r="F42" s="820"/>
      <c r="G42" s="820"/>
      <c r="H42" s="820"/>
      <c r="I42" s="820"/>
      <c r="J42" s="820"/>
      <c r="K42" s="820"/>
      <c r="L42" s="820"/>
      <c r="M42" s="820"/>
      <c r="N42" s="820"/>
      <c r="O42" s="820"/>
      <c r="P42" s="821"/>
      <c r="Q42" s="822"/>
      <c r="R42" s="823"/>
      <c r="S42" s="823"/>
      <c r="T42" s="823"/>
      <c r="U42" s="823"/>
      <c r="V42" s="823"/>
      <c r="W42" s="823"/>
      <c r="X42" s="823"/>
      <c r="Y42" s="823"/>
      <c r="Z42" s="823"/>
      <c r="AA42" s="823"/>
      <c r="AB42" s="823"/>
      <c r="AC42" s="823"/>
      <c r="AD42" s="823"/>
      <c r="AE42" s="824"/>
      <c r="AF42" s="825"/>
      <c r="AG42" s="826"/>
      <c r="AH42" s="826"/>
      <c r="AI42" s="826"/>
      <c r="AJ42" s="827"/>
      <c r="AK42" s="873"/>
      <c r="AL42" s="869"/>
      <c r="AM42" s="869"/>
      <c r="AN42" s="869"/>
      <c r="AO42" s="869"/>
      <c r="AP42" s="869"/>
      <c r="AQ42" s="869"/>
      <c r="AR42" s="869"/>
      <c r="AS42" s="869"/>
      <c r="AT42" s="869"/>
      <c r="AU42" s="869"/>
      <c r="AV42" s="869"/>
      <c r="AW42" s="869"/>
      <c r="AX42" s="869"/>
      <c r="AY42" s="869"/>
      <c r="AZ42" s="870"/>
      <c r="BA42" s="870"/>
      <c r="BB42" s="870"/>
      <c r="BC42" s="870"/>
      <c r="BD42" s="870"/>
      <c r="BE42" s="871"/>
      <c r="BF42" s="871"/>
      <c r="BG42" s="871"/>
      <c r="BH42" s="871"/>
      <c r="BI42" s="872"/>
      <c r="BJ42" s="232"/>
      <c r="BK42" s="232"/>
      <c r="BL42" s="232"/>
      <c r="BM42" s="232"/>
      <c r="BN42" s="232"/>
      <c r="BO42" s="241"/>
      <c r="BP42" s="241"/>
      <c r="BQ42" s="238">
        <v>36</v>
      </c>
      <c r="BR42" s="239"/>
      <c r="BS42" s="812"/>
      <c r="BT42" s="813"/>
      <c r="BU42" s="813"/>
      <c r="BV42" s="813"/>
      <c r="BW42" s="813"/>
      <c r="BX42" s="813"/>
      <c r="BY42" s="813"/>
      <c r="BZ42" s="813"/>
      <c r="CA42" s="813"/>
      <c r="CB42" s="813"/>
      <c r="CC42" s="813"/>
      <c r="CD42" s="813"/>
      <c r="CE42" s="813"/>
      <c r="CF42" s="813"/>
      <c r="CG42" s="814"/>
      <c r="CH42" s="815"/>
      <c r="CI42" s="816"/>
      <c r="CJ42" s="816"/>
      <c r="CK42" s="816"/>
      <c r="CL42" s="817"/>
      <c r="CM42" s="815"/>
      <c r="CN42" s="816"/>
      <c r="CO42" s="816"/>
      <c r="CP42" s="816"/>
      <c r="CQ42" s="817"/>
      <c r="CR42" s="815"/>
      <c r="CS42" s="816"/>
      <c r="CT42" s="816"/>
      <c r="CU42" s="816"/>
      <c r="CV42" s="817"/>
      <c r="CW42" s="815"/>
      <c r="CX42" s="816"/>
      <c r="CY42" s="816"/>
      <c r="CZ42" s="816"/>
      <c r="DA42" s="817"/>
      <c r="DB42" s="815"/>
      <c r="DC42" s="816"/>
      <c r="DD42" s="816"/>
      <c r="DE42" s="816"/>
      <c r="DF42" s="817"/>
      <c r="DG42" s="815"/>
      <c r="DH42" s="816"/>
      <c r="DI42" s="816"/>
      <c r="DJ42" s="816"/>
      <c r="DK42" s="817"/>
      <c r="DL42" s="815"/>
      <c r="DM42" s="816"/>
      <c r="DN42" s="816"/>
      <c r="DO42" s="816"/>
      <c r="DP42" s="817"/>
      <c r="DQ42" s="815"/>
      <c r="DR42" s="816"/>
      <c r="DS42" s="816"/>
      <c r="DT42" s="816"/>
      <c r="DU42" s="817"/>
      <c r="DV42" s="812"/>
      <c r="DW42" s="813"/>
      <c r="DX42" s="813"/>
      <c r="DY42" s="813"/>
      <c r="DZ42" s="818"/>
      <c r="EA42" s="230"/>
    </row>
    <row r="43" spans="1:131" ht="26.25" customHeight="1" x14ac:dyDescent="0.2">
      <c r="A43" s="238">
        <v>16</v>
      </c>
      <c r="B43" s="819"/>
      <c r="C43" s="820"/>
      <c r="D43" s="820"/>
      <c r="E43" s="820"/>
      <c r="F43" s="820"/>
      <c r="G43" s="820"/>
      <c r="H43" s="820"/>
      <c r="I43" s="820"/>
      <c r="J43" s="820"/>
      <c r="K43" s="820"/>
      <c r="L43" s="820"/>
      <c r="M43" s="820"/>
      <c r="N43" s="820"/>
      <c r="O43" s="820"/>
      <c r="P43" s="821"/>
      <c r="Q43" s="822"/>
      <c r="R43" s="823"/>
      <c r="S43" s="823"/>
      <c r="T43" s="823"/>
      <c r="U43" s="823"/>
      <c r="V43" s="823"/>
      <c r="W43" s="823"/>
      <c r="X43" s="823"/>
      <c r="Y43" s="823"/>
      <c r="Z43" s="823"/>
      <c r="AA43" s="823"/>
      <c r="AB43" s="823"/>
      <c r="AC43" s="823"/>
      <c r="AD43" s="823"/>
      <c r="AE43" s="824"/>
      <c r="AF43" s="825"/>
      <c r="AG43" s="826"/>
      <c r="AH43" s="826"/>
      <c r="AI43" s="826"/>
      <c r="AJ43" s="827"/>
      <c r="AK43" s="873"/>
      <c r="AL43" s="869"/>
      <c r="AM43" s="869"/>
      <c r="AN43" s="869"/>
      <c r="AO43" s="869"/>
      <c r="AP43" s="869"/>
      <c r="AQ43" s="869"/>
      <c r="AR43" s="869"/>
      <c r="AS43" s="869"/>
      <c r="AT43" s="869"/>
      <c r="AU43" s="869"/>
      <c r="AV43" s="869"/>
      <c r="AW43" s="869"/>
      <c r="AX43" s="869"/>
      <c r="AY43" s="869"/>
      <c r="AZ43" s="870"/>
      <c r="BA43" s="870"/>
      <c r="BB43" s="870"/>
      <c r="BC43" s="870"/>
      <c r="BD43" s="870"/>
      <c r="BE43" s="871"/>
      <c r="BF43" s="871"/>
      <c r="BG43" s="871"/>
      <c r="BH43" s="871"/>
      <c r="BI43" s="872"/>
      <c r="BJ43" s="232"/>
      <c r="BK43" s="232"/>
      <c r="BL43" s="232"/>
      <c r="BM43" s="232"/>
      <c r="BN43" s="232"/>
      <c r="BO43" s="241"/>
      <c r="BP43" s="241"/>
      <c r="BQ43" s="238">
        <v>37</v>
      </c>
      <c r="BR43" s="239"/>
      <c r="BS43" s="812"/>
      <c r="BT43" s="813"/>
      <c r="BU43" s="813"/>
      <c r="BV43" s="813"/>
      <c r="BW43" s="813"/>
      <c r="BX43" s="813"/>
      <c r="BY43" s="813"/>
      <c r="BZ43" s="813"/>
      <c r="CA43" s="813"/>
      <c r="CB43" s="813"/>
      <c r="CC43" s="813"/>
      <c r="CD43" s="813"/>
      <c r="CE43" s="813"/>
      <c r="CF43" s="813"/>
      <c r="CG43" s="814"/>
      <c r="CH43" s="815"/>
      <c r="CI43" s="816"/>
      <c r="CJ43" s="816"/>
      <c r="CK43" s="816"/>
      <c r="CL43" s="817"/>
      <c r="CM43" s="815"/>
      <c r="CN43" s="816"/>
      <c r="CO43" s="816"/>
      <c r="CP43" s="816"/>
      <c r="CQ43" s="817"/>
      <c r="CR43" s="815"/>
      <c r="CS43" s="816"/>
      <c r="CT43" s="816"/>
      <c r="CU43" s="816"/>
      <c r="CV43" s="817"/>
      <c r="CW43" s="815"/>
      <c r="CX43" s="816"/>
      <c r="CY43" s="816"/>
      <c r="CZ43" s="816"/>
      <c r="DA43" s="817"/>
      <c r="DB43" s="815"/>
      <c r="DC43" s="816"/>
      <c r="DD43" s="816"/>
      <c r="DE43" s="816"/>
      <c r="DF43" s="817"/>
      <c r="DG43" s="815"/>
      <c r="DH43" s="816"/>
      <c r="DI43" s="816"/>
      <c r="DJ43" s="816"/>
      <c r="DK43" s="817"/>
      <c r="DL43" s="815"/>
      <c r="DM43" s="816"/>
      <c r="DN43" s="816"/>
      <c r="DO43" s="816"/>
      <c r="DP43" s="817"/>
      <c r="DQ43" s="815"/>
      <c r="DR43" s="816"/>
      <c r="DS43" s="816"/>
      <c r="DT43" s="816"/>
      <c r="DU43" s="817"/>
      <c r="DV43" s="812"/>
      <c r="DW43" s="813"/>
      <c r="DX43" s="813"/>
      <c r="DY43" s="813"/>
      <c r="DZ43" s="818"/>
      <c r="EA43" s="230"/>
    </row>
    <row r="44" spans="1:131" ht="26.25" customHeight="1" x14ac:dyDescent="0.2">
      <c r="A44" s="238">
        <v>17</v>
      </c>
      <c r="B44" s="819"/>
      <c r="C44" s="820"/>
      <c r="D44" s="820"/>
      <c r="E44" s="820"/>
      <c r="F44" s="820"/>
      <c r="G44" s="820"/>
      <c r="H44" s="820"/>
      <c r="I44" s="820"/>
      <c r="J44" s="820"/>
      <c r="K44" s="820"/>
      <c r="L44" s="820"/>
      <c r="M44" s="820"/>
      <c r="N44" s="820"/>
      <c r="O44" s="820"/>
      <c r="P44" s="821"/>
      <c r="Q44" s="822"/>
      <c r="R44" s="823"/>
      <c r="S44" s="823"/>
      <c r="T44" s="823"/>
      <c r="U44" s="823"/>
      <c r="V44" s="823"/>
      <c r="W44" s="823"/>
      <c r="X44" s="823"/>
      <c r="Y44" s="823"/>
      <c r="Z44" s="823"/>
      <c r="AA44" s="823"/>
      <c r="AB44" s="823"/>
      <c r="AC44" s="823"/>
      <c r="AD44" s="823"/>
      <c r="AE44" s="824"/>
      <c r="AF44" s="825"/>
      <c r="AG44" s="826"/>
      <c r="AH44" s="826"/>
      <c r="AI44" s="826"/>
      <c r="AJ44" s="827"/>
      <c r="AK44" s="873"/>
      <c r="AL44" s="869"/>
      <c r="AM44" s="869"/>
      <c r="AN44" s="869"/>
      <c r="AO44" s="869"/>
      <c r="AP44" s="869"/>
      <c r="AQ44" s="869"/>
      <c r="AR44" s="869"/>
      <c r="AS44" s="869"/>
      <c r="AT44" s="869"/>
      <c r="AU44" s="869"/>
      <c r="AV44" s="869"/>
      <c r="AW44" s="869"/>
      <c r="AX44" s="869"/>
      <c r="AY44" s="869"/>
      <c r="AZ44" s="870"/>
      <c r="BA44" s="870"/>
      <c r="BB44" s="870"/>
      <c r="BC44" s="870"/>
      <c r="BD44" s="870"/>
      <c r="BE44" s="871"/>
      <c r="BF44" s="871"/>
      <c r="BG44" s="871"/>
      <c r="BH44" s="871"/>
      <c r="BI44" s="872"/>
      <c r="BJ44" s="232"/>
      <c r="BK44" s="232"/>
      <c r="BL44" s="232"/>
      <c r="BM44" s="232"/>
      <c r="BN44" s="232"/>
      <c r="BO44" s="241"/>
      <c r="BP44" s="241"/>
      <c r="BQ44" s="238">
        <v>38</v>
      </c>
      <c r="BR44" s="239"/>
      <c r="BS44" s="812"/>
      <c r="BT44" s="813"/>
      <c r="BU44" s="813"/>
      <c r="BV44" s="813"/>
      <c r="BW44" s="813"/>
      <c r="BX44" s="813"/>
      <c r="BY44" s="813"/>
      <c r="BZ44" s="813"/>
      <c r="CA44" s="813"/>
      <c r="CB44" s="813"/>
      <c r="CC44" s="813"/>
      <c r="CD44" s="813"/>
      <c r="CE44" s="813"/>
      <c r="CF44" s="813"/>
      <c r="CG44" s="814"/>
      <c r="CH44" s="815"/>
      <c r="CI44" s="816"/>
      <c r="CJ44" s="816"/>
      <c r="CK44" s="816"/>
      <c r="CL44" s="817"/>
      <c r="CM44" s="815"/>
      <c r="CN44" s="816"/>
      <c r="CO44" s="816"/>
      <c r="CP44" s="816"/>
      <c r="CQ44" s="817"/>
      <c r="CR44" s="815"/>
      <c r="CS44" s="816"/>
      <c r="CT44" s="816"/>
      <c r="CU44" s="816"/>
      <c r="CV44" s="817"/>
      <c r="CW44" s="815"/>
      <c r="CX44" s="816"/>
      <c r="CY44" s="816"/>
      <c r="CZ44" s="816"/>
      <c r="DA44" s="817"/>
      <c r="DB44" s="815"/>
      <c r="DC44" s="816"/>
      <c r="DD44" s="816"/>
      <c r="DE44" s="816"/>
      <c r="DF44" s="817"/>
      <c r="DG44" s="815"/>
      <c r="DH44" s="816"/>
      <c r="DI44" s="816"/>
      <c r="DJ44" s="816"/>
      <c r="DK44" s="817"/>
      <c r="DL44" s="815"/>
      <c r="DM44" s="816"/>
      <c r="DN44" s="816"/>
      <c r="DO44" s="816"/>
      <c r="DP44" s="817"/>
      <c r="DQ44" s="815"/>
      <c r="DR44" s="816"/>
      <c r="DS44" s="816"/>
      <c r="DT44" s="816"/>
      <c r="DU44" s="817"/>
      <c r="DV44" s="812"/>
      <c r="DW44" s="813"/>
      <c r="DX44" s="813"/>
      <c r="DY44" s="813"/>
      <c r="DZ44" s="818"/>
      <c r="EA44" s="230"/>
    </row>
    <row r="45" spans="1:131" ht="26.25" customHeight="1" x14ac:dyDescent="0.2">
      <c r="A45" s="238">
        <v>18</v>
      </c>
      <c r="B45" s="819"/>
      <c r="C45" s="820"/>
      <c r="D45" s="820"/>
      <c r="E45" s="820"/>
      <c r="F45" s="820"/>
      <c r="G45" s="820"/>
      <c r="H45" s="820"/>
      <c r="I45" s="820"/>
      <c r="J45" s="820"/>
      <c r="K45" s="820"/>
      <c r="L45" s="820"/>
      <c r="M45" s="820"/>
      <c r="N45" s="820"/>
      <c r="O45" s="820"/>
      <c r="P45" s="821"/>
      <c r="Q45" s="822"/>
      <c r="R45" s="823"/>
      <c r="S45" s="823"/>
      <c r="T45" s="823"/>
      <c r="U45" s="823"/>
      <c r="V45" s="823"/>
      <c r="W45" s="823"/>
      <c r="X45" s="823"/>
      <c r="Y45" s="823"/>
      <c r="Z45" s="823"/>
      <c r="AA45" s="823"/>
      <c r="AB45" s="823"/>
      <c r="AC45" s="823"/>
      <c r="AD45" s="823"/>
      <c r="AE45" s="824"/>
      <c r="AF45" s="825"/>
      <c r="AG45" s="826"/>
      <c r="AH45" s="826"/>
      <c r="AI45" s="826"/>
      <c r="AJ45" s="827"/>
      <c r="AK45" s="873"/>
      <c r="AL45" s="869"/>
      <c r="AM45" s="869"/>
      <c r="AN45" s="869"/>
      <c r="AO45" s="869"/>
      <c r="AP45" s="869"/>
      <c r="AQ45" s="869"/>
      <c r="AR45" s="869"/>
      <c r="AS45" s="869"/>
      <c r="AT45" s="869"/>
      <c r="AU45" s="869"/>
      <c r="AV45" s="869"/>
      <c r="AW45" s="869"/>
      <c r="AX45" s="869"/>
      <c r="AY45" s="869"/>
      <c r="AZ45" s="870"/>
      <c r="BA45" s="870"/>
      <c r="BB45" s="870"/>
      <c r="BC45" s="870"/>
      <c r="BD45" s="870"/>
      <c r="BE45" s="871"/>
      <c r="BF45" s="871"/>
      <c r="BG45" s="871"/>
      <c r="BH45" s="871"/>
      <c r="BI45" s="872"/>
      <c r="BJ45" s="232"/>
      <c r="BK45" s="232"/>
      <c r="BL45" s="232"/>
      <c r="BM45" s="232"/>
      <c r="BN45" s="232"/>
      <c r="BO45" s="241"/>
      <c r="BP45" s="241"/>
      <c r="BQ45" s="238">
        <v>39</v>
      </c>
      <c r="BR45" s="239"/>
      <c r="BS45" s="812"/>
      <c r="BT45" s="813"/>
      <c r="BU45" s="813"/>
      <c r="BV45" s="813"/>
      <c r="BW45" s="813"/>
      <c r="BX45" s="813"/>
      <c r="BY45" s="813"/>
      <c r="BZ45" s="813"/>
      <c r="CA45" s="813"/>
      <c r="CB45" s="813"/>
      <c r="CC45" s="813"/>
      <c r="CD45" s="813"/>
      <c r="CE45" s="813"/>
      <c r="CF45" s="813"/>
      <c r="CG45" s="814"/>
      <c r="CH45" s="815"/>
      <c r="CI45" s="816"/>
      <c r="CJ45" s="816"/>
      <c r="CK45" s="816"/>
      <c r="CL45" s="817"/>
      <c r="CM45" s="815"/>
      <c r="CN45" s="816"/>
      <c r="CO45" s="816"/>
      <c r="CP45" s="816"/>
      <c r="CQ45" s="817"/>
      <c r="CR45" s="815"/>
      <c r="CS45" s="816"/>
      <c r="CT45" s="816"/>
      <c r="CU45" s="816"/>
      <c r="CV45" s="817"/>
      <c r="CW45" s="815"/>
      <c r="CX45" s="816"/>
      <c r="CY45" s="816"/>
      <c r="CZ45" s="816"/>
      <c r="DA45" s="817"/>
      <c r="DB45" s="815"/>
      <c r="DC45" s="816"/>
      <c r="DD45" s="816"/>
      <c r="DE45" s="816"/>
      <c r="DF45" s="817"/>
      <c r="DG45" s="815"/>
      <c r="DH45" s="816"/>
      <c r="DI45" s="816"/>
      <c r="DJ45" s="816"/>
      <c r="DK45" s="817"/>
      <c r="DL45" s="815"/>
      <c r="DM45" s="816"/>
      <c r="DN45" s="816"/>
      <c r="DO45" s="816"/>
      <c r="DP45" s="817"/>
      <c r="DQ45" s="815"/>
      <c r="DR45" s="816"/>
      <c r="DS45" s="816"/>
      <c r="DT45" s="816"/>
      <c r="DU45" s="817"/>
      <c r="DV45" s="812"/>
      <c r="DW45" s="813"/>
      <c r="DX45" s="813"/>
      <c r="DY45" s="813"/>
      <c r="DZ45" s="818"/>
      <c r="EA45" s="230"/>
    </row>
    <row r="46" spans="1:131" ht="26.25" customHeight="1" x14ac:dyDescent="0.2">
      <c r="A46" s="238">
        <v>19</v>
      </c>
      <c r="B46" s="819"/>
      <c r="C46" s="820"/>
      <c r="D46" s="820"/>
      <c r="E46" s="820"/>
      <c r="F46" s="820"/>
      <c r="G46" s="820"/>
      <c r="H46" s="820"/>
      <c r="I46" s="820"/>
      <c r="J46" s="820"/>
      <c r="K46" s="820"/>
      <c r="L46" s="820"/>
      <c r="M46" s="820"/>
      <c r="N46" s="820"/>
      <c r="O46" s="820"/>
      <c r="P46" s="821"/>
      <c r="Q46" s="822"/>
      <c r="R46" s="823"/>
      <c r="S46" s="823"/>
      <c r="T46" s="823"/>
      <c r="U46" s="823"/>
      <c r="V46" s="823"/>
      <c r="W46" s="823"/>
      <c r="X46" s="823"/>
      <c r="Y46" s="823"/>
      <c r="Z46" s="823"/>
      <c r="AA46" s="823"/>
      <c r="AB46" s="823"/>
      <c r="AC46" s="823"/>
      <c r="AD46" s="823"/>
      <c r="AE46" s="824"/>
      <c r="AF46" s="825"/>
      <c r="AG46" s="826"/>
      <c r="AH46" s="826"/>
      <c r="AI46" s="826"/>
      <c r="AJ46" s="827"/>
      <c r="AK46" s="873"/>
      <c r="AL46" s="869"/>
      <c r="AM46" s="869"/>
      <c r="AN46" s="869"/>
      <c r="AO46" s="869"/>
      <c r="AP46" s="869"/>
      <c r="AQ46" s="869"/>
      <c r="AR46" s="869"/>
      <c r="AS46" s="869"/>
      <c r="AT46" s="869"/>
      <c r="AU46" s="869"/>
      <c r="AV46" s="869"/>
      <c r="AW46" s="869"/>
      <c r="AX46" s="869"/>
      <c r="AY46" s="869"/>
      <c r="AZ46" s="870"/>
      <c r="BA46" s="870"/>
      <c r="BB46" s="870"/>
      <c r="BC46" s="870"/>
      <c r="BD46" s="870"/>
      <c r="BE46" s="871"/>
      <c r="BF46" s="871"/>
      <c r="BG46" s="871"/>
      <c r="BH46" s="871"/>
      <c r="BI46" s="872"/>
      <c r="BJ46" s="232"/>
      <c r="BK46" s="232"/>
      <c r="BL46" s="232"/>
      <c r="BM46" s="232"/>
      <c r="BN46" s="232"/>
      <c r="BO46" s="241"/>
      <c r="BP46" s="241"/>
      <c r="BQ46" s="238">
        <v>40</v>
      </c>
      <c r="BR46" s="239"/>
      <c r="BS46" s="812"/>
      <c r="BT46" s="813"/>
      <c r="BU46" s="813"/>
      <c r="BV46" s="813"/>
      <c r="BW46" s="813"/>
      <c r="BX46" s="813"/>
      <c r="BY46" s="813"/>
      <c r="BZ46" s="813"/>
      <c r="CA46" s="813"/>
      <c r="CB46" s="813"/>
      <c r="CC46" s="813"/>
      <c r="CD46" s="813"/>
      <c r="CE46" s="813"/>
      <c r="CF46" s="813"/>
      <c r="CG46" s="814"/>
      <c r="CH46" s="815"/>
      <c r="CI46" s="816"/>
      <c r="CJ46" s="816"/>
      <c r="CK46" s="816"/>
      <c r="CL46" s="817"/>
      <c r="CM46" s="815"/>
      <c r="CN46" s="816"/>
      <c r="CO46" s="816"/>
      <c r="CP46" s="816"/>
      <c r="CQ46" s="817"/>
      <c r="CR46" s="815"/>
      <c r="CS46" s="816"/>
      <c r="CT46" s="816"/>
      <c r="CU46" s="816"/>
      <c r="CV46" s="817"/>
      <c r="CW46" s="815"/>
      <c r="CX46" s="816"/>
      <c r="CY46" s="816"/>
      <c r="CZ46" s="816"/>
      <c r="DA46" s="817"/>
      <c r="DB46" s="815"/>
      <c r="DC46" s="816"/>
      <c r="DD46" s="816"/>
      <c r="DE46" s="816"/>
      <c r="DF46" s="817"/>
      <c r="DG46" s="815"/>
      <c r="DH46" s="816"/>
      <c r="DI46" s="816"/>
      <c r="DJ46" s="816"/>
      <c r="DK46" s="817"/>
      <c r="DL46" s="815"/>
      <c r="DM46" s="816"/>
      <c r="DN46" s="816"/>
      <c r="DO46" s="816"/>
      <c r="DP46" s="817"/>
      <c r="DQ46" s="815"/>
      <c r="DR46" s="816"/>
      <c r="DS46" s="816"/>
      <c r="DT46" s="816"/>
      <c r="DU46" s="817"/>
      <c r="DV46" s="812"/>
      <c r="DW46" s="813"/>
      <c r="DX46" s="813"/>
      <c r="DY46" s="813"/>
      <c r="DZ46" s="818"/>
      <c r="EA46" s="230"/>
    </row>
    <row r="47" spans="1:131" ht="26.25" customHeight="1" x14ac:dyDescent="0.2">
      <c r="A47" s="238">
        <v>20</v>
      </c>
      <c r="B47" s="819"/>
      <c r="C47" s="820"/>
      <c r="D47" s="820"/>
      <c r="E47" s="820"/>
      <c r="F47" s="820"/>
      <c r="G47" s="820"/>
      <c r="H47" s="820"/>
      <c r="I47" s="820"/>
      <c r="J47" s="820"/>
      <c r="K47" s="820"/>
      <c r="L47" s="820"/>
      <c r="M47" s="820"/>
      <c r="N47" s="820"/>
      <c r="O47" s="820"/>
      <c r="P47" s="821"/>
      <c r="Q47" s="822"/>
      <c r="R47" s="823"/>
      <c r="S47" s="823"/>
      <c r="T47" s="823"/>
      <c r="U47" s="823"/>
      <c r="V47" s="823"/>
      <c r="W47" s="823"/>
      <c r="X47" s="823"/>
      <c r="Y47" s="823"/>
      <c r="Z47" s="823"/>
      <c r="AA47" s="823"/>
      <c r="AB47" s="823"/>
      <c r="AC47" s="823"/>
      <c r="AD47" s="823"/>
      <c r="AE47" s="824"/>
      <c r="AF47" s="825"/>
      <c r="AG47" s="826"/>
      <c r="AH47" s="826"/>
      <c r="AI47" s="826"/>
      <c r="AJ47" s="827"/>
      <c r="AK47" s="873"/>
      <c r="AL47" s="869"/>
      <c r="AM47" s="869"/>
      <c r="AN47" s="869"/>
      <c r="AO47" s="869"/>
      <c r="AP47" s="869"/>
      <c r="AQ47" s="869"/>
      <c r="AR47" s="869"/>
      <c r="AS47" s="869"/>
      <c r="AT47" s="869"/>
      <c r="AU47" s="869"/>
      <c r="AV47" s="869"/>
      <c r="AW47" s="869"/>
      <c r="AX47" s="869"/>
      <c r="AY47" s="869"/>
      <c r="AZ47" s="870"/>
      <c r="BA47" s="870"/>
      <c r="BB47" s="870"/>
      <c r="BC47" s="870"/>
      <c r="BD47" s="870"/>
      <c r="BE47" s="871"/>
      <c r="BF47" s="871"/>
      <c r="BG47" s="871"/>
      <c r="BH47" s="871"/>
      <c r="BI47" s="872"/>
      <c r="BJ47" s="232"/>
      <c r="BK47" s="232"/>
      <c r="BL47" s="232"/>
      <c r="BM47" s="232"/>
      <c r="BN47" s="232"/>
      <c r="BO47" s="241"/>
      <c r="BP47" s="241"/>
      <c r="BQ47" s="238">
        <v>41</v>
      </c>
      <c r="BR47" s="239"/>
      <c r="BS47" s="812"/>
      <c r="BT47" s="813"/>
      <c r="BU47" s="813"/>
      <c r="BV47" s="813"/>
      <c r="BW47" s="813"/>
      <c r="BX47" s="813"/>
      <c r="BY47" s="813"/>
      <c r="BZ47" s="813"/>
      <c r="CA47" s="813"/>
      <c r="CB47" s="813"/>
      <c r="CC47" s="813"/>
      <c r="CD47" s="813"/>
      <c r="CE47" s="813"/>
      <c r="CF47" s="813"/>
      <c r="CG47" s="814"/>
      <c r="CH47" s="815"/>
      <c r="CI47" s="816"/>
      <c r="CJ47" s="816"/>
      <c r="CK47" s="816"/>
      <c r="CL47" s="817"/>
      <c r="CM47" s="815"/>
      <c r="CN47" s="816"/>
      <c r="CO47" s="816"/>
      <c r="CP47" s="816"/>
      <c r="CQ47" s="817"/>
      <c r="CR47" s="815"/>
      <c r="CS47" s="816"/>
      <c r="CT47" s="816"/>
      <c r="CU47" s="816"/>
      <c r="CV47" s="817"/>
      <c r="CW47" s="815"/>
      <c r="CX47" s="816"/>
      <c r="CY47" s="816"/>
      <c r="CZ47" s="816"/>
      <c r="DA47" s="817"/>
      <c r="DB47" s="815"/>
      <c r="DC47" s="816"/>
      <c r="DD47" s="816"/>
      <c r="DE47" s="816"/>
      <c r="DF47" s="817"/>
      <c r="DG47" s="815"/>
      <c r="DH47" s="816"/>
      <c r="DI47" s="816"/>
      <c r="DJ47" s="816"/>
      <c r="DK47" s="817"/>
      <c r="DL47" s="815"/>
      <c r="DM47" s="816"/>
      <c r="DN47" s="816"/>
      <c r="DO47" s="816"/>
      <c r="DP47" s="817"/>
      <c r="DQ47" s="815"/>
      <c r="DR47" s="816"/>
      <c r="DS47" s="816"/>
      <c r="DT47" s="816"/>
      <c r="DU47" s="817"/>
      <c r="DV47" s="812"/>
      <c r="DW47" s="813"/>
      <c r="DX47" s="813"/>
      <c r="DY47" s="813"/>
      <c r="DZ47" s="818"/>
      <c r="EA47" s="230"/>
    </row>
    <row r="48" spans="1:131" ht="26.25" customHeight="1" x14ac:dyDescent="0.2">
      <c r="A48" s="238">
        <v>21</v>
      </c>
      <c r="B48" s="819"/>
      <c r="C48" s="820"/>
      <c r="D48" s="820"/>
      <c r="E48" s="820"/>
      <c r="F48" s="820"/>
      <c r="G48" s="820"/>
      <c r="H48" s="820"/>
      <c r="I48" s="820"/>
      <c r="J48" s="820"/>
      <c r="K48" s="820"/>
      <c r="L48" s="820"/>
      <c r="M48" s="820"/>
      <c r="N48" s="820"/>
      <c r="O48" s="820"/>
      <c r="P48" s="821"/>
      <c r="Q48" s="822"/>
      <c r="R48" s="823"/>
      <c r="S48" s="823"/>
      <c r="T48" s="823"/>
      <c r="U48" s="823"/>
      <c r="V48" s="823"/>
      <c r="W48" s="823"/>
      <c r="X48" s="823"/>
      <c r="Y48" s="823"/>
      <c r="Z48" s="823"/>
      <c r="AA48" s="823"/>
      <c r="AB48" s="823"/>
      <c r="AC48" s="823"/>
      <c r="AD48" s="823"/>
      <c r="AE48" s="824"/>
      <c r="AF48" s="825"/>
      <c r="AG48" s="826"/>
      <c r="AH48" s="826"/>
      <c r="AI48" s="826"/>
      <c r="AJ48" s="827"/>
      <c r="AK48" s="873"/>
      <c r="AL48" s="869"/>
      <c r="AM48" s="869"/>
      <c r="AN48" s="869"/>
      <c r="AO48" s="869"/>
      <c r="AP48" s="869"/>
      <c r="AQ48" s="869"/>
      <c r="AR48" s="869"/>
      <c r="AS48" s="869"/>
      <c r="AT48" s="869"/>
      <c r="AU48" s="869"/>
      <c r="AV48" s="869"/>
      <c r="AW48" s="869"/>
      <c r="AX48" s="869"/>
      <c r="AY48" s="869"/>
      <c r="AZ48" s="870"/>
      <c r="BA48" s="870"/>
      <c r="BB48" s="870"/>
      <c r="BC48" s="870"/>
      <c r="BD48" s="870"/>
      <c r="BE48" s="871"/>
      <c r="BF48" s="871"/>
      <c r="BG48" s="871"/>
      <c r="BH48" s="871"/>
      <c r="BI48" s="872"/>
      <c r="BJ48" s="232"/>
      <c r="BK48" s="232"/>
      <c r="BL48" s="232"/>
      <c r="BM48" s="232"/>
      <c r="BN48" s="232"/>
      <c r="BO48" s="241"/>
      <c r="BP48" s="241"/>
      <c r="BQ48" s="238">
        <v>42</v>
      </c>
      <c r="BR48" s="239"/>
      <c r="BS48" s="812"/>
      <c r="BT48" s="813"/>
      <c r="BU48" s="813"/>
      <c r="BV48" s="813"/>
      <c r="BW48" s="813"/>
      <c r="BX48" s="813"/>
      <c r="BY48" s="813"/>
      <c r="BZ48" s="813"/>
      <c r="CA48" s="813"/>
      <c r="CB48" s="813"/>
      <c r="CC48" s="813"/>
      <c r="CD48" s="813"/>
      <c r="CE48" s="813"/>
      <c r="CF48" s="813"/>
      <c r="CG48" s="814"/>
      <c r="CH48" s="815"/>
      <c r="CI48" s="816"/>
      <c r="CJ48" s="816"/>
      <c r="CK48" s="816"/>
      <c r="CL48" s="817"/>
      <c r="CM48" s="815"/>
      <c r="CN48" s="816"/>
      <c r="CO48" s="816"/>
      <c r="CP48" s="816"/>
      <c r="CQ48" s="817"/>
      <c r="CR48" s="815"/>
      <c r="CS48" s="816"/>
      <c r="CT48" s="816"/>
      <c r="CU48" s="816"/>
      <c r="CV48" s="817"/>
      <c r="CW48" s="815"/>
      <c r="CX48" s="816"/>
      <c r="CY48" s="816"/>
      <c r="CZ48" s="816"/>
      <c r="DA48" s="817"/>
      <c r="DB48" s="815"/>
      <c r="DC48" s="816"/>
      <c r="DD48" s="816"/>
      <c r="DE48" s="816"/>
      <c r="DF48" s="817"/>
      <c r="DG48" s="815"/>
      <c r="DH48" s="816"/>
      <c r="DI48" s="816"/>
      <c r="DJ48" s="816"/>
      <c r="DK48" s="817"/>
      <c r="DL48" s="815"/>
      <c r="DM48" s="816"/>
      <c r="DN48" s="816"/>
      <c r="DO48" s="816"/>
      <c r="DP48" s="817"/>
      <c r="DQ48" s="815"/>
      <c r="DR48" s="816"/>
      <c r="DS48" s="816"/>
      <c r="DT48" s="816"/>
      <c r="DU48" s="817"/>
      <c r="DV48" s="812"/>
      <c r="DW48" s="813"/>
      <c r="DX48" s="813"/>
      <c r="DY48" s="813"/>
      <c r="DZ48" s="818"/>
      <c r="EA48" s="230"/>
    </row>
    <row r="49" spans="1:131" ht="26.25" customHeight="1" x14ac:dyDescent="0.2">
      <c r="A49" s="238">
        <v>22</v>
      </c>
      <c r="B49" s="819"/>
      <c r="C49" s="820"/>
      <c r="D49" s="820"/>
      <c r="E49" s="820"/>
      <c r="F49" s="820"/>
      <c r="G49" s="820"/>
      <c r="H49" s="820"/>
      <c r="I49" s="820"/>
      <c r="J49" s="820"/>
      <c r="K49" s="820"/>
      <c r="L49" s="820"/>
      <c r="M49" s="820"/>
      <c r="N49" s="820"/>
      <c r="O49" s="820"/>
      <c r="P49" s="821"/>
      <c r="Q49" s="822"/>
      <c r="R49" s="823"/>
      <c r="S49" s="823"/>
      <c r="T49" s="823"/>
      <c r="U49" s="823"/>
      <c r="V49" s="823"/>
      <c r="W49" s="823"/>
      <c r="X49" s="823"/>
      <c r="Y49" s="823"/>
      <c r="Z49" s="823"/>
      <c r="AA49" s="823"/>
      <c r="AB49" s="823"/>
      <c r="AC49" s="823"/>
      <c r="AD49" s="823"/>
      <c r="AE49" s="824"/>
      <c r="AF49" s="825"/>
      <c r="AG49" s="826"/>
      <c r="AH49" s="826"/>
      <c r="AI49" s="826"/>
      <c r="AJ49" s="827"/>
      <c r="AK49" s="873"/>
      <c r="AL49" s="869"/>
      <c r="AM49" s="869"/>
      <c r="AN49" s="869"/>
      <c r="AO49" s="869"/>
      <c r="AP49" s="869"/>
      <c r="AQ49" s="869"/>
      <c r="AR49" s="869"/>
      <c r="AS49" s="869"/>
      <c r="AT49" s="869"/>
      <c r="AU49" s="869"/>
      <c r="AV49" s="869"/>
      <c r="AW49" s="869"/>
      <c r="AX49" s="869"/>
      <c r="AY49" s="869"/>
      <c r="AZ49" s="870"/>
      <c r="BA49" s="870"/>
      <c r="BB49" s="870"/>
      <c r="BC49" s="870"/>
      <c r="BD49" s="870"/>
      <c r="BE49" s="871"/>
      <c r="BF49" s="871"/>
      <c r="BG49" s="871"/>
      <c r="BH49" s="871"/>
      <c r="BI49" s="872"/>
      <c r="BJ49" s="232"/>
      <c r="BK49" s="232"/>
      <c r="BL49" s="232"/>
      <c r="BM49" s="232"/>
      <c r="BN49" s="232"/>
      <c r="BO49" s="241"/>
      <c r="BP49" s="241"/>
      <c r="BQ49" s="238">
        <v>43</v>
      </c>
      <c r="BR49" s="239"/>
      <c r="BS49" s="812"/>
      <c r="BT49" s="813"/>
      <c r="BU49" s="813"/>
      <c r="BV49" s="813"/>
      <c r="BW49" s="813"/>
      <c r="BX49" s="813"/>
      <c r="BY49" s="813"/>
      <c r="BZ49" s="813"/>
      <c r="CA49" s="813"/>
      <c r="CB49" s="813"/>
      <c r="CC49" s="813"/>
      <c r="CD49" s="813"/>
      <c r="CE49" s="813"/>
      <c r="CF49" s="813"/>
      <c r="CG49" s="814"/>
      <c r="CH49" s="815"/>
      <c r="CI49" s="816"/>
      <c r="CJ49" s="816"/>
      <c r="CK49" s="816"/>
      <c r="CL49" s="817"/>
      <c r="CM49" s="815"/>
      <c r="CN49" s="816"/>
      <c r="CO49" s="816"/>
      <c r="CP49" s="816"/>
      <c r="CQ49" s="817"/>
      <c r="CR49" s="815"/>
      <c r="CS49" s="816"/>
      <c r="CT49" s="816"/>
      <c r="CU49" s="816"/>
      <c r="CV49" s="817"/>
      <c r="CW49" s="815"/>
      <c r="CX49" s="816"/>
      <c r="CY49" s="816"/>
      <c r="CZ49" s="816"/>
      <c r="DA49" s="817"/>
      <c r="DB49" s="815"/>
      <c r="DC49" s="816"/>
      <c r="DD49" s="816"/>
      <c r="DE49" s="816"/>
      <c r="DF49" s="817"/>
      <c r="DG49" s="815"/>
      <c r="DH49" s="816"/>
      <c r="DI49" s="816"/>
      <c r="DJ49" s="816"/>
      <c r="DK49" s="817"/>
      <c r="DL49" s="815"/>
      <c r="DM49" s="816"/>
      <c r="DN49" s="816"/>
      <c r="DO49" s="816"/>
      <c r="DP49" s="817"/>
      <c r="DQ49" s="815"/>
      <c r="DR49" s="816"/>
      <c r="DS49" s="816"/>
      <c r="DT49" s="816"/>
      <c r="DU49" s="817"/>
      <c r="DV49" s="812"/>
      <c r="DW49" s="813"/>
      <c r="DX49" s="813"/>
      <c r="DY49" s="813"/>
      <c r="DZ49" s="818"/>
      <c r="EA49" s="230"/>
    </row>
    <row r="50" spans="1:131" ht="26.25" customHeight="1" x14ac:dyDescent="0.2">
      <c r="A50" s="238">
        <v>23</v>
      </c>
      <c r="B50" s="819"/>
      <c r="C50" s="820"/>
      <c r="D50" s="820"/>
      <c r="E50" s="820"/>
      <c r="F50" s="820"/>
      <c r="G50" s="820"/>
      <c r="H50" s="820"/>
      <c r="I50" s="820"/>
      <c r="J50" s="820"/>
      <c r="K50" s="820"/>
      <c r="L50" s="820"/>
      <c r="M50" s="820"/>
      <c r="N50" s="820"/>
      <c r="O50" s="820"/>
      <c r="P50" s="821"/>
      <c r="Q50" s="874"/>
      <c r="R50" s="875"/>
      <c r="S50" s="875"/>
      <c r="T50" s="875"/>
      <c r="U50" s="875"/>
      <c r="V50" s="875"/>
      <c r="W50" s="875"/>
      <c r="X50" s="875"/>
      <c r="Y50" s="875"/>
      <c r="Z50" s="875"/>
      <c r="AA50" s="875"/>
      <c r="AB50" s="875"/>
      <c r="AC50" s="875"/>
      <c r="AD50" s="875"/>
      <c r="AE50" s="876"/>
      <c r="AF50" s="825"/>
      <c r="AG50" s="826"/>
      <c r="AH50" s="826"/>
      <c r="AI50" s="826"/>
      <c r="AJ50" s="827"/>
      <c r="AK50" s="878"/>
      <c r="AL50" s="875"/>
      <c r="AM50" s="875"/>
      <c r="AN50" s="875"/>
      <c r="AO50" s="875"/>
      <c r="AP50" s="875"/>
      <c r="AQ50" s="875"/>
      <c r="AR50" s="875"/>
      <c r="AS50" s="875"/>
      <c r="AT50" s="875"/>
      <c r="AU50" s="875"/>
      <c r="AV50" s="875"/>
      <c r="AW50" s="875"/>
      <c r="AX50" s="875"/>
      <c r="AY50" s="875"/>
      <c r="AZ50" s="877"/>
      <c r="BA50" s="877"/>
      <c r="BB50" s="877"/>
      <c r="BC50" s="877"/>
      <c r="BD50" s="877"/>
      <c r="BE50" s="871"/>
      <c r="BF50" s="871"/>
      <c r="BG50" s="871"/>
      <c r="BH50" s="871"/>
      <c r="BI50" s="872"/>
      <c r="BJ50" s="232"/>
      <c r="BK50" s="232"/>
      <c r="BL50" s="232"/>
      <c r="BM50" s="232"/>
      <c r="BN50" s="232"/>
      <c r="BO50" s="241"/>
      <c r="BP50" s="241"/>
      <c r="BQ50" s="238">
        <v>44</v>
      </c>
      <c r="BR50" s="239"/>
      <c r="BS50" s="812"/>
      <c r="BT50" s="813"/>
      <c r="BU50" s="813"/>
      <c r="BV50" s="813"/>
      <c r="BW50" s="813"/>
      <c r="BX50" s="813"/>
      <c r="BY50" s="813"/>
      <c r="BZ50" s="813"/>
      <c r="CA50" s="813"/>
      <c r="CB50" s="813"/>
      <c r="CC50" s="813"/>
      <c r="CD50" s="813"/>
      <c r="CE50" s="813"/>
      <c r="CF50" s="813"/>
      <c r="CG50" s="814"/>
      <c r="CH50" s="815"/>
      <c r="CI50" s="816"/>
      <c r="CJ50" s="816"/>
      <c r="CK50" s="816"/>
      <c r="CL50" s="817"/>
      <c r="CM50" s="815"/>
      <c r="CN50" s="816"/>
      <c r="CO50" s="816"/>
      <c r="CP50" s="816"/>
      <c r="CQ50" s="817"/>
      <c r="CR50" s="815"/>
      <c r="CS50" s="816"/>
      <c r="CT50" s="816"/>
      <c r="CU50" s="816"/>
      <c r="CV50" s="817"/>
      <c r="CW50" s="815"/>
      <c r="CX50" s="816"/>
      <c r="CY50" s="816"/>
      <c r="CZ50" s="816"/>
      <c r="DA50" s="817"/>
      <c r="DB50" s="815"/>
      <c r="DC50" s="816"/>
      <c r="DD50" s="816"/>
      <c r="DE50" s="816"/>
      <c r="DF50" s="817"/>
      <c r="DG50" s="815"/>
      <c r="DH50" s="816"/>
      <c r="DI50" s="816"/>
      <c r="DJ50" s="816"/>
      <c r="DK50" s="817"/>
      <c r="DL50" s="815"/>
      <c r="DM50" s="816"/>
      <c r="DN50" s="816"/>
      <c r="DO50" s="816"/>
      <c r="DP50" s="817"/>
      <c r="DQ50" s="815"/>
      <c r="DR50" s="816"/>
      <c r="DS50" s="816"/>
      <c r="DT50" s="816"/>
      <c r="DU50" s="817"/>
      <c r="DV50" s="812"/>
      <c r="DW50" s="813"/>
      <c r="DX50" s="813"/>
      <c r="DY50" s="813"/>
      <c r="DZ50" s="818"/>
      <c r="EA50" s="230"/>
    </row>
    <row r="51" spans="1:131" ht="26.25" customHeight="1" x14ac:dyDescent="0.2">
      <c r="A51" s="238">
        <v>24</v>
      </c>
      <c r="B51" s="819"/>
      <c r="C51" s="820"/>
      <c r="D51" s="820"/>
      <c r="E51" s="820"/>
      <c r="F51" s="820"/>
      <c r="G51" s="820"/>
      <c r="H51" s="820"/>
      <c r="I51" s="820"/>
      <c r="J51" s="820"/>
      <c r="K51" s="820"/>
      <c r="L51" s="820"/>
      <c r="M51" s="820"/>
      <c r="N51" s="820"/>
      <c r="O51" s="820"/>
      <c r="P51" s="821"/>
      <c r="Q51" s="874"/>
      <c r="R51" s="875"/>
      <c r="S51" s="875"/>
      <c r="T51" s="875"/>
      <c r="U51" s="875"/>
      <c r="V51" s="875"/>
      <c r="W51" s="875"/>
      <c r="X51" s="875"/>
      <c r="Y51" s="875"/>
      <c r="Z51" s="875"/>
      <c r="AA51" s="875"/>
      <c r="AB51" s="875"/>
      <c r="AC51" s="875"/>
      <c r="AD51" s="875"/>
      <c r="AE51" s="876"/>
      <c r="AF51" s="825"/>
      <c r="AG51" s="826"/>
      <c r="AH51" s="826"/>
      <c r="AI51" s="826"/>
      <c r="AJ51" s="827"/>
      <c r="AK51" s="878"/>
      <c r="AL51" s="875"/>
      <c r="AM51" s="875"/>
      <c r="AN51" s="875"/>
      <c r="AO51" s="875"/>
      <c r="AP51" s="875"/>
      <c r="AQ51" s="875"/>
      <c r="AR51" s="875"/>
      <c r="AS51" s="875"/>
      <c r="AT51" s="875"/>
      <c r="AU51" s="875"/>
      <c r="AV51" s="875"/>
      <c r="AW51" s="875"/>
      <c r="AX51" s="875"/>
      <c r="AY51" s="875"/>
      <c r="AZ51" s="877"/>
      <c r="BA51" s="877"/>
      <c r="BB51" s="877"/>
      <c r="BC51" s="877"/>
      <c r="BD51" s="877"/>
      <c r="BE51" s="871"/>
      <c r="BF51" s="871"/>
      <c r="BG51" s="871"/>
      <c r="BH51" s="871"/>
      <c r="BI51" s="872"/>
      <c r="BJ51" s="232"/>
      <c r="BK51" s="232"/>
      <c r="BL51" s="232"/>
      <c r="BM51" s="232"/>
      <c r="BN51" s="232"/>
      <c r="BO51" s="241"/>
      <c r="BP51" s="241"/>
      <c r="BQ51" s="238">
        <v>45</v>
      </c>
      <c r="BR51" s="239"/>
      <c r="BS51" s="812"/>
      <c r="BT51" s="813"/>
      <c r="BU51" s="813"/>
      <c r="BV51" s="813"/>
      <c r="BW51" s="813"/>
      <c r="BX51" s="813"/>
      <c r="BY51" s="813"/>
      <c r="BZ51" s="813"/>
      <c r="CA51" s="813"/>
      <c r="CB51" s="813"/>
      <c r="CC51" s="813"/>
      <c r="CD51" s="813"/>
      <c r="CE51" s="813"/>
      <c r="CF51" s="813"/>
      <c r="CG51" s="814"/>
      <c r="CH51" s="815"/>
      <c r="CI51" s="816"/>
      <c r="CJ51" s="816"/>
      <c r="CK51" s="816"/>
      <c r="CL51" s="817"/>
      <c r="CM51" s="815"/>
      <c r="CN51" s="816"/>
      <c r="CO51" s="816"/>
      <c r="CP51" s="816"/>
      <c r="CQ51" s="817"/>
      <c r="CR51" s="815"/>
      <c r="CS51" s="816"/>
      <c r="CT51" s="816"/>
      <c r="CU51" s="816"/>
      <c r="CV51" s="817"/>
      <c r="CW51" s="815"/>
      <c r="CX51" s="816"/>
      <c r="CY51" s="816"/>
      <c r="CZ51" s="816"/>
      <c r="DA51" s="817"/>
      <c r="DB51" s="815"/>
      <c r="DC51" s="816"/>
      <c r="DD51" s="816"/>
      <c r="DE51" s="816"/>
      <c r="DF51" s="817"/>
      <c r="DG51" s="815"/>
      <c r="DH51" s="816"/>
      <c r="DI51" s="816"/>
      <c r="DJ51" s="816"/>
      <c r="DK51" s="817"/>
      <c r="DL51" s="815"/>
      <c r="DM51" s="816"/>
      <c r="DN51" s="816"/>
      <c r="DO51" s="816"/>
      <c r="DP51" s="817"/>
      <c r="DQ51" s="815"/>
      <c r="DR51" s="816"/>
      <c r="DS51" s="816"/>
      <c r="DT51" s="816"/>
      <c r="DU51" s="817"/>
      <c r="DV51" s="812"/>
      <c r="DW51" s="813"/>
      <c r="DX51" s="813"/>
      <c r="DY51" s="813"/>
      <c r="DZ51" s="818"/>
      <c r="EA51" s="230"/>
    </row>
    <row r="52" spans="1:131" ht="26.25" customHeight="1" x14ac:dyDescent="0.2">
      <c r="A52" s="238">
        <v>25</v>
      </c>
      <c r="B52" s="819"/>
      <c r="C52" s="820"/>
      <c r="D52" s="820"/>
      <c r="E52" s="820"/>
      <c r="F52" s="820"/>
      <c r="G52" s="820"/>
      <c r="H52" s="820"/>
      <c r="I52" s="820"/>
      <c r="J52" s="820"/>
      <c r="K52" s="820"/>
      <c r="L52" s="820"/>
      <c r="M52" s="820"/>
      <c r="N52" s="820"/>
      <c r="O52" s="820"/>
      <c r="P52" s="821"/>
      <c r="Q52" s="874"/>
      <c r="R52" s="875"/>
      <c r="S52" s="875"/>
      <c r="T52" s="875"/>
      <c r="U52" s="875"/>
      <c r="V52" s="875"/>
      <c r="W52" s="875"/>
      <c r="X52" s="875"/>
      <c r="Y52" s="875"/>
      <c r="Z52" s="875"/>
      <c r="AA52" s="875"/>
      <c r="AB52" s="875"/>
      <c r="AC52" s="875"/>
      <c r="AD52" s="875"/>
      <c r="AE52" s="876"/>
      <c r="AF52" s="825"/>
      <c r="AG52" s="826"/>
      <c r="AH52" s="826"/>
      <c r="AI52" s="826"/>
      <c r="AJ52" s="827"/>
      <c r="AK52" s="878"/>
      <c r="AL52" s="875"/>
      <c r="AM52" s="875"/>
      <c r="AN52" s="875"/>
      <c r="AO52" s="875"/>
      <c r="AP52" s="875"/>
      <c r="AQ52" s="875"/>
      <c r="AR52" s="875"/>
      <c r="AS52" s="875"/>
      <c r="AT52" s="875"/>
      <c r="AU52" s="875"/>
      <c r="AV52" s="875"/>
      <c r="AW52" s="875"/>
      <c r="AX52" s="875"/>
      <c r="AY52" s="875"/>
      <c r="AZ52" s="877"/>
      <c r="BA52" s="877"/>
      <c r="BB52" s="877"/>
      <c r="BC52" s="877"/>
      <c r="BD52" s="877"/>
      <c r="BE52" s="871"/>
      <c r="BF52" s="871"/>
      <c r="BG52" s="871"/>
      <c r="BH52" s="871"/>
      <c r="BI52" s="872"/>
      <c r="BJ52" s="232"/>
      <c r="BK52" s="232"/>
      <c r="BL52" s="232"/>
      <c r="BM52" s="232"/>
      <c r="BN52" s="232"/>
      <c r="BO52" s="241"/>
      <c r="BP52" s="241"/>
      <c r="BQ52" s="238">
        <v>46</v>
      </c>
      <c r="BR52" s="239"/>
      <c r="BS52" s="812"/>
      <c r="BT52" s="813"/>
      <c r="BU52" s="813"/>
      <c r="BV52" s="813"/>
      <c r="BW52" s="813"/>
      <c r="BX52" s="813"/>
      <c r="BY52" s="813"/>
      <c r="BZ52" s="813"/>
      <c r="CA52" s="813"/>
      <c r="CB52" s="813"/>
      <c r="CC52" s="813"/>
      <c r="CD52" s="813"/>
      <c r="CE52" s="813"/>
      <c r="CF52" s="813"/>
      <c r="CG52" s="814"/>
      <c r="CH52" s="815"/>
      <c r="CI52" s="816"/>
      <c r="CJ52" s="816"/>
      <c r="CK52" s="816"/>
      <c r="CL52" s="817"/>
      <c r="CM52" s="815"/>
      <c r="CN52" s="816"/>
      <c r="CO52" s="816"/>
      <c r="CP52" s="816"/>
      <c r="CQ52" s="817"/>
      <c r="CR52" s="815"/>
      <c r="CS52" s="816"/>
      <c r="CT52" s="816"/>
      <c r="CU52" s="816"/>
      <c r="CV52" s="817"/>
      <c r="CW52" s="815"/>
      <c r="CX52" s="816"/>
      <c r="CY52" s="816"/>
      <c r="CZ52" s="816"/>
      <c r="DA52" s="817"/>
      <c r="DB52" s="815"/>
      <c r="DC52" s="816"/>
      <c r="DD52" s="816"/>
      <c r="DE52" s="816"/>
      <c r="DF52" s="817"/>
      <c r="DG52" s="815"/>
      <c r="DH52" s="816"/>
      <c r="DI52" s="816"/>
      <c r="DJ52" s="816"/>
      <c r="DK52" s="817"/>
      <c r="DL52" s="815"/>
      <c r="DM52" s="816"/>
      <c r="DN52" s="816"/>
      <c r="DO52" s="816"/>
      <c r="DP52" s="817"/>
      <c r="DQ52" s="815"/>
      <c r="DR52" s="816"/>
      <c r="DS52" s="816"/>
      <c r="DT52" s="816"/>
      <c r="DU52" s="817"/>
      <c r="DV52" s="812"/>
      <c r="DW52" s="813"/>
      <c r="DX52" s="813"/>
      <c r="DY52" s="813"/>
      <c r="DZ52" s="818"/>
      <c r="EA52" s="230"/>
    </row>
    <row r="53" spans="1:131" ht="26.25" customHeight="1" x14ac:dyDescent="0.2">
      <c r="A53" s="238">
        <v>26</v>
      </c>
      <c r="B53" s="819"/>
      <c r="C53" s="820"/>
      <c r="D53" s="820"/>
      <c r="E53" s="820"/>
      <c r="F53" s="820"/>
      <c r="G53" s="820"/>
      <c r="H53" s="820"/>
      <c r="I53" s="820"/>
      <c r="J53" s="820"/>
      <c r="K53" s="820"/>
      <c r="L53" s="820"/>
      <c r="M53" s="820"/>
      <c r="N53" s="820"/>
      <c r="O53" s="820"/>
      <c r="P53" s="821"/>
      <c r="Q53" s="874"/>
      <c r="R53" s="875"/>
      <c r="S53" s="875"/>
      <c r="T53" s="875"/>
      <c r="U53" s="875"/>
      <c r="V53" s="875"/>
      <c r="W53" s="875"/>
      <c r="X53" s="875"/>
      <c r="Y53" s="875"/>
      <c r="Z53" s="875"/>
      <c r="AA53" s="875"/>
      <c r="AB53" s="875"/>
      <c r="AC53" s="875"/>
      <c r="AD53" s="875"/>
      <c r="AE53" s="876"/>
      <c r="AF53" s="825"/>
      <c r="AG53" s="826"/>
      <c r="AH53" s="826"/>
      <c r="AI53" s="826"/>
      <c r="AJ53" s="827"/>
      <c r="AK53" s="878"/>
      <c r="AL53" s="875"/>
      <c r="AM53" s="875"/>
      <c r="AN53" s="875"/>
      <c r="AO53" s="875"/>
      <c r="AP53" s="875"/>
      <c r="AQ53" s="875"/>
      <c r="AR53" s="875"/>
      <c r="AS53" s="875"/>
      <c r="AT53" s="875"/>
      <c r="AU53" s="875"/>
      <c r="AV53" s="875"/>
      <c r="AW53" s="875"/>
      <c r="AX53" s="875"/>
      <c r="AY53" s="875"/>
      <c r="AZ53" s="877"/>
      <c r="BA53" s="877"/>
      <c r="BB53" s="877"/>
      <c r="BC53" s="877"/>
      <c r="BD53" s="877"/>
      <c r="BE53" s="871"/>
      <c r="BF53" s="871"/>
      <c r="BG53" s="871"/>
      <c r="BH53" s="871"/>
      <c r="BI53" s="872"/>
      <c r="BJ53" s="232"/>
      <c r="BK53" s="232"/>
      <c r="BL53" s="232"/>
      <c r="BM53" s="232"/>
      <c r="BN53" s="232"/>
      <c r="BO53" s="241"/>
      <c r="BP53" s="241"/>
      <c r="BQ53" s="238">
        <v>47</v>
      </c>
      <c r="BR53" s="239"/>
      <c r="BS53" s="812"/>
      <c r="BT53" s="813"/>
      <c r="BU53" s="813"/>
      <c r="BV53" s="813"/>
      <c r="BW53" s="813"/>
      <c r="BX53" s="813"/>
      <c r="BY53" s="813"/>
      <c r="BZ53" s="813"/>
      <c r="CA53" s="813"/>
      <c r="CB53" s="813"/>
      <c r="CC53" s="813"/>
      <c r="CD53" s="813"/>
      <c r="CE53" s="813"/>
      <c r="CF53" s="813"/>
      <c r="CG53" s="814"/>
      <c r="CH53" s="815"/>
      <c r="CI53" s="816"/>
      <c r="CJ53" s="816"/>
      <c r="CK53" s="816"/>
      <c r="CL53" s="817"/>
      <c r="CM53" s="815"/>
      <c r="CN53" s="816"/>
      <c r="CO53" s="816"/>
      <c r="CP53" s="816"/>
      <c r="CQ53" s="817"/>
      <c r="CR53" s="815"/>
      <c r="CS53" s="816"/>
      <c r="CT53" s="816"/>
      <c r="CU53" s="816"/>
      <c r="CV53" s="817"/>
      <c r="CW53" s="815"/>
      <c r="CX53" s="816"/>
      <c r="CY53" s="816"/>
      <c r="CZ53" s="816"/>
      <c r="DA53" s="817"/>
      <c r="DB53" s="815"/>
      <c r="DC53" s="816"/>
      <c r="DD53" s="816"/>
      <c r="DE53" s="816"/>
      <c r="DF53" s="817"/>
      <c r="DG53" s="815"/>
      <c r="DH53" s="816"/>
      <c r="DI53" s="816"/>
      <c r="DJ53" s="816"/>
      <c r="DK53" s="817"/>
      <c r="DL53" s="815"/>
      <c r="DM53" s="816"/>
      <c r="DN53" s="816"/>
      <c r="DO53" s="816"/>
      <c r="DP53" s="817"/>
      <c r="DQ53" s="815"/>
      <c r="DR53" s="816"/>
      <c r="DS53" s="816"/>
      <c r="DT53" s="816"/>
      <c r="DU53" s="817"/>
      <c r="DV53" s="812"/>
      <c r="DW53" s="813"/>
      <c r="DX53" s="813"/>
      <c r="DY53" s="813"/>
      <c r="DZ53" s="818"/>
      <c r="EA53" s="230"/>
    </row>
    <row r="54" spans="1:131" ht="26.25" customHeight="1" x14ac:dyDescent="0.2">
      <c r="A54" s="238">
        <v>27</v>
      </c>
      <c r="B54" s="819"/>
      <c r="C54" s="820"/>
      <c r="D54" s="820"/>
      <c r="E54" s="820"/>
      <c r="F54" s="820"/>
      <c r="G54" s="820"/>
      <c r="H54" s="820"/>
      <c r="I54" s="820"/>
      <c r="J54" s="820"/>
      <c r="K54" s="820"/>
      <c r="L54" s="820"/>
      <c r="M54" s="820"/>
      <c r="N54" s="820"/>
      <c r="O54" s="820"/>
      <c r="P54" s="821"/>
      <c r="Q54" s="874"/>
      <c r="R54" s="875"/>
      <c r="S54" s="875"/>
      <c r="T54" s="875"/>
      <c r="U54" s="875"/>
      <c r="V54" s="875"/>
      <c r="W54" s="875"/>
      <c r="X54" s="875"/>
      <c r="Y54" s="875"/>
      <c r="Z54" s="875"/>
      <c r="AA54" s="875"/>
      <c r="AB54" s="875"/>
      <c r="AC54" s="875"/>
      <c r="AD54" s="875"/>
      <c r="AE54" s="876"/>
      <c r="AF54" s="825"/>
      <c r="AG54" s="826"/>
      <c r="AH54" s="826"/>
      <c r="AI54" s="826"/>
      <c r="AJ54" s="827"/>
      <c r="AK54" s="878"/>
      <c r="AL54" s="875"/>
      <c r="AM54" s="875"/>
      <c r="AN54" s="875"/>
      <c r="AO54" s="875"/>
      <c r="AP54" s="875"/>
      <c r="AQ54" s="875"/>
      <c r="AR54" s="875"/>
      <c r="AS54" s="875"/>
      <c r="AT54" s="875"/>
      <c r="AU54" s="875"/>
      <c r="AV54" s="875"/>
      <c r="AW54" s="875"/>
      <c r="AX54" s="875"/>
      <c r="AY54" s="875"/>
      <c r="AZ54" s="877"/>
      <c r="BA54" s="877"/>
      <c r="BB54" s="877"/>
      <c r="BC54" s="877"/>
      <c r="BD54" s="877"/>
      <c r="BE54" s="871"/>
      <c r="BF54" s="871"/>
      <c r="BG54" s="871"/>
      <c r="BH54" s="871"/>
      <c r="BI54" s="872"/>
      <c r="BJ54" s="232"/>
      <c r="BK54" s="232"/>
      <c r="BL54" s="232"/>
      <c r="BM54" s="232"/>
      <c r="BN54" s="232"/>
      <c r="BO54" s="241"/>
      <c r="BP54" s="241"/>
      <c r="BQ54" s="238">
        <v>48</v>
      </c>
      <c r="BR54" s="239"/>
      <c r="BS54" s="812"/>
      <c r="BT54" s="813"/>
      <c r="BU54" s="813"/>
      <c r="BV54" s="813"/>
      <c r="BW54" s="813"/>
      <c r="BX54" s="813"/>
      <c r="BY54" s="813"/>
      <c r="BZ54" s="813"/>
      <c r="CA54" s="813"/>
      <c r="CB54" s="813"/>
      <c r="CC54" s="813"/>
      <c r="CD54" s="813"/>
      <c r="CE54" s="813"/>
      <c r="CF54" s="813"/>
      <c r="CG54" s="814"/>
      <c r="CH54" s="815"/>
      <c r="CI54" s="816"/>
      <c r="CJ54" s="816"/>
      <c r="CK54" s="816"/>
      <c r="CL54" s="817"/>
      <c r="CM54" s="815"/>
      <c r="CN54" s="816"/>
      <c r="CO54" s="816"/>
      <c r="CP54" s="816"/>
      <c r="CQ54" s="817"/>
      <c r="CR54" s="815"/>
      <c r="CS54" s="816"/>
      <c r="CT54" s="816"/>
      <c r="CU54" s="816"/>
      <c r="CV54" s="817"/>
      <c r="CW54" s="815"/>
      <c r="CX54" s="816"/>
      <c r="CY54" s="816"/>
      <c r="CZ54" s="816"/>
      <c r="DA54" s="817"/>
      <c r="DB54" s="815"/>
      <c r="DC54" s="816"/>
      <c r="DD54" s="816"/>
      <c r="DE54" s="816"/>
      <c r="DF54" s="817"/>
      <c r="DG54" s="815"/>
      <c r="DH54" s="816"/>
      <c r="DI54" s="816"/>
      <c r="DJ54" s="816"/>
      <c r="DK54" s="817"/>
      <c r="DL54" s="815"/>
      <c r="DM54" s="816"/>
      <c r="DN54" s="816"/>
      <c r="DO54" s="816"/>
      <c r="DP54" s="817"/>
      <c r="DQ54" s="815"/>
      <c r="DR54" s="816"/>
      <c r="DS54" s="816"/>
      <c r="DT54" s="816"/>
      <c r="DU54" s="817"/>
      <c r="DV54" s="812"/>
      <c r="DW54" s="813"/>
      <c r="DX54" s="813"/>
      <c r="DY54" s="813"/>
      <c r="DZ54" s="818"/>
      <c r="EA54" s="230"/>
    </row>
    <row r="55" spans="1:131" ht="26.25" customHeight="1" x14ac:dyDescent="0.2">
      <c r="A55" s="238">
        <v>28</v>
      </c>
      <c r="B55" s="819"/>
      <c r="C55" s="820"/>
      <c r="D55" s="820"/>
      <c r="E55" s="820"/>
      <c r="F55" s="820"/>
      <c r="G55" s="820"/>
      <c r="H55" s="820"/>
      <c r="I55" s="820"/>
      <c r="J55" s="820"/>
      <c r="K55" s="820"/>
      <c r="L55" s="820"/>
      <c r="M55" s="820"/>
      <c r="N55" s="820"/>
      <c r="O55" s="820"/>
      <c r="P55" s="821"/>
      <c r="Q55" s="874"/>
      <c r="R55" s="875"/>
      <c r="S55" s="875"/>
      <c r="T55" s="875"/>
      <c r="U55" s="875"/>
      <c r="V55" s="875"/>
      <c r="W55" s="875"/>
      <c r="X55" s="875"/>
      <c r="Y55" s="875"/>
      <c r="Z55" s="875"/>
      <c r="AA55" s="875"/>
      <c r="AB55" s="875"/>
      <c r="AC55" s="875"/>
      <c r="AD55" s="875"/>
      <c r="AE55" s="876"/>
      <c r="AF55" s="825"/>
      <c r="AG55" s="826"/>
      <c r="AH55" s="826"/>
      <c r="AI55" s="826"/>
      <c r="AJ55" s="827"/>
      <c r="AK55" s="878"/>
      <c r="AL55" s="875"/>
      <c r="AM55" s="875"/>
      <c r="AN55" s="875"/>
      <c r="AO55" s="875"/>
      <c r="AP55" s="875"/>
      <c r="AQ55" s="875"/>
      <c r="AR55" s="875"/>
      <c r="AS55" s="875"/>
      <c r="AT55" s="875"/>
      <c r="AU55" s="875"/>
      <c r="AV55" s="875"/>
      <c r="AW55" s="875"/>
      <c r="AX55" s="875"/>
      <c r="AY55" s="875"/>
      <c r="AZ55" s="877"/>
      <c r="BA55" s="877"/>
      <c r="BB55" s="877"/>
      <c r="BC55" s="877"/>
      <c r="BD55" s="877"/>
      <c r="BE55" s="871"/>
      <c r="BF55" s="871"/>
      <c r="BG55" s="871"/>
      <c r="BH55" s="871"/>
      <c r="BI55" s="872"/>
      <c r="BJ55" s="232"/>
      <c r="BK55" s="232"/>
      <c r="BL55" s="232"/>
      <c r="BM55" s="232"/>
      <c r="BN55" s="232"/>
      <c r="BO55" s="241"/>
      <c r="BP55" s="241"/>
      <c r="BQ55" s="238">
        <v>49</v>
      </c>
      <c r="BR55" s="239"/>
      <c r="BS55" s="812"/>
      <c r="BT55" s="813"/>
      <c r="BU55" s="813"/>
      <c r="BV55" s="813"/>
      <c r="BW55" s="813"/>
      <c r="BX55" s="813"/>
      <c r="BY55" s="813"/>
      <c r="BZ55" s="813"/>
      <c r="CA55" s="813"/>
      <c r="CB55" s="813"/>
      <c r="CC55" s="813"/>
      <c r="CD55" s="813"/>
      <c r="CE55" s="813"/>
      <c r="CF55" s="813"/>
      <c r="CG55" s="814"/>
      <c r="CH55" s="815"/>
      <c r="CI55" s="816"/>
      <c r="CJ55" s="816"/>
      <c r="CK55" s="816"/>
      <c r="CL55" s="817"/>
      <c r="CM55" s="815"/>
      <c r="CN55" s="816"/>
      <c r="CO55" s="816"/>
      <c r="CP55" s="816"/>
      <c r="CQ55" s="817"/>
      <c r="CR55" s="815"/>
      <c r="CS55" s="816"/>
      <c r="CT55" s="816"/>
      <c r="CU55" s="816"/>
      <c r="CV55" s="817"/>
      <c r="CW55" s="815"/>
      <c r="CX55" s="816"/>
      <c r="CY55" s="816"/>
      <c r="CZ55" s="816"/>
      <c r="DA55" s="817"/>
      <c r="DB55" s="815"/>
      <c r="DC55" s="816"/>
      <c r="DD55" s="816"/>
      <c r="DE55" s="816"/>
      <c r="DF55" s="817"/>
      <c r="DG55" s="815"/>
      <c r="DH55" s="816"/>
      <c r="DI55" s="816"/>
      <c r="DJ55" s="816"/>
      <c r="DK55" s="817"/>
      <c r="DL55" s="815"/>
      <c r="DM55" s="816"/>
      <c r="DN55" s="816"/>
      <c r="DO55" s="816"/>
      <c r="DP55" s="817"/>
      <c r="DQ55" s="815"/>
      <c r="DR55" s="816"/>
      <c r="DS55" s="816"/>
      <c r="DT55" s="816"/>
      <c r="DU55" s="817"/>
      <c r="DV55" s="812"/>
      <c r="DW55" s="813"/>
      <c r="DX55" s="813"/>
      <c r="DY55" s="813"/>
      <c r="DZ55" s="818"/>
      <c r="EA55" s="230"/>
    </row>
    <row r="56" spans="1:131" ht="26.25" customHeight="1" x14ac:dyDescent="0.2">
      <c r="A56" s="238">
        <v>29</v>
      </c>
      <c r="B56" s="819"/>
      <c r="C56" s="820"/>
      <c r="D56" s="820"/>
      <c r="E56" s="820"/>
      <c r="F56" s="820"/>
      <c r="G56" s="820"/>
      <c r="H56" s="820"/>
      <c r="I56" s="820"/>
      <c r="J56" s="820"/>
      <c r="K56" s="820"/>
      <c r="L56" s="820"/>
      <c r="M56" s="820"/>
      <c r="N56" s="820"/>
      <c r="O56" s="820"/>
      <c r="P56" s="821"/>
      <c r="Q56" s="874"/>
      <c r="R56" s="875"/>
      <c r="S56" s="875"/>
      <c r="T56" s="875"/>
      <c r="U56" s="875"/>
      <c r="V56" s="875"/>
      <c r="W56" s="875"/>
      <c r="X56" s="875"/>
      <c r="Y56" s="875"/>
      <c r="Z56" s="875"/>
      <c r="AA56" s="875"/>
      <c r="AB56" s="875"/>
      <c r="AC56" s="875"/>
      <c r="AD56" s="875"/>
      <c r="AE56" s="876"/>
      <c r="AF56" s="825"/>
      <c r="AG56" s="826"/>
      <c r="AH56" s="826"/>
      <c r="AI56" s="826"/>
      <c r="AJ56" s="827"/>
      <c r="AK56" s="878"/>
      <c r="AL56" s="875"/>
      <c r="AM56" s="875"/>
      <c r="AN56" s="875"/>
      <c r="AO56" s="875"/>
      <c r="AP56" s="875"/>
      <c r="AQ56" s="875"/>
      <c r="AR56" s="875"/>
      <c r="AS56" s="875"/>
      <c r="AT56" s="875"/>
      <c r="AU56" s="875"/>
      <c r="AV56" s="875"/>
      <c r="AW56" s="875"/>
      <c r="AX56" s="875"/>
      <c r="AY56" s="875"/>
      <c r="AZ56" s="877"/>
      <c r="BA56" s="877"/>
      <c r="BB56" s="877"/>
      <c r="BC56" s="877"/>
      <c r="BD56" s="877"/>
      <c r="BE56" s="871"/>
      <c r="BF56" s="871"/>
      <c r="BG56" s="871"/>
      <c r="BH56" s="871"/>
      <c r="BI56" s="872"/>
      <c r="BJ56" s="232"/>
      <c r="BK56" s="232"/>
      <c r="BL56" s="232"/>
      <c r="BM56" s="232"/>
      <c r="BN56" s="232"/>
      <c r="BO56" s="241"/>
      <c r="BP56" s="241"/>
      <c r="BQ56" s="238">
        <v>50</v>
      </c>
      <c r="BR56" s="239"/>
      <c r="BS56" s="812"/>
      <c r="BT56" s="813"/>
      <c r="BU56" s="813"/>
      <c r="BV56" s="813"/>
      <c r="BW56" s="813"/>
      <c r="BX56" s="813"/>
      <c r="BY56" s="813"/>
      <c r="BZ56" s="813"/>
      <c r="CA56" s="813"/>
      <c r="CB56" s="813"/>
      <c r="CC56" s="813"/>
      <c r="CD56" s="813"/>
      <c r="CE56" s="813"/>
      <c r="CF56" s="813"/>
      <c r="CG56" s="814"/>
      <c r="CH56" s="815"/>
      <c r="CI56" s="816"/>
      <c r="CJ56" s="816"/>
      <c r="CK56" s="816"/>
      <c r="CL56" s="817"/>
      <c r="CM56" s="815"/>
      <c r="CN56" s="816"/>
      <c r="CO56" s="816"/>
      <c r="CP56" s="816"/>
      <c r="CQ56" s="817"/>
      <c r="CR56" s="815"/>
      <c r="CS56" s="816"/>
      <c r="CT56" s="816"/>
      <c r="CU56" s="816"/>
      <c r="CV56" s="817"/>
      <c r="CW56" s="815"/>
      <c r="CX56" s="816"/>
      <c r="CY56" s="816"/>
      <c r="CZ56" s="816"/>
      <c r="DA56" s="817"/>
      <c r="DB56" s="815"/>
      <c r="DC56" s="816"/>
      <c r="DD56" s="816"/>
      <c r="DE56" s="816"/>
      <c r="DF56" s="817"/>
      <c r="DG56" s="815"/>
      <c r="DH56" s="816"/>
      <c r="DI56" s="816"/>
      <c r="DJ56" s="816"/>
      <c r="DK56" s="817"/>
      <c r="DL56" s="815"/>
      <c r="DM56" s="816"/>
      <c r="DN56" s="816"/>
      <c r="DO56" s="816"/>
      <c r="DP56" s="817"/>
      <c r="DQ56" s="815"/>
      <c r="DR56" s="816"/>
      <c r="DS56" s="816"/>
      <c r="DT56" s="816"/>
      <c r="DU56" s="817"/>
      <c r="DV56" s="812"/>
      <c r="DW56" s="813"/>
      <c r="DX56" s="813"/>
      <c r="DY56" s="813"/>
      <c r="DZ56" s="818"/>
      <c r="EA56" s="230"/>
    </row>
    <row r="57" spans="1:131" ht="26.25" customHeight="1" x14ac:dyDescent="0.2">
      <c r="A57" s="238">
        <v>30</v>
      </c>
      <c r="B57" s="819"/>
      <c r="C57" s="820"/>
      <c r="D57" s="820"/>
      <c r="E57" s="820"/>
      <c r="F57" s="820"/>
      <c r="G57" s="820"/>
      <c r="H57" s="820"/>
      <c r="I57" s="820"/>
      <c r="J57" s="820"/>
      <c r="K57" s="820"/>
      <c r="L57" s="820"/>
      <c r="M57" s="820"/>
      <c r="N57" s="820"/>
      <c r="O57" s="820"/>
      <c r="P57" s="821"/>
      <c r="Q57" s="874"/>
      <c r="R57" s="875"/>
      <c r="S57" s="875"/>
      <c r="T57" s="875"/>
      <c r="U57" s="875"/>
      <c r="V57" s="875"/>
      <c r="W57" s="875"/>
      <c r="X57" s="875"/>
      <c r="Y57" s="875"/>
      <c r="Z57" s="875"/>
      <c r="AA57" s="875"/>
      <c r="AB57" s="875"/>
      <c r="AC57" s="875"/>
      <c r="AD57" s="875"/>
      <c r="AE57" s="876"/>
      <c r="AF57" s="825"/>
      <c r="AG57" s="826"/>
      <c r="AH57" s="826"/>
      <c r="AI57" s="826"/>
      <c r="AJ57" s="827"/>
      <c r="AK57" s="878"/>
      <c r="AL57" s="875"/>
      <c r="AM57" s="875"/>
      <c r="AN57" s="875"/>
      <c r="AO57" s="875"/>
      <c r="AP57" s="875"/>
      <c r="AQ57" s="875"/>
      <c r="AR57" s="875"/>
      <c r="AS57" s="875"/>
      <c r="AT57" s="875"/>
      <c r="AU57" s="875"/>
      <c r="AV57" s="875"/>
      <c r="AW57" s="875"/>
      <c r="AX57" s="875"/>
      <c r="AY57" s="875"/>
      <c r="AZ57" s="877"/>
      <c r="BA57" s="877"/>
      <c r="BB57" s="877"/>
      <c r="BC57" s="877"/>
      <c r="BD57" s="877"/>
      <c r="BE57" s="871"/>
      <c r="BF57" s="871"/>
      <c r="BG57" s="871"/>
      <c r="BH57" s="871"/>
      <c r="BI57" s="872"/>
      <c r="BJ57" s="232"/>
      <c r="BK57" s="232"/>
      <c r="BL57" s="232"/>
      <c r="BM57" s="232"/>
      <c r="BN57" s="232"/>
      <c r="BO57" s="241"/>
      <c r="BP57" s="241"/>
      <c r="BQ57" s="238">
        <v>51</v>
      </c>
      <c r="BR57" s="239"/>
      <c r="BS57" s="812"/>
      <c r="BT57" s="813"/>
      <c r="BU57" s="813"/>
      <c r="BV57" s="813"/>
      <c r="BW57" s="813"/>
      <c r="BX57" s="813"/>
      <c r="BY57" s="813"/>
      <c r="BZ57" s="813"/>
      <c r="CA57" s="813"/>
      <c r="CB57" s="813"/>
      <c r="CC57" s="813"/>
      <c r="CD57" s="813"/>
      <c r="CE57" s="813"/>
      <c r="CF57" s="813"/>
      <c r="CG57" s="814"/>
      <c r="CH57" s="815"/>
      <c r="CI57" s="816"/>
      <c r="CJ57" s="816"/>
      <c r="CK57" s="816"/>
      <c r="CL57" s="817"/>
      <c r="CM57" s="815"/>
      <c r="CN57" s="816"/>
      <c r="CO57" s="816"/>
      <c r="CP57" s="816"/>
      <c r="CQ57" s="817"/>
      <c r="CR57" s="815"/>
      <c r="CS57" s="816"/>
      <c r="CT57" s="816"/>
      <c r="CU57" s="816"/>
      <c r="CV57" s="817"/>
      <c r="CW57" s="815"/>
      <c r="CX57" s="816"/>
      <c r="CY57" s="816"/>
      <c r="CZ57" s="816"/>
      <c r="DA57" s="817"/>
      <c r="DB57" s="815"/>
      <c r="DC57" s="816"/>
      <c r="DD57" s="816"/>
      <c r="DE57" s="816"/>
      <c r="DF57" s="817"/>
      <c r="DG57" s="815"/>
      <c r="DH57" s="816"/>
      <c r="DI57" s="816"/>
      <c r="DJ57" s="816"/>
      <c r="DK57" s="817"/>
      <c r="DL57" s="815"/>
      <c r="DM57" s="816"/>
      <c r="DN57" s="816"/>
      <c r="DO57" s="816"/>
      <c r="DP57" s="817"/>
      <c r="DQ57" s="815"/>
      <c r="DR57" s="816"/>
      <c r="DS57" s="816"/>
      <c r="DT57" s="816"/>
      <c r="DU57" s="817"/>
      <c r="DV57" s="812"/>
      <c r="DW57" s="813"/>
      <c r="DX57" s="813"/>
      <c r="DY57" s="813"/>
      <c r="DZ57" s="818"/>
      <c r="EA57" s="230"/>
    </row>
    <row r="58" spans="1:131" ht="26.25" customHeight="1" x14ac:dyDescent="0.2">
      <c r="A58" s="238">
        <v>31</v>
      </c>
      <c r="B58" s="819"/>
      <c r="C58" s="820"/>
      <c r="D58" s="820"/>
      <c r="E58" s="820"/>
      <c r="F58" s="820"/>
      <c r="G58" s="820"/>
      <c r="H58" s="820"/>
      <c r="I58" s="820"/>
      <c r="J58" s="820"/>
      <c r="K58" s="820"/>
      <c r="L58" s="820"/>
      <c r="M58" s="820"/>
      <c r="N58" s="820"/>
      <c r="O58" s="820"/>
      <c r="P58" s="821"/>
      <c r="Q58" s="874"/>
      <c r="R58" s="875"/>
      <c r="S58" s="875"/>
      <c r="T58" s="875"/>
      <c r="U58" s="875"/>
      <c r="V58" s="875"/>
      <c r="W58" s="875"/>
      <c r="X58" s="875"/>
      <c r="Y58" s="875"/>
      <c r="Z58" s="875"/>
      <c r="AA58" s="875"/>
      <c r="AB58" s="875"/>
      <c r="AC58" s="875"/>
      <c r="AD58" s="875"/>
      <c r="AE58" s="876"/>
      <c r="AF58" s="825"/>
      <c r="AG58" s="826"/>
      <c r="AH58" s="826"/>
      <c r="AI58" s="826"/>
      <c r="AJ58" s="827"/>
      <c r="AK58" s="878"/>
      <c r="AL58" s="875"/>
      <c r="AM58" s="875"/>
      <c r="AN58" s="875"/>
      <c r="AO58" s="875"/>
      <c r="AP58" s="875"/>
      <c r="AQ58" s="875"/>
      <c r="AR58" s="875"/>
      <c r="AS58" s="875"/>
      <c r="AT58" s="875"/>
      <c r="AU58" s="875"/>
      <c r="AV58" s="875"/>
      <c r="AW58" s="875"/>
      <c r="AX58" s="875"/>
      <c r="AY58" s="875"/>
      <c r="AZ58" s="877"/>
      <c r="BA58" s="877"/>
      <c r="BB58" s="877"/>
      <c r="BC58" s="877"/>
      <c r="BD58" s="877"/>
      <c r="BE58" s="871"/>
      <c r="BF58" s="871"/>
      <c r="BG58" s="871"/>
      <c r="BH58" s="871"/>
      <c r="BI58" s="872"/>
      <c r="BJ58" s="232"/>
      <c r="BK58" s="232"/>
      <c r="BL58" s="232"/>
      <c r="BM58" s="232"/>
      <c r="BN58" s="232"/>
      <c r="BO58" s="241"/>
      <c r="BP58" s="241"/>
      <c r="BQ58" s="238">
        <v>52</v>
      </c>
      <c r="BR58" s="239"/>
      <c r="BS58" s="812"/>
      <c r="BT58" s="813"/>
      <c r="BU58" s="813"/>
      <c r="BV58" s="813"/>
      <c r="BW58" s="813"/>
      <c r="BX58" s="813"/>
      <c r="BY58" s="813"/>
      <c r="BZ58" s="813"/>
      <c r="CA58" s="813"/>
      <c r="CB58" s="813"/>
      <c r="CC58" s="813"/>
      <c r="CD58" s="813"/>
      <c r="CE58" s="813"/>
      <c r="CF58" s="813"/>
      <c r="CG58" s="814"/>
      <c r="CH58" s="815"/>
      <c r="CI58" s="816"/>
      <c r="CJ58" s="816"/>
      <c r="CK58" s="816"/>
      <c r="CL58" s="817"/>
      <c r="CM58" s="815"/>
      <c r="CN58" s="816"/>
      <c r="CO58" s="816"/>
      <c r="CP58" s="816"/>
      <c r="CQ58" s="817"/>
      <c r="CR58" s="815"/>
      <c r="CS58" s="816"/>
      <c r="CT58" s="816"/>
      <c r="CU58" s="816"/>
      <c r="CV58" s="817"/>
      <c r="CW58" s="815"/>
      <c r="CX58" s="816"/>
      <c r="CY58" s="816"/>
      <c r="CZ58" s="816"/>
      <c r="DA58" s="817"/>
      <c r="DB58" s="815"/>
      <c r="DC58" s="816"/>
      <c r="DD58" s="816"/>
      <c r="DE58" s="816"/>
      <c r="DF58" s="817"/>
      <c r="DG58" s="815"/>
      <c r="DH58" s="816"/>
      <c r="DI58" s="816"/>
      <c r="DJ58" s="816"/>
      <c r="DK58" s="817"/>
      <c r="DL58" s="815"/>
      <c r="DM58" s="816"/>
      <c r="DN58" s="816"/>
      <c r="DO58" s="816"/>
      <c r="DP58" s="817"/>
      <c r="DQ58" s="815"/>
      <c r="DR58" s="816"/>
      <c r="DS58" s="816"/>
      <c r="DT58" s="816"/>
      <c r="DU58" s="817"/>
      <c r="DV58" s="812"/>
      <c r="DW58" s="813"/>
      <c r="DX58" s="813"/>
      <c r="DY58" s="813"/>
      <c r="DZ58" s="818"/>
      <c r="EA58" s="230"/>
    </row>
    <row r="59" spans="1:131" ht="26.25" customHeight="1" x14ac:dyDescent="0.2">
      <c r="A59" s="238">
        <v>32</v>
      </c>
      <c r="B59" s="819"/>
      <c r="C59" s="820"/>
      <c r="D59" s="820"/>
      <c r="E59" s="820"/>
      <c r="F59" s="820"/>
      <c r="G59" s="820"/>
      <c r="H59" s="820"/>
      <c r="I59" s="820"/>
      <c r="J59" s="820"/>
      <c r="K59" s="820"/>
      <c r="L59" s="820"/>
      <c r="M59" s="820"/>
      <c r="N59" s="820"/>
      <c r="O59" s="820"/>
      <c r="P59" s="821"/>
      <c r="Q59" s="874"/>
      <c r="R59" s="875"/>
      <c r="S59" s="875"/>
      <c r="T59" s="875"/>
      <c r="U59" s="875"/>
      <c r="V59" s="875"/>
      <c r="W59" s="875"/>
      <c r="X59" s="875"/>
      <c r="Y59" s="875"/>
      <c r="Z59" s="875"/>
      <c r="AA59" s="875"/>
      <c r="AB59" s="875"/>
      <c r="AC59" s="875"/>
      <c r="AD59" s="875"/>
      <c r="AE59" s="876"/>
      <c r="AF59" s="825"/>
      <c r="AG59" s="826"/>
      <c r="AH59" s="826"/>
      <c r="AI59" s="826"/>
      <c r="AJ59" s="827"/>
      <c r="AK59" s="878"/>
      <c r="AL59" s="875"/>
      <c r="AM59" s="875"/>
      <c r="AN59" s="875"/>
      <c r="AO59" s="875"/>
      <c r="AP59" s="875"/>
      <c r="AQ59" s="875"/>
      <c r="AR59" s="875"/>
      <c r="AS59" s="875"/>
      <c r="AT59" s="875"/>
      <c r="AU59" s="875"/>
      <c r="AV59" s="875"/>
      <c r="AW59" s="875"/>
      <c r="AX59" s="875"/>
      <c r="AY59" s="875"/>
      <c r="AZ59" s="877"/>
      <c r="BA59" s="877"/>
      <c r="BB59" s="877"/>
      <c r="BC59" s="877"/>
      <c r="BD59" s="877"/>
      <c r="BE59" s="871"/>
      <c r="BF59" s="871"/>
      <c r="BG59" s="871"/>
      <c r="BH59" s="871"/>
      <c r="BI59" s="872"/>
      <c r="BJ59" s="232"/>
      <c r="BK59" s="232"/>
      <c r="BL59" s="232"/>
      <c r="BM59" s="232"/>
      <c r="BN59" s="232"/>
      <c r="BO59" s="241"/>
      <c r="BP59" s="241"/>
      <c r="BQ59" s="238">
        <v>53</v>
      </c>
      <c r="BR59" s="239"/>
      <c r="BS59" s="812"/>
      <c r="BT59" s="813"/>
      <c r="BU59" s="813"/>
      <c r="BV59" s="813"/>
      <c r="BW59" s="813"/>
      <c r="BX59" s="813"/>
      <c r="BY59" s="813"/>
      <c r="BZ59" s="813"/>
      <c r="CA59" s="813"/>
      <c r="CB59" s="813"/>
      <c r="CC59" s="813"/>
      <c r="CD59" s="813"/>
      <c r="CE59" s="813"/>
      <c r="CF59" s="813"/>
      <c r="CG59" s="814"/>
      <c r="CH59" s="815"/>
      <c r="CI59" s="816"/>
      <c r="CJ59" s="816"/>
      <c r="CK59" s="816"/>
      <c r="CL59" s="817"/>
      <c r="CM59" s="815"/>
      <c r="CN59" s="816"/>
      <c r="CO59" s="816"/>
      <c r="CP59" s="816"/>
      <c r="CQ59" s="817"/>
      <c r="CR59" s="815"/>
      <c r="CS59" s="816"/>
      <c r="CT59" s="816"/>
      <c r="CU59" s="816"/>
      <c r="CV59" s="817"/>
      <c r="CW59" s="815"/>
      <c r="CX59" s="816"/>
      <c r="CY59" s="816"/>
      <c r="CZ59" s="816"/>
      <c r="DA59" s="817"/>
      <c r="DB59" s="815"/>
      <c r="DC59" s="816"/>
      <c r="DD59" s="816"/>
      <c r="DE59" s="816"/>
      <c r="DF59" s="817"/>
      <c r="DG59" s="815"/>
      <c r="DH59" s="816"/>
      <c r="DI59" s="816"/>
      <c r="DJ59" s="816"/>
      <c r="DK59" s="817"/>
      <c r="DL59" s="815"/>
      <c r="DM59" s="816"/>
      <c r="DN59" s="816"/>
      <c r="DO59" s="816"/>
      <c r="DP59" s="817"/>
      <c r="DQ59" s="815"/>
      <c r="DR59" s="816"/>
      <c r="DS59" s="816"/>
      <c r="DT59" s="816"/>
      <c r="DU59" s="817"/>
      <c r="DV59" s="812"/>
      <c r="DW59" s="813"/>
      <c r="DX59" s="813"/>
      <c r="DY59" s="813"/>
      <c r="DZ59" s="818"/>
      <c r="EA59" s="230"/>
    </row>
    <row r="60" spans="1:131" ht="26.25" customHeight="1" x14ac:dyDescent="0.2">
      <c r="A60" s="238">
        <v>33</v>
      </c>
      <c r="B60" s="819"/>
      <c r="C60" s="820"/>
      <c r="D60" s="820"/>
      <c r="E60" s="820"/>
      <c r="F60" s="820"/>
      <c r="G60" s="820"/>
      <c r="H60" s="820"/>
      <c r="I60" s="820"/>
      <c r="J60" s="820"/>
      <c r="K60" s="820"/>
      <c r="L60" s="820"/>
      <c r="M60" s="820"/>
      <c r="N60" s="820"/>
      <c r="O60" s="820"/>
      <c r="P60" s="821"/>
      <c r="Q60" s="874"/>
      <c r="R60" s="875"/>
      <c r="S60" s="875"/>
      <c r="T60" s="875"/>
      <c r="U60" s="875"/>
      <c r="V60" s="875"/>
      <c r="W60" s="875"/>
      <c r="X60" s="875"/>
      <c r="Y60" s="875"/>
      <c r="Z60" s="875"/>
      <c r="AA60" s="875"/>
      <c r="AB60" s="875"/>
      <c r="AC60" s="875"/>
      <c r="AD60" s="875"/>
      <c r="AE60" s="876"/>
      <c r="AF60" s="825"/>
      <c r="AG60" s="826"/>
      <c r="AH60" s="826"/>
      <c r="AI60" s="826"/>
      <c r="AJ60" s="827"/>
      <c r="AK60" s="878"/>
      <c r="AL60" s="875"/>
      <c r="AM60" s="875"/>
      <c r="AN60" s="875"/>
      <c r="AO60" s="875"/>
      <c r="AP60" s="875"/>
      <c r="AQ60" s="875"/>
      <c r="AR60" s="875"/>
      <c r="AS60" s="875"/>
      <c r="AT60" s="875"/>
      <c r="AU60" s="875"/>
      <c r="AV60" s="875"/>
      <c r="AW60" s="875"/>
      <c r="AX60" s="875"/>
      <c r="AY60" s="875"/>
      <c r="AZ60" s="877"/>
      <c r="BA60" s="877"/>
      <c r="BB60" s="877"/>
      <c r="BC60" s="877"/>
      <c r="BD60" s="877"/>
      <c r="BE60" s="871"/>
      <c r="BF60" s="871"/>
      <c r="BG60" s="871"/>
      <c r="BH60" s="871"/>
      <c r="BI60" s="872"/>
      <c r="BJ60" s="232"/>
      <c r="BK60" s="232"/>
      <c r="BL60" s="232"/>
      <c r="BM60" s="232"/>
      <c r="BN60" s="232"/>
      <c r="BO60" s="241"/>
      <c r="BP60" s="241"/>
      <c r="BQ60" s="238">
        <v>54</v>
      </c>
      <c r="BR60" s="239"/>
      <c r="BS60" s="812"/>
      <c r="BT60" s="813"/>
      <c r="BU60" s="813"/>
      <c r="BV60" s="813"/>
      <c r="BW60" s="813"/>
      <c r="BX60" s="813"/>
      <c r="BY60" s="813"/>
      <c r="BZ60" s="813"/>
      <c r="CA60" s="813"/>
      <c r="CB60" s="813"/>
      <c r="CC60" s="813"/>
      <c r="CD60" s="813"/>
      <c r="CE60" s="813"/>
      <c r="CF60" s="813"/>
      <c r="CG60" s="814"/>
      <c r="CH60" s="815"/>
      <c r="CI60" s="816"/>
      <c r="CJ60" s="816"/>
      <c r="CK60" s="816"/>
      <c r="CL60" s="817"/>
      <c r="CM60" s="815"/>
      <c r="CN60" s="816"/>
      <c r="CO60" s="816"/>
      <c r="CP60" s="816"/>
      <c r="CQ60" s="817"/>
      <c r="CR60" s="815"/>
      <c r="CS60" s="816"/>
      <c r="CT60" s="816"/>
      <c r="CU60" s="816"/>
      <c r="CV60" s="817"/>
      <c r="CW60" s="815"/>
      <c r="CX60" s="816"/>
      <c r="CY60" s="816"/>
      <c r="CZ60" s="816"/>
      <c r="DA60" s="817"/>
      <c r="DB60" s="815"/>
      <c r="DC60" s="816"/>
      <c r="DD60" s="816"/>
      <c r="DE60" s="816"/>
      <c r="DF60" s="817"/>
      <c r="DG60" s="815"/>
      <c r="DH60" s="816"/>
      <c r="DI60" s="816"/>
      <c r="DJ60" s="816"/>
      <c r="DK60" s="817"/>
      <c r="DL60" s="815"/>
      <c r="DM60" s="816"/>
      <c r="DN60" s="816"/>
      <c r="DO60" s="816"/>
      <c r="DP60" s="817"/>
      <c r="DQ60" s="815"/>
      <c r="DR60" s="816"/>
      <c r="DS60" s="816"/>
      <c r="DT60" s="816"/>
      <c r="DU60" s="817"/>
      <c r="DV60" s="812"/>
      <c r="DW60" s="813"/>
      <c r="DX60" s="813"/>
      <c r="DY60" s="813"/>
      <c r="DZ60" s="818"/>
      <c r="EA60" s="230"/>
    </row>
    <row r="61" spans="1:131" ht="26.25" customHeight="1" thickBot="1" x14ac:dyDescent="0.25">
      <c r="A61" s="238">
        <v>34</v>
      </c>
      <c r="B61" s="819"/>
      <c r="C61" s="820"/>
      <c r="D61" s="820"/>
      <c r="E61" s="820"/>
      <c r="F61" s="820"/>
      <c r="G61" s="820"/>
      <c r="H61" s="820"/>
      <c r="I61" s="820"/>
      <c r="J61" s="820"/>
      <c r="K61" s="820"/>
      <c r="L61" s="820"/>
      <c r="M61" s="820"/>
      <c r="N61" s="820"/>
      <c r="O61" s="820"/>
      <c r="P61" s="821"/>
      <c r="Q61" s="874"/>
      <c r="R61" s="875"/>
      <c r="S61" s="875"/>
      <c r="T61" s="875"/>
      <c r="U61" s="875"/>
      <c r="V61" s="875"/>
      <c r="W61" s="875"/>
      <c r="X61" s="875"/>
      <c r="Y61" s="875"/>
      <c r="Z61" s="875"/>
      <c r="AA61" s="875"/>
      <c r="AB61" s="875"/>
      <c r="AC61" s="875"/>
      <c r="AD61" s="875"/>
      <c r="AE61" s="876"/>
      <c r="AF61" s="825"/>
      <c r="AG61" s="826"/>
      <c r="AH61" s="826"/>
      <c r="AI61" s="826"/>
      <c r="AJ61" s="827"/>
      <c r="AK61" s="878"/>
      <c r="AL61" s="875"/>
      <c r="AM61" s="875"/>
      <c r="AN61" s="875"/>
      <c r="AO61" s="875"/>
      <c r="AP61" s="875"/>
      <c r="AQ61" s="875"/>
      <c r="AR61" s="875"/>
      <c r="AS61" s="875"/>
      <c r="AT61" s="875"/>
      <c r="AU61" s="875"/>
      <c r="AV61" s="875"/>
      <c r="AW61" s="875"/>
      <c r="AX61" s="875"/>
      <c r="AY61" s="875"/>
      <c r="AZ61" s="877"/>
      <c r="BA61" s="877"/>
      <c r="BB61" s="877"/>
      <c r="BC61" s="877"/>
      <c r="BD61" s="877"/>
      <c r="BE61" s="871"/>
      <c r="BF61" s="871"/>
      <c r="BG61" s="871"/>
      <c r="BH61" s="871"/>
      <c r="BI61" s="872"/>
      <c r="BJ61" s="232"/>
      <c r="BK61" s="232"/>
      <c r="BL61" s="232"/>
      <c r="BM61" s="232"/>
      <c r="BN61" s="232"/>
      <c r="BO61" s="241"/>
      <c r="BP61" s="241"/>
      <c r="BQ61" s="238">
        <v>55</v>
      </c>
      <c r="BR61" s="239"/>
      <c r="BS61" s="812"/>
      <c r="BT61" s="813"/>
      <c r="BU61" s="813"/>
      <c r="BV61" s="813"/>
      <c r="BW61" s="813"/>
      <c r="BX61" s="813"/>
      <c r="BY61" s="813"/>
      <c r="BZ61" s="813"/>
      <c r="CA61" s="813"/>
      <c r="CB61" s="813"/>
      <c r="CC61" s="813"/>
      <c r="CD61" s="813"/>
      <c r="CE61" s="813"/>
      <c r="CF61" s="813"/>
      <c r="CG61" s="814"/>
      <c r="CH61" s="815"/>
      <c r="CI61" s="816"/>
      <c r="CJ61" s="816"/>
      <c r="CK61" s="816"/>
      <c r="CL61" s="817"/>
      <c r="CM61" s="815"/>
      <c r="CN61" s="816"/>
      <c r="CO61" s="816"/>
      <c r="CP61" s="816"/>
      <c r="CQ61" s="817"/>
      <c r="CR61" s="815"/>
      <c r="CS61" s="816"/>
      <c r="CT61" s="816"/>
      <c r="CU61" s="816"/>
      <c r="CV61" s="817"/>
      <c r="CW61" s="815"/>
      <c r="CX61" s="816"/>
      <c r="CY61" s="816"/>
      <c r="CZ61" s="816"/>
      <c r="DA61" s="817"/>
      <c r="DB61" s="815"/>
      <c r="DC61" s="816"/>
      <c r="DD61" s="816"/>
      <c r="DE61" s="816"/>
      <c r="DF61" s="817"/>
      <c r="DG61" s="815"/>
      <c r="DH61" s="816"/>
      <c r="DI61" s="816"/>
      <c r="DJ61" s="816"/>
      <c r="DK61" s="817"/>
      <c r="DL61" s="815"/>
      <c r="DM61" s="816"/>
      <c r="DN61" s="816"/>
      <c r="DO61" s="816"/>
      <c r="DP61" s="817"/>
      <c r="DQ61" s="815"/>
      <c r="DR61" s="816"/>
      <c r="DS61" s="816"/>
      <c r="DT61" s="816"/>
      <c r="DU61" s="817"/>
      <c r="DV61" s="812"/>
      <c r="DW61" s="813"/>
      <c r="DX61" s="813"/>
      <c r="DY61" s="813"/>
      <c r="DZ61" s="818"/>
      <c r="EA61" s="230"/>
    </row>
    <row r="62" spans="1:131" ht="26.25" customHeight="1" x14ac:dyDescent="0.2">
      <c r="A62" s="238">
        <v>35</v>
      </c>
      <c r="B62" s="819"/>
      <c r="C62" s="820"/>
      <c r="D62" s="820"/>
      <c r="E62" s="820"/>
      <c r="F62" s="820"/>
      <c r="G62" s="820"/>
      <c r="H62" s="820"/>
      <c r="I62" s="820"/>
      <c r="J62" s="820"/>
      <c r="K62" s="820"/>
      <c r="L62" s="820"/>
      <c r="M62" s="820"/>
      <c r="N62" s="820"/>
      <c r="O62" s="820"/>
      <c r="P62" s="821"/>
      <c r="Q62" s="874"/>
      <c r="R62" s="875"/>
      <c r="S62" s="875"/>
      <c r="T62" s="875"/>
      <c r="U62" s="875"/>
      <c r="V62" s="875"/>
      <c r="W62" s="875"/>
      <c r="X62" s="875"/>
      <c r="Y62" s="875"/>
      <c r="Z62" s="875"/>
      <c r="AA62" s="875"/>
      <c r="AB62" s="875"/>
      <c r="AC62" s="875"/>
      <c r="AD62" s="875"/>
      <c r="AE62" s="876"/>
      <c r="AF62" s="825"/>
      <c r="AG62" s="826"/>
      <c r="AH62" s="826"/>
      <c r="AI62" s="826"/>
      <c r="AJ62" s="827"/>
      <c r="AK62" s="878"/>
      <c r="AL62" s="875"/>
      <c r="AM62" s="875"/>
      <c r="AN62" s="875"/>
      <c r="AO62" s="875"/>
      <c r="AP62" s="875"/>
      <c r="AQ62" s="875"/>
      <c r="AR62" s="875"/>
      <c r="AS62" s="875"/>
      <c r="AT62" s="875"/>
      <c r="AU62" s="875"/>
      <c r="AV62" s="875"/>
      <c r="AW62" s="875"/>
      <c r="AX62" s="875"/>
      <c r="AY62" s="875"/>
      <c r="AZ62" s="877"/>
      <c r="BA62" s="877"/>
      <c r="BB62" s="877"/>
      <c r="BC62" s="877"/>
      <c r="BD62" s="877"/>
      <c r="BE62" s="871"/>
      <c r="BF62" s="871"/>
      <c r="BG62" s="871"/>
      <c r="BH62" s="871"/>
      <c r="BI62" s="872"/>
      <c r="BJ62" s="886" t="s">
        <v>409</v>
      </c>
      <c r="BK62" s="845"/>
      <c r="BL62" s="845"/>
      <c r="BM62" s="845"/>
      <c r="BN62" s="846"/>
      <c r="BO62" s="241"/>
      <c r="BP62" s="241"/>
      <c r="BQ62" s="238">
        <v>56</v>
      </c>
      <c r="BR62" s="239"/>
      <c r="BS62" s="812"/>
      <c r="BT62" s="813"/>
      <c r="BU62" s="813"/>
      <c r="BV62" s="813"/>
      <c r="BW62" s="813"/>
      <c r="BX62" s="813"/>
      <c r="BY62" s="813"/>
      <c r="BZ62" s="813"/>
      <c r="CA62" s="813"/>
      <c r="CB62" s="813"/>
      <c r="CC62" s="813"/>
      <c r="CD62" s="813"/>
      <c r="CE62" s="813"/>
      <c r="CF62" s="813"/>
      <c r="CG62" s="814"/>
      <c r="CH62" s="815"/>
      <c r="CI62" s="816"/>
      <c r="CJ62" s="816"/>
      <c r="CK62" s="816"/>
      <c r="CL62" s="817"/>
      <c r="CM62" s="815"/>
      <c r="CN62" s="816"/>
      <c r="CO62" s="816"/>
      <c r="CP62" s="816"/>
      <c r="CQ62" s="817"/>
      <c r="CR62" s="815"/>
      <c r="CS62" s="816"/>
      <c r="CT62" s="816"/>
      <c r="CU62" s="816"/>
      <c r="CV62" s="817"/>
      <c r="CW62" s="815"/>
      <c r="CX62" s="816"/>
      <c r="CY62" s="816"/>
      <c r="CZ62" s="816"/>
      <c r="DA62" s="817"/>
      <c r="DB62" s="815"/>
      <c r="DC62" s="816"/>
      <c r="DD62" s="816"/>
      <c r="DE62" s="816"/>
      <c r="DF62" s="817"/>
      <c r="DG62" s="815"/>
      <c r="DH62" s="816"/>
      <c r="DI62" s="816"/>
      <c r="DJ62" s="816"/>
      <c r="DK62" s="817"/>
      <c r="DL62" s="815"/>
      <c r="DM62" s="816"/>
      <c r="DN62" s="816"/>
      <c r="DO62" s="816"/>
      <c r="DP62" s="817"/>
      <c r="DQ62" s="815"/>
      <c r="DR62" s="816"/>
      <c r="DS62" s="816"/>
      <c r="DT62" s="816"/>
      <c r="DU62" s="817"/>
      <c r="DV62" s="812"/>
      <c r="DW62" s="813"/>
      <c r="DX62" s="813"/>
      <c r="DY62" s="813"/>
      <c r="DZ62" s="818"/>
      <c r="EA62" s="230"/>
    </row>
    <row r="63" spans="1:131" ht="26.25" customHeight="1" thickBot="1" x14ac:dyDescent="0.25">
      <c r="A63" s="240" t="s">
        <v>391</v>
      </c>
      <c r="B63" s="828" t="s">
        <v>410</v>
      </c>
      <c r="C63" s="829"/>
      <c r="D63" s="829"/>
      <c r="E63" s="829"/>
      <c r="F63" s="829"/>
      <c r="G63" s="829"/>
      <c r="H63" s="829"/>
      <c r="I63" s="829"/>
      <c r="J63" s="829"/>
      <c r="K63" s="829"/>
      <c r="L63" s="829"/>
      <c r="M63" s="829"/>
      <c r="N63" s="829"/>
      <c r="O63" s="829"/>
      <c r="P63" s="830"/>
      <c r="Q63" s="879"/>
      <c r="R63" s="880"/>
      <c r="S63" s="880"/>
      <c r="T63" s="880"/>
      <c r="U63" s="880"/>
      <c r="V63" s="880"/>
      <c r="W63" s="880"/>
      <c r="X63" s="880"/>
      <c r="Y63" s="880"/>
      <c r="Z63" s="880"/>
      <c r="AA63" s="880"/>
      <c r="AB63" s="880"/>
      <c r="AC63" s="880"/>
      <c r="AD63" s="880"/>
      <c r="AE63" s="881"/>
      <c r="AF63" s="882">
        <v>5648</v>
      </c>
      <c r="AG63" s="883"/>
      <c r="AH63" s="883"/>
      <c r="AI63" s="883"/>
      <c r="AJ63" s="884"/>
      <c r="AK63" s="885"/>
      <c r="AL63" s="880"/>
      <c r="AM63" s="880"/>
      <c r="AN63" s="880"/>
      <c r="AO63" s="880"/>
      <c r="AP63" s="883">
        <v>33096</v>
      </c>
      <c r="AQ63" s="883"/>
      <c r="AR63" s="883"/>
      <c r="AS63" s="883"/>
      <c r="AT63" s="883"/>
      <c r="AU63" s="883">
        <v>14407</v>
      </c>
      <c r="AV63" s="883"/>
      <c r="AW63" s="883"/>
      <c r="AX63" s="883"/>
      <c r="AY63" s="883"/>
      <c r="AZ63" s="887"/>
      <c r="BA63" s="887"/>
      <c r="BB63" s="887"/>
      <c r="BC63" s="887"/>
      <c r="BD63" s="887"/>
      <c r="BE63" s="888"/>
      <c r="BF63" s="888"/>
      <c r="BG63" s="888"/>
      <c r="BH63" s="888"/>
      <c r="BI63" s="889"/>
      <c r="BJ63" s="890" t="s">
        <v>411</v>
      </c>
      <c r="BK63" s="891"/>
      <c r="BL63" s="891"/>
      <c r="BM63" s="891"/>
      <c r="BN63" s="892"/>
      <c r="BO63" s="241"/>
      <c r="BP63" s="241"/>
      <c r="BQ63" s="238">
        <v>57</v>
      </c>
      <c r="BR63" s="239"/>
      <c r="BS63" s="812"/>
      <c r="BT63" s="813"/>
      <c r="BU63" s="813"/>
      <c r="BV63" s="813"/>
      <c r="BW63" s="813"/>
      <c r="BX63" s="813"/>
      <c r="BY63" s="813"/>
      <c r="BZ63" s="813"/>
      <c r="CA63" s="813"/>
      <c r="CB63" s="813"/>
      <c r="CC63" s="813"/>
      <c r="CD63" s="813"/>
      <c r="CE63" s="813"/>
      <c r="CF63" s="813"/>
      <c r="CG63" s="814"/>
      <c r="CH63" s="815"/>
      <c r="CI63" s="816"/>
      <c r="CJ63" s="816"/>
      <c r="CK63" s="816"/>
      <c r="CL63" s="817"/>
      <c r="CM63" s="815"/>
      <c r="CN63" s="816"/>
      <c r="CO63" s="816"/>
      <c r="CP63" s="816"/>
      <c r="CQ63" s="817"/>
      <c r="CR63" s="815"/>
      <c r="CS63" s="816"/>
      <c r="CT63" s="816"/>
      <c r="CU63" s="816"/>
      <c r="CV63" s="817"/>
      <c r="CW63" s="815"/>
      <c r="CX63" s="816"/>
      <c r="CY63" s="816"/>
      <c r="CZ63" s="816"/>
      <c r="DA63" s="817"/>
      <c r="DB63" s="815"/>
      <c r="DC63" s="816"/>
      <c r="DD63" s="816"/>
      <c r="DE63" s="816"/>
      <c r="DF63" s="817"/>
      <c r="DG63" s="815"/>
      <c r="DH63" s="816"/>
      <c r="DI63" s="816"/>
      <c r="DJ63" s="816"/>
      <c r="DK63" s="817"/>
      <c r="DL63" s="815"/>
      <c r="DM63" s="816"/>
      <c r="DN63" s="816"/>
      <c r="DO63" s="816"/>
      <c r="DP63" s="817"/>
      <c r="DQ63" s="815"/>
      <c r="DR63" s="816"/>
      <c r="DS63" s="816"/>
      <c r="DT63" s="816"/>
      <c r="DU63" s="817"/>
      <c r="DV63" s="812"/>
      <c r="DW63" s="813"/>
      <c r="DX63" s="813"/>
      <c r="DY63" s="813"/>
      <c r="DZ63" s="818"/>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2"/>
      <c r="BT64" s="813"/>
      <c r="BU64" s="813"/>
      <c r="BV64" s="813"/>
      <c r="BW64" s="813"/>
      <c r="BX64" s="813"/>
      <c r="BY64" s="813"/>
      <c r="BZ64" s="813"/>
      <c r="CA64" s="813"/>
      <c r="CB64" s="813"/>
      <c r="CC64" s="813"/>
      <c r="CD64" s="813"/>
      <c r="CE64" s="813"/>
      <c r="CF64" s="813"/>
      <c r="CG64" s="814"/>
      <c r="CH64" s="815"/>
      <c r="CI64" s="816"/>
      <c r="CJ64" s="816"/>
      <c r="CK64" s="816"/>
      <c r="CL64" s="817"/>
      <c r="CM64" s="815"/>
      <c r="CN64" s="816"/>
      <c r="CO64" s="816"/>
      <c r="CP64" s="816"/>
      <c r="CQ64" s="817"/>
      <c r="CR64" s="815"/>
      <c r="CS64" s="816"/>
      <c r="CT64" s="816"/>
      <c r="CU64" s="816"/>
      <c r="CV64" s="817"/>
      <c r="CW64" s="815"/>
      <c r="CX64" s="816"/>
      <c r="CY64" s="816"/>
      <c r="CZ64" s="816"/>
      <c r="DA64" s="817"/>
      <c r="DB64" s="815"/>
      <c r="DC64" s="816"/>
      <c r="DD64" s="816"/>
      <c r="DE64" s="816"/>
      <c r="DF64" s="817"/>
      <c r="DG64" s="815"/>
      <c r="DH64" s="816"/>
      <c r="DI64" s="816"/>
      <c r="DJ64" s="816"/>
      <c r="DK64" s="817"/>
      <c r="DL64" s="815"/>
      <c r="DM64" s="816"/>
      <c r="DN64" s="816"/>
      <c r="DO64" s="816"/>
      <c r="DP64" s="817"/>
      <c r="DQ64" s="815"/>
      <c r="DR64" s="816"/>
      <c r="DS64" s="816"/>
      <c r="DT64" s="816"/>
      <c r="DU64" s="817"/>
      <c r="DV64" s="812"/>
      <c r="DW64" s="813"/>
      <c r="DX64" s="813"/>
      <c r="DY64" s="813"/>
      <c r="DZ64" s="818"/>
      <c r="EA64" s="230"/>
    </row>
    <row r="65" spans="1:131" ht="26.25" customHeight="1" thickBot="1" x14ac:dyDescent="0.25">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2"/>
      <c r="BT65" s="813"/>
      <c r="BU65" s="813"/>
      <c r="BV65" s="813"/>
      <c r="BW65" s="813"/>
      <c r="BX65" s="813"/>
      <c r="BY65" s="813"/>
      <c r="BZ65" s="813"/>
      <c r="CA65" s="813"/>
      <c r="CB65" s="813"/>
      <c r="CC65" s="813"/>
      <c r="CD65" s="813"/>
      <c r="CE65" s="813"/>
      <c r="CF65" s="813"/>
      <c r="CG65" s="814"/>
      <c r="CH65" s="815"/>
      <c r="CI65" s="816"/>
      <c r="CJ65" s="816"/>
      <c r="CK65" s="816"/>
      <c r="CL65" s="817"/>
      <c r="CM65" s="815"/>
      <c r="CN65" s="816"/>
      <c r="CO65" s="816"/>
      <c r="CP65" s="816"/>
      <c r="CQ65" s="817"/>
      <c r="CR65" s="815"/>
      <c r="CS65" s="816"/>
      <c r="CT65" s="816"/>
      <c r="CU65" s="816"/>
      <c r="CV65" s="817"/>
      <c r="CW65" s="815"/>
      <c r="CX65" s="816"/>
      <c r="CY65" s="816"/>
      <c r="CZ65" s="816"/>
      <c r="DA65" s="817"/>
      <c r="DB65" s="815"/>
      <c r="DC65" s="816"/>
      <c r="DD65" s="816"/>
      <c r="DE65" s="816"/>
      <c r="DF65" s="817"/>
      <c r="DG65" s="815"/>
      <c r="DH65" s="816"/>
      <c r="DI65" s="816"/>
      <c r="DJ65" s="816"/>
      <c r="DK65" s="817"/>
      <c r="DL65" s="815"/>
      <c r="DM65" s="816"/>
      <c r="DN65" s="816"/>
      <c r="DO65" s="816"/>
      <c r="DP65" s="817"/>
      <c r="DQ65" s="815"/>
      <c r="DR65" s="816"/>
      <c r="DS65" s="816"/>
      <c r="DT65" s="816"/>
      <c r="DU65" s="817"/>
      <c r="DV65" s="812"/>
      <c r="DW65" s="813"/>
      <c r="DX65" s="813"/>
      <c r="DY65" s="813"/>
      <c r="DZ65" s="818"/>
      <c r="EA65" s="230"/>
    </row>
    <row r="66" spans="1:131" ht="26.25" customHeight="1" x14ac:dyDescent="0.2">
      <c r="A66" s="766" t="s">
        <v>413</v>
      </c>
      <c r="B66" s="767"/>
      <c r="C66" s="767"/>
      <c r="D66" s="767"/>
      <c r="E66" s="767"/>
      <c r="F66" s="767"/>
      <c r="G66" s="767"/>
      <c r="H66" s="767"/>
      <c r="I66" s="767"/>
      <c r="J66" s="767"/>
      <c r="K66" s="767"/>
      <c r="L66" s="767"/>
      <c r="M66" s="767"/>
      <c r="N66" s="767"/>
      <c r="O66" s="767"/>
      <c r="P66" s="768"/>
      <c r="Q66" s="772" t="s">
        <v>414</v>
      </c>
      <c r="R66" s="773"/>
      <c r="S66" s="773"/>
      <c r="T66" s="773"/>
      <c r="U66" s="774"/>
      <c r="V66" s="772" t="s">
        <v>415</v>
      </c>
      <c r="W66" s="773"/>
      <c r="X66" s="773"/>
      <c r="Y66" s="773"/>
      <c r="Z66" s="774"/>
      <c r="AA66" s="772" t="s">
        <v>416</v>
      </c>
      <c r="AB66" s="773"/>
      <c r="AC66" s="773"/>
      <c r="AD66" s="773"/>
      <c r="AE66" s="774"/>
      <c r="AF66" s="893" t="s">
        <v>417</v>
      </c>
      <c r="AG66" s="854"/>
      <c r="AH66" s="854"/>
      <c r="AI66" s="854"/>
      <c r="AJ66" s="894"/>
      <c r="AK66" s="772" t="s">
        <v>418</v>
      </c>
      <c r="AL66" s="767"/>
      <c r="AM66" s="767"/>
      <c r="AN66" s="767"/>
      <c r="AO66" s="768"/>
      <c r="AP66" s="772" t="s">
        <v>419</v>
      </c>
      <c r="AQ66" s="773"/>
      <c r="AR66" s="773"/>
      <c r="AS66" s="773"/>
      <c r="AT66" s="774"/>
      <c r="AU66" s="772" t="s">
        <v>420</v>
      </c>
      <c r="AV66" s="773"/>
      <c r="AW66" s="773"/>
      <c r="AX66" s="773"/>
      <c r="AY66" s="774"/>
      <c r="AZ66" s="772" t="s">
        <v>378</v>
      </c>
      <c r="BA66" s="773"/>
      <c r="BB66" s="773"/>
      <c r="BC66" s="773"/>
      <c r="BD66" s="779"/>
      <c r="BE66" s="241"/>
      <c r="BF66" s="241"/>
      <c r="BG66" s="241"/>
      <c r="BH66" s="241"/>
      <c r="BI66" s="241"/>
      <c r="BJ66" s="241"/>
      <c r="BK66" s="241"/>
      <c r="BL66" s="241"/>
      <c r="BM66" s="241"/>
      <c r="BN66" s="241"/>
      <c r="BO66" s="241"/>
      <c r="BP66" s="241"/>
      <c r="BQ66" s="238">
        <v>60</v>
      </c>
      <c r="BR66" s="243"/>
      <c r="BS66" s="898"/>
      <c r="BT66" s="899"/>
      <c r="BU66" s="899"/>
      <c r="BV66" s="899"/>
      <c r="BW66" s="899"/>
      <c r="BX66" s="899"/>
      <c r="BY66" s="899"/>
      <c r="BZ66" s="899"/>
      <c r="CA66" s="899"/>
      <c r="CB66" s="899"/>
      <c r="CC66" s="899"/>
      <c r="CD66" s="899"/>
      <c r="CE66" s="899"/>
      <c r="CF66" s="899"/>
      <c r="CG66" s="904"/>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30"/>
    </row>
    <row r="67" spans="1:131" ht="26.25" customHeight="1" thickBot="1" x14ac:dyDescent="0.25">
      <c r="A67" s="769"/>
      <c r="B67" s="770"/>
      <c r="C67" s="770"/>
      <c r="D67" s="770"/>
      <c r="E67" s="770"/>
      <c r="F67" s="770"/>
      <c r="G67" s="770"/>
      <c r="H67" s="770"/>
      <c r="I67" s="770"/>
      <c r="J67" s="770"/>
      <c r="K67" s="770"/>
      <c r="L67" s="770"/>
      <c r="M67" s="770"/>
      <c r="N67" s="770"/>
      <c r="O67" s="770"/>
      <c r="P67" s="771"/>
      <c r="Q67" s="775"/>
      <c r="R67" s="776"/>
      <c r="S67" s="776"/>
      <c r="T67" s="776"/>
      <c r="U67" s="777"/>
      <c r="V67" s="775"/>
      <c r="W67" s="776"/>
      <c r="X67" s="776"/>
      <c r="Y67" s="776"/>
      <c r="Z67" s="777"/>
      <c r="AA67" s="775"/>
      <c r="AB67" s="776"/>
      <c r="AC67" s="776"/>
      <c r="AD67" s="776"/>
      <c r="AE67" s="777"/>
      <c r="AF67" s="895"/>
      <c r="AG67" s="857"/>
      <c r="AH67" s="857"/>
      <c r="AI67" s="857"/>
      <c r="AJ67" s="896"/>
      <c r="AK67" s="897"/>
      <c r="AL67" s="770"/>
      <c r="AM67" s="770"/>
      <c r="AN67" s="770"/>
      <c r="AO67" s="771"/>
      <c r="AP67" s="775"/>
      <c r="AQ67" s="776"/>
      <c r="AR67" s="776"/>
      <c r="AS67" s="776"/>
      <c r="AT67" s="777"/>
      <c r="AU67" s="775"/>
      <c r="AV67" s="776"/>
      <c r="AW67" s="776"/>
      <c r="AX67" s="776"/>
      <c r="AY67" s="777"/>
      <c r="AZ67" s="775"/>
      <c r="BA67" s="776"/>
      <c r="BB67" s="776"/>
      <c r="BC67" s="776"/>
      <c r="BD67" s="781"/>
      <c r="BE67" s="241"/>
      <c r="BF67" s="241"/>
      <c r="BG67" s="241"/>
      <c r="BH67" s="241"/>
      <c r="BI67" s="241"/>
      <c r="BJ67" s="241"/>
      <c r="BK67" s="241"/>
      <c r="BL67" s="241"/>
      <c r="BM67" s="241"/>
      <c r="BN67" s="241"/>
      <c r="BO67" s="241"/>
      <c r="BP67" s="241"/>
      <c r="BQ67" s="238">
        <v>61</v>
      </c>
      <c r="BR67" s="243"/>
      <c r="BS67" s="898"/>
      <c r="BT67" s="899"/>
      <c r="BU67" s="899"/>
      <c r="BV67" s="899"/>
      <c r="BW67" s="899"/>
      <c r="BX67" s="899"/>
      <c r="BY67" s="899"/>
      <c r="BZ67" s="899"/>
      <c r="CA67" s="899"/>
      <c r="CB67" s="899"/>
      <c r="CC67" s="899"/>
      <c r="CD67" s="899"/>
      <c r="CE67" s="899"/>
      <c r="CF67" s="899"/>
      <c r="CG67" s="904"/>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30"/>
    </row>
    <row r="68" spans="1:131" ht="26.25" customHeight="1" thickTop="1" x14ac:dyDescent="0.2">
      <c r="A68" s="236">
        <v>1</v>
      </c>
      <c r="B68" s="908" t="s">
        <v>584</v>
      </c>
      <c r="C68" s="909"/>
      <c r="D68" s="909"/>
      <c r="E68" s="909"/>
      <c r="F68" s="909"/>
      <c r="G68" s="909"/>
      <c r="H68" s="909"/>
      <c r="I68" s="909"/>
      <c r="J68" s="909"/>
      <c r="K68" s="909"/>
      <c r="L68" s="909"/>
      <c r="M68" s="909"/>
      <c r="N68" s="909"/>
      <c r="O68" s="909"/>
      <c r="P68" s="910"/>
      <c r="Q68" s="911">
        <v>1960</v>
      </c>
      <c r="R68" s="905"/>
      <c r="S68" s="905"/>
      <c r="T68" s="905"/>
      <c r="U68" s="905"/>
      <c r="V68" s="905">
        <v>1855</v>
      </c>
      <c r="W68" s="905"/>
      <c r="X68" s="905"/>
      <c r="Y68" s="905"/>
      <c r="Z68" s="905"/>
      <c r="AA68" s="905">
        <v>105</v>
      </c>
      <c r="AB68" s="905"/>
      <c r="AC68" s="905"/>
      <c r="AD68" s="905"/>
      <c r="AE68" s="905"/>
      <c r="AF68" s="905">
        <v>7</v>
      </c>
      <c r="AG68" s="905"/>
      <c r="AH68" s="905"/>
      <c r="AI68" s="905"/>
      <c r="AJ68" s="905"/>
      <c r="AK68" s="905" t="s">
        <v>583</v>
      </c>
      <c r="AL68" s="905"/>
      <c r="AM68" s="905"/>
      <c r="AN68" s="905"/>
      <c r="AO68" s="905"/>
      <c r="AP68" s="905">
        <v>2662</v>
      </c>
      <c r="AQ68" s="905"/>
      <c r="AR68" s="905"/>
      <c r="AS68" s="905"/>
      <c r="AT68" s="905"/>
      <c r="AU68" s="905">
        <v>2307</v>
      </c>
      <c r="AV68" s="905"/>
      <c r="AW68" s="905"/>
      <c r="AX68" s="905"/>
      <c r="AY68" s="905"/>
      <c r="AZ68" s="906"/>
      <c r="BA68" s="906"/>
      <c r="BB68" s="906"/>
      <c r="BC68" s="906"/>
      <c r="BD68" s="907"/>
      <c r="BE68" s="241"/>
      <c r="BF68" s="241"/>
      <c r="BG68" s="241"/>
      <c r="BH68" s="241"/>
      <c r="BI68" s="241"/>
      <c r="BJ68" s="241"/>
      <c r="BK68" s="241"/>
      <c r="BL68" s="241"/>
      <c r="BM68" s="241"/>
      <c r="BN68" s="241"/>
      <c r="BO68" s="241"/>
      <c r="BP68" s="241"/>
      <c r="BQ68" s="238">
        <v>62</v>
      </c>
      <c r="BR68" s="243"/>
      <c r="BS68" s="898"/>
      <c r="BT68" s="899"/>
      <c r="BU68" s="899"/>
      <c r="BV68" s="899"/>
      <c r="BW68" s="899"/>
      <c r="BX68" s="899"/>
      <c r="BY68" s="899"/>
      <c r="BZ68" s="899"/>
      <c r="CA68" s="899"/>
      <c r="CB68" s="899"/>
      <c r="CC68" s="899"/>
      <c r="CD68" s="899"/>
      <c r="CE68" s="899"/>
      <c r="CF68" s="899"/>
      <c r="CG68" s="904"/>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30"/>
    </row>
    <row r="69" spans="1:131" ht="26.25" customHeight="1" x14ac:dyDescent="0.2">
      <c r="A69" s="238">
        <v>2</v>
      </c>
      <c r="B69" s="912" t="s">
        <v>585</v>
      </c>
      <c r="C69" s="913"/>
      <c r="D69" s="913"/>
      <c r="E69" s="913"/>
      <c r="F69" s="913"/>
      <c r="G69" s="913"/>
      <c r="H69" s="913"/>
      <c r="I69" s="913"/>
      <c r="J69" s="913"/>
      <c r="K69" s="913"/>
      <c r="L69" s="913"/>
      <c r="M69" s="913"/>
      <c r="N69" s="913"/>
      <c r="O69" s="913"/>
      <c r="P69" s="914"/>
      <c r="Q69" s="915">
        <v>4957</v>
      </c>
      <c r="R69" s="869"/>
      <c r="S69" s="869"/>
      <c r="T69" s="869"/>
      <c r="U69" s="869"/>
      <c r="V69" s="869">
        <v>4411</v>
      </c>
      <c r="W69" s="869"/>
      <c r="X69" s="869"/>
      <c r="Y69" s="869"/>
      <c r="Z69" s="869"/>
      <c r="AA69" s="869">
        <v>546</v>
      </c>
      <c r="AB69" s="869"/>
      <c r="AC69" s="869"/>
      <c r="AD69" s="869"/>
      <c r="AE69" s="869"/>
      <c r="AF69" s="869">
        <v>546</v>
      </c>
      <c r="AG69" s="869"/>
      <c r="AH69" s="869"/>
      <c r="AI69" s="869"/>
      <c r="AJ69" s="869"/>
      <c r="AK69" s="869">
        <v>543</v>
      </c>
      <c r="AL69" s="869"/>
      <c r="AM69" s="869"/>
      <c r="AN69" s="869"/>
      <c r="AO69" s="869"/>
      <c r="AP69" s="869" t="s">
        <v>520</v>
      </c>
      <c r="AQ69" s="869"/>
      <c r="AR69" s="869"/>
      <c r="AS69" s="869"/>
      <c r="AT69" s="869"/>
      <c r="AU69" s="869" t="s">
        <v>520</v>
      </c>
      <c r="AV69" s="869"/>
      <c r="AW69" s="869"/>
      <c r="AX69" s="869"/>
      <c r="AY69" s="869"/>
      <c r="AZ69" s="871"/>
      <c r="BA69" s="871"/>
      <c r="BB69" s="871"/>
      <c r="BC69" s="871"/>
      <c r="BD69" s="872"/>
      <c r="BE69" s="241"/>
      <c r="BF69" s="241"/>
      <c r="BG69" s="241"/>
      <c r="BH69" s="241"/>
      <c r="BI69" s="241"/>
      <c r="BJ69" s="241"/>
      <c r="BK69" s="241"/>
      <c r="BL69" s="241"/>
      <c r="BM69" s="241"/>
      <c r="BN69" s="241"/>
      <c r="BO69" s="241"/>
      <c r="BP69" s="241"/>
      <c r="BQ69" s="238">
        <v>63</v>
      </c>
      <c r="BR69" s="243"/>
      <c r="BS69" s="898"/>
      <c r="BT69" s="899"/>
      <c r="BU69" s="899"/>
      <c r="BV69" s="899"/>
      <c r="BW69" s="899"/>
      <c r="BX69" s="899"/>
      <c r="BY69" s="899"/>
      <c r="BZ69" s="899"/>
      <c r="CA69" s="899"/>
      <c r="CB69" s="899"/>
      <c r="CC69" s="899"/>
      <c r="CD69" s="899"/>
      <c r="CE69" s="899"/>
      <c r="CF69" s="899"/>
      <c r="CG69" s="904"/>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30"/>
    </row>
    <row r="70" spans="1:131" ht="26.25" customHeight="1" x14ac:dyDescent="0.2">
      <c r="A70" s="238">
        <v>3</v>
      </c>
      <c r="B70" s="912" t="s">
        <v>586</v>
      </c>
      <c r="C70" s="913"/>
      <c r="D70" s="913"/>
      <c r="E70" s="913"/>
      <c r="F70" s="913"/>
      <c r="G70" s="913"/>
      <c r="H70" s="913"/>
      <c r="I70" s="913"/>
      <c r="J70" s="913"/>
      <c r="K70" s="913"/>
      <c r="L70" s="913"/>
      <c r="M70" s="913"/>
      <c r="N70" s="913"/>
      <c r="O70" s="913"/>
      <c r="P70" s="914"/>
      <c r="Q70" s="915">
        <v>1038597</v>
      </c>
      <c r="R70" s="869"/>
      <c r="S70" s="869"/>
      <c r="T70" s="869"/>
      <c r="U70" s="869"/>
      <c r="V70" s="869">
        <v>1027785</v>
      </c>
      <c r="W70" s="869"/>
      <c r="X70" s="869"/>
      <c r="Y70" s="869"/>
      <c r="Z70" s="869"/>
      <c r="AA70" s="869">
        <v>10811</v>
      </c>
      <c r="AB70" s="869"/>
      <c r="AC70" s="869"/>
      <c r="AD70" s="869"/>
      <c r="AE70" s="869"/>
      <c r="AF70" s="869">
        <v>10811</v>
      </c>
      <c r="AG70" s="869"/>
      <c r="AH70" s="869"/>
      <c r="AI70" s="869"/>
      <c r="AJ70" s="869"/>
      <c r="AK70" s="869">
        <v>7967</v>
      </c>
      <c r="AL70" s="869"/>
      <c r="AM70" s="869"/>
      <c r="AN70" s="869"/>
      <c r="AO70" s="869"/>
      <c r="AP70" s="869" t="s">
        <v>520</v>
      </c>
      <c r="AQ70" s="869"/>
      <c r="AR70" s="869"/>
      <c r="AS70" s="869"/>
      <c r="AT70" s="869"/>
      <c r="AU70" s="869" t="s">
        <v>520</v>
      </c>
      <c r="AV70" s="869"/>
      <c r="AW70" s="869"/>
      <c r="AX70" s="869"/>
      <c r="AY70" s="869"/>
      <c r="AZ70" s="871"/>
      <c r="BA70" s="871"/>
      <c r="BB70" s="871"/>
      <c r="BC70" s="871"/>
      <c r="BD70" s="872"/>
      <c r="BE70" s="241"/>
      <c r="BF70" s="241"/>
      <c r="BG70" s="241"/>
      <c r="BH70" s="241"/>
      <c r="BI70" s="241"/>
      <c r="BJ70" s="241"/>
      <c r="BK70" s="241"/>
      <c r="BL70" s="241"/>
      <c r="BM70" s="241"/>
      <c r="BN70" s="241"/>
      <c r="BO70" s="241"/>
      <c r="BP70" s="241"/>
      <c r="BQ70" s="238">
        <v>64</v>
      </c>
      <c r="BR70" s="243"/>
      <c r="BS70" s="898"/>
      <c r="BT70" s="899"/>
      <c r="BU70" s="899"/>
      <c r="BV70" s="899"/>
      <c r="BW70" s="899"/>
      <c r="BX70" s="899"/>
      <c r="BY70" s="899"/>
      <c r="BZ70" s="899"/>
      <c r="CA70" s="899"/>
      <c r="CB70" s="899"/>
      <c r="CC70" s="899"/>
      <c r="CD70" s="899"/>
      <c r="CE70" s="899"/>
      <c r="CF70" s="899"/>
      <c r="CG70" s="904"/>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30"/>
    </row>
    <row r="71" spans="1:131" ht="26.25" customHeight="1" x14ac:dyDescent="0.2">
      <c r="A71" s="238">
        <v>4</v>
      </c>
      <c r="B71" s="912"/>
      <c r="C71" s="913"/>
      <c r="D71" s="913"/>
      <c r="E71" s="913"/>
      <c r="F71" s="913"/>
      <c r="G71" s="913"/>
      <c r="H71" s="913"/>
      <c r="I71" s="913"/>
      <c r="J71" s="913"/>
      <c r="K71" s="913"/>
      <c r="L71" s="913"/>
      <c r="M71" s="913"/>
      <c r="N71" s="913"/>
      <c r="O71" s="913"/>
      <c r="P71" s="914"/>
      <c r="Q71" s="915"/>
      <c r="R71" s="869"/>
      <c r="S71" s="869"/>
      <c r="T71" s="869"/>
      <c r="U71" s="869"/>
      <c r="V71" s="869"/>
      <c r="W71" s="869"/>
      <c r="X71" s="869"/>
      <c r="Y71" s="869"/>
      <c r="Z71" s="869"/>
      <c r="AA71" s="869"/>
      <c r="AB71" s="869"/>
      <c r="AC71" s="869"/>
      <c r="AD71" s="869"/>
      <c r="AE71" s="869"/>
      <c r="AF71" s="869"/>
      <c r="AG71" s="869"/>
      <c r="AH71" s="869"/>
      <c r="AI71" s="869"/>
      <c r="AJ71" s="869"/>
      <c r="AK71" s="869"/>
      <c r="AL71" s="869"/>
      <c r="AM71" s="869"/>
      <c r="AN71" s="869"/>
      <c r="AO71" s="869"/>
      <c r="AP71" s="869"/>
      <c r="AQ71" s="869"/>
      <c r="AR71" s="869"/>
      <c r="AS71" s="869"/>
      <c r="AT71" s="869"/>
      <c r="AU71" s="869"/>
      <c r="AV71" s="869"/>
      <c r="AW71" s="869"/>
      <c r="AX71" s="869"/>
      <c r="AY71" s="869"/>
      <c r="AZ71" s="871"/>
      <c r="BA71" s="871"/>
      <c r="BB71" s="871"/>
      <c r="BC71" s="871"/>
      <c r="BD71" s="872"/>
      <c r="BE71" s="241"/>
      <c r="BF71" s="241"/>
      <c r="BG71" s="241"/>
      <c r="BH71" s="241"/>
      <c r="BI71" s="241"/>
      <c r="BJ71" s="241"/>
      <c r="BK71" s="241"/>
      <c r="BL71" s="241"/>
      <c r="BM71" s="241"/>
      <c r="BN71" s="241"/>
      <c r="BO71" s="241"/>
      <c r="BP71" s="241"/>
      <c r="BQ71" s="238">
        <v>65</v>
      </c>
      <c r="BR71" s="243"/>
      <c r="BS71" s="898"/>
      <c r="BT71" s="899"/>
      <c r="BU71" s="899"/>
      <c r="BV71" s="899"/>
      <c r="BW71" s="899"/>
      <c r="BX71" s="899"/>
      <c r="BY71" s="899"/>
      <c r="BZ71" s="899"/>
      <c r="CA71" s="899"/>
      <c r="CB71" s="899"/>
      <c r="CC71" s="899"/>
      <c r="CD71" s="899"/>
      <c r="CE71" s="899"/>
      <c r="CF71" s="899"/>
      <c r="CG71" s="904"/>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30"/>
    </row>
    <row r="72" spans="1:131" ht="26.25" customHeight="1" x14ac:dyDescent="0.2">
      <c r="A72" s="238">
        <v>5</v>
      </c>
      <c r="B72" s="912"/>
      <c r="C72" s="913"/>
      <c r="D72" s="913"/>
      <c r="E72" s="913"/>
      <c r="F72" s="913"/>
      <c r="G72" s="913"/>
      <c r="H72" s="913"/>
      <c r="I72" s="913"/>
      <c r="J72" s="913"/>
      <c r="K72" s="913"/>
      <c r="L72" s="913"/>
      <c r="M72" s="913"/>
      <c r="N72" s="913"/>
      <c r="O72" s="913"/>
      <c r="P72" s="914"/>
      <c r="Q72" s="915"/>
      <c r="R72" s="869"/>
      <c r="S72" s="869"/>
      <c r="T72" s="869"/>
      <c r="U72" s="869"/>
      <c r="V72" s="869"/>
      <c r="W72" s="869"/>
      <c r="X72" s="869"/>
      <c r="Y72" s="869"/>
      <c r="Z72" s="869"/>
      <c r="AA72" s="869"/>
      <c r="AB72" s="869"/>
      <c r="AC72" s="869"/>
      <c r="AD72" s="869"/>
      <c r="AE72" s="869"/>
      <c r="AF72" s="869"/>
      <c r="AG72" s="869"/>
      <c r="AH72" s="869"/>
      <c r="AI72" s="869"/>
      <c r="AJ72" s="869"/>
      <c r="AK72" s="869"/>
      <c r="AL72" s="869"/>
      <c r="AM72" s="869"/>
      <c r="AN72" s="869"/>
      <c r="AO72" s="869"/>
      <c r="AP72" s="869"/>
      <c r="AQ72" s="869"/>
      <c r="AR72" s="869"/>
      <c r="AS72" s="869"/>
      <c r="AT72" s="869"/>
      <c r="AU72" s="869"/>
      <c r="AV72" s="869"/>
      <c r="AW72" s="869"/>
      <c r="AX72" s="869"/>
      <c r="AY72" s="869"/>
      <c r="AZ72" s="871"/>
      <c r="BA72" s="871"/>
      <c r="BB72" s="871"/>
      <c r="BC72" s="871"/>
      <c r="BD72" s="872"/>
      <c r="BE72" s="241"/>
      <c r="BF72" s="241"/>
      <c r="BG72" s="241"/>
      <c r="BH72" s="241"/>
      <c r="BI72" s="241"/>
      <c r="BJ72" s="241"/>
      <c r="BK72" s="241"/>
      <c r="BL72" s="241"/>
      <c r="BM72" s="241"/>
      <c r="BN72" s="241"/>
      <c r="BO72" s="241"/>
      <c r="BP72" s="241"/>
      <c r="BQ72" s="238">
        <v>66</v>
      </c>
      <c r="BR72" s="243"/>
      <c r="BS72" s="898"/>
      <c r="BT72" s="899"/>
      <c r="BU72" s="899"/>
      <c r="BV72" s="899"/>
      <c r="BW72" s="899"/>
      <c r="BX72" s="899"/>
      <c r="BY72" s="899"/>
      <c r="BZ72" s="899"/>
      <c r="CA72" s="899"/>
      <c r="CB72" s="899"/>
      <c r="CC72" s="899"/>
      <c r="CD72" s="899"/>
      <c r="CE72" s="899"/>
      <c r="CF72" s="899"/>
      <c r="CG72" s="904"/>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30"/>
    </row>
    <row r="73" spans="1:131" ht="26.25" customHeight="1" x14ac:dyDescent="0.2">
      <c r="A73" s="238">
        <v>6</v>
      </c>
      <c r="B73" s="912"/>
      <c r="C73" s="913"/>
      <c r="D73" s="913"/>
      <c r="E73" s="913"/>
      <c r="F73" s="913"/>
      <c r="G73" s="913"/>
      <c r="H73" s="913"/>
      <c r="I73" s="913"/>
      <c r="J73" s="913"/>
      <c r="K73" s="913"/>
      <c r="L73" s="913"/>
      <c r="M73" s="913"/>
      <c r="N73" s="913"/>
      <c r="O73" s="913"/>
      <c r="P73" s="914"/>
      <c r="Q73" s="915"/>
      <c r="R73" s="869"/>
      <c r="S73" s="869"/>
      <c r="T73" s="869"/>
      <c r="U73" s="869"/>
      <c r="V73" s="869"/>
      <c r="W73" s="869"/>
      <c r="X73" s="869"/>
      <c r="Y73" s="869"/>
      <c r="Z73" s="869"/>
      <c r="AA73" s="869"/>
      <c r="AB73" s="869"/>
      <c r="AC73" s="869"/>
      <c r="AD73" s="869"/>
      <c r="AE73" s="869"/>
      <c r="AF73" s="869"/>
      <c r="AG73" s="869"/>
      <c r="AH73" s="869"/>
      <c r="AI73" s="869"/>
      <c r="AJ73" s="869"/>
      <c r="AK73" s="869"/>
      <c r="AL73" s="869"/>
      <c r="AM73" s="869"/>
      <c r="AN73" s="869"/>
      <c r="AO73" s="869"/>
      <c r="AP73" s="869"/>
      <c r="AQ73" s="869"/>
      <c r="AR73" s="869"/>
      <c r="AS73" s="869"/>
      <c r="AT73" s="869"/>
      <c r="AU73" s="869"/>
      <c r="AV73" s="869"/>
      <c r="AW73" s="869"/>
      <c r="AX73" s="869"/>
      <c r="AY73" s="869"/>
      <c r="AZ73" s="871"/>
      <c r="BA73" s="871"/>
      <c r="BB73" s="871"/>
      <c r="BC73" s="871"/>
      <c r="BD73" s="872"/>
      <c r="BE73" s="241"/>
      <c r="BF73" s="241"/>
      <c r="BG73" s="241"/>
      <c r="BH73" s="241"/>
      <c r="BI73" s="241"/>
      <c r="BJ73" s="241"/>
      <c r="BK73" s="241"/>
      <c r="BL73" s="241"/>
      <c r="BM73" s="241"/>
      <c r="BN73" s="241"/>
      <c r="BO73" s="241"/>
      <c r="BP73" s="241"/>
      <c r="BQ73" s="238">
        <v>67</v>
      </c>
      <c r="BR73" s="243"/>
      <c r="BS73" s="898"/>
      <c r="BT73" s="899"/>
      <c r="BU73" s="899"/>
      <c r="BV73" s="899"/>
      <c r="BW73" s="899"/>
      <c r="BX73" s="899"/>
      <c r="BY73" s="899"/>
      <c r="BZ73" s="899"/>
      <c r="CA73" s="899"/>
      <c r="CB73" s="899"/>
      <c r="CC73" s="899"/>
      <c r="CD73" s="899"/>
      <c r="CE73" s="899"/>
      <c r="CF73" s="899"/>
      <c r="CG73" s="904"/>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30"/>
    </row>
    <row r="74" spans="1:131" ht="26.25" customHeight="1" x14ac:dyDescent="0.2">
      <c r="A74" s="238">
        <v>7</v>
      </c>
      <c r="B74" s="912"/>
      <c r="C74" s="913"/>
      <c r="D74" s="913"/>
      <c r="E74" s="913"/>
      <c r="F74" s="913"/>
      <c r="G74" s="913"/>
      <c r="H74" s="913"/>
      <c r="I74" s="913"/>
      <c r="J74" s="913"/>
      <c r="K74" s="913"/>
      <c r="L74" s="913"/>
      <c r="M74" s="913"/>
      <c r="N74" s="913"/>
      <c r="O74" s="913"/>
      <c r="P74" s="914"/>
      <c r="Q74" s="915"/>
      <c r="R74" s="869"/>
      <c r="S74" s="869"/>
      <c r="T74" s="869"/>
      <c r="U74" s="869"/>
      <c r="V74" s="869"/>
      <c r="W74" s="869"/>
      <c r="X74" s="869"/>
      <c r="Y74" s="869"/>
      <c r="Z74" s="869"/>
      <c r="AA74" s="869"/>
      <c r="AB74" s="869"/>
      <c r="AC74" s="869"/>
      <c r="AD74" s="869"/>
      <c r="AE74" s="869"/>
      <c r="AF74" s="869"/>
      <c r="AG74" s="869"/>
      <c r="AH74" s="869"/>
      <c r="AI74" s="869"/>
      <c r="AJ74" s="869"/>
      <c r="AK74" s="869"/>
      <c r="AL74" s="869"/>
      <c r="AM74" s="869"/>
      <c r="AN74" s="869"/>
      <c r="AO74" s="869"/>
      <c r="AP74" s="869"/>
      <c r="AQ74" s="869"/>
      <c r="AR74" s="869"/>
      <c r="AS74" s="869"/>
      <c r="AT74" s="869"/>
      <c r="AU74" s="869"/>
      <c r="AV74" s="869"/>
      <c r="AW74" s="869"/>
      <c r="AX74" s="869"/>
      <c r="AY74" s="869"/>
      <c r="AZ74" s="871"/>
      <c r="BA74" s="871"/>
      <c r="BB74" s="871"/>
      <c r="BC74" s="871"/>
      <c r="BD74" s="872"/>
      <c r="BE74" s="241"/>
      <c r="BF74" s="241"/>
      <c r="BG74" s="241"/>
      <c r="BH74" s="241"/>
      <c r="BI74" s="241"/>
      <c r="BJ74" s="241"/>
      <c r="BK74" s="241"/>
      <c r="BL74" s="241"/>
      <c r="BM74" s="241"/>
      <c r="BN74" s="241"/>
      <c r="BO74" s="241"/>
      <c r="BP74" s="241"/>
      <c r="BQ74" s="238">
        <v>68</v>
      </c>
      <c r="BR74" s="243"/>
      <c r="BS74" s="898"/>
      <c r="BT74" s="899"/>
      <c r="BU74" s="899"/>
      <c r="BV74" s="899"/>
      <c r="BW74" s="899"/>
      <c r="BX74" s="899"/>
      <c r="BY74" s="899"/>
      <c r="BZ74" s="899"/>
      <c r="CA74" s="899"/>
      <c r="CB74" s="899"/>
      <c r="CC74" s="899"/>
      <c r="CD74" s="899"/>
      <c r="CE74" s="899"/>
      <c r="CF74" s="899"/>
      <c r="CG74" s="904"/>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30"/>
    </row>
    <row r="75" spans="1:131" ht="26.25" customHeight="1" x14ac:dyDescent="0.2">
      <c r="A75" s="238">
        <v>8</v>
      </c>
      <c r="B75" s="912"/>
      <c r="C75" s="913"/>
      <c r="D75" s="913"/>
      <c r="E75" s="913"/>
      <c r="F75" s="913"/>
      <c r="G75" s="913"/>
      <c r="H75" s="913"/>
      <c r="I75" s="913"/>
      <c r="J75" s="913"/>
      <c r="K75" s="913"/>
      <c r="L75" s="913"/>
      <c r="M75" s="913"/>
      <c r="N75" s="913"/>
      <c r="O75" s="913"/>
      <c r="P75" s="914"/>
      <c r="Q75" s="916"/>
      <c r="R75" s="917"/>
      <c r="S75" s="917"/>
      <c r="T75" s="917"/>
      <c r="U75" s="873"/>
      <c r="V75" s="918"/>
      <c r="W75" s="917"/>
      <c r="X75" s="917"/>
      <c r="Y75" s="917"/>
      <c r="Z75" s="873"/>
      <c r="AA75" s="918"/>
      <c r="AB75" s="917"/>
      <c r="AC75" s="917"/>
      <c r="AD75" s="917"/>
      <c r="AE75" s="873"/>
      <c r="AF75" s="918"/>
      <c r="AG75" s="917"/>
      <c r="AH75" s="917"/>
      <c r="AI75" s="917"/>
      <c r="AJ75" s="873"/>
      <c r="AK75" s="918"/>
      <c r="AL75" s="917"/>
      <c r="AM75" s="917"/>
      <c r="AN75" s="917"/>
      <c r="AO75" s="873"/>
      <c r="AP75" s="918"/>
      <c r="AQ75" s="917"/>
      <c r="AR75" s="917"/>
      <c r="AS75" s="917"/>
      <c r="AT75" s="873"/>
      <c r="AU75" s="918"/>
      <c r="AV75" s="917"/>
      <c r="AW75" s="917"/>
      <c r="AX75" s="917"/>
      <c r="AY75" s="873"/>
      <c r="AZ75" s="871"/>
      <c r="BA75" s="871"/>
      <c r="BB75" s="871"/>
      <c r="BC75" s="871"/>
      <c r="BD75" s="872"/>
      <c r="BE75" s="241"/>
      <c r="BF75" s="241"/>
      <c r="BG75" s="241"/>
      <c r="BH75" s="241"/>
      <c r="BI75" s="241"/>
      <c r="BJ75" s="241"/>
      <c r="BK75" s="241"/>
      <c r="BL75" s="241"/>
      <c r="BM75" s="241"/>
      <c r="BN75" s="241"/>
      <c r="BO75" s="241"/>
      <c r="BP75" s="241"/>
      <c r="BQ75" s="238">
        <v>69</v>
      </c>
      <c r="BR75" s="243"/>
      <c r="BS75" s="898"/>
      <c r="BT75" s="899"/>
      <c r="BU75" s="899"/>
      <c r="BV75" s="899"/>
      <c r="BW75" s="899"/>
      <c r="BX75" s="899"/>
      <c r="BY75" s="899"/>
      <c r="BZ75" s="899"/>
      <c r="CA75" s="899"/>
      <c r="CB75" s="899"/>
      <c r="CC75" s="899"/>
      <c r="CD75" s="899"/>
      <c r="CE75" s="899"/>
      <c r="CF75" s="899"/>
      <c r="CG75" s="904"/>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30"/>
    </row>
    <row r="76" spans="1:131" ht="26.25" customHeight="1" x14ac:dyDescent="0.2">
      <c r="A76" s="238">
        <v>9</v>
      </c>
      <c r="B76" s="912"/>
      <c r="C76" s="913"/>
      <c r="D76" s="913"/>
      <c r="E76" s="913"/>
      <c r="F76" s="913"/>
      <c r="G76" s="913"/>
      <c r="H76" s="913"/>
      <c r="I76" s="913"/>
      <c r="J76" s="913"/>
      <c r="K76" s="913"/>
      <c r="L76" s="913"/>
      <c r="M76" s="913"/>
      <c r="N76" s="913"/>
      <c r="O76" s="913"/>
      <c r="P76" s="914"/>
      <c r="Q76" s="916"/>
      <c r="R76" s="917"/>
      <c r="S76" s="917"/>
      <c r="T76" s="917"/>
      <c r="U76" s="873"/>
      <c r="V76" s="918"/>
      <c r="W76" s="917"/>
      <c r="X76" s="917"/>
      <c r="Y76" s="917"/>
      <c r="Z76" s="873"/>
      <c r="AA76" s="918"/>
      <c r="AB76" s="917"/>
      <c r="AC76" s="917"/>
      <c r="AD76" s="917"/>
      <c r="AE76" s="873"/>
      <c r="AF76" s="918"/>
      <c r="AG76" s="917"/>
      <c r="AH76" s="917"/>
      <c r="AI76" s="917"/>
      <c r="AJ76" s="873"/>
      <c r="AK76" s="918"/>
      <c r="AL76" s="917"/>
      <c r="AM76" s="917"/>
      <c r="AN76" s="917"/>
      <c r="AO76" s="873"/>
      <c r="AP76" s="918"/>
      <c r="AQ76" s="917"/>
      <c r="AR76" s="917"/>
      <c r="AS76" s="917"/>
      <c r="AT76" s="873"/>
      <c r="AU76" s="918"/>
      <c r="AV76" s="917"/>
      <c r="AW76" s="917"/>
      <c r="AX76" s="917"/>
      <c r="AY76" s="873"/>
      <c r="AZ76" s="871"/>
      <c r="BA76" s="871"/>
      <c r="BB76" s="871"/>
      <c r="BC76" s="871"/>
      <c r="BD76" s="872"/>
      <c r="BE76" s="241"/>
      <c r="BF76" s="241"/>
      <c r="BG76" s="241"/>
      <c r="BH76" s="241"/>
      <c r="BI76" s="241"/>
      <c r="BJ76" s="241"/>
      <c r="BK76" s="241"/>
      <c r="BL76" s="241"/>
      <c r="BM76" s="241"/>
      <c r="BN76" s="241"/>
      <c r="BO76" s="241"/>
      <c r="BP76" s="241"/>
      <c r="BQ76" s="238">
        <v>70</v>
      </c>
      <c r="BR76" s="243"/>
      <c r="BS76" s="898"/>
      <c r="BT76" s="899"/>
      <c r="BU76" s="899"/>
      <c r="BV76" s="899"/>
      <c r="BW76" s="899"/>
      <c r="BX76" s="899"/>
      <c r="BY76" s="899"/>
      <c r="BZ76" s="899"/>
      <c r="CA76" s="899"/>
      <c r="CB76" s="899"/>
      <c r="CC76" s="899"/>
      <c r="CD76" s="899"/>
      <c r="CE76" s="899"/>
      <c r="CF76" s="899"/>
      <c r="CG76" s="904"/>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30"/>
    </row>
    <row r="77" spans="1:131" ht="26.25" customHeight="1" x14ac:dyDescent="0.2">
      <c r="A77" s="238">
        <v>10</v>
      </c>
      <c r="B77" s="912"/>
      <c r="C77" s="913"/>
      <c r="D77" s="913"/>
      <c r="E77" s="913"/>
      <c r="F77" s="913"/>
      <c r="G77" s="913"/>
      <c r="H77" s="913"/>
      <c r="I77" s="913"/>
      <c r="J77" s="913"/>
      <c r="K77" s="913"/>
      <c r="L77" s="913"/>
      <c r="M77" s="913"/>
      <c r="N77" s="913"/>
      <c r="O77" s="913"/>
      <c r="P77" s="914"/>
      <c r="Q77" s="916"/>
      <c r="R77" s="917"/>
      <c r="S77" s="917"/>
      <c r="T77" s="917"/>
      <c r="U77" s="873"/>
      <c r="V77" s="918"/>
      <c r="W77" s="917"/>
      <c r="X77" s="917"/>
      <c r="Y77" s="917"/>
      <c r="Z77" s="873"/>
      <c r="AA77" s="918"/>
      <c r="AB77" s="917"/>
      <c r="AC77" s="917"/>
      <c r="AD77" s="917"/>
      <c r="AE77" s="873"/>
      <c r="AF77" s="918"/>
      <c r="AG77" s="917"/>
      <c r="AH77" s="917"/>
      <c r="AI77" s="917"/>
      <c r="AJ77" s="873"/>
      <c r="AK77" s="918"/>
      <c r="AL77" s="917"/>
      <c r="AM77" s="917"/>
      <c r="AN77" s="917"/>
      <c r="AO77" s="873"/>
      <c r="AP77" s="918"/>
      <c r="AQ77" s="917"/>
      <c r="AR77" s="917"/>
      <c r="AS77" s="917"/>
      <c r="AT77" s="873"/>
      <c r="AU77" s="918"/>
      <c r="AV77" s="917"/>
      <c r="AW77" s="917"/>
      <c r="AX77" s="917"/>
      <c r="AY77" s="873"/>
      <c r="AZ77" s="871"/>
      <c r="BA77" s="871"/>
      <c r="BB77" s="871"/>
      <c r="BC77" s="871"/>
      <c r="BD77" s="872"/>
      <c r="BE77" s="241"/>
      <c r="BF77" s="241"/>
      <c r="BG77" s="241"/>
      <c r="BH77" s="241"/>
      <c r="BI77" s="241"/>
      <c r="BJ77" s="241"/>
      <c r="BK77" s="241"/>
      <c r="BL77" s="241"/>
      <c r="BM77" s="241"/>
      <c r="BN77" s="241"/>
      <c r="BO77" s="241"/>
      <c r="BP77" s="241"/>
      <c r="BQ77" s="238">
        <v>71</v>
      </c>
      <c r="BR77" s="243"/>
      <c r="BS77" s="898"/>
      <c r="BT77" s="899"/>
      <c r="BU77" s="899"/>
      <c r="BV77" s="899"/>
      <c r="BW77" s="899"/>
      <c r="BX77" s="899"/>
      <c r="BY77" s="899"/>
      <c r="BZ77" s="899"/>
      <c r="CA77" s="899"/>
      <c r="CB77" s="899"/>
      <c r="CC77" s="899"/>
      <c r="CD77" s="899"/>
      <c r="CE77" s="899"/>
      <c r="CF77" s="899"/>
      <c r="CG77" s="904"/>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30"/>
    </row>
    <row r="78" spans="1:131" ht="26.25" customHeight="1" x14ac:dyDescent="0.2">
      <c r="A78" s="238">
        <v>11</v>
      </c>
      <c r="B78" s="912"/>
      <c r="C78" s="913"/>
      <c r="D78" s="913"/>
      <c r="E78" s="913"/>
      <c r="F78" s="913"/>
      <c r="G78" s="913"/>
      <c r="H78" s="913"/>
      <c r="I78" s="913"/>
      <c r="J78" s="913"/>
      <c r="K78" s="913"/>
      <c r="L78" s="913"/>
      <c r="M78" s="913"/>
      <c r="N78" s="913"/>
      <c r="O78" s="913"/>
      <c r="P78" s="914"/>
      <c r="Q78" s="915"/>
      <c r="R78" s="869"/>
      <c r="S78" s="869"/>
      <c r="T78" s="869"/>
      <c r="U78" s="869"/>
      <c r="V78" s="869"/>
      <c r="W78" s="869"/>
      <c r="X78" s="869"/>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69"/>
      <c r="AY78" s="869"/>
      <c r="AZ78" s="871"/>
      <c r="BA78" s="871"/>
      <c r="BB78" s="871"/>
      <c r="BC78" s="871"/>
      <c r="BD78" s="872"/>
      <c r="BE78" s="241"/>
      <c r="BF78" s="241"/>
      <c r="BG78" s="241"/>
      <c r="BH78" s="241"/>
      <c r="BI78" s="241"/>
      <c r="BJ78" s="230"/>
      <c r="BK78" s="230"/>
      <c r="BL78" s="230"/>
      <c r="BM78" s="230"/>
      <c r="BN78" s="230"/>
      <c r="BO78" s="241"/>
      <c r="BP78" s="241"/>
      <c r="BQ78" s="238">
        <v>72</v>
      </c>
      <c r="BR78" s="243"/>
      <c r="BS78" s="898"/>
      <c r="BT78" s="899"/>
      <c r="BU78" s="899"/>
      <c r="BV78" s="899"/>
      <c r="BW78" s="899"/>
      <c r="BX78" s="899"/>
      <c r="BY78" s="899"/>
      <c r="BZ78" s="899"/>
      <c r="CA78" s="899"/>
      <c r="CB78" s="899"/>
      <c r="CC78" s="899"/>
      <c r="CD78" s="899"/>
      <c r="CE78" s="899"/>
      <c r="CF78" s="899"/>
      <c r="CG78" s="904"/>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30"/>
    </row>
    <row r="79" spans="1:131" ht="26.25" customHeight="1" x14ac:dyDescent="0.2">
      <c r="A79" s="238">
        <v>12</v>
      </c>
      <c r="B79" s="912"/>
      <c r="C79" s="913"/>
      <c r="D79" s="913"/>
      <c r="E79" s="913"/>
      <c r="F79" s="913"/>
      <c r="G79" s="913"/>
      <c r="H79" s="913"/>
      <c r="I79" s="913"/>
      <c r="J79" s="913"/>
      <c r="K79" s="913"/>
      <c r="L79" s="913"/>
      <c r="M79" s="913"/>
      <c r="N79" s="913"/>
      <c r="O79" s="913"/>
      <c r="P79" s="914"/>
      <c r="Q79" s="915"/>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871"/>
      <c r="BA79" s="871"/>
      <c r="BB79" s="871"/>
      <c r="BC79" s="871"/>
      <c r="BD79" s="872"/>
      <c r="BE79" s="241"/>
      <c r="BF79" s="241"/>
      <c r="BG79" s="241"/>
      <c r="BH79" s="241"/>
      <c r="BI79" s="241"/>
      <c r="BJ79" s="230"/>
      <c r="BK79" s="230"/>
      <c r="BL79" s="230"/>
      <c r="BM79" s="230"/>
      <c r="BN79" s="230"/>
      <c r="BO79" s="241"/>
      <c r="BP79" s="241"/>
      <c r="BQ79" s="238">
        <v>73</v>
      </c>
      <c r="BR79" s="243"/>
      <c r="BS79" s="898"/>
      <c r="BT79" s="899"/>
      <c r="BU79" s="899"/>
      <c r="BV79" s="899"/>
      <c r="BW79" s="899"/>
      <c r="BX79" s="899"/>
      <c r="BY79" s="899"/>
      <c r="BZ79" s="899"/>
      <c r="CA79" s="899"/>
      <c r="CB79" s="899"/>
      <c r="CC79" s="899"/>
      <c r="CD79" s="899"/>
      <c r="CE79" s="899"/>
      <c r="CF79" s="899"/>
      <c r="CG79" s="904"/>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30"/>
    </row>
    <row r="80" spans="1:131" ht="26.25" customHeight="1" x14ac:dyDescent="0.2">
      <c r="A80" s="238">
        <v>13</v>
      </c>
      <c r="B80" s="912"/>
      <c r="C80" s="913"/>
      <c r="D80" s="913"/>
      <c r="E80" s="913"/>
      <c r="F80" s="913"/>
      <c r="G80" s="913"/>
      <c r="H80" s="913"/>
      <c r="I80" s="913"/>
      <c r="J80" s="913"/>
      <c r="K80" s="913"/>
      <c r="L80" s="913"/>
      <c r="M80" s="913"/>
      <c r="N80" s="913"/>
      <c r="O80" s="913"/>
      <c r="P80" s="914"/>
      <c r="Q80" s="915"/>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871"/>
      <c r="BA80" s="871"/>
      <c r="BB80" s="871"/>
      <c r="BC80" s="871"/>
      <c r="BD80" s="872"/>
      <c r="BE80" s="241"/>
      <c r="BF80" s="241"/>
      <c r="BG80" s="241"/>
      <c r="BH80" s="241"/>
      <c r="BI80" s="241"/>
      <c r="BJ80" s="241"/>
      <c r="BK80" s="241"/>
      <c r="BL80" s="241"/>
      <c r="BM80" s="241"/>
      <c r="BN80" s="241"/>
      <c r="BO80" s="241"/>
      <c r="BP80" s="241"/>
      <c r="BQ80" s="238">
        <v>74</v>
      </c>
      <c r="BR80" s="243"/>
      <c r="BS80" s="898"/>
      <c r="BT80" s="899"/>
      <c r="BU80" s="899"/>
      <c r="BV80" s="899"/>
      <c r="BW80" s="899"/>
      <c r="BX80" s="899"/>
      <c r="BY80" s="899"/>
      <c r="BZ80" s="899"/>
      <c r="CA80" s="899"/>
      <c r="CB80" s="899"/>
      <c r="CC80" s="899"/>
      <c r="CD80" s="899"/>
      <c r="CE80" s="899"/>
      <c r="CF80" s="899"/>
      <c r="CG80" s="904"/>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30"/>
    </row>
    <row r="81" spans="1:131" ht="26.25" customHeight="1" x14ac:dyDescent="0.2">
      <c r="A81" s="238">
        <v>14</v>
      </c>
      <c r="B81" s="912"/>
      <c r="C81" s="913"/>
      <c r="D81" s="913"/>
      <c r="E81" s="913"/>
      <c r="F81" s="913"/>
      <c r="G81" s="913"/>
      <c r="H81" s="913"/>
      <c r="I81" s="913"/>
      <c r="J81" s="913"/>
      <c r="K81" s="913"/>
      <c r="L81" s="913"/>
      <c r="M81" s="913"/>
      <c r="N81" s="913"/>
      <c r="O81" s="913"/>
      <c r="P81" s="914"/>
      <c r="Q81" s="915"/>
      <c r="R81" s="869"/>
      <c r="S81" s="869"/>
      <c r="T81" s="869"/>
      <c r="U81" s="869"/>
      <c r="V81" s="869"/>
      <c r="W81" s="869"/>
      <c r="X81" s="869"/>
      <c r="Y81" s="869"/>
      <c r="Z81" s="869"/>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69"/>
      <c r="AY81" s="869"/>
      <c r="AZ81" s="871"/>
      <c r="BA81" s="871"/>
      <c r="BB81" s="871"/>
      <c r="BC81" s="871"/>
      <c r="BD81" s="872"/>
      <c r="BE81" s="241"/>
      <c r="BF81" s="241"/>
      <c r="BG81" s="241"/>
      <c r="BH81" s="241"/>
      <c r="BI81" s="241"/>
      <c r="BJ81" s="241"/>
      <c r="BK81" s="241"/>
      <c r="BL81" s="241"/>
      <c r="BM81" s="241"/>
      <c r="BN81" s="241"/>
      <c r="BO81" s="241"/>
      <c r="BP81" s="241"/>
      <c r="BQ81" s="238">
        <v>75</v>
      </c>
      <c r="BR81" s="243"/>
      <c r="BS81" s="898"/>
      <c r="BT81" s="899"/>
      <c r="BU81" s="899"/>
      <c r="BV81" s="899"/>
      <c r="BW81" s="899"/>
      <c r="BX81" s="899"/>
      <c r="BY81" s="899"/>
      <c r="BZ81" s="899"/>
      <c r="CA81" s="899"/>
      <c r="CB81" s="899"/>
      <c r="CC81" s="899"/>
      <c r="CD81" s="899"/>
      <c r="CE81" s="899"/>
      <c r="CF81" s="899"/>
      <c r="CG81" s="904"/>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30"/>
    </row>
    <row r="82" spans="1:131" ht="26.25" customHeight="1" x14ac:dyDescent="0.2">
      <c r="A82" s="238">
        <v>15</v>
      </c>
      <c r="B82" s="912"/>
      <c r="C82" s="913"/>
      <c r="D82" s="913"/>
      <c r="E82" s="913"/>
      <c r="F82" s="913"/>
      <c r="G82" s="913"/>
      <c r="H82" s="913"/>
      <c r="I82" s="913"/>
      <c r="J82" s="913"/>
      <c r="K82" s="913"/>
      <c r="L82" s="913"/>
      <c r="M82" s="913"/>
      <c r="N82" s="913"/>
      <c r="O82" s="913"/>
      <c r="P82" s="914"/>
      <c r="Q82" s="915"/>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71"/>
      <c r="BA82" s="871"/>
      <c r="BB82" s="871"/>
      <c r="BC82" s="871"/>
      <c r="BD82" s="872"/>
      <c r="BE82" s="241"/>
      <c r="BF82" s="241"/>
      <c r="BG82" s="241"/>
      <c r="BH82" s="241"/>
      <c r="BI82" s="241"/>
      <c r="BJ82" s="241"/>
      <c r="BK82" s="241"/>
      <c r="BL82" s="241"/>
      <c r="BM82" s="241"/>
      <c r="BN82" s="241"/>
      <c r="BO82" s="241"/>
      <c r="BP82" s="241"/>
      <c r="BQ82" s="238">
        <v>76</v>
      </c>
      <c r="BR82" s="243"/>
      <c r="BS82" s="898"/>
      <c r="BT82" s="899"/>
      <c r="BU82" s="899"/>
      <c r="BV82" s="899"/>
      <c r="BW82" s="899"/>
      <c r="BX82" s="899"/>
      <c r="BY82" s="899"/>
      <c r="BZ82" s="899"/>
      <c r="CA82" s="899"/>
      <c r="CB82" s="899"/>
      <c r="CC82" s="899"/>
      <c r="CD82" s="899"/>
      <c r="CE82" s="899"/>
      <c r="CF82" s="899"/>
      <c r="CG82" s="904"/>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30"/>
    </row>
    <row r="83" spans="1:131" ht="26.25" customHeight="1" x14ac:dyDescent="0.2">
      <c r="A83" s="238">
        <v>16</v>
      </c>
      <c r="B83" s="912"/>
      <c r="C83" s="913"/>
      <c r="D83" s="913"/>
      <c r="E83" s="913"/>
      <c r="F83" s="913"/>
      <c r="G83" s="913"/>
      <c r="H83" s="913"/>
      <c r="I83" s="913"/>
      <c r="J83" s="913"/>
      <c r="K83" s="913"/>
      <c r="L83" s="913"/>
      <c r="M83" s="913"/>
      <c r="N83" s="913"/>
      <c r="O83" s="913"/>
      <c r="P83" s="914"/>
      <c r="Q83" s="915"/>
      <c r="R83" s="869"/>
      <c r="S83" s="869"/>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71"/>
      <c r="BA83" s="871"/>
      <c r="BB83" s="871"/>
      <c r="BC83" s="871"/>
      <c r="BD83" s="872"/>
      <c r="BE83" s="241"/>
      <c r="BF83" s="241"/>
      <c r="BG83" s="241"/>
      <c r="BH83" s="241"/>
      <c r="BI83" s="241"/>
      <c r="BJ83" s="241"/>
      <c r="BK83" s="241"/>
      <c r="BL83" s="241"/>
      <c r="BM83" s="241"/>
      <c r="BN83" s="241"/>
      <c r="BO83" s="241"/>
      <c r="BP83" s="241"/>
      <c r="BQ83" s="238">
        <v>77</v>
      </c>
      <c r="BR83" s="243"/>
      <c r="BS83" s="898"/>
      <c r="BT83" s="899"/>
      <c r="BU83" s="899"/>
      <c r="BV83" s="899"/>
      <c r="BW83" s="899"/>
      <c r="BX83" s="899"/>
      <c r="BY83" s="899"/>
      <c r="BZ83" s="899"/>
      <c r="CA83" s="899"/>
      <c r="CB83" s="899"/>
      <c r="CC83" s="899"/>
      <c r="CD83" s="899"/>
      <c r="CE83" s="899"/>
      <c r="CF83" s="899"/>
      <c r="CG83" s="904"/>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30"/>
    </row>
    <row r="84" spans="1:131" ht="26.25" customHeight="1" x14ac:dyDescent="0.2">
      <c r="A84" s="238">
        <v>17</v>
      </c>
      <c r="B84" s="912"/>
      <c r="C84" s="913"/>
      <c r="D84" s="913"/>
      <c r="E84" s="913"/>
      <c r="F84" s="913"/>
      <c r="G84" s="913"/>
      <c r="H84" s="913"/>
      <c r="I84" s="913"/>
      <c r="J84" s="913"/>
      <c r="K84" s="913"/>
      <c r="L84" s="913"/>
      <c r="M84" s="913"/>
      <c r="N84" s="913"/>
      <c r="O84" s="913"/>
      <c r="P84" s="914"/>
      <c r="Q84" s="915"/>
      <c r="R84" s="869"/>
      <c r="S84" s="869"/>
      <c r="T84" s="869"/>
      <c r="U84" s="869"/>
      <c r="V84" s="869"/>
      <c r="W84" s="869"/>
      <c r="X84" s="869"/>
      <c r="Y84" s="869"/>
      <c r="Z84" s="869"/>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871"/>
      <c r="BA84" s="871"/>
      <c r="BB84" s="871"/>
      <c r="BC84" s="871"/>
      <c r="BD84" s="872"/>
      <c r="BE84" s="241"/>
      <c r="BF84" s="241"/>
      <c r="BG84" s="241"/>
      <c r="BH84" s="241"/>
      <c r="BI84" s="241"/>
      <c r="BJ84" s="241"/>
      <c r="BK84" s="241"/>
      <c r="BL84" s="241"/>
      <c r="BM84" s="241"/>
      <c r="BN84" s="241"/>
      <c r="BO84" s="241"/>
      <c r="BP84" s="241"/>
      <c r="BQ84" s="238">
        <v>78</v>
      </c>
      <c r="BR84" s="243"/>
      <c r="BS84" s="898"/>
      <c r="BT84" s="899"/>
      <c r="BU84" s="899"/>
      <c r="BV84" s="899"/>
      <c r="BW84" s="899"/>
      <c r="BX84" s="899"/>
      <c r="BY84" s="899"/>
      <c r="BZ84" s="899"/>
      <c r="CA84" s="899"/>
      <c r="CB84" s="899"/>
      <c r="CC84" s="899"/>
      <c r="CD84" s="899"/>
      <c r="CE84" s="899"/>
      <c r="CF84" s="899"/>
      <c r="CG84" s="904"/>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30"/>
    </row>
    <row r="85" spans="1:131" ht="26.25" customHeight="1" x14ac:dyDescent="0.2">
      <c r="A85" s="238">
        <v>18</v>
      </c>
      <c r="B85" s="912"/>
      <c r="C85" s="913"/>
      <c r="D85" s="913"/>
      <c r="E85" s="913"/>
      <c r="F85" s="913"/>
      <c r="G85" s="913"/>
      <c r="H85" s="913"/>
      <c r="I85" s="913"/>
      <c r="J85" s="913"/>
      <c r="K85" s="913"/>
      <c r="L85" s="913"/>
      <c r="M85" s="913"/>
      <c r="N85" s="913"/>
      <c r="O85" s="913"/>
      <c r="P85" s="914"/>
      <c r="Q85" s="915"/>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871"/>
      <c r="BA85" s="871"/>
      <c r="BB85" s="871"/>
      <c r="BC85" s="871"/>
      <c r="BD85" s="872"/>
      <c r="BE85" s="241"/>
      <c r="BF85" s="241"/>
      <c r="BG85" s="241"/>
      <c r="BH85" s="241"/>
      <c r="BI85" s="241"/>
      <c r="BJ85" s="241"/>
      <c r="BK85" s="241"/>
      <c r="BL85" s="241"/>
      <c r="BM85" s="241"/>
      <c r="BN85" s="241"/>
      <c r="BO85" s="241"/>
      <c r="BP85" s="241"/>
      <c r="BQ85" s="238">
        <v>79</v>
      </c>
      <c r="BR85" s="243"/>
      <c r="BS85" s="898"/>
      <c r="BT85" s="899"/>
      <c r="BU85" s="899"/>
      <c r="BV85" s="899"/>
      <c r="BW85" s="899"/>
      <c r="BX85" s="899"/>
      <c r="BY85" s="899"/>
      <c r="BZ85" s="899"/>
      <c r="CA85" s="899"/>
      <c r="CB85" s="899"/>
      <c r="CC85" s="899"/>
      <c r="CD85" s="899"/>
      <c r="CE85" s="899"/>
      <c r="CF85" s="899"/>
      <c r="CG85" s="904"/>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30"/>
    </row>
    <row r="86" spans="1:131" ht="26.25" customHeight="1" x14ac:dyDescent="0.2">
      <c r="A86" s="238">
        <v>19</v>
      </c>
      <c r="B86" s="912"/>
      <c r="C86" s="913"/>
      <c r="D86" s="913"/>
      <c r="E86" s="913"/>
      <c r="F86" s="913"/>
      <c r="G86" s="913"/>
      <c r="H86" s="913"/>
      <c r="I86" s="913"/>
      <c r="J86" s="913"/>
      <c r="K86" s="913"/>
      <c r="L86" s="913"/>
      <c r="M86" s="913"/>
      <c r="N86" s="913"/>
      <c r="O86" s="913"/>
      <c r="P86" s="914"/>
      <c r="Q86" s="915"/>
      <c r="R86" s="869"/>
      <c r="S86" s="869"/>
      <c r="T86" s="869"/>
      <c r="U86" s="869"/>
      <c r="V86" s="869"/>
      <c r="W86" s="869"/>
      <c r="X86" s="869"/>
      <c r="Y86" s="869"/>
      <c r="Z86" s="869"/>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871"/>
      <c r="BA86" s="871"/>
      <c r="BB86" s="871"/>
      <c r="BC86" s="871"/>
      <c r="BD86" s="872"/>
      <c r="BE86" s="241"/>
      <c r="BF86" s="241"/>
      <c r="BG86" s="241"/>
      <c r="BH86" s="241"/>
      <c r="BI86" s="241"/>
      <c r="BJ86" s="241"/>
      <c r="BK86" s="241"/>
      <c r="BL86" s="241"/>
      <c r="BM86" s="241"/>
      <c r="BN86" s="241"/>
      <c r="BO86" s="241"/>
      <c r="BP86" s="241"/>
      <c r="BQ86" s="238">
        <v>80</v>
      </c>
      <c r="BR86" s="243"/>
      <c r="BS86" s="898"/>
      <c r="BT86" s="899"/>
      <c r="BU86" s="899"/>
      <c r="BV86" s="899"/>
      <c r="BW86" s="899"/>
      <c r="BX86" s="899"/>
      <c r="BY86" s="899"/>
      <c r="BZ86" s="899"/>
      <c r="CA86" s="899"/>
      <c r="CB86" s="899"/>
      <c r="CC86" s="899"/>
      <c r="CD86" s="899"/>
      <c r="CE86" s="899"/>
      <c r="CF86" s="899"/>
      <c r="CG86" s="904"/>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30"/>
    </row>
    <row r="87" spans="1:131" ht="26.25" customHeight="1" x14ac:dyDescent="0.2">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898"/>
      <c r="BT87" s="899"/>
      <c r="BU87" s="899"/>
      <c r="BV87" s="899"/>
      <c r="BW87" s="899"/>
      <c r="BX87" s="899"/>
      <c r="BY87" s="899"/>
      <c r="BZ87" s="899"/>
      <c r="CA87" s="899"/>
      <c r="CB87" s="899"/>
      <c r="CC87" s="899"/>
      <c r="CD87" s="899"/>
      <c r="CE87" s="899"/>
      <c r="CF87" s="899"/>
      <c r="CG87" s="904"/>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30"/>
    </row>
    <row r="88" spans="1:131" ht="26.25" customHeight="1" thickBot="1" x14ac:dyDescent="0.25">
      <c r="A88" s="240" t="s">
        <v>391</v>
      </c>
      <c r="B88" s="828" t="s">
        <v>421</v>
      </c>
      <c r="C88" s="829"/>
      <c r="D88" s="829"/>
      <c r="E88" s="829"/>
      <c r="F88" s="829"/>
      <c r="G88" s="829"/>
      <c r="H88" s="829"/>
      <c r="I88" s="829"/>
      <c r="J88" s="829"/>
      <c r="K88" s="829"/>
      <c r="L88" s="829"/>
      <c r="M88" s="829"/>
      <c r="N88" s="829"/>
      <c r="O88" s="829"/>
      <c r="P88" s="830"/>
      <c r="Q88" s="879"/>
      <c r="R88" s="880"/>
      <c r="S88" s="880"/>
      <c r="T88" s="880"/>
      <c r="U88" s="880"/>
      <c r="V88" s="880"/>
      <c r="W88" s="880"/>
      <c r="X88" s="880"/>
      <c r="Y88" s="880"/>
      <c r="Z88" s="880"/>
      <c r="AA88" s="880"/>
      <c r="AB88" s="880"/>
      <c r="AC88" s="880"/>
      <c r="AD88" s="880"/>
      <c r="AE88" s="880"/>
      <c r="AF88" s="883">
        <v>11364</v>
      </c>
      <c r="AG88" s="883"/>
      <c r="AH88" s="883"/>
      <c r="AI88" s="883"/>
      <c r="AJ88" s="883"/>
      <c r="AK88" s="880"/>
      <c r="AL88" s="880"/>
      <c r="AM88" s="880"/>
      <c r="AN88" s="880"/>
      <c r="AO88" s="880"/>
      <c r="AP88" s="883">
        <v>2662</v>
      </c>
      <c r="AQ88" s="883"/>
      <c r="AR88" s="883"/>
      <c r="AS88" s="883"/>
      <c r="AT88" s="883"/>
      <c r="AU88" s="883">
        <v>2307</v>
      </c>
      <c r="AV88" s="883"/>
      <c r="AW88" s="883"/>
      <c r="AX88" s="883"/>
      <c r="AY88" s="883"/>
      <c r="AZ88" s="888"/>
      <c r="BA88" s="888"/>
      <c r="BB88" s="888"/>
      <c r="BC88" s="888"/>
      <c r="BD88" s="889"/>
      <c r="BE88" s="241"/>
      <c r="BF88" s="241"/>
      <c r="BG88" s="241"/>
      <c r="BH88" s="241"/>
      <c r="BI88" s="241"/>
      <c r="BJ88" s="241"/>
      <c r="BK88" s="241"/>
      <c r="BL88" s="241"/>
      <c r="BM88" s="241"/>
      <c r="BN88" s="241"/>
      <c r="BO88" s="241"/>
      <c r="BP88" s="241"/>
      <c r="BQ88" s="238">
        <v>82</v>
      </c>
      <c r="BR88" s="243"/>
      <c r="BS88" s="898"/>
      <c r="BT88" s="899"/>
      <c r="BU88" s="899"/>
      <c r="BV88" s="899"/>
      <c r="BW88" s="899"/>
      <c r="BX88" s="899"/>
      <c r="BY88" s="899"/>
      <c r="BZ88" s="899"/>
      <c r="CA88" s="899"/>
      <c r="CB88" s="899"/>
      <c r="CC88" s="899"/>
      <c r="CD88" s="899"/>
      <c r="CE88" s="899"/>
      <c r="CF88" s="899"/>
      <c r="CG88" s="904"/>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8"/>
      <c r="BT89" s="899"/>
      <c r="BU89" s="899"/>
      <c r="BV89" s="899"/>
      <c r="BW89" s="899"/>
      <c r="BX89" s="899"/>
      <c r="BY89" s="899"/>
      <c r="BZ89" s="899"/>
      <c r="CA89" s="899"/>
      <c r="CB89" s="899"/>
      <c r="CC89" s="899"/>
      <c r="CD89" s="899"/>
      <c r="CE89" s="899"/>
      <c r="CF89" s="899"/>
      <c r="CG89" s="904"/>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8"/>
      <c r="BT90" s="899"/>
      <c r="BU90" s="899"/>
      <c r="BV90" s="899"/>
      <c r="BW90" s="899"/>
      <c r="BX90" s="899"/>
      <c r="BY90" s="899"/>
      <c r="BZ90" s="899"/>
      <c r="CA90" s="899"/>
      <c r="CB90" s="899"/>
      <c r="CC90" s="899"/>
      <c r="CD90" s="899"/>
      <c r="CE90" s="899"/>
      <c r="CF90" s="899"/>
      <c r="CG90" s="904"/>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8"/>
      <c r="BT91" s="899"/>
      <c r="BU91" s="899"/>
      <c r="BV91" s="899"/>
      <c r="BW91" s="899"/>
      <c r="BX91" s="899"/>
      <c r="BY91" s="899"/>
      <c r="BZ91" s="899"/>
      <c r="CA91" s="899"/>
      <c r="CB91" s="899"/>
      <c r="CC91" s="899"/>
      <c r="CD91" s="899"/>
      <c r="CE91" s="899"/>
      <c r="CF91" s="899"/>
      <c r="CG91" s="904"/>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8"/>
      <c r="BT92" s="899"/>
      <c r="BU92" s="899"/>
      <c r="BV92" s="899"/>
      <c r="BW92" s="899"/>
      <c r="BX92" s="899"/>
      <c r="BY92" s="899"/>
      <c r="BZ92" s="899"/>
      <c r="CA92" s="899"/>
      <c r="CB92" s="899"/>
      <c r="CC92" s="899"/>
      <c r="CD92" s="899"/>
      <c r="CE92" s="899"/>
      <c r="CF92" s="899"/>
      <c r="CG92" s="904"/>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8"/>
      <c r="BT93" s="899"/>
      <c r="BU93" s="899"/>
      <c r="BV93" s="899"/>
      <c r="BW93" s="899"/>
      <c r="BX93" s="899"/>
      <c r="BY93" s="899"/>
      <c r="BZ93" s="899"/>
      <c r="CA93" s="899"/>
      <c r="CB93" s="899"/>
      <c r="CC93" s="899"/>
      <c r="CD93" s="899"/>
      <c r="CE93" s="899"/>
      <c r="CF93" s="899"/>
      <c r="CG93" s="904"/>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8"/>
      <c r="BT94" s="899"/>
      <c r="BU94" s="899"/>
      <c r="BV94" s="899"/>
      <c r="BW94" s="899"/>
      <c r="BX94" s="899"/>
      <c r="BY94" s="899"/>
      <c r="BZ94" s="899"/>
      <c r="CA94" s="899"/>
      <c r="CB94" s="899"/>
      <c r="CC94" s="899"/>
      <c r="CD94" s="899"/>
      <c r="CE94" s="899"/>
      <c r="CF94" s="899"/>
      <c r="CG94" s="904"/>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8"/>
      <c r="BT95" s="899"/>
      <c r="BU95" s="899"/>
      <c r="BV95" s="899"/>
      <c r="BW95" s="899"/>
      <c r="BX95" s="899"/>
      <c r="BY95" s="899"/>
      <c r="BZ95" s="899"/>
      <c r="CA95" s="899"/>
      <c r="CB95" s="899"/>
      <c r="CC95" s="899"/>
      <c r="CD95" s="899"/>
      <c r="CE95" s="899"/>
      <c r="CF95" s="899"/>
      <c r="CG95" s="904"/>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8"/>
      <c r="BT96" s="899"/>
      <c r="BU96" s="899"/>
      <c r="BV96" s="899"/>
      <c r="BW96" s="899"/>
      <c r="BX96" s="899"/>
      <c r="BY96" s="899"/>
      <c r="BZ96" s="899"/>
      <c r="CA96" s="899"/>
      <c r="CB96" s="899"/>
      <c r="CC96" s="899"/>
      <c r="CD96" s="899"/>
      <c r="CE96" s="899"/>
      <c r="CF96" s="899"/>
      <c r="CG96" s="904"/>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8"/>
      <c r="BT97" s="899"/>
      <c r="BU97" s="899"/>
      <c r="BV97" s="899"/>
      <c r="BW97" s="899"/>
      <c r="BX97" s="899"/>
      <c r="BY97" s="899"/>
      <c r="BZ97" s="899"/>
      <c r="CA97" s="899"/>
      <c r="CB97" s="899"/>
      <c r="CC97" s="899"/>
      <c r="CD97" s="899"/>
      <c r="CE97" s="899"/>
      <c r="CF97" s="899"/>
      <c r="CG97" s="904"/>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8"/>
      <c r="BT98" s="899"/>
      <c r="BU98" s="899"/>
      <c r="BV98" s="899"/>
      <c r="BW98" s="899"/>
      <c r="BX98" s="899"/>
      <c r="BY98" s="899"/>
      <c r="BZ98" s="899"/>
      <c r="CA98" s="899"/>
      <c r="CB98" s="899"/>
      <c r="CC98" s="899"/>
      <c r="CD98" s="899"/>
      <c r="CE98" s="899"/>
      <c r="CF98" s="899"/>
      <c r="CG98" s="904"/>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8"/>
      <c r="BT99" s="899"/>
      <c r="BU99" s="899"/>
      <c r="BV99" s="899"/>
      <c r="BW99" s="899"/>
      <c r="BX99" s="899"/>
      <c r="BY99" s="899"/>
      <c r="BZ99" s="899"/>
      <c r="CA99" s="899"/>
      <c r="CB99" s="899"/>
      <c r="CC99" s="899"/>
      <c r="CD99" s="899"/>
      <c r="CE99" s="899"/>
      <c r="CF99" s="899"/>
      <c r="CG99" s="904"/>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8"/>
      <c r="BT100" s="899"/>
      <c r="BU100" s="899"/>
      <c r="BV100" s="899"/>
      <c r="BW100" s="899"/>
      <c r="BX100" s="899"/>
      <c r="BY100" s="899"/>
      <c r="BZ100" s="899"/>
      <c r="CA100" s="899"/>
      <c r="CB100" s="899"/>
      <c r="CC100" s="899"/>
      <c r="CD100" s="899"/>
      <c r="CE100" s="899"/>
      <c r="CF100" s="899"/>
      <c r="CG100" s="904"/>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8"/>
      <c r="BT101" s="899"/>
      <c r="BU101" s="899"/>
      <c r="BV101" s="899"/>
      <c r="BW101" s="899"/>
      <c r="BX101" s="899"/>
      <c r="BY101" s="899"/>
      <c r="BZ101" s="899"/>
      <c r="CA101" s="899"/>
      <c r="CB101" s="899"/>
      <c r="CC101" s="899"/>
      <c r="CD101" s="899"/>
      <c r="CE101" s="899"/>
      <c r="CF101" s="899"/>
      <c r="CG101" s="904"/>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8" t="s">
        <v>422</v>
      </c>
      <c r="BS102" s="829"/>
      <c r="BT102" s="829"/>
      <c r="BU102" s="829"/>
      <c r="BV102" s="829"/>
      <c r="BW102" s="829"/>
      <c r="BX102" s="829"/>
      <c r="BY102" s="829"/>
      <c r="BZ102" s="829"/>
      <c r="CA102" s="829"/>
      <c r="CB102" s="829"/>
      <c r="CC102" s="829"/>
      <c r="CD102" s="829"/>
      <c r="CE102" s="829"/>
      <c r="CF102" s="829"/>
      <c r="CG102" s="830"/>
      <c r="CH102" s="926"/>
      <c r="CI102" s="927"/>
      <c r="CJ102" s="927"/>
      <c r="CK102" s="927"/>
      <c r="CL102" s="928"/>
      <c r="CM102" s="926"/>
      <c r="CN102" s="927"/>
      <c r="CO102" s="927"/>
      <c r="CP102" s="927"/>
      <c r="CQ102" s="928"/>
      <c r="CR102" s="929">
        <v>855</v>
      </c>
      <c r="CS102" s="891"/>
      <c r="CT102" s="891"/>
      <c r="CU102" s="891"/>
      <c r="CV102" s="930"/>
      <c r="CW102" s="929">
        <v>200</v>
      </c>
      <c r="CX102" s="891"/>
      <c r="CY102" s="891"/>
      <c r="CZ102" s="891"/>
      <c r="DA102" s="930"/>
      <c r="DB102" s="929" t="s">
        <v>592</v>
      </c>
      <c r="DC102" s="891"/>
      <c r="DD102" s="891"/>
      <c r="DE102" s="891"/>
      <c r="DF102" s="930"/>
      <c r="DG102" s="929" t="s">
        <v>520</v>
      </c>
      <c r="DH102" s="891"/>
      <c r="DI102" s="891"/>
      <c r="DJ102" s="891"/>
      <c r="DK102" s="930"/>
      <c r="DL102" s="929" t="s">
        <v>520</v>
      </c>
      <c r="DM102" s="891"/>
      <c r="DN102" s="891"/>
      <c r="DO102" s="891"/>
      <c r="DP102" s="930"/>
      <c r="DQ102" s="929" t="s">
        <v>520</v>
      </c>
      <c r="DR102" s="891"/>
      <c r="DS102" s="891"/>
      <c r="DT102" s="891"/>
      <c r="DU102" s="930"/>
      <c r="DV102" s="828"/>
      <c r="DW102" s="829"/>
      <c r="DX102" s="829"/>
      <c r="DY102" s="829"/>
      <c r="DZ102" s="953"/>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423</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424</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6" t="s">
        <v>427</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428</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2">
      <c r="A109" s="951" t="s">
        <v>429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430</v>
      </c>
      <c r="AB109" s="932"/>
      <c r="AC109" s="932"/>
      <c r="AD109" s="932"/>
      <c r="AE109" s="933"/>
      <c r="AF109" s="931" t="s">
        <v>431</v>
      </c>
      <c r="AG109" s="932"/>
      <c r="AH109" s="932"/>
      <c r="AI109" s="932"/>
      <c r="AJ109" s="933"/>
      <c r="AK109" s="931" t="s">
        <v>307</v>
      </c>
      <c r="AL109" s="932"/>
      <c r="AM109" s="932"/>
      <c r="AN109" s="932"/>
      <c r="AO109" s="933"/>
      <c r="AP109" s="931" t="s">
        <v>432</v>
      </c>
      <c r="AQ109" s="932"/>
      <c r="AR109" s="932"/>
      <c r="AS109" s="932"/>
      <c r="AT109" s="934"/>
      <c r="AU109" s="951" t="s">
        <v>429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430</v>
      </c>
      <c r="BR109" s="932"/>
      <c r="BS109" s="932"/>
      <c r="BT109" s="932"/>
      <c r="BU109" s="933"/>
      <c r="BV109" s="931" t="s">
        <v>431</v>
      </c>
      <c r="BW109" s="932"/>
      <c r="BX109" s="932"/>
      <c r="BY109" s="932"/>
      <c r="BZ109" s="933"/>
      <c r="CA109" s="931" t="s">
        <v>307</v>
      </c>
      <c r="CB109" s="932"/>
      <c r="CC109" s="932"/>
      <c r="CD109" s="932"/>
      <c r="CE109" s="933"/>
      <c r="CF109" s="952" t="s">
        <v>432</v>
      </c>
      <c r="CG109" s="952"/>
      <c r="CH109" s="952"/>
      <c r="CI109" s="952"/>
      <c r="CJ109" s="952"/>
      <c r="CK109" s="931" t="s">
        <v>433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430</v>
      </c>
      <c r="DH109" s="932"/>
      <c r="DI109" s="932"/>
      <c r="DJ109" s="932"/>
      <c r="DK109" s="933"/>
      <c r="DL109" s="931" t="s">
        <v>431</v>
      </c>
      <c r="DM109" s="932"/>
      <c r="DN109" s="932"/>
      <c r="DO109" s="932"/>
      <c r="DP109" s="933"/>
      <c r="DQ109" s="931" t="s">
        <v>307</v>
      </c>
      <c r="DR109" s="932"/>
      <c r="DS109" s="932"/>
      <c r="DT109" s="932"/>
      <c r="DU109" s="933"/>
      <c r="DV109" s="931" t="s">
        <v>432</v>
      </c>
      <c r="DW109" s="932"/>
      <c r="DX109" s="932"/>
      <c r="DY109" s="932"/>
      <c r="DZ109" s="934"/>
    </row>
    <row r="110" spans="1:131" s="230" customFormat="1" ht="26.25" customHeight="1" x14ac:dyDescent="0.2">
      <c r="A110" s="935" t="s">
        <v>434</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5752507</v>
      </c>
      <c r="AB110" s="939"/>
      <c r="AC110" s="939"/>
      <c r="AD110" s="939"/>
      <c r="AE110" s="940"/>
      <c r="AF110" s="941">
        <v>6044090</v>
      </c>
      <c r="AG110" s="939"/>
      <c r="AH110" s="939"/>
      <c r="AI110" s="939"/>
      <c r="AJ110" s="940"/>
      <c r="AK110" s="941">
        <v>6132129</v>
      </c>
      <c r="AL110" s="939"/>
      <c r="AM110" s="939"/>
      <c r="AN110" s="939"/>
      <c r="AO110" s="940"/>
      <c r="AP110" s="942">
        <v>13.2</v>
      </c>
      <c r="AQ110" s="943"/>
      <c r="AR110" s="943"/>
      <c r="AS110" s="943"/>
      <c r="AT110" s="944"/>
      <c r="AU110" s="945" t="s">
        <v>74</v>
      </c>
      <c r="AV110" s="946"/>
      <c r="AW110" s="946"/>
      <c r="AX110" s="946"/>
      <c r="AY110" s="946"/>
      <c r="AZ110" s="968" t="s">
        <v>435</v>
      </c>
      <c r="BA110" s="936"/>
      <c r="BB110" s="936"/>
      <c r="BC110" s="936"/>
      <c r="BD110" s="936"/>
      <c r="BE110" s="936"/>
      <c r="BF110" s="936"/>
      <c r="BG110" s="936"/>
      <c r="BH110" s="936"/>
      <c r="BI110" s="936"/>
      <c r="BJ110" s="936"/>
      <c r="BK110" s="936"/>
      <c r="BL110" s="936"/>
      <c r="BM110" s="936"/>
      <c r="BN110" s="936"/>
      <c r="BO110" s="936"/>
      <c r="BP110" s="937"/>
      <c r="BQ110" s="969">
        <v>58568410</v>
      </c>
      <c r="BR110" s="970"/>
      <c r="BS110" s="970"/>
      <c r="BT110" s="970"/>
      <c r="BU110" s="970"/>
      <c r="BV110" s="970">
        <v>60349395</v>
      </c>
      <c r="BW110" s="970"/>
      <c r="BX110" s="970"/>
      <c r="BY110" s="970"/>
      <c r="BZ110" s="970"/>
      <c r="CA110" s="970">
        <v>63061170</v>
      </c>
      <c r="CB110" s="970"/>
      <c r="CC110" s="970"/>
      <c r="CD110" s="970"/>
      <c r="CE110" s="970"/>
      <c r="CF110" s="983">
        <v>135.30000000000001</v>
      </c>
      <c r="CG110" s="984"/>
      <c r="CH110" s="984"/>
      <c r="CI110" s="984"/>
      <c r="CJ110" s="984"/>
      <c r="CK110" s="985" t="s">
        <v>436</v>
      </c>
      <c r="CL110" s="986"/>
      <c r="CM110" s="968" t="s">
        <v>437</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130</v>
      </c>
      <c r="DH110" s="970"/>
      <c r="DI110" s="970"/>
      <c r="DJ110" s="970"/>
      <c r="DK110" s="970"/>
      <c r="DL110" s="970" t="s">
        <v>130</v>
      </c>
      <c r="DM110" s="970"/>
      <c r="DN110" s="970"/>
      <c r="DO110" s="970"/>
      <c r="DP110" s="970"/>
      <c r="DQ110" s="970">
        <v>654140</v>
      </c>
      <c r="DR110" s="970"/>
      <c r="DS110" s="970"/>
      <c r="DT110" s="970"/>
      <c r="DU110" s="970"/>
      <c r="DV110" s="971">
        <v>1.4</v>
      </c>
      <c r="DW110" s="971"/>
      <c r="DX110" s="971"/>
      <c r="DY110" s="971"/>
      <c r="DZ110" s="972"/>
    </row>
    <row r="111" spans="1:131" s="230" customFormat="1" ht="26.25" customHeight="1" x14ac:dyDescent="0.2">
      <c r="A111" s="973" t="s">
        <v>438</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439</v>
      </c>
      <c r="AB111" s="977"/>
      <c r="AC111" s="977"/>
      <c r="AD111" s="977"/>
      <c r="AE111" s="978"/>
      <c r="AF111" s="979" t="s">
        <v>439</v>
      </c>
      <c r="AG111" s="977"/>
      <c r="AH111" s="977"/>
      <c r="AI111" s="977"/>
      <c r="AJ111" s="978"/>
      <c r="AK111" s="979" t="s">
        <v>439</v>
      </c>
      <c r="AL111" s="977"/>
      <c r="AM111" s="977"/>
      <c r="AN111" s="977"/>
      <c r="AO111" s="978"/>
      <c r="AP111" s="980" t="s">
        <v>439</v>
      </c>
      <c r="AQ111" s="981"/>
      <c r="AR111" s="981"/>
      <c r="AS111" s="981"/>
      <c r="AT111" s="982"/>
      <c r="AU111" s="947"/>
      <c r="AV111" s="948"/>
      <c r="AW111" s="948"/>
      <c r="AX111" s="948"/>
      <c r="AY111" s="948"/>
      <c r="AZ111" s="961" t="s">
        <v>440</v>
      </c>
      <c r="BA111" s="962"/>
      <c r="BB111" s="962"/>
      <c r="BC111" s="962"/>
      <c r="BD111" s="962"/>
      <c r="BE111" s="962"/>
      <c r="BF111" s="962"/>
      <c r="BG111" s="962"/>
      <c r="BH111" s="962"/>
      <c r="BI111" s="962"/>
      <c r="BJ111" s="962"/>
      <c r="BK111" s="962"/>
      <c r="BL111" s="962"/>
      <c r="BM111" s="962"/>
      <c r="BN111" s="962"/>
      <c r="BO111" s="962"/>
      <c r="BP111" s="963"/>
      <c r="BQ111" s="964" t="s">
        <v>130</v>
      </c>
      <c r="BR111" s="965"/>
      <c r="BS111" s="965"/>
      <c r="BT111" s="965"/>
      <c r="BU111" s="965"/>
      <c r="BV111" s="965" t="s">
        <v>130</v>
      </c>
      <c r="BW111" s="965"/>
      <c r="BX111" s="965"/>
      <c r="BY111" s="965"/>
      <c r="BZ111" s="965"/>
      <c r="CA111" s="965">
        <v>654140</v>
      </c>
      <c r="CB111" s="965"/>
      <c r="CC111" s="965"/>
      <c r="CD111" s="965"/>
      <c r="CE111" s="965"/>
      <c r="CF111" s="959">
        <v>1.4</v>
      </c>
      <c r="CG111" s="960"/>
      <c r="CH111" s="960"/>
      <c r="CI111" s="960"/>
      <c r="CJ111" s="960"/>
      <c r="CK111" s="987"/>
      <c r="CL111" s="988"/>
      <c r="CM111" s="961" t="s">
        <v>441</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130</v>
      </c>
      <c r="DH111" s="965"/>
      <c r="DI111" s="965"/>
      <c r="DJ111" s="965"/>
      <c r="DK111" s="965"/>
      <c r="DL111" s="965" t="s">
        <v>130</v>
      </c>
      <c r="DM111" s="965"/>
      <c r="DN111" s="965"/>
      <c r="DO111" s="965"/>
      <c r="DP111" s="965"/>
      <c r="DQ111" s="965" t="s">
        <v>130</v>
      </c>
      <c r="DR111" s="965"/>
      <c r="DS111" s="965"/>
      <c r="DT111" s="965"/>
      <c r="DU111" s="965"/>
      <c r="DV111" s="966" t="s">
        <v>130</v>
      </c>
      <c r="DW111" s="966"/>
      <c r="DX111" s="966"/>
      <c r="DY111" s="966"/>
      <c r="DZ111" s="967"/>
    </row>
    <row r="112" spans="1:131" s="230" customFormat="1" ht="26.25" customHeight="1" x14ac:dyDescent="0.2">
      <c r="A112" s="991" t="s">
        <v>442</v>
      </c>
      <c r="B112" s="992"/>
      <c r="C112" s="962" t="s">
        <v>443</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v>41667</v>
      </c>
      <c r="AB112" s="998"/>
      <c r="AC112" s="998"/>
      <c r="AD112" s="998"/>
      <c r="AE112" s="999"/>
      <c r="AF112" s="1000">
        <v>41667</v>
      </c>
      <c r="AG112" s="998"/>
      <c r="AH112" s="998"/>
      <c r="AI112" s="998"/>
      <c r="AJ112" s="999"/>
      <c r="AK112" s="1000">
        <v>41667</v>
      </c>
      <c r="AL112" s="998"/>
      <c r="AM112" s="998"/>
      <c r="AN112" s="998"/>
      <c r="AO112" s="999"/>
      <c r="AP112" s="1001">
        <v>0.1</v>
      </c>
      <c r="AQ112" s="1002"/>
      <c r="AR112" s="1002"/>
      <c r="AS112" s="1002"/>
      <c r="AT112" s="1003"/>
      <c r="AU112" s="947"/>
      <c r="AV112" s="948"/>
      <c r="AW112" s="948"/>
      <c r="AX112" s="948"/>
      <c r="AY112" s="948"/>
      <c r="AZ112" s="961" t="s">
        <v>444</v>
      </c>
      <c r="BA112" s="962"/>
      <c r="BB112" s="962"/>
      <c r="BC112" s="962"/>
      <c r="BD112" s="962"/>
      <c r="BE112" s="962"/>
      <c r="BF112" s="962"/>
      <c r="BG112" s="962"/>
      <c r="BH112" s="962"/>
      <c r="BI112" s="962"/>
      <c r="BJ112" s="962"/>
      <c r="BK112" s="962"/>
      <c r="BL112" s="962"/>
      <c r="BM112" s="962"/>
      <c r="BN112" s="962"/>
      <c r="BO112" s="962"/>
      <c r="BP112" s="963"/>
      <c r="BQ112" s="964">
        <v>12900063</v>
      </c>
      <c r="BR112" s="965"/>
      <c r="BS112" s="965"/>
      <c r="BT112" s="965"/>
      <c r="BU112" s="965"/>
      <c r="BV112" s="965">
        <v>13817461</v>
      </c>
      <c r="BW112" s="965"/>
      <c r="BX112" s="965"/>
      <c r="BY112" s="965"/>
      <c r="BZ112" s="965"/>
      <c r="CA112" s="965">
        <v>14406754</v>
      </c>
      <c r="CB112" s="965"/>
      <c r="CC112" s="965"/>
      <c r="CD112" s="965"/>
      <c r="CE112" s="965"/>
      <c r="CF112" s="959">
        <v>30.9</v>
      </c>
      <c r="CG112" s="960"/>
      <c r="CH112" s="960"/>
      <c r="CI112" s="960"/>
      <c r="CJ112" s="960"/>
      <c r="CK112" s="987"/>
      <c r="CL112" s="988"/>
      <c r="CM112" s="961" t="s">
        <v>445</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t="s">
        <v>411</v>
      </c>
      <c r="DH112" s="965"/>
      <c r="DI112" s="965"/>
      <c r="DJ112" s="965"/>
      <c r="DK112" s="965"/>
      <c r="DL112" s="965" t="s">
        <v>411</v>
      </c>
      <c r="DM112" s="965"/>
      <c r="DN112" s="965"/>
      <c r="DO112" s="965"/>
      <c r="DP112" s="965"/>
      <c r="DQ112" s="965" t="s">
        <v>411</v>
      </c>
      <c r="DR112" s="965"/>
      <c r="DS112" s="965"/>
      <c r="DT112" s="965"/>
      <c r="DU112" s="965"/>
      <c r="DV112" s="966" t="s">
        <v>130</v>
      </c>
      <c r="DW112" s="966"/>
      <c r="DX112" s="966"/>
      <c r="DY112" s="966"/>
      <c r="DZ112" s="967"/>
    </row>
    <row r="113" spans="1:130" s="230" customFormat="1" ht="26.25" customHeight="1" x14ac:dyDescent="0.2">
      <c r="A113" s="993"/>
      <c r="B113" s="994"/>
      <c r="C113" s="962" t="s">
        <v>446</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1121550</v>
      </c>
      <c r="AB113" s="977"/>
      <c r="AC113" s="977"/>
      <c r="AD113" s="977"/>
      <c r="AE113" s="978"/>
      <c r="AF113" s="979">
        <v>1163045</v>
      </c>
      <c r="AG113" s="977"/>
      <c r="AH113" s="977"/>
      <c r="AI113" s="977"/>
      <c r="AJ113" s="978"/>
      <c r="AK113" s="979">
        <v>1141460</v>
      </c>
      <c r="AL113" s="977"/>
      <c r="AM113" s="977"/>
      <c r="AN113" s="977"/>
      <c r="AO113" s="978"/>
      <c r="AP113" s="980">
        <v>2.4</v>
      </c>
      <c r="AQ113" s="981"/>
      <c r="AR113" s="981"/>
      <c r="AS113" s="981"/>
      <c r="AT113" s="982"/>
      <c r="AU113" s="947"/>
      <c r="AV113" s="948"/>
      <c r="AW113" s="948"/>
      <c r="AX113" s="948"/>
      <c r="AY113" s="948"/>
      <c r="AZ113" s="961" t="s">
        <v>447</v>
      </c>
      <c r="BA113" s="962"/>
      <c r="BB113" s="962"/>
      <c r="BC113" s="962"/>
      <c r="BD113" s="962"/>
      <c r="BE113" s="962"/>
      <c r="BF113" s="962"/>
      <c r="BG113" s="962"/>
      <c r="BH113" s="962"/>
      <c r="BI113" s="962"/>
      <c r="BJ113" s="962"/>
      <c r="BK113" s="962"/>
      <c r="BL113" s="962"/>
      <c r="BM113" s="962"/>
      <c r="BN113" s="962"/>
      <c r="BO113" s="962"/>
      <c r="BP113" s="963"/>
      <c r="BQ113" s="964">
        <v>1264645</v>
      </c>
      <c r="BR113" s="965"/>
      <c r="BS113" s="965"/>
      <c r="BT113" s="965"/>
      <c r="BU113" s="965"/>
      <c r="BV113" s="965">
        <v>1373378</v>
      </c>
      <c r="BW113" s="965"/>
      <c r="BX113" s="965"/>
      <c r="BY113" s="965"/>
      <c r="BZ113" s="965"/>
      <c r="CA113" s="965">
        <v>2306781</v>
      </c>
      <c r="CB113" s="965"/>
      <c r="CC113" s="965"/>
      <c r="CD113" s="965"/>
      <c r="CE113" s="965"/>
      <c r="CF113" s="959">
        <v>5</v>
      </c>
      <c r="CG113" s="960"/>
      <c r="CH113" s="960"/>
      <c r="CI113" s="960"/>
      <c r="CJ113" s="960"/>
      <c r="CK113" s="987"/>
      <c r="CL113" s="988"/>
      <c r="CM113" s="961" t="s">
        <v>448</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411</v>
      </c>
      <c r="DH113" s="998"/>
      <c r="DI113" s="998"/>
      <c r="DJ113" s="998"/>
      <c r="DK113" s="999"/>
      <c r="DL113" s="1000" t="s">
        <v>411</v>
      </c>
      <c r="DM113" s="998"/>
      <c r="DN113" s="998"/>
      <c r="DO113" s="998"/>
      <c r="DP113" s="999"/>
      <c r="DQ113" s="1000" t="s">
        <v>411</v>
      </c>
      <c r="DR113" s="998"/>
      <c r="DS113" s="998"/>
      <c r="DT113" s="998"/>
      <c r="DU113" s="999"/>
      <c r="DV113" s="1001" t="s">
        <v>411</v>
      </c>
      <c r="DW113" s="1002"/>
      <c r="DX113" s="1002"/>
      <c r="DY113" s="1002"/>
      <c r="DZ113" s="1003"/>
    </row>
    <row r="114" spans="1:130" s="230" customFormat="1" ht="26.25" customHeight="1" x14ac:dyDescent="0.2">
      <c r="A114" s="993"/>
      <c r="B114" s="994"/>
      <c r="C114" s="962" t="s">
        <v>449</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t="s">
        <v>411</v>
      </c>
      <c r="AB114" s="998"/>
      <c r="AC114" s="998"/>
      <c r="AD114" s="998"/>
      <c r="AE114" s="999"/>
      <c r="AF114" s="1000">
        <v>4812</v>
      </c>
      <c r="AG114" s="998"/>
      <c r="AH114" s="998"/>
      <c r="AI114" s="998"/>
      <c r="AJ114" s="999"/>
      <c r="AK114" s="1000">
        <v>4898</v>
      </c>
      <c r="AL114" s="998"/>
      <c r="AM114" s="998"/>
      <c r="AN114" s="998"/>
      <c r="AO114" s="999"/>
      <c r="AP114" s="1001">
        <v>0</v>
      </c>
      <c r="AQ114" s="1002"/>
      <c r="AR114" s="1002"/>
      <c r="AS114" s="1002"/>
      <c r="AT114" s="1003"/>
      <c r="AU114" s="947"/>
      <c r="AV114" s="948"/>
      <c r="AW114" s="948"/>
      <c r="AX114" s="948"/>
      <c r="AY114" s="948"/>
      <c r="AZ114" s="961" t="s">
        <v>450</v>
      </c>
      <c r="BA114" s="962"/>
      <c r="BB114" s="962"/>
      <c r="BC114" s="962"/>
      <c r="BD114" s="962"/>
      <c r="BE114" s="962"/>
      <c r="BF114" s="962"/>
      <c r="BG114" s="962"/>
      <c r="BH114" s="962"/>
      <c r="BI114" s="962"/>
      <c r="BJ114" s="962"/>
      <c r="BK114" s="962"/>
      <c r="BL114" s="962"/>
      <c r="BM114" s="962"/>
      <c r="BN114" s="962"/>
      <c r="BO114" s="962"/>
      <c r="BP114" s="963"/>
      <c r="BQ114" s="964">
        <v>11124774</v>
      </c>
      <c r="BR114" s="965"/>
      <c r="BS114" s="965"/>
      <c r="BT114" s="965"/>
      <c r="BU114" s="965"/>
      <c r="BV114" s="965">
        <v>10659672</v>
      </c>
      <c r="BW114" s="965"/>
      <c r="BX114" s="965"/>
      <c r="BY114" s="965"/>
      <c r="BZ114" s="965"/>
      <c r="CA114" s="965">
        <v>10697713</v>
      </c>
      <c r="CB114" s="965"/>
      <c r="CC114" s="965"/>
      <c r="CD114" s="965"/>
      <c r="CE114" s="965"/>
      <c r="CF114" s="959">
        <v>23</v>
      </c>
      <c r="CG114" s="960"/>
      <c r="CH114" s="960"/>
      <c r="CI114" s="960"/>
      <c r="CJ114" s="960"/>
      <c r="CK114" s="987"/>
      <c r="CL114" s="988"/>
      <c r="CM114" s="961" t="s">
        <v>451</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411</v>
      </c>
      <c r="DH114" s="998"/>
      <c r="DI114" s="998"/>
      <c r="DJ114" s="998"/>
      <c r="DK114" s="999"/>
      <c r="DL114" s="1000" t="s">
        <v>411</v>
      </c>
      <c r="DM114" s="998"/>
      <c r="DN114" s="998"/>
      <c r="DO114" s="998"/>
      <c r="DP114" s="999"/>
      <c r="DQ114" s="1000" t="s">
        <v>411</v>
      </c>
      <c r="DR114" s="998"/>
      <c r="DS114" s="998"/>
      <c r="DT114" s="998"/>
      <c r="DU114" s="999"/>
      <c r="DV114" s="1001" t="s">
        <v>411</v>
      </c>
      <c r="DW114" s="1002"/>
      <c r="DX114" s="1002"/>
      <c r="DY114" s="1002"/>
      <c r="DZ114" s="1003"/>
    </row>
    <row r="115" spans="1:130" s="230" customFormat="1" ht="26.25" customHeight="1" x14ac:dyDescent="0.2">
      <c r="A115" s="993"/>
      <c r="B115" s="994"/>
      <c r="C115" s="962" t="s">
        <v>452</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t="s">
        <v>411</v>
      </c>
      <c r="AB115" s="977"/>
      <c r="AC115" s="977"/>
      <c r="AD115" s="977"/>
      <c r="AE115" s="978"/>
      <c r="AF115" s="979" t="s">
        <v>411</v>
      </c>
      <c r="AG115" s="977"/>
      <c r="AH115" s="977"/>
      <c r="AI115" s="977"/>
      <c r="AJ115" s="978"/>
      <c r="AK115" s="979">
        <v>654140</v>
      </c>
      <c r="AL115" s="977"/>
      <c r="AM115" s="977"/>
      <c r="AN115" s="977"/>
      <c r="AO115" s="978"/>
      <c r="AP115" s="980">
        <v>1.4</v>
      </c>
      <c r="AQ115" s="981"/>
      <c r="AR115" s="981"/>
      <c r="AS115" s="981"/>
      <c r="AT115" s="982"/>
      <c r="AU115" s="947"/>
      <c r="AV115" s="948"/>
      <c r="AW115" s="948"/>
      <c r="AX115" s="948"/>
      <c r="AY115" s="948"/>
      <c r="AZ115" s="961" t="s">
        <v>453</v>
      </c>
      <c r="BA115" s="962"/>
      <c r="BB115" s="962"/>
      <c r="BC115" s="962"/>
      <c r="BD115" s="962"/>
      <c r="BE115" s="962"/>
      <c r="BF115" s="962"/>
      <c r="BG115" s="962"/>
      <c r="BH115" s="962"/>
      <c r="BI115" s="962"/>
      <c r="BJ115" s="962"/>
      <c r="BK115" s="962"/>
      <c r="BL115" s="962"/>
      <c r="BM115" s="962"/>
      <c r="BN115" s="962"/>
      <c r="BO115" s="962"/>
      <c r="BP115" s="963"/>
      <c r="BQ115" s="964" t="s">
        <v>411</v>
      </c>
      <c r="BR115" s="965"/>
      <c r="BS115" s="965"/>
      <c r="BT115" s="965"/>
      <c r="BU115" s="965"/>
      <c r="BV115" s="965" t="s">
        <v>411</v>
      </c>
      <c r="BW115" s="965"/>
      <c r="BX115" s="965"/>
      <c r="BY115" s="965"/>
      <c r="BZ115" s="965"/>
      <c r="CA115" s="965" t="s">
        <v>130</v>
      </c>
      <c r="CB115" s="965"/>
      <c r="CC115" s="965"/>
      <c r="CD115" s="965"/>
      <c r="CE115" s="965"/>
      <c r="CF115" s="959" t="s">
        <v>411</v>
      </c>
      <c r="CG115" s="960"/>
      <c r="CH115" s="960"/>
      <c r="CI115" s="960"/>
      <c r="CJ115" s="960"/>
      <c r="CK115" s="987"/>
      <c r="CL115" s="988"/>
      <c r="CM115" s="961" t="s">
        <v>454</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411</v>
      </c>
      <c r="DH115" s="998"/>
      <c r="DI115" s="998"/>
      <c r="DJ115" s="998"/>
      <c r="DK115" s="999"/>
      <c r="DL115" s="1000" t="s">
        <v>411</v>
      </c>
      <c r="DM115" s="998"/>
      <c r="DN115" s="998"/>
      <c r="DO115" s="998"/>
      <c r="DP115" s="999"/>
      <c r="DQ115" s="1000" t="s">
        <v>411</v>
      </c>
      <c r="DR115" s="998"/>
      <c r="DS115" s="998"/>
      <c r="DT115" s="998"/>
      <c r="DU115" s="999"/>
      <c r="DV115" s="1001" t="s">
        <v>411</v>
      </c>
      <c r="DW115" s="1002"/>
      <c r="DX115" s="1002"/>
      <c r="DY115" s="1002"/>
      <c r="DZ115" s="1003"/>
    </row>
    <row r="116" spans="1:130" s="230" customFormat="1" ht="26.25" customHeight="1" x14ac:dyDescent="0.2">
      <c r="A116" s="995"/>
      <c r="B116" s="996"/>
      <c r="C116" s="1004" t="s">
        <v>455</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411</v>
      </c>
      <c r="AB116" s="998"/>
      <c r="AC116" s="998"/>
      <c r="AD116" s="998"/>
      <c r="AE116" s="999"/>
      <c r="AF116" s="1000" t="s">
        <v>411</v>
      </c>
      <c r="AG116" s="998"/>
      <c r="AH116" s="998"/>
      <c r="AI116" s="998"/>
      <c r="AJ116" s="999"/>
      <c r="AK116" s="1000" t="s">
        <v>411</v>
      </c>
      <c r="AL116" s="998"/>
      <c r="AM116" s="998"/>
      <c r="AN116" s="998"/>
      <c r="AO116" s="999"/>
      <c r="AP116" s="1001" t="s">
        <v>130</v>
      </c>
      <c r="AQ116" s="1002"/>
      <c r="AR116" s="1002"/>
      <c r="AS116" s="1002"/>
      <c r="AT116" s="1003"/>
      <c r="AU116" s="947"/>
      <c r="AV116" s="948"/>
      <c r="AW116" s="948"/>
      <c r="AX116" s="948"/>
      <c r="AY116" s="948"/>
      <c r="AZ116" s="1006" t="s">
        <v>456</v>
      </c>
      <c r="BA116" s="1007"/>
      <c r="BB116" s="1007"/>
      <c r="BC116" s="1007"/>
      <c r="BD116" s="1007"/>
      <c r="BE116" s="1007"/>
      <c r="BF116" s="1007"/>
      <c r="BG116" s="1007"/>
      <c r="BH116" s="1007"/>
      <c r="BI116" s="1007"/>
      <c r="BJ116" s="1007"/>
      <c r="BK116" s="1007"/>
      <c r="BL116" s="1007"/>
      <c r="BM116" s="1007"/>
      <c r="BN116" s="1007"/>
      <c r="BO116" s="1007"/>
      <c r="BP116" s="1008"/>
      <c r="BQ116" s="964" t="s">
        <v>411</v>
      </c>
      <c r="BR116" s="965"/>
      <c r="BS116" s="965"/>
      <c r="BT116" s="965"/>
      <c r="BU116" s="965"/>
      <c r="BV116" s="965" t="s">
        <v>411</v>
      </c>
      <c r="BW116" s="965"/>
      <c r="BX116" s="965"/>
      <c r="BY116" s="965"/>
      <c r="BZ116" s="965"/>
      <c r="CA116" s="965" t="s">
        <v>411</v>
      </c>
      <c r="CB116" s="965"/>
      <c r="CC116" s="965"/>
      <c r="CD116" s="965"/>
      <c r="CE116" s="965"/>
      <c r="CF116" s="959" t="s">
        <v>411</v>
      </c>
      <c r="CG116" s="960"/>
      <c r="CH116" s="960"/>
      <c r="CI116" s="960"/>
      <c r="CJ116" s="960"/>
      <c r="CK116" s="987"/>
      <c r="CL116" s="988"/>
      <c r="CM116" s="961" t="s">
        <v>457</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411</v>
      </c>
      <c r="DH116" s="998"/>
      <c r="DI116" s="998"/>
      <c r="DJ116" s="998"/>
      <c r="DK116" s="999"/>
      <c r="DL116" s="1000" t="s">
        <v>411</v>
      </c>
      <c r="DM116" s="998"/>
      <c r="DN116" s="998"/>
      <c r="DO116" s="998"/>
      <c r="DP116" s="999"/>
      <c r="DQ116" s="1000" t="s">
        <v>411</v>
      </c>
      <c r="DR116" s="998"/>
      <c r="DS116" s="998"/>
      <c r="DT116" s="998"/>
      <c r="DU116" s="999"/>
      <c r="DV116" s="1001" t="s">
        <v>411</v>
      </c>
      <c r="DW116" s="1002"/>
      <c r="DX116" s="1002"/>
      <c r="DY116" s="1002"/>
      <c r="DZ116" s="1003"/>
    </row>
    <row r="117" spans="1:130" s="230" customFormat="1" ht="26.25" customHeight="1" x14ac:dyDescent="0.2">
      <c r="A117" s="951" t="s">
        <v>188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458</v>
      </c>
      <c r="Z117" s="933"/>
      <c r="AA117" s="1017">
        <v>6915724</v>
      </c>
      <c r="AB117" s="1018"/>
      <c r="AC117" s="1018"/>
      <c r="AD117" s="1018"/>
      <c r="AE117" s="1019"/>
      <c r="AF117" s="1020">
        <v>7253614</v>
      </c>
      <c r="AG117" s="1018"/>
      <c r="AH117" s="1018"/>
      <c r="AI117" s="1018"/>
      <c r="AJ117" s="1019"/>
      <c r="AK117" s="1020">
        <v>7974294</v>
      </c>
      <c r="AL117" s="1018"/>
      <c r="AM117" s="1018"/>
      <c r="AN117" s="1018"/>
      <c r="AO117" s="1019"/>
      <c r="AP117" s="1021"/>
      <c r="AQ117" s="1022"/>
      <c r="AR117" s="1022"/>
      <c r="AS117" s="1022"/>
      <c r="AT117" s="1023"/>
      <c r="AU117" s="947"/>
      <c r="AV117" s="948"/>
      <c r="AW117" s="948"/>
      <c r="AX117" s="948"/>
      <c r="AY117" s="948"/>
      <c r="AZ117" s="1013" t="s">
        <v>459</v>
      </c>
      <c r="BA117" s="1014"/>
      <c r="BB117" s="1014"/>
      <c r="BC117" s="1014"/>
      <c r="BD117" s="1014"/>
      <c r="BE117" s="1014"/>
      <c r="BF117" s="1014"/>
      <c r="BG117" s="1014"/>
      <c r="BH117" s="1014"/>
      <c r="BI117" s="1014"/>
      <c r="BJ117" s="1014"/>
      <c r="BK117" s="1014"/>
      <c r="BL117" s="1014"/>
      <c r="BM117" s="1014"/>
      <c r="BN117" s="1014"/>
      <c r="BO117" s="1014"/>
      <c r="BP117" s="1015"/>
      <c r="BQ117" s="964" t="s">
        <v>460</v>
      </c>
      <c r="BR117" s="965"/>
      <c r="BS117" s="965"/>
      <c r="BT117" s="965"/>
      <c r="BU117" s="965"/>
      <c r="BV117" s="965" t="s">
        <v>130</v>
      </c>
      <c r="BW117" s="965"/>
      <c r="BX117" s="965"/>
      <c r="BY117" s="965"/>
      <c r="BZ117" s="965"/>
      <c r="CA117" s="965" t="s">
        <v>461</v>
      </c>
      <c r="CB117" s="965"/>
      <c r="CC117" s="965"/>
      <c r="CD117" s="965"/>
      <c r="CE117" s="965"/>
      <c r="CF117" s="959" t="s">
        <v>130</v>
      </c>
      <c r="CG117" s="960"/>
      <c r="CH117" s="960"/>
      <c r="CI117" s="960"/>
      <c r="CJ117" s="960"/>
      <c r="CK117" s="987"/>
      <c r="CL117" s="988"/>
      <c r="CM117" s="961" t="s">
        <v>462</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463</v>
      </c>
      <c r="DH117" s="998"/>
      <c r="DI117" s="998"/>
      <c r="DJ117" s="998"/>
      <c r="DK117" s="999"/>
      <c r="DL117" s="1000" t="s">
        <v>130</v>
      </c>
      <c r="DM117" s="998"/>
      <c r="DN117" s="998"/>
      <c r="DO117" s="998"/>
      <c r="DP117" s="999"/>
      <c r="DQ117" s="1000" t="s">
        <v>461</v>
      </c>
      <c r="DR117" s="998"/>
      <c r="DS117" s="998"/>
      <c r="DT117" s="998"/>
      <c r="DU117" s="999"/>
      <c r="DV117" s="1001" t="s">
        <v>461</v>
      </c>
      <c r="DW117" s="1002"/>
      <c r="DX117" s="1002"/>
      <c r="DY117" s="1002"/>
      <c r="DZ117" s="1003"/>
    </row>
    <row r="118" spans="1:130" s="230" customFormat="1" ht="26.25" customHeight="1" x14ac:dyDescent="0.2">
      <c r="A118" s="951" t="s">
        <v>433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430</v>
      </c>
      <c r="AB118" s="932"/>
      <c r="AC118" s="932"/>
      <c r="AD118" s="932"/>
      <c r="AE118" s="933"/>
      <c r="AF118" s="931" t="s">
        <v>431</v>
      </c>
      <c r="AG118" s="932"/>
      <c r="AH118" s="932"/>
      <c r="AI118" s="932"/>
      <c r="AJ118" s="933"/>
      <c r="AK118" s="931" t="s">
        <v>307</v>
      </c>
      <c r="AL118" s="932"/>
      <c r="AM118" s="932"/>
      <c r="AN118" s="932"/>
      <c r="AO118" s="933"/>
      <c r="AP118" s="1009" t="s">
        <v>432</v>
      </c>
      <c r="AQ118" s="1010"/>
      <c r="AR118" s="1010"/>
      <c r="AS118" s="1010"/>
      <c r="AT118" s="1011"/>
      <c r="AU118" s="947"/>
      <c r="AV118" s="948"/>
      <c r="AW118" s="948"/>
      <c r="AX118" s="948"/>
      <c r="AY118" s="948"/>
      <c r="AZ118" s="1012" t="s">
        <v>464</v>
      </c>
      <c r="BA118" s="1004"/>
      <c r="BB118" s="1004"/>
      <c r="BC118" s="1004"/>
      <c r="BD118" s="1004"/>
      <c r="BE118" s="1004"/>
      <c r="BF118" s="1004"/>
      <c r="BG118" s="1004"/>
      <c r="BH118" s="1004"/>
      <c r="BI118" s="1004"/>
      <c r="BJ118" s="1004"/>
      <c r="BK118" s="1004"/>
      <c r="BL118" s="1004"/>
      <c r="BM118" s="1004"/>
      <c r="BN118" s="1004"/>
      <c r="BO118" s="1004"/>
      <c r="BP118" s="1005"/>
      <c r="BQ118" s="1038" t="s">
        <v>130</v>
      </c>
      <c r="BR118" s="1039"/>
      <c r="BS118" s="1039"/>
      <c r="BT118" s="1039"/>
      <c r="BU118" s="1039"/>
      <c r="BV118" s="1039" t="s">
        <v>463</v>
      </c>
      <c r="BW118" s="1039"/>
      <c r="BX118" s="1039"/>
      <c r="BY118" s="1039"/>
      <c r="BZ118" s="1039"/>
      <c r="CA118" s="1039" t="s">
        <v>461</v>
      </c>
      <c r="CB118" s="1039"/>
      <c r="CC118" s="1039"/>
      <c r="CD118" s="1039"/>
      <c r="CE118" s="1039"/>
      <c r="CF118" s="959" t="s">
        <v>130</v>
      </c>
      <c r="CG118" s="960"/>
      <c r="CH118" s="960"/>
      <c r="CI118" s="960"/>
      <c r="CJ118" s="960"/>
      <c r="CK118" s="987"/>
      <c r="CL118" s="988"/>
      <c r="CM118" s="961" t="s">
        <v>465</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130</v>
      </c>
      <c r="DH118" s="998"/>
      <c r="DI118" s="998"/>
      <c r="DJ118" s="998"/>
      <c r="DK118" s="999"/>
      <c r="DL118" s="1000" t="s">
        <v>130</v>
      </c>
      <c r="DM118" s="998"/>
      <c r="DN118" s="998"/>
      <c r="DO118" s="998"/>
      <c r="DP118" s="999"/>
      <c r="DQ118" s="1000" t="s">
        <v>466</v>
      </c>
      <c r="DR118" s="998"/>
      <c r="DS118" s="998"/>
      <c r="DT118" s="998"/>
      <c r="DU118" s="999"/>
      <c r="DV118" s="1001" t="s">
        <v>130</v>
      </c>
      <c r="DW118" s="1002"/>
      <c r="DX118" s="1002"/>
      <c r="DY118" s="1002"/>
      <c r="DZ118" s="1003"/>
    </row>
    <row r="119" spans="1:130" s="230" customFormat="1" ht="26.25" customHeight="1" x14ac:dyDescent="0.2">
      <c r="A119" s="1095" t="s">
        <v>436</v>
      </c>
      <c r="B119" s="986"/>
      <c r="C119" s="968" t="s">
        <v>437</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130</v>
      </c>
      <c r="AB119" s="939"/>
      <c r="AC119" s="939"/>
      <c r="AD119" s="939"/>
      <c r="AE119" s="940"/>
      <c r="AF119" s="941" t="s">
        <v>130</v>
      </c>
      <c r="AG119" s="939"/>
      <c r="AH119" s="939"/>
      <c r="AI119" s="939"/>
      <c r="AJ119" s="940"/>
      <c r="AK119" s="941">
        <v>654140</v>
      </c>
      <c r="AL119" s="939"/>
      <c r="AM119" s="939"/>
      <c r="AN119" s="939"/>
      <c r="AO119" s="940"/>
      <c r="AP119" s="942">
        <v>1.4</v>
      </c>
      <c r="AQ119" s="943"/>
      <c r="AR119" s="943"/>
      <c r="AS119" s="943"/>
      <c r="AT119" s="944"/>
      <c r="AU119" s="949"/>
      <c r="AV119" s="950"/>
      <c r="AW119" s="950"/>
      <c r="AX119" s="950"/>
      <c r="AY119" s="950"/>
      <c r="AZ119" s="251" t="s">
        <v>188</v>
      </c>
      <c r="BA119" s="251"/>
      <c r="BB119" s="251"/>
      <c r="BC119" s="251"/>
      <c r="BD119" s="251"/>
      <c r="BE119" s="251"/>
      <c r="BF119" s="251"/>
      <c r="BG119" s="251"/>
      <c r="BH119" s="251"/>
      <c r="BI119" s="251"/>
      <c r="BJ119" s="251"/>
      <c r="BK119" s="251"/>
      <c r="BL119" s="251"/>
      <c r="BM119" s="251"/>
      <c r="BN119" s="251"/>
      <c r="BO119" s="1016" t="s">
        <v>467</v>
      </c>
      <c r="BP119" s="1044"/>
      <c r="BQ119" s="1038">
        <v>83857892</v>
      </c>
      <c r="BR119" s="1039"/>
      <c r="BS119" s="1039"/>
      <c r="BT119" s="1039"/>
      <c r="BU119" s="1039"/>
      <c r="BV119" s="1039">
        <v>86199906</v>
      </c>
      <c r="BW119" s="1039"/>
      <c r="BX119" s="1039"/>
      <c r="BY119" s="1039"/>
      <c r="BZ119" s="1039"/>
      <c r="CA119" s="1039">
        <v>91126558</v>
      </c>
      <c r="CB119" s="1039"/>
      <c r="CC119" s="1039"/>
      <c r="CD119" s="1039"/>
      <c r="CE119" s="1039"/>
      <c r="CF119" s="1040"/>
      <c r="CG119" s="1041"/>
      <c r="CH119" s="1041"/>
      <c r="CI119" s="1041"/>
      <c r="CJ119" s="1042"/>
      <c r="CK119" s="989"/>
      <c r="CL119" s="990"/>
      <c r="CM119" s="1012" t="s">
        <v>468</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t="s">
        <v>461</v>
      </c>
      <c r="DH119" s="1025"/>
      <c r="DI119" s="1025"/>
      <c r="DJ119" s="1025"/>
      <c r="DK119" s="1026"/>
      <c r="DL119" s="1024" t="s">
        <v>460</v>
      </c>
      <c r="DM119" s="1025"/>
      <c r="DN119" s="1025"/>
      <c r="DO119" s="1025"/>
      <c r="DP119" s="1026"/>
      <c r="DQ119" s="1024" t="s">
        <v>130</v>
      </c>
      <c r="DR119" s="1025"/>
      <c r="DS119" s="1025"/>
      <c r="DT119" s="1025"/>
      <c r="DU119" s="1026"/>
      <c r="DV119" s="1027" t="s">
        <v>469</v>
      </c>
      <c r="DW119" s="1028"/>
      <c r="DX119" s="1028"/>
      <c r="DY119" s="1028"/>
      <c r="DZ119" s="1029"/>
    </row>
    <row r="120" spans="1:130" s="230" customFormat="1" ht="26.25" customHeight="1" x14ac:dyDescent="0.2">
      <c r="A120" s="1096"/>
      <c r="B120" s="988"/>
      <c r="C120" s="961" t="s">
        <v>441</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463</v>
      </c>
      <c r="AB120" s="998"/>
      <c r="AC120" s="998"/>
      <c r="AD120" s="998"/>
      <c r="AE120" s="999"/>
      <c r="AF120" s="1000" t="s">
        <v>461</v>
      </c>
      <c r="AG120" s="998"/>
      <c r="AH120" s="998"/>
      <c r="AI120" s="998"/>
      <c r="AJ120" s="999"/>
      <c r="AK120" s="1000" t="s">
        <v>469</v>
      </c>
      <c r="AL120" s="998"/>
      <c r="AM120" s="998"/>
      <c r="AN120" s="998"/>
      <c r="AO120" s="999"/>
      <c r="AP120" s="1001" t="s">
        <v>463</v>
      </c>
      <c r="AQ120" s="1002"/>
      <c r="AR120" s="1002"/>
      <c r="AS120" s="1002"/>
      <c r="AT120" s="1003"/>
      <c r="AU120" s="1030" t="s">
        <v>470</v>
      </c>
      <c r="AV120" s="1031"/>
      <c r="AW120" s="1031"/>
      <c r="AX120" s="1031"/>
      <c r="AY120" s="1032"/>
      <c r="AZ120" s="968" t="s">
        <v>471</v>
      </c>
      <c r="BA120" s="936"/>
      <c r="BB120" s="936"/>
      <c r="BC120" s="936"/>
      <c r="BD120" s="936"/>
      <c r="BE120" s="936"/>
      <c r="BF120" s="936"/>
      <c r="BG120" s="936"/>
      <c r="BH120" s="936"/>
      <c r="BI120" s="936"/>
      <c r="BJ120" s="936"/>
      <c r="BK120" s="936"/>
      <c r="BL120" s="936"/>
      <c r="BM120" s="936"/>
      <c r="BN120" s="936"/>
      <c r="BO120" s="936"/>
      <c r="BP120" s="937"/>
      <c r="BQ120" s="969">
        <v>26471601</v>
      </c>
      <c r="BR120" s="970"/>
      <c r="BS120" s="970"/>
      <c r="BT120" s="970"/>
      <c r="BU120" s="970"/>
      <c r="BV120" s="970">
        <v>28713580</v>
      </c>
      <c r="BW120" s="970"/>
      <c r="BX120" s="970"/>
      <c r="BY120" s="970"/>
      <c r="BZ120" s="970"/>
      <c r="CA120" s="970">
        <v>31127239</v>
      </c>
      <c r="CB120" s="970"/>
      <c r="CC120" s="970"/>
      <c r="CD120" s="970"/>
      <c r="CE120" s="970"/>
      <c r="CF120" s="983">
        <v>66.8</v>
      </c>
      <c r="CG120" s="984"/>
      <c r="CH120" s="984"/>
      <c r="CI120" s="984"/>
      <c r="CJ120" s="984"/>
      <c r="CK120" s="1045" t="s">
        <v>472</v>
      </c>
      <c r="CL120" s="1046"/>
      <c r="CM120" s="1046"/>
      <c r="CN120" s="1046"/>
      <c r="CO120" s="1047"/>
      <c r="CP120" s="1053" t="s">
        <v>473</v>
      </c>
      <c r="CQ120" s="1054"/>
      <c r="CR120" s="1054"/>
      <c r="CS120" s="1054"/>
      <c r="CT120" s="1054"/>
      <c r="CU120" s="1054"/>
      <c r="CV120" s="1054"/>
      <c r="CW120" s="1054"/>
      <c r="CX120" s="1054"/>
      <c r="CY120" s="1054"/>
      <c r="CZ120" s="1054"/>
      <c r="DA120" s="1054"/>
      <c r="DB120" s="1054"/>
      <c r="DC120" s="1054"/>
      <c r="DD120" s="1054"/>
      <c r="DE120" s="1054"/>
      <c r="DF120" s="1055"/>
      <c r="DG120" s="969">
        <v>8265149</v>
      </c>
      <c r="DH120" s="970"/>
      <c r="DI120" s="970"/>
      <c r="DJ120" s="970"/>
      <c r="DK120" s="970"/>
      <c r="DL120" s="970">
        <v>8124964</v>
      </c>
      <c r="DM120" s="970"/>
      <c r="DN120" s="970"/>
      <c r="DO120" s="970"/>
      <c r="DP120" s="970"/>
      <c r="DQ120" s="970">
        <v>8021235</v>
      </c>
      <c r="DR120" s="970"/>
      <c r="DS120" s="970"/>
      <c r="DT120" s="970"/>
      <c r="DU120" s="970"/>
      <c r="DV120" s="971">
        <v>17.2</v>
      </c>
      <c r="DW120" s="971"/>
      <c r="DX120" s="971"/>
      <c r="DY120" s="971"/>
      <c r="DZ120" s="972"/>
    </row>
    <row r="121" spans="1:130" s="230" customFormat="1" ht="26.25" customHeight="1" x14ac:dyDescent="0.2">
      <c r="A121" s="1096"/>
      <c r="B121" s="988"/>
      <c r="C121" s="1013" t="s">
        <v>474</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t="s">
        <v>469</v>
      </c>
      <c r="AB121" s="998"/>
      <c r="AC121" s="998"/>
      <c r="AD121" s="998"/>
      <c r="AE121" s="999"/>
      <c r="AF121" s="1000" t="s">
        <v>469</v>
      </c>
      <c r="AG121" s="998"/>
      <c r="AH121" s="998"/>
      <c r="AI121" s="998"/>
      <c r="AJ121" s="999"/>
      <c r="AK121" s="1000" t="s">
        <v>463</v>
      </c>
      <c r="AL121" s="998"/>
      <c r="AM121" s="998"/>
      <c r="AN121" s="998"/>
      <c r="AO121" s="999"/>
      <c r="AP121" s="1001" t="s">
        <v>130</v>
      </c>
      <c r="AQ121" s="1002"/>
      <c r="AR121" s="1002"/>
      <c r="AS121" s="1002"/>
      <c r="AT121" s="1003"/>
      <c r="AU121" s="1033"/>
      <c r="AV121" s="1034"/>
      <c r="AW121" s="1034"/>
      <c r="AX121" s="1034"/>
      <c r="AY121" s="1035"/>
      <c r="AZ121" s="961" t="s">
        <v>475</v>
      </c>
      <c r="BA121" s="962"/>
      <c r="BB121" s="962"/>
      <c r="BC121" s="962"/>
      <c r="BD121" s="962"/>
      <c r="BE121" s="962"/>
      <c r="BF121" s="962"/>
      <c r="BG121" s="962"/>
      <c r="BH121" s="962"/>
      <c r="BI121" s="962"/>
      <c r="BJ121" s="962"/>
      <c r="BK121" s="962"/>
      <c r="BL121" s="962"/>
      <c r="BM121" s="962"/>
      <c r="BN121" s="962"/>
      <c r="BO121" s="962"/>
      <c r="BP121" s="963"/>
      <c r="BQ121" s="964">
        <v>12260861</v>
      </c>
      <c r="BR121" s="965"/>
      <c r="BS121" s="965"/>
      <c r="BT121" s="965"/>
      <c r="BU121" s="965"/>
      <c r="BV121" s="965">
        <v>14953979</v>
      </c>
      <c r="BW121" s="965"/>
      <c r="BX121" s="965"/>
      <c r="BY121" s="965"/>
      <c r="BZ121" s="965"/>
      <c r="CA121" s="965">
        <v>17411348</v>
      </c>
      <c r="CB121" s="965"/>
      <c r="CC121" s="965"/>
      <c r="CD121" s="965"/>
      <c r="CE121" s="965"/>
      <c r="CF121" s="959">
        <v>37.4</v>
      </c>
      <c r="CG121" s="960"/>
      <c r="CH121" s="960"/>
      <c r="CI121" s="960"/>
      <c r="CJ121" s="960"/>
      <c r="CK121" s="1048"/>
      <c r="CL121" s="1049"/>
      <c r="CM121" s="1049"/>
      <c r="CN121" s="1049"/>
      <c r="CO121" s="1050"/>
      <c r="CP121" s="1058" t="s">
        <v>476</v>
      </c>
      <c r="CQ121" s="1059"/>
      <c r="CR121" s="1059"/>
      <c r="CS121" s="1059"/>
      <c r="CT121" s="1059"/>
      <c r="CU121" s="1059"/>
      <c r="CV121" s="1059"/>
      <c r="CW121" s="1059"/>
      <c r="CX121" s="1059"/>
      <c r="CY121" s="1059"/>
      <c r="CZ121" s="1059"/>
      <c r="DA121" s="1059"/>
      <c r="DB121" s="1059"/>
      <c r="DC121" s="1059"/>
      <c r="DD121" s="1059"/>
      <c r="DE121" s="1059"/>
      <c r="DF121" s="1060"/>
      <c r="DG121" s="964">
        <v>4634914</v>
      </c>
      <c r="DH121" s="965"/>
      <c r="DI121" s="965"/>
      <c r="DJ121" s="965"/>
      <c r="DK121" s="965"/>
      <c r="DL121" s="965">
        <v>5692497</v>
      </c>
      <c r="DM121" s="965"/>
      <c r="DN121" s="965"/>
      <c r="DO121" s="965"/>
      <c r="DP121" s="965"/>
      <c r="DQ121" s="965">
        <v>6385519</v>
      </c>
      <c r="DR121" s="965"/>
      <c r="DS121" s="965"/>
      <c r="DT121" s="965"/>
      <c r="DU121" s="965"/>
      <c r="DV121" s="966">
        <v>13.7</v>
      </c>
      <c r="DW121" s="966"/>
      <c r="DX121" s="966"/>
      <c r="DY121" s="966"/>
      <c r="DZ121" s="967"/>
    </row>
    <row r="122" spans="1:130" s="230" customFormat="1" ht="26.25" customHeight="1" x14ac:dyDescent="0.2">
      <c r="A122" s="1096"/>
      <c r="B122" s="988"/>
      <c r="C122" s="961" t="s">
        <v>451</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461</v>
      </c>
      <c r="AB122" s="998"/>
      <c r="AC122" s="998"/>
      <c r="AD122" s="998"/>
      <c r="AE122" s="999"/>
      <c r="AF122" s="1000" t="s">
        <v>130</v>
      </c>
      <c r="AG122" s="998"/>
      <c r="AH122" s="998"/>
      <c r="AI122" s="998"/>
      <c r="AJ122" s="999"/>
      <c r="AK122" s="1000" t="s">
        <v>130</v>
      </c>
      <c r="AL122" s="998"/>
      <c r="AM122" s="998"/>
      <c r="AN122" s="998"/>
      <c r="AO122" s="999"/>
      <c r="AP122" s="1001" t="s">
        <v>461</v>
      </c>
      <c r="AQ122" s="1002"/>
      <c r="AR122" s="1002"/>
      <c r="AS122" s="1002"/>
      <c r="AT122" s="1003"/>
      <c r="AU122" s="1033"/>
      <c r="AV122" s="1034"/>
      <c r="AW122" s="1034"/>
      <c r="AX122" s="1034"/>
      <c r="AY122" s="1035"/>
      <c r="AZ122" s="1012" t="s">
        <v>477</v>
      </c>
      <c r="BA122" s="1004"/>
      <c r="BB122" s="1004"/>
      <c r="BC122" s="1004"/>
      <c r="BD122" s="1004"/>
      <c r="BE122" s="1004"/>
      <c r="BF122" s="1004"/>
      <c r="BG122" s="1004"/>
      <c r="BH122" s="1004"/>
      <c r="BI122" s="1004"/>
      <c r="BJ122" s="1004"/>
      <c r="BK122" s="1004"/>
      <c r="BL122" s="1004"/>
      <c r="BM122" s="1004"/>
      <c r="BN122" s="1004"/>
      <c r="BO122" s="1004"/>
      <c r="BP122" s="1005"/>
      <c r="BQ122" s="1038">
        <v>25317801</v>
      </c>
      <c r="BR122" s="1039"/>
      <c r="BS122" s="1039"/>
      <c r="BT122" s="1039"/>
      <c r="BU122" s="1039"/>
      <c r="BV122" s="1039">
        <v>23348137</v>
      </c>
      <c r="BW122" s="1039"/>
      <c r="BX122" s="1039"/>
      <c r="BY122" s="1039"/>
      <c r="BZ122" s="1039"/>
      <c r="CA122" s="1039">
        <v>21803196</v>
      </c>
      <c r="CB122" s="1039"/>
      <c r="CC122" s="1039"/>
      <c r="CD122" s="1039"/>
      <c r="CE122" s="1039"/>
      <c r="CF122" s="1056">
        <v>46.8</v>
      </c>
      <c r="CG122" s="1057"/>
      <c r="CH122" s="1057"/>
      <c r="CI122" s="1057"/>
      <c r="CJ122" s="1057"/>
      <c r="CK122" s="1048"/>
      <c r="CL122" s="1049"/>
      <c r="CM122" s="1049"/>
      <c r="CN122" s="1049"/>
      <c r="CO122" s="1050"/>
      <c r="CP122" s="1058" t="s">
        <v>478</v>
      </c>
      <c r="CQ122" s="1059"/>
      <c r="CR122" s="1059"/>
      <c r="CS122" s="1059"/>
      <c r="CT122" s="1059"/>
      <c r="CU122" s="1059"/>
      <c r="CV122" s="1059"/>
      <c r="CW122" s="1059"/>
      <c r="CX122" s="1059"/>
      <c r="CY122" s="1059"/>
      <c r="CZ122" s="1059"/>
      <c r="DA122" s="1059"/>
      <c r="DB122" s="1059"/>
      <c r="DC122" s="1059"/>
      <c r="DD122" s="1059"/>
      <c r="DE122" s="1059"/>
      <c r="DF122" s="1060"/>
      <c r="DG122" s="964" t="s">
        <v>130</v>
      </c>
      <c r="DH122" s="965"/>
      <c r="DI122" s="965"/>
      <c r="DJ122" s="965"/>
      <c r="DK122" s="965"/>
      <c r="DL122" s="965" t="s">
        <v>461</v>
      </c>
      <c r="DM122" s="965"/>
      <c r="DN122" s="965"/>
      <c r="DO122" s="965"/>
      <c r="DP122" s="965"/>
      <c r="DQ122" s="965" t="s">
        <v>130</v>
      </c>
      <c r="DR122" s="965"/>
      <c r="DS122" s="965"/>
      <c r="DT122" s="965"/>
      <c r="DU122" s="965"/>
      <c r="DV122" s="966" t="s">
        <v>469</v>
      </c>
      <c r="DW122" s="966"/>
      <c r="DX122" s="966"/>
      <c r="DY122" s="966"/>
      <c r="DZ122" s="967"/>
    </row>
    <row r="123" spans="1:130" s="230" customFormat="1" ht="26.25" customHeight="1" x14ac:dyDescent="0.2">
      <c r="A123" s="1096"/>
      <c r="B123" s="988"/>
      <c r="C123" s="961" t="s">
        <v>457</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t="s">
        <v>469</v>
      </c>
      <c r="AB123" s="998"/>
      <c r="AC123" s="998"/>
      <c r="AD123" s="998"/>
      <c r="AE123" s="999"/>
      <c r="AF123" s="1000" t="s">
        <v>463</v>
      </c>
      <c r="AG123" s="998"/>
      <c r="AH123" s="998"/>
      <c r="AI123" s="998"/>
      <c r="AJ123" s="999"/>
      <c r="AK123" s="1000" t="s">
        <v>130</v>
      </c>
      <c r="AL123" s="998"/>
      <c r="AM123" s="998"/>
      <c r="AN123" s="998"/>
      <c r="AO123" s="999"/>
      <c r="AP123" s="1001" t="s">
        <v>130</v>
      </c>
      <c r="AQ123" s="1002"/>
      <c r="AR123" s="1002"/>
      <c r="AS123" s="1002"/>
      <c r="AT123" s="1003"/>
      <c r="AU123" s="1036"/>
      <c r="AV123" s="1037"/>
      <c r="AW123" s="1037"/>
      <c r="AX123" s="1037"/>
      <c r="AY123" s="1037"/>
      <c r="AZ123" s="251" t="s">
        <v>188</v>
      </c>
      <c r="BA123" s="251"/>
      <c r="BB123" s="251"/>
      <c r="BC123" s="251"/>
      <c r="BD123" s="251"/>
      <c r="BE123" s="251"/>
      <c r="BF123" s="251"/>
      <c r="BG123" s="251"/>
      <c r="BH123" s="251"/>
      <c r="BI123" s="251"/>
      <c r="BJ123" s="251"/>
      <c r="BK123" s="251"/>
      <c r="BL123" s="251"/>
      <c r="BM123" s="251"/>
      <c r="BN123" s="251"/>
      <c r="BO123" s="1016" t="s">
        <v>479</v>
      </c>
      <c r="BP123" s="1044"/>
      <c r="BQ123" s="1102">
        <v>64050263</v>
      </c>
      <c r="BR123" s="1103"/>
      <c r="BS123" s="1103"/>
      <c r="BT123" s="1103"/>
      <c r="BU123" s="1103"/>
      <c r="BV123" s="1103">
        <v>67015696</v>
      </c>
      <c r="BW123" s="1103"/>
      <c r="BX123" s="1103"/>
      <c r="BY123" s="1103"/>
      <c r="BZ123" s="1103"/>
      <c r="CA123" s="1103">
        <v>70341783</v>
      </c>
      <c r="CB123" s="1103"/>
      <c r="CC123" s="1103"/>
      <c r="CD123" s="1103"/>
      <c r="CE123" s="1103"/>
      <c r="CF123" s="1040"/>
      <c r="CG123" s="1041"/>
      <c r="CH123" s="1041"/>
      <c r="CI123" s="1041"/>
      <c r="CJ123" s="1042"/>
      <c r="CK123" s="1048"/>
      <c r="CL123" s="1049"/>
      <c r="CM123" s="1049"/>
      <c r="CN123" s="1049"/>
      <c r="CO123" s="1050"/>
      <c r="CP123" s="1058" t="s">
        <v>480</v>
      </c>
      <c r="CQ123" s="1059"/>
      <c r="CR123" s="1059"/>
      <c r="CS123" s="1059"/>
      <c r="CT123" s="1059"/>
      <c r="CU123" s="1059"/>
      <c r="CV123" s="1059"/>
      <c r="CW123" s="1059"/>
      <c r="CX123" s="1059"/>
      <c r="CY123" s="1059"/>
      <c r="CZ123" s="1059"/>
      <c r="DA123" s="1059"/>
      <c r="DB123" s="1059"/>
      <c r="DC123" s="1059"/>
      <c r="DD123" s="1059"/>
      <c r="DE123" s="1059"/>
      <c r="DF123" s="1060"/>
      <c r="DG123" s="997" t="s">
        <v>461</v>
      </c>
      <c r="DH123" s="998"/>
      <c r="DI123" s="998"/>
      <c r="DJ123" s="998"/>
      <c r="DK123" s="999"/>
      <c r="DL123" s="1000" t="s">
        <v>130</v>
      </c>
      <c r="DM123" s="998"/>
      <c r="DN123" s="998"/>
      <c r="DO123" s="998"/>
      <c r="DP123" s="999"/>
      <c r="DQ123" s="1000" t="s">
        <v>481</v>
      </c>
      <c r="DR123" s="998"/>
      <c r="DS123" s="998"/>
      <c r="DT123" s="998"/>
      <c r="DU123" s="999"/>
      <c r="DV123" s="1001" t="s">
        <v>130</v>
      </c>
      <c r="DW123" s="1002"/>
      <c r="DX123" s="1002"/>
      <c r="DY123" s="1002"/>
      <c r="DZ123" s="1003"/>
    </row>
    <row r="124" spans="1:130" s="230" customFormat="1" ht="26.25" customHeight="1" thickBot="1" x14ac:dyDescent="0.25">
      <c r="A124" s="1096"/>
      <c r="B124" s="988"/>
      <c r="C124" s="961" t="s">
        <v>462</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130</v>
      </c>
      <c r="AB124" s="998"/>
      <c r="AC124" s="998"/>
      <c r="AD124" s="998"/>
      <c r="AE124" s="999"/>
      <c r="AF124" s="1000" t="s">
        <v>466</v>
      </c>
      <c r="AG124" s="998"/>
      <c r="AH124" s="998"/>
      <c r="AI124" s="998"/>
      <c r="AJ124" s="999"/>
      <c r="AK124" s="1000" t="s">
        <v>130</v>
      </c>
      <c r="AL124" s="998"/>
      <c r="AM124" s="998"/>
      <c r="AN124" s="998"/>
      <c r="AO124" s="999"/>
      <c r="AP124" s="1001" t="s">
        <v>469</v>
      </c>
      <c r="AQ124" s="1002"/>
      <c r="AR124" s="1002"/>
      <c r="AS124" s="1002"/>
      <c r="AT124" s="1003"/>
      <c r="AU124" s="1098" t="s">
        <v>482</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v>39.700000000000003</v>
      </c>
      <c r="BR124" s="1066"/>
      <c r="BS124" s="1066"/>
      <c r="BT124" s="1066"/>
      <c r="BU124" s="1066"/>
      <c r="BV124" s="1066">
        <v>42</v>
      </c>
      <c r="BW124" s="1066"/>
      <c r="BX124" s="1066"/>
      <c r="BY124" s="1066"/>
      <c r="BZ124" s="1066"/>
      <c r="CA124" s="1066">
        <v>44.6</v>
      </c>
      <c r="CB124" s="1066"/>
      <c r="CC124" s="1066"/>
      <c r="CD124" s="1066"/>
      <c r="CE124" s="1066"/>
      <c r="CF124" s="1067"/>
      <c r="CG124" s="1068"/>
      <c r="CH124" s="1068"/>
      <c r="CI124" s="1068"/>
      <c r="CJ124" s="1069"/>
      <c r="CK124" s="1051"/>
      <c r="CL124" s="1051"/>
      <c r="CM124" s="1051"/>
      <c r="CN124" s="1051"/>
      <c r="CO124" s="1052"/>
      <c r="CP124" s="1058" t="s">
        <v>483</v>
      </c>
      <c r="CQ124" s="1059"/>
      <c r="CR124" s="1059"/>
      <c r="CS124" s="1059"/>
      <c r="CT124" s="1059"/>
      <c r="CU124" s="1059"/>
      <c r="CV124" s="1059"/>
      <c r="CW124" s="1059"/>
      <c r="CX124" s="1059"/>
      <c r="CY124" s="1059"/>
      <c r="CZ124" s="1059"/>
      <c r="DA124" s="1059"/>
      <c r="DB124" s="1059"/>
      <c r="DC124" s="1059"/>
      <c r="DD124" s="1059"/>
      <c r="DE124" s="1059"/>
      <c r="DF124" s="1060"/>
      <c r="DG124" s="1043" t="s">
        <v>481</v>
      </c>
      <c r="DH124" s="1025"/>
      <c r="DI124" s="1025"/>
      <c r="DJ124" s="1025"/>
      <c r="DK124" s="1026"/>
      <c r="DL124" s="1024" t="s">
        <v>469</v>
      </c>
      <c r="DM124" s="1025"/>
      <c r="DN124" s="1025"/>
      <c r="DO124" s="1025"/>
      <c r="DP124" s="1026"/>
      <c r="DQ124" s="1024" t="s">
        <v>130</v>
      </c>
      <c r="DR124" s="1025"/>
      <c r="DS124" s="1025"/>
      <c r="DT124" s="1025"/>
      <c r="DU124" s="1026"/>
      <c r="DV124" s="1027" t="s">
        <v>461</v>
      </c>
      <c r="DW124" s="1028"/>
      <c r="DX124" s="1028"/>
      <c r="DY124" s="1028"/>
      <c r="DZ124" s="1029"/>
    </row>
    <row r="125" spans="1:130" s="230" customFormat="1" ht="26.25" customHeight="1" x14ac:dyDescent="0.2">
      <c r="A125" s="1096"/>
      <c r="B125" s="988"/>
      <c r="C125" s="961" t="s">
        <v>465</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461</v>
      </c>
      <c r="AB125" s="998"/>
      <c r="AC125" s="998"/>
      <c r="AD125" s="998"/>
      <c r="AE125" s="999"/>
      <c r="AF125" s="1000" t="s">
        <v>463</v>
      </c>
      <c r="AG125" s="998"/>
      <c r="AH125" s="998"/>
      <c r="AI125" s="998"/>
      <c r="AJ125" s="999"/>
      <c r="AK125" s="1000" t="s">
        <v>469</v>
      </c>
      <c r="AL125" s="998"/>
      <c r="AM125" s="998"/>
      <c r="AN125" s="998"/>
      <c r="AO125" s="999"/>
      <c r="AP125" s="1001" t="s">
        <v>130</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484</v>
      </c>
      <c r="CL125" s="1046"/>
      <c r="CM125" s="1046"/>
      <c r="CN125" s="1046"/>
      <c r="CO125" s="1047"/>
      <c r="CP125" s="968" t="s">
        <v>485</v>
      </c>
      <c r="CQ125" s="936"/>
      <c r="CR125" s="936"/>
      <c r="CS125" s="936"/>
      <c r="CT125" s="936"/>
      <c r="CU125" s="936"/>
      <c r="CV125" s="936"/>
      <c r="CW125" s="936"/>
      <c r="CX125" s="936"/>
      <c r="CY125" s="936"/>
      <c r="CZ125" s="936"/>
      <c r="DA125" s="936"/>
      <c r="DB125" s="936"/>
      <c r="DC125" s="936"/>
      <c r="DD125" s="936"/>
      <c r="DE125" s="936"/>
      <c r="DF125" s="937"/>
      <c r="DG125" s="969" t="s">
        <v>130</v>
      </c>
      <c r="DH125" s="970"/>
      <c r="DI125" s="970"/>
      <c r="DJ125" s="970"/>
      <c r="DK125" s="970"/>
      <c r="DL125" s="970" t="s">
        <v>130</v>
      </c>
      <c r="DM125" s="970"/>
      <c r="DN125" s="970"/>
      <c r="DO125" s="970"/>
      <c r="DP125" s="970"/>
      <c r="DQ125" s="970" t="s">
        <v>463</v>
      </c>
      <c r="DR125" s="970"/>
      <c r="DS125" s="970"/>
      <c r="DT125" s="970"/>
      <c r="DU125" s="970"/>
      <c r="DV125" s="971" t="s">
        <v>469</v>
      </c>
      <c r="DW125" s="971"/>
      <c r="DX125" s="971"/>
      <c r="DY125" s="971"/>
      <c r="DZ125" s="972"/>
    </row>
    <row r="126" spans="1:130" s="230" customFormat="1" ht="26.25" customHeight="1" thickBot="1" x14ac:dyDescent="0.25">
      <c r="A126" s="1096"/>
      <c r="B126" s="988"/>
      <c r="C126" s="961" t="s">
        <v>468</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461</v>
      </c>
      <c r="AB126" s="998"/>
      <c r="AC126" s="998"/>
      <c r="AD126" s="998"/>
      <c r="AE126" s="999"/>
      <c r="AF126" s="1000" t="s">
        <v>466</v>
      </c>
      <c r="AG126" s="998"/>
      <c r="AH126" s="998"/>
      <c r="AI126" s="998"/>
      <c r="AJ126" s="999"/>
      <c r="AK126" s="1000" t="s">
        <v>130</v>
      </c>
      <c r="AL126" s="998"/>
      <c r="AM126" s="998"/>
      <c r="AN126" s="998"/>
      <c r="AO126" s="999"/>
      <c r="AP126" s="1001" t="s">
        <v>130</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486</v>
      </c>
      <c r="CQ126" s="962"/>
      <c r="CR126" s="962"/>
      <c r="CS126" s="962"/>
      <c r="CT126" s="962"/>
      <c r="CU126" s="962"/>
      <c r="CV126" s="962"/>
      <c r="CW126" s="962"/>
      <c r="CX126" s="962"/>
      <c r="CY126" s="962"/>
      <c r="CZ126" s="962"/>
      <c r="DA126" s="962"/>
      <c r="DB126" s="962"/>
      <c r="DC126" s="962"/>
      <c r="DD126" s="962"/>
      <c r="DE126" s="962"/>
      <c r="DF126" s="963"/>
      <c r="DG126" s="964" t="s">
        <v>130</v>
      </c>
      <c r="DH126" s="965"/>
      <c r="DI126" s="965"/>
      <c r="DJ126" s="965"/>
      <c r="DK126" s="965"/>
      <c r="DL126" s="965" t="s">
        <v>461</v>
      </c>
      <c r="DM126" s="965"/>
      <c r="DN126" s="965"/>
      <c r="DO126" s="965"/>
      <c r="DP126" s="965"/>
      <c r="DQ126" s="965" t="s">
        <v>461</v>
      </c>
      <c r="DR126" s="965"/>
      <c r="DS126" s="965"/>
      <c r="DT126" s="965"/>
      <c r="DU126" s="965"/>
      <c r="DV126" s="966" t="s">
        <v>461</v>
      </c>
      <c r="DW126" s="966"/>
      <c r="DX126" s="966"/>
      <c r="DY126" s="966"/>
      <c r="DZ126" s="967"/>
    </row>
    <row r="127" spans="1:130" s="230" customFormat="1" ht="26.25" customHeight="1" x14ac:dyDescent="0.2">
      <c r="A127" s="1097"/>
      <c r="B127" s="990"/>
      <c r="C127" s="1012" t="s">
        <v>487</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t="s">
        <v>461</v>
      </c>
      <c r="AB127" s="998"/>
      <c r="AC127" s="998"/>
      <c r="AD127" s="998"/>
      <c r="AE127" s="999"/>
      <c r="AF127" s="1000" t="s">
        <v>466</v>
      </c>
      <c r="AG127" s="998"/>
      <c r="AH127" s="998"/>
      <c r="AI127" s="998"/>
      <c r="AJ127" s="999"/>
      <c r="AK127" s="1000" t="s">
        <v>469</v>
      </c>
      <c r="AL127" s="998"/>
      <c r="AM127" s="998"/>
      <c r="AN127" s="998"/>
      <c r="AO127" s="999"/>
      <c r="AP127" s="1001" t="s">
        <v>130</v>
      </c>
      <c r="AQ127" s="1002"/>
      <c r="AR127" s="1002"/>
      <c r="AS127" s="1002"/>
      <c r="AT127" s="1003"/>
      <c r="AU127" s="232"/>
      <c r="AV127" s="232"/>
      <c r="AW127" s="232"/>
      <c r="AX127" s="1070" t="s">
        <v>488</v>
      </c>
      <c r="AY127" s="1071"/>
      <c r="AZ127" s="1071"/>
      <c r="BA127" s="1071"/>
      <c r="BB127" s="1071"/>
      <c r="BC127" s="1071"/>
      <c r="BD127" s="1071"/>
      <c r="BE127" s="1072"/>
      <c r="BF127" s="1073" t="s">
        <v>489</v>
      </c>
      <c r="BG127" s="1071"/>
      <c r="BH127" s="1071"/>
      <c r="BI127" s="1071"/>
      <c r="BJ127" s="1071"/>
      <c r="BK127" s="1071"/>
      <c r="BL127" s="1072"/>
      <c r="BM127" s="1073" t="s">
        <v>490</v>
      </c>
      <c r="BN127" s="1071"/>
      <c r="BO127" s="1071"/>
      <c r="BP127" s="1071"/>
      <c r="BQ127" s="1071"/>
      <c r="BR127" s="1071"/>
      <c r="BS127" s="1072"/>
      <c r="BT127" s="1073" t="s">
        <v>491</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492</v>
      </c>
      <c r="CQ127" s="962"/>
      <c r="CR127" s="962"/>
      <c r="CS127" s="962"/>
      <c r="CT127" s="962"/>
      <c r="CU127" s="962"/>
      <c r="CV127" s="962"/>
      <c r="CW127" s="962"/>
      <c r="CX127" s="962"/>
      <c r="CY127" s="962"/>
      <c r="CZ127" s="962"/>
      <c r="DA127" s="962"/>
      <c r="DB127" s="962"/>
      <c r="DC127" s="962"/>
      <c r="DD127" s="962"/>
      <c r="DE127" s="962"/>
      <c r="DF127" s="963"/>
      <c r="DG127" s="964" t="s">
        <v>130</v>
      </c>
      <c r="DH127" s="965"/>
      <c r="DI127" s="965"/>
      <c r="DJ127" s="965"/>
      <c r="DK127" s="965"/>
      <c r="DL127" s="965" t="s">
        <v>493</v>
      </c>
      <c r="DM127" s="965"/>
      <c r="DN127" s="965"/>
      <c r="DO127" s="965"/>
      <c r="DP127" s="965"/>
      <c r="DQ127" s="965" t="s">
        <v>463</v>
      </c>
      <c r="DR127" s="965"/>
      <c r="DS127" s="965"/>
      <c r="DT127" s="965"/>
      <c r="DU127" s="965"/>
      <c r="DV127" s="966" t="s">
        <v>130</v>
      </c>
      <c r="DW127" s="966"/>
      <c r="DX127" s="966"/>
      <c r="DY127" s="966"/>
      <c r="DZ127" s="967"/>
    </row>
    <row r="128" spans="1:130" s="230" customFormat="1" ht="26.25" customHeight="1" thickBot="1" x14ac:dyDescent="0.25">
      <c r="A128" s="1080" t="s">
        <v>494</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495</v>
      </c>
      <c r="X128" s="1082"/>
      <c r="Y128" s="1082"/>
      <c r="Z128" s="1083"/>
      <c r="AA128" s="1084">
        <v>2569559</v>
      </c>
      <c r="AB128" s="1085"/>
      <c r="AC128" s="1085"/>
      <c r="AD128" s="1085"/>
      <c r="AE128" s="1086"/>
      <c r="AF128" s="1087">
        <v>2932328</v>
      </c>
      <c r="AG128" s="1085"/>
      <c r="AH128" s="1085"/>
      <c r="AI128" s="1085"/>
      <c r="AJ128" s="1086"/>
      <c r="AK128" s="1087">
        <v>3294659</v>
      </c>
      <c r="AL128" s="1085"/>
      <c r="AM128" s="1085"/>
      <c r="AN128" s="1085"/>
      <c r="AO128" s="1086"/>
      <c r="AP128" s="1088"/>
      <c r="AQ128" s="1089"/>
      <c r="AR128" s="1089"/>
      <c r="AS128" s="1089"/>
      <c r="AT128" s="1090"/>
      <c r="AU128" s="232"/>
      <c r="AV128" s="232"/>
      <c r="AW128" s="232"/>
      <c r="AX128" s="935" t="s">
        <v>496</v>
      </c>
      <c r="AY128" s="936"/>
      <c r="AZ128" s="936"/>
      <c r="BA128" s="936"/>
      <c r="BB128" s="936"/>
      <c r="BC128" s="936"/>
      <c r="BD128" s="936"/>
      <c r="BE128" s="937"/>
      <c r="BF128" s="1091" t="s">
        <v>130</v>
      </c>
      <c r="BG128" s="1092"/>
      <c r="BH128" s="1092"/>
      <c r="BI128" s="1092"/>
      <c r="BJ128" s="1092"/>
      <c r="BK128" s="1092"/>
      <c r="BL128" s="1093"/>
      <c r="BM128" s="1091">
        <v>11.26</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497</v>
      </c>
      <c r="CQ128" s="765"/>
      <c r="CR128" s="765"/>
      <c r="CS128" s="765"/>
      <c r="CT128" s="765"/>
      <c r="CU128" s="765"/>
      <c r="CV128" s="765"/>
      <c r="CW128" s="765"/>
      <c r="CX128" s="765"/>
      <c r="CY128" s="765"/>
      <c r="CZ128" s="765"/>
      <c r="DA128" s="765"/>
      <c r="DB128" s="765"/>
      <c r="DC128" s="765"/>
      <c r="DD128" s="765"/>
      <c r="DE128" s="765"/>
      <c r="DF128" s="1075"/>
      <c r="DG128" s="1076" t="s">
        <v>493</v>
      </c>
      <c r="DH128" s="1077"/>
      <c r="DI128" s="1077"/>
      <c r="DJ128" s="1077"/>
      <c r="DK128" s="1077"/>
      <c r="DL128" s="1077" t="s">
        <v>463</v>
      </c>
      <c r="DM128" s="1077"/>
      <c r="DN128" s="1077"/>
      <c r="DO128" s="1077"/>
      <c r="DP128" s="1077"/>
      <c r="DQ128" s="1077" t="s">
        <v>130</v>
      </c>
      <c r="DR128" s="1077"/>
      <c r="DS128" s="1077"/>
      <c r="DT128" s="1077"/>
      <c r="DU128" s="1077"/>
      <c r="DV128" s="1078" t="s">
        <v>130</v>
      </c>
      <c r="DW128" s="1078"/>
      <c r="DX128" s="1078"/>
      <c r="DY128" s="1078"/>
      <c r="DZ128" s="1079"/>
    </row>
    <row r="129" spans="1:131" s="230" customFormat="1" ht="26.25" customHeight="1" x14ac:dyDescent="0.2">
      <c r="A129" s="973" t="s">
        <v>109</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498</v>
      </c>
      <c r="X129" s="1110"/>
      <c r="Y129" s="1110"/>
      <c r="Z129" s="1111"/>
      <c r="AA129" s="997">
        <v>52981726</v>
      </c>
      <c r="AB129" s="998"/>
      <c r="AC129" s="998"/>
      <c r="AD129" s="998"/>
      <c r="AE129" s="999"/>
      <c r="AF129" s="1000">
        <v>48787236</v>
      </c>
      <c r="AG129" s="998"/>
      <c r="AH129" s="998"/>
      <c r="AI129" s="998"/>
      <c r="AJ129" s="999"/>
      <c r="AK129" s="1000">
        <v>49530365</v>
      </c>
      <c r="AL129" s="998"/>
      <c r="AM129" s="998"/>
      <c r="AN129" s="998"/>
      <c r="AO129" s="999"/>
      <c r="AP129" s="1112"/>
      <c r="AQ129" s="1113"/>
      <c r="AR129" s="1113"/>
      <c r="AS129" s="1113"/>
      <c r="AT129" s="1114"/>
      <c r="AU129" s="233"/>
      <c r="AV129" s="233"/>
      <c r="AW129" s="233"/>
      <c r="AX129" s="1104" t="s">
        <v>499</v>
      </c>
      <c r="AY129" s="962"/>
      <c r="AZ129" s="962"/>
      <c r="BA129" s="962"/>
      <c r="BB129" s="962"/>
      <c r="BC129" s="962"/>
      <c r="BD129" s="962"/>
      <c r="BE129" s="963"/>
      <c r="BF129" s="1105" t="s">
        <v>463</v>
      </c>
      <c r="BG129" s="1106"/>
      <c r="BH129" s="1106"/>
      <c r="BI129" s="1106"/>
      <c r="BJ129" s="1106"/>
      <c r="BK129" s="1106"/>
      <c r="BL129" s="1107"/>
      <c r="BM129" s="1105">
        <v>16.260000000000002</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3" t="s">
        <v>500</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501</v>
      </c>
      <c r="X130" s="1110"/>
      <c r="Y130" s="1110"/>
      <c r="Z130" s="1111"/>
      <c r="AA130" s="997">
        <v>3154934</v>
      </c>
      <c r="AB130" s="998"/>
      <c r="AC130" s="998"/>
      <c r="AD130" s="998"/>
      <c r="AE130" s="999"/>
      <c r="AF130" s="1000">
        <v>3112286</v>
      </c>
      <c r="AG130" s="998"/>
      <c r="AH130" s="998"/>
      <c r="AI130" s="998"/>
      <c r="AJ130" s="999"/>
      <c r="AK130" s="1000">
        <v>2934767</v>
      </c>
      <c r="AL130" s="998"/>
      <c r="AM130" s="998"/>
      <c r="AN130" s="998"/>
      <c r="AO130" s="999"/>
      <c r="AP130" s="1112"/>
      <c r="AQ130" s="1113"/>
      <c r="AR130" s="1113"/>
      <c r="AS130" s="1113"/>
      <c r="AT130" s="1114"/>
      <c r="AU130" s="233"/>
      <c r="AV130" s="233"/>
      <c r="AW130" s="233"/>
      <c r="AX130" s="1104" t="s">
        <v>502</v>
      </c>
      <c r="AY130" s="962"/>
      <c r="AZ130" s="962"/>
      <c r="BA130" s="962"/>
      <c r="BB130" s="962"/>
      <c r="BC130" s="962"/>
      <c r="BD130" s="962"/>
      <c r="BE130" s="963"/>
      <c r="BF130" s="1140">
        <v>2.9</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503</v>
      </c>
      <c r="X131" s="1147"/>
      <c r="Y131" s="1147"/>
      <c r="Z131" s="1148"/>
      <c r="AA131" s="1043">
        <v>49826792</v>
      </c>
      <c r="AB131" s="1025"/>
      <c r="AC131" s="1025"/>
      <c r="AD131" s="1025"/>
      <c r="AE131" s="1026"/>
      <c r="AF131" s="1024">
        <v>45674950</v>
      </c>
      <c r="AG131" s="1025"/>
      <c r="AH131" s="1025"/>
      <c r="AI131" s="1025"/>
      <c r="AJ131" s="1026"/>
      <c r="AK131" s="1024">
        <v>46595598</v>
      </c>
      <c r="AL131" s="1025"/>
      <c r="AM131" s="1025"/>
      <c r="AN131" s="1025"/>
      <c r="AO131" s="1026"/>
      <c r="AP131" s="1149"/>
      <c r="AQ131" s="1150"/>
      <c r="AR131" s="1150"/>
      <c r="AS131" s="1150"/>
      <c r="AT131" s="1151"/>
      <c r="AU131" s="233"/>
      <c r="AV131" s="233"/>
      <c r="AW131" s="233"/>
      <c r="AX131" s="1122" t="s">
        <v>504</v>
      </c>
      <c r="AY131" s="765"/>
      <c r="AZ131" s="765"/>
      <c r="BA131" s="765"/>
      <c r="BB131" s="765"/>
      <c r="BC131" s="765"/>
      <c r="BD131" s="765"/>
      <c r="BE131" s="1075"/>
      <c r="BF131" s="1123">
        <v>44.6</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9" t="s">
        <v>505</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506</v>
      </c>
      <c r="W132" s="1133"/>
      <c r="X132" s="1133"/>
      <c r="Y132" s="1133"/>
      <c r="Z132" s="1134"/>
      <c r="AA132" s="1135">
        <v>2.3907439190000002</v>
      </c>
      <c r="AB132" s="1136"/>
      <c r="AC132" s="1136"/>
      <c r="AD132" s="1136"/>
      <c r="AE132" s="1137"/>
      <c r="AF132" s="1138">
        <v>2.646965131</v>
      </c>
      <c r="AG132" s="1136"/>
      <c r="AH132" s="1136"/>
      <c r="AI132" s="1136"/>
      <c r="AJ132" s="1137"/>
      <c r="AK132" s="1138">
        <v>3.744705669</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507</v>
      </c>
      <c r="W133" s="1116"/>
      <c r="X133" s="1116"/>
      <c r="Y133" s="1116"/>
      <c r="Z133" s="1117"/>
      <c r="AA133" s="1118">
        <v>2.5</v>
      </c>
      <c r="AB133" s="1119"/>
      <c r="AC133" s="1119"/>
      <c r="AD133" s="1119"/>
      <c r="AE133" s="1120"/>
      <c r="AF133" s="1118">
        <v>2.7</v>
      </c>
      <c r="AG133" s="1119"/>
      <c r="AH133" s="1119"/>
      <c r="AI133" s="1119"/>
      <c r="AJ133" s="1120"/>
      <c r="AK133" s="1118">
        <v>2.9</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Zgk2zXIYAwER43mICsfPQZD7z7ZHeGq9+XtS4NCgj/frA9uPSmE/ud8cZ5x51sZ7cbR4zhbpl6H2Jy+WTFSZQ==" saltValue="0ZgJozHZXWyD4ijQk+Pa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11vI2QUtzl5lJ8J0iKWG9Mqi9v9akmuey6UwzSa9qNVIG/9wq1URcW5an+VmUzKiRmclcBeZxOJ5xU3TDd1k7Q==" saltValue="WQ13cHWdst9byIXwc9Sw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ZnBLoPdzU6LpdzLrFtGdSmjzfk7ShHGsoVEQt4gXesSTewsINvkHYL6R5jSioX4x1ZJXWgSlvqwzgdKPIndaw==" saltValue="LyU50XZ6bdU5od2SlTlM/w=="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511</v>
      </c>
      <c r="AP7" s="272"/>
      <c r="AQ7" s="273" t="s">
        <v>512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513</v>
      </c>
      <c r="AQ8" s="279" t="s">
        <v>514</v>
      </c>
      <c r="AR8" s="280" t="s">
        <v>515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516</v>
      </c>
      <c r="AL9" s="1156"/>
      <c r="AM9" s="1156"/>
      <c r="AN9" s="1157"/>
      <c r="AO9" s="281">
        <v>15596098</v>
      </c>
      <c r="AP9" s="281">
        <v>69676</v>
      </c>
      <c r="AQ9" s="282">
        <v>63654</v>
      </c>
      <c r="AR9" s="283">
        <v>9.5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517</v>
      </c>
      <c r="AL10" s="1156"/>
      <c r="AM10" s="1156"/>
      <c r="AN10" s="1157"/>
      <c r="AO10" s="284">
        <v>1835</v>
      </c>
      <c r="AP10" s="284">
        <v>8</v>
      </c>
      <c r="AQ10" s="285">
        <v>2232</v>
      </c>
      <c r="AR10" s="286">
        <v>-99.6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518</v>
      </c>
      <c r="AL11" s="1156"/>
      <c r="AM11" s="1156"/>
      <c r="AN11" s="1157"/>
      <c r="AO11" s="284">
        <v>969384</v>
      </c>
      <c r="AP11" s="284">
        <v>4331</v>
      </c>
      <c r="AQ11" s="285">
        <v>1758</v>
      </c>
      <c r="AR11" s="286">
        <v>146.4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519</v>
      </c>
      <c r="AL12" s="1156"/>
      <c r="AM12" s="1156"/>
      <c r="AN12" s="1157"/>
      <c r="AO12" s="284" t="s">
        <v>520</v>
      </c>
      <c r="AP12" s="284" t="s">
        <v>520</v>
      </c>
      <c r="AQ12" s="285">
        <v>37</v>
      </c>
      <c r="AR12" s="286" t="s">
        <v>520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521</v>
      </c>
      <c r="AL13" s="1156"/>
      <c r="AM13" s="1156"/>
      <c r="AN13" s="1157"/>
      <c r="AO13" s="284">
        <v>374916</v>
      </c>
      <c r="AP13" s="284">
        <v>1675</v>
      </c>
      <c r="AQ13" s="285">
        <v>1692</v>
      </c>
      <c r="AR13" s="286">
        <v>-1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522</v>
      </c>
      <c r="AL14" s="1156"/>
      <c r="AM14" s="1156"/>
      <c r="AN14" s="1157"/>
      <c r="AO14" s="284">
        <v>314376</v>
      </c>
      <c r="AP14" s="284">
        <v>1404</v>
      </c>
      <c r="AQ14" s="285">
        <v>1307</v>
      </c>
      <c r="AR14" s="286">
        <v>7.4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523</v>
      </c>
      <c r="AL15" s="1159"/>
      <c r="AM15" s="1159"/>
      <c r="AN15" s="1160"/>
      <c r="AO15" s="284">
        <v>-838472</v>
      </c>
      <c r="AP15" s="284">
        <v>-3746</v>
      </c>
      <c r="AQ15" s="285">
        <v>-3631</v>
      </c>
      <c r="AR15" s="286">
        <v>3.2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188</v>
      </c>
      <c r="AL16" s="1159"/>
      <c r="AM16" s="1159"/>
      <c r="AN16" s="1160"/>
      <c r="AO16" s="284">
        <v>16418137</v>
      </c>
      <c r="AP16" s="284">
        <v>73349</v>
      </c>
      <c r="AQ16" s="285">
        <v>67049</v>
      </c>
      <c r="AR16" s="286">
        <v>9.4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528</v>
      </c>
      <c r="AL21" s="1162"/>
      <c r="AM21" s="1162"/>
      <c r="AN21" s="1163"/>
      <c r="AO21" s="297">
        <v>6.33</v>
      </c>
      <c r="AP21" s="298">
        <v>6.44</v>
      </c>
      <c r="AQ21" s="299">
        <v>-0.11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529</v>
      </c>
      <c r="AL22" s="1162"/>
      <c r="AM22" s="1162"/>
      <c r="AN22" s="1163"/>
      <c r="AO22" s="302">
        <v>100.1</v>
      </c>
      <c r="AP22" s="303">
        <v>99.5</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2" t="s">
        <v>530</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ht="13" x14ac:dyDescent="0.2">
      <c r="A27" s="309"/>
      <c r="AO27" s="262"/>
      <c r="AP27" s="262"/>
      <c r="AQ27" s="262"/>
      <c r="AR27" s="262"/>
      <c r="AS27" s="262"/>
      <c r="AT27" s="262"/>
    </row>
    <row r="28" spans="1:46" ht="16.5"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511</v>
      </c>
      <c r="AP30" s="272"/>
      <c r="AQ30" s="273" t="s">
        <v>512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533</v>
      </c>
      <c r="AL32" s="1170"/>
      <c r="AM32" s="1170"/>
      <c r="AN32" s="1171"/>
      <c r="AO32" s="312">
        <v>6132129</v>
      </c>
      <c r="AP32" s="312">
        <v>27396</v>
      </c>
      <c r="AQ32" s="313">
        <v>30950</v>
      </c>
      <c r="AR32" s="314">
        <v>-11.5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534</v>
      </c>
      <c r="AL33" s="1170"/>
      <c r="AM33" s="1170"/>
      <c r="AN33" s="1171"/>
      <c r="AO33" s="312" t="s">
        <v>520</v>
      </c>
      <c r="AP33" s="312" t="s">
        <v>520</v>
      </c>
      <c r="AQ33" s="313" t="s">
        <v>520</v>
      </c>
      <c r="AR33" s="314" t="s">
        <v>520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535</v>
      </c>
      <c r="AL34" s="1170"/>
      <c r="AM34" s="1170"/>
      <c r="AN34" s="1171"/>
      <c r="AO34" s="312">
        <v>41667</v>
      </c>
      <c r="AP34" s="312">
        <v>186</v>
      </c>
      <c r="AQ34" s="313">
        <v>22</v>
      </c>
      <c r="AR34" s="314">
        <v>745.5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536</v>
      </c>
      <c r="AL35" s="1170"/>
      <c r="AM35" s="1170"/>
      <c r="AN35" s="1171"/>
      <c r="AO35" s="312">
        <v>1141460</v>
      </c>
      <c r="AP35" s="312">
        <v>5100</v>
      </c>
      <c r="AQ35" s="313">
        <v>7929</v>
      </c>
      <c r="AR35" s="314">
        <v>-35.700000000000003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537</v>
      </c>
      <c r="AL36" s="1170"/>
      <c r="AM36" s="1170"/>
      <c r="AN36" s="1171"/>
      <c r="AO36" s="312">
        <v>4898</v>
      </c>
      <c r="AP36" s="312">
        <v>22</v>
      </c>
      <c r="AQ36" s="313">
        <v>497</v>
      </c>
      <c r="AR36" s="314">
        <v>-95.6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538</v>
      </c>
      <c r="AL37" s="1170"/>
      <c r="AM37" s="1170"/>
      <c r="AN37" s="1171"/>
      <c r="AO37" s="312">
        <v>654140</v>
      </c>
      <c r="AP37" s="312">
        <v>2922</v>
      </c>
      <c r="AQ37" s="313">
        <v>1271</v>
      </c>
      <c r="AR37" s="314">
        <v>129.9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539</v>
      </c>
      <c r="AL38" s="1173"/>
      <c r="AM38" s="1173"/>
      <c r="AN38" s="1174"/>
      <c r="AO38" s="315" t="s">
        <v>520</v>
      </c>
      <c r="AP38" s="315" t="s">
        <v>520</v>
      </c>
      <c r="AQ38" s="316">
        <v>1</v>
      </c>
      <c r="AR38" s="304" t="s">
        <v>520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540</v>
      </c>
      <c r="AL39" s="1173"/>
      <c r="AM39" s="1173"/>
      <c r="AN39" s="1174"/>
      <c r="AO39" s="312">
        <v>-3294659</v>
      </c>
      <c r="AP39" s="312">
        <v>-14719</v>
      </c>
      <c r="AQ39" s="313">
        <v>-7248</v>
      </c>
      <c r="AR39" s="314">
        <v>103.1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541</v>
      </c>
      <c r="AL40" s="1170"/>
      <c r="AM40" s="1170"/>
      <c r="AN40" s="1171"/>
      <c r="AO40" s="312">
        <v>-2934767</v>
      </c>
      <c r="AP40" s="312">
        <v>-13111</v>
      </c>
      <c r="AQ40" s="313">
        <v>-24279</v>
      </c>
      <c r="AR40" s="314">
        <v>-46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299</v>
      </c>
      <c r="AL41" s="1176"/>
      <c r="AM41" s="1176"/>
      <c r="AN41" s="1177"/>
      <c r="AO41" s="312">
        <v>1744868</v>
      </c>
      <c r="AP41" s="312">
        <v>7795</v>
      </c>
      <c r="AQ41" s="313">
        <v>9144</v>
      </c>
      <c r="AR41" s="314">
        <v>-14.8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511</v>
      </c>
      <c r="AN49" s="1166" t="s">
        <v>545</v>
      </c>
      <c r="AO49" s="1167"/>
      <c r="AP49" s="1167"/>
      <c r="AQ49" s="1167"/>
      <c r="AR49" s="1168"/>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546</v>
      </c>
      <c r="AO50" s="329" t="s">
        <v>547</v>
      </c>
      <c r="AP50" s="330" t="s">
        <v>548</v>
      </c>
      <c r="AQ50" s="331" t="s">
        <v>549</v>
      </c>
      <c r="AR50" s="332" t="s">
        <v>550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14282262</v>
      </c>
      <c r="AN51" s="334">
        <v>63452</v>
      </c>
      <c r="AO51" s="335">
        <v>70.5</v>
      </c>
      <c r="AP51" s="336">
        <v>45022</v>
      </c>
      <c r="AQ51" s="337">
        <v>-0.9</v>
      </c>
      <c r="AR51" s="338">
        <v>71.400000000000006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10750578</v>
      </c>
      <c r="AN52" s="342">
        <v>47761</v>
      </c>
      <c r="AO52" s="343">
        <v>90.7</v>
      </c>
      <c r="AP52" s="344">
        <v>25247</v>
      </c>
      <c r="AQ52" s="345">
        <v>3</v>
      </c>
      <c r="AR52" s="346">
        <v>87.7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12125727</v>
      </c>
      <c r="AN53" s="334">
        <v>54042</v>
      </c>
      <c r="AO53" s="335">
        <v>-14.8</v>
      </c>
      <c r="AP53" s="336">
        <v>46035</v>
      </c>
      <c r="AQ53" s="337">
        <v>2.2999999999999998</v>
      </c>
      <c r="AR53" s="338">
        <v>-17.100000000000001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9368154</v>
      </c>
      <c r="AN54" s="342">
        <v>41752</v>
      </c>
      <c r="AO54" s="343">
        <v>-12.6</v>
      </c>
      <c r="AP54" s="344">
        <v>25158</v>
      </c>
      <c r="AQ54" s="345">
        <v>-0.4</v>
      </c>
      <c r="AR54" s="346">
        <v>-12.2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13059676</v>
      </c>
      <c r="AN55" s="334">
        <v>58378</v>
      </c>
      <c r="AO55" s="335">
        <v>8</v>
      </c>
      <c r="AP55" s="336">
        <v>43261</v>
      </c>
      <c r="AQ55" s="337">
        <v>-6</v>
      </c>
      <c r="AR55" s="338">
        <v>14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10613254</v>
      </c>
      <c r="AN56" s="342">
        <v>47442</v>
      </c>
      <c r="AO56" s="343">
        <v>13.6</v>
      </c>
      <c r="AP56" s="344">
        <v>24721</v>
      </c>
      <c r="AQ56" s="345">
        <v>-1.7</v>
      </c>
      <c r="AR56" s="346">
        <v>15.3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10691845</v>
      </c>
      <c r="AN57" s="334">
        <v>47849</v>
      </c>
      <c r="AO57" s="335">
        <v>-18</v>
      </c>
      <c r="AP57" s="336">
        <v>40626</v>
      </c>
      <c r="AQ57" s="337">
        <v>-6.1</v>
      </c>
      <c r="AR57" s="338">
        <v>-11.9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9227041</v>
      </c>
      <c r="AN58" s="342">
        <v>41293</v>
      </c>
      <c r="AO58" s="343">
        <v>-13</v>
      </c>
      <c r="AP58" s="344">
        <v>24279</v>
      </c>
      <c r="AQ58" s="345">
        <v>-1.8</v>
      </c>
      <c r="AR58" s="346">
        <v>-11.2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12555188</v>
      </c>
      <c r="AN59" s="334">
        <v>56091</v>
      </c>
      <c r="AO59" s="335">
        <v>17.2</v>
      </c>
      <c r="AP59" s="336">
        <v>46133</v>
      </c>
      <c r="AQ59" s="337">
        <v>13.6</v>
      </c>
      <c r="AR59" s="338">
        <v>3.6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10349453</v>
      </c>
      <c r="AN60" s="342">
        <v>46237</v>
      </c>
      <c r="AO60" s="343">
        <v>12</v>
      </c>
      <c r="AP60" s="344">
        <v>27280</v>
      </c>
      <c r="AQ60" s="345">
        <v>12.4</v>
      </c>
      <c r="AR60" s="346">
        <v>-0.4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12542940</v>
      </c>
      <c r="AN61" s="349">
        <v>55962</v>
      </c>
      <c r="AO61" s="350">
        <v>12.6</v>
      </c>
      <c r="AP61" s="351">
        <v>44215</v>
      </c>
      <c r="AQ61" s="352">
        <v>0.6</v>
      </c>
      <c r="AR61" s="338">
        <v>12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10061696</v>
      </c>
      <c r="AN62" s="342">
        <v>44897</v>
      </c>
      <c r="AO62" s="343">
        <v>18.100000000000001</v>
      </c>
      <c r="AP62" s="344">
        <v>25337</v>
      </c>
      <c r="AQ62" s="345">
        <v>2.2999999999999998</v>
      </c>
      <c r="AR62" s="346">
        <v>15.8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F6rwReZWE8LIUUZxmKc3b5B9eXqW81oE91UV6SI+RXjws7Yk9uff/RGyOldrT6PUPi1RM5nCWTDEvH5eElo17A==" saltValue="6Pz53Zwwhu9j6SnJ8/LH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1" spans="125:125" ht="13.5" hidden="1" customHeight="1" x14ac:dyDescent="0.2">
      <c r="DU121" s="259"/>
    </row>
  </sheetData>
  <sheetProtection algorithmName="SHA-512" hashValue="K8p5DFHb47ZrVmRvuusLlclZMSbvnCYO4tvIHNLysg7FBw3/NZYo7fnrGLXshy2XuW3CeLrKfz5imqkMMfPOBA==" saltValue="aGEwlR4LqDol/H5R3h8r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J/CB+NdnMKbhtBH7ijN4NWoKNJDVNbmHhK+IrYb+auHnZxZvM8fslrhSYEu5gri3gB/m1zl/KPvixMW6w7oJzA==" saltValue="SsJ2uxpsXW3Kya28QOnJ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561</v>
      </c>
      <c r="G46" s="8" t="s">
        <v>562</v>
      </c>
      <c r="H46" s="8" t="s">
        <v>563</v>
      </c>
      <c r="I46" s="8" t="s">
        <v>564</v>
      </c>
      <c r="J46" s="9" t="s">
        <v>565</v>
      </c>
    </row>
    <row r="47" spans="2:10" ht="57.75" customHeight="1" x14ac:dyDescent="0.2">
      <c r="B47" s="10"/>
      <c r="C47" s="1178" t="s">
        <v>3</v>
      </c>
      <c r="D47" s="1178"/>
      <c r="E47" s="1179"/>
      <c r="F47" s="11">
        <v>24.8</v>
      </c>
      <c r="G47" s="12">
        <v>27.1</v>
      </c>
      <c r="H47" s="12">
        <v>28.87</v>
      </c>
      <c r="I47" s="12">
        <v>31.41</v>
      </c>
      <c r="J47" s="13">
        <v>28.58</v>
      </c>
    </row>
    <row r="48" spans="2:10" ht="57.75" customHeight="1" x14ac:dyDescent="0.2">
      <c r="B48" s="14"/>
      <c r="C48" s="1180" t="s">
        <v>4</v>
      </c>
      <c r="D48" s="1180"/>
      <c r="E48" s="1181"/>
      <c r="F48" s="15">
        <v>5.78</v>
      </c>
      <c r="G48" s="16">
        <v>7.37</v>
      </c>
      <c r="H48" s="16">
        <v>9.06</v>
      </c>
      <c r="I48" s="16">
        <v>11.41</v>
      </c>
      <c r="J48" s="17">
        <v>10.47</v>
      </c>
    </row>
    <row r="49" spans="2:10" ht="57.75" customHeight="1" thickBot="1" x14ac:dyDescent="0.25">
      <c r="B49" s="18"/>
      <c r="C49" s="1182" t="s">
        <v>5</v>
      </c>
      <c r="D49" s="1182"/>
      <c r="E49" s="1183"/>
      <c r="F49" s="19">
        <v>4.29</v>
      </c>
      <c r="G49" s="20">
        <v>1.91</v>
      </c>
      <c r="H49" s="20">
        <v>5.03</v>
      </c>
      <c r="I49" s="20">
        <v>1.62</v>
      </c>
      <c r="J49" s="21" t="s">
        <v>566</v>
      </c>
    </row>
    <row r="50" spans="2:10" ht="13" x14ac:dyDescent="0.2"/>
  </sheetData>
  <sheetProtection algorithmName="SHA-512" hashValue="sxZUUTUaHOgJt7RENz5mvuh0sw/vowMi6zbLwPRWfGfpSvId5oF/6Egt6sgDF4gIrI9e8lAqlY4btlrPGr5uJQ==" saltValue="PIN+f4SaCo9n5uMVS3y1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2024-09-18T06:45:09Z</cp:lastPrinted>
  <dcterms:created xsi:type="dcterms:W3CDTF">2024-03-14T02:06:10Z</dcterms:created>
  <dcterms:modified xsi:type="dcterms:W3CDTF">2024-09-26T04:33:09Z</dcterms:modified>
  <cp:category/>
</cp:coreProperties>
</file>