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4_R06\99_電子申請関係\16_看護専任教員（第２回）\"/>
    </mc:Choice>
  </mc:AlternateContent>
  <bookViews>
    <workbookView xWindow="0" yWindow="0" windowWidth="19200" windowHeight="7690" tabRatio="793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5" l="1"/>
  <c r="I6" i="6" l="1"/>
  <c r="W101" i="19" l="1"/>
  <c r="N101" i="19"/>
  <c r="P101" i="19" s="1"/>
  <c r="M101" i="19"/>
  <c r="O101" i="19" s="1"/>
  <c r="A101" i="19"/>
  <c r="W100" i="19"/>
  <c r="N100" i="19"/>
  <c r="P100" i="19" s="1"/>
  <c r="M100" i="19"/>
  <c r="A100" i="19"/>
  <c r="W99" i="19"/>
  <c r="N99" i="19"/>
  <c r="P99" i="19" s="1"/>
  <c r="M99" i="19"/>
  <c r="A99" i="19"/>
  <c r="W98" i="19"/>
  <c r="N98" i="19"/>
  <c r="P98" i="19" s="1"/>
  <c r="M98" i="19"/>
  <c r="A98" i="19"/>
  <c r="W97" i="19"/>
  <c r="N97" i="19"/>
  <c r="P97" i="19" s="1"/>
  <c r="Y97" i="19" s="1"/>
  <c r="M97" i="19"/>
  <c r="O97" i="19" s="1"/>
  <c r="A97" i="19"/>
  <c r="W96" i="19"/>
  <c r="N96" i="19"/>
  <c r="P96" i="19" s="1"/>
  <c r="M96" i="19"/>
  <c r="A96" i="19"/>
  <c r="W95" i="19"/>
  <c r="N95" i="19"/>
  <c r="M95" i="19"/>
  <c r="A95" i="19"/>
  <c r="W94" i="19"/>
  <c r="N94" i="19"/>
  <c r="O94" i="19" s="1"/>
  <c r="M94" i="19"/>
  <c r="A94" i="19"/>
  <c r="W93" i="19"/>
  <c r="O93" i="19"/>
  <c r="X93" i="19" s="1"/>
  <c r="N93" i="19"/>
  <c r="P93" i="19" s="1"/>
  <c r="M93" i="19"/>
  <c r="A93" i="19"/>
  <c r="W92" i="19"/>
  <c r="N92" i="19"/>
  <c r="P92" i="19" s="1"/>
  <c r="M92" i="19"/>
  <c r="A92" i="19"/>
  <c r="W91" i="19"/>
  <c r="N91" i="19"/>
  <c r="P91" i="19" s="1"/>
  <c r="M91" i="19"/>
  <c r="A91" i="19"/>
  <c r="W90" i="19"/>
  <c r="N90" i="19"/>
  <c r="M90" i="19"/>
  <c r="A90" i="19"/>
  <c r="W89" i="19"/>
  <c r="N89" i="19"/>
  <c r="M89" i="19"/>
  <c r="O89" i="19" s="1"/>
  <c r="A89" i="19"/>
  <c r="W88" i="19"/>
  <c r="N88" i="19"/>
  <c r="P88" i="19" s="1"/>
  <c r="M88" i="19"/>
  <c r="A88" i="19"/>
  <c r="W87" i="19"/>
  <c r="N87" i="19"/>
  <c r="M87" i="19"/>
  <c r="A87" i="19"/>
  <c r="W86" i="19"/>
  <c r="N86" i="19"/>
  <c r="M86" i="19"/>
  <c r="P86" i="19" s="1"/>
  <c r="Y86" i="19" s="1"/>
  <c r="A86" i="19"/>
  <c r="W85" i="19"/>
  <c r="N85" i="19"/>
  <c r="M85" i="19"/>
  <c r="O85" i="19" s="1"/>
  <c r="A85" i="19"/>
  <c r="W84" i="19"/>
  <c r="N84" i="19"/>
  <c r="P84" i="19" s="1"/>
  <c r="M84" i="19"/>
  <c r="A84" i="19"/>
  <c r="W83" i="19"/>
  <c r="N83" i="19"/>
  <c r="M83" i="19"/>
  <c r="A83" i="19"/>
  <c r="W82" i="19"/>
  <c r="N82" i="19"/>
  <c r="O82" i="19" s="1"/>
  <c r="M82" i="19"/>
  <c r="A82" i="19"/>
  <c r="W81" i="19"/>
  <c r="N81" i="19"/>
  <c r="M81" i="19"/>
  <c r="O81" i="19" s="1"/>
  <c r="X81" i="19" s="1"/>
  <c r="A81" i="19"/>
  <c r="W80" i="19"/>
  <c r="N80" i="19"/>
  <c r="M80" i="19"/>
  <c r="O80" i="19" s="1"/>
  <c r="X80" i="19" s="1"/>
  <c r="AA80" i="19" s="1"/>
  <c r="A80" i="19"/>
  <c r="W79" i="19"/>
  <c r="N79" i="19"/>
  <c r="M79" i="19"/>
  <c r="A79" i="19"/>
  <c r="Y78" i="19"/>
  <c r="W78" i="19"/>
  <c r="P78" i="19"/>
  <c r="N78" i="19"/>
  <c r="O78" i="19" s="1"/>
  <c r="M78" i="19"/>
  <c r="A78" i="19"/>
  <c r="W77" i="19"/>
  <c r="O77" i="19"/>
  <c r="X77" i="19" s="1"/>
  <c r="N77" i="19"/>
  <c r="M77" i="19"/>
  <c r="A77" i="19"/>
  <c r="W76" i="19"/>
  <c r="N76" i="19"/>
  <c r="M76" i="19"/>
  <c r="O76" i="19" s="1"/>
  <c r="A76" i="19"/>
  <c r="W75" i="19"/>
  <c r="N75" i="19"/>
  <c r="M75" i="19"/>
  <c r="A75" i="19"/>
  <c r="W74" i="19"/>
  <c r="N74" i="19"/>
  <c r="M74" i="19"/>
  <c r="P74" i="19" s="1"/>
  <c r="Y74" i="19" s="1"/>
  <c r="A74" i="19"/>
  <c r="W73" i="19"/>
  <c r="N73" i="19"/>
  <c r="M73" i="19"/>
  <c r="O73" i="19" s="1"/>
  <c r="X73" i="19" s="1"/>
  <c r="A73" i="19"/>
  <c r="W72" i="19"/>
  <c r="N72" i="19"/>
  <c r="M72" i="19"/>
  <c r="A72" i="19"/>
  <c r="W71" i="19"/>
  <c r="N71" i="19"/>
  <c r="M71" i="19"/>
  <c r="A71" i="19"/>
  <c r="Y70" i="19"/>
  <c r="W70" i="19"/>
  <c r="P70" i="19"/>
  <c r="O70" i="19"/>
  <c r="N70" i="19"/>
  <c r="M70" i="19"/>
  <c r="A70" i="19"/>
  <c r="W69" i="19"/>
  <c r="N69" i="19"/>
  <c r="P69" i="19" s="1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P66" i="19" s="1"/>
  <c r="Y66" i="19" s="1"/>
  <c r="A66" i="19"/>
  <c r="X65" i="19"/>
  <c r="AA65" i="19" s="1"/>
  <c r="W65" i="19"/>
  <c r="O65" i="19"/>
  <c r="N65" i="19"/>
  <c r="P65" i="19" s="1"/>
  <c r="Y65" i="19" s="1"/>
  <c r="M65" i="19"/>
  <c r="A65" i="19"/>
  <c r="W64" i="19"/>
  <c r="N64" i="19"/>
  <c r="M64" i="19"/>
  <c r="A64" i="19"/>
  <c r="W63" i="19"/>
  <c r="P63" i="19"/>
  <c r="N63" i="19"/>
  <c r="M63" i="19"/>
  <c r="A63" i="19"/>
  <c r="W62" i="19"/>
  <c r="N62" i="19"/>
  <c r="P62" i="19" s="1"/>
  <c r="M62" i="19"/>
  <c r="A62" i="19"/>
  <c r="W61" i="19"/>
  <c r="O61" i="19"/>
  <c r="X61" i="19" s="1"/>
  <c r="AA61" i="19" s="1"/>
  <c r="N61" i="19"/>
  <c r="M61" i="19"/>
  <c r="A61" i="19"/>
  <c r="W60" i="19"/>
  <c r="N60" i="19"/>
  <c r="M60" i="19"/>
  <c r="O60" i="19" s="1"/>
  <c r="X60" i="19" s="1"/>
  <c r="AA60" i="19" s="1"/>
  <c r="A60" i="19"/>
  <c r="W59" i="19"/>
  <c r="N59" i="19"/>
  <c r="M59" i="19"/>
  <c r="P59" i="19" s="1"/>
  <c r="A59" i="19"/>
  <c r="W58" i="19"/>
  <c r="N58" i="19"/>
  <c r="M58" i="19"/>
  <c r="P58" i="19" s="1"/>
  <c r="A58" i="19"/>
  <c r="W57" i="19"/>
  <c r="N57" i="19"/>
  <c r="P57" i="19" s="1"/>
  <c r="Y57" i="19" s="1"/>
  <c r="M57" i="19"/>
  <c r="A57" i="19"/>
  <c r="W56" i="19"/>
  <c r="N56" i="19"/>
  <c r="M56" i="19"/>
  <c r="O56" i="19" s="1"/>
  <c r="A56" i="19"/>
  <c r="W55" i="19"/>
  <c r="N55" i="19"/>
  <c r="M55" i="19"/>
  <c r="O55" i="19" s="1"/>
  <c r="A55" i="19"/>
  <c r="W54" i="19"/>
  <c r="N54" i="19"/>
  <c r="P54" i="19" s="1"/>
  <c r="M54" i="19"/>
  <c r="A54" i="19"/>
  <c r="W53" i="19"/>
  <c r="N53" i="19"/>
  <c r="M53" i="19"/>
  <c r="A53" i="19"/>
  <c r="W52" i="19"/>
  <c r="N52" i="19"/>
  <c r="P52" i="19" s="1"/>
  <c r="M52" i="19"/>
  <c r="A52" i="19"/>
  <c r="W51" i="19"/>
  <c r="P51" i="19"/>
  <c r="Y51" i="19" s="1"/>
  <c r="N51" i="19"/>
  <c r="M51" i="19"/>
  <c r="O51" i="19" s="1"/>
  <c r="X51" i="19" s="1"/>
  <c r="AA51" i="19" s="1"/>
  <c r="A51" i="19"/>
  <c r="W50" i="19"/>
  <c r="N50" i="19"/>
  <c r="M50" i="19"/>
  <c r="O50" i="19" s="1"/>
  <c r="A50" i="19"/>
  <c r="W49" i="19"/>
  <c r="N49" i="19"/>
  <c r="P49" i="19" s="1"/>
  <c r="Y49" i="19" s="1"/>
  <c r="M49" i="19"/>
  <c r="A49" i="19"/>
  <c r="W48" i="19"/>
  <c r="N48" i="19"/>
  <c r="P48" i="19" s="1"/>
  <c r="Y48" i="19" s="1"/>
  <c r="M48" i="19"/>
  <c r="A48" i="19"/>
  <c r="W47" i="19"/>
  <c r="N47" i="19"/>
  <c r="P47" i="19" s="1"/>
  <c r="Y47" i="19" s="1"/>
  <c r="M47" i="19"/>
  <c r="O47" i="19" s="1"/>
  <c r="A47" i="19"/>
  <c r="W46" i="19"/>
  <c r="P46" i="19"/>
  <c r="N46" i="19"/>
  <c r="M46" i="19"/>
  <c r="O46" i="19" s="1"/>
  <c r="A46" i="19"/>
  <c r="W45" i="19"/>
  <c r="N45" i="19"/>
  <c r="M45" i="19"/>
  <c r="O45" i="19" s="1"/>
  <c r="X45" i="19" s="1"/>
  <c r="A45" i="19"/>
  <c r="W44" i="19"/>
  <c r="N44" i="19"/>
  <c r="M44" i="19"/>
  <c r="O44" i="19" s="1"/>
  <c r="X44" i="19" s="1"/>
  <c r="AA44" i="19" s="1"/>
  <c r="A44" i="19"/>
  <c r="W43" i="19"/>
  <c r="N43" i="19"/>
  <c r="M43" i="19"/>
  <c r="A43" i="19"/>
  <c r="W42" i="19"/>
  <c r="N42" i="19"/>
  <c r="O42" i="19" s="1"/>
  <c r="M42" i="19"/>
  <c r="A42" i="19"/>
  <c r="W41" i="19"/>
  <c r="N41" i="19"/>
  <c r="M41" i="19"/>
  <c r="A41" i="19"/>
  <c r="W40" i="19"/>
  <c r="O40" i="19"/>
  <c r="X40" i="19" s="1"/>
  <c r="N40" i="19"/>
  <c r="M40" i="19"/>
  <c r="A40" i="19"/>
  <c r="W39" i="19"/>
  <c r="N39" i="19"/>
  <c r="M39" i="19"/>
  <c r="O39" i="19" s="1"/>
  <c r="A39" i="19"/>
  <c r="W38" i="19"/>
  <c r="N38" i="19"/>
  <c r="P38" i="19" s="1"/>
  <c r="M38" i="19"/>
  <c r="O38" i="19" s="1"/>
  <c r="A38" i="19"/>
  <c r="W37" i="19"/>
  <c r="N37" i="19"/>
  <c r="P37" i="19" s="1"/>
  <c r="Y37" i="19" s="1"/>
  <c r="M37" i="19"/>
  <c r="O37" i="19" s="1"/>
  <c r="A37" i="19"/>
  <c r="W36" i="19"/>
  <c r="N36" i="19"/>
  <c r="M36" i="19"/>
  <c r="O36" i="19" s="1"/>
  <c r="X36" i="19" s="1"/>
  <c r="A36" i="19"/>
  <c r="W35" i="19"/>
  <c r="N35" i="19"/>
  <c r="M35" i="19"/>
  <c r="O35" i="19" s="1"/>
  <c r="A35" i="19"/>
  <c r="W34" i="19"/>
  <c r="N34" i="19"/>
  <c r="M34" i="19"/>
  <c r="O34" i="19" s="1"/>
  <c r="A34" i="19"/>
  <c r="W33" i="19"/>
  <c r="N33" i="19"/>
  <c r="P33" i="19" s="1"/>
  <c r="Y33" i="19" s="1"/>
  <c r="M33" i="19"/>
  <c r="A33" i="19"/>
  <c r="W32" i="19"/>
  <c r="N32" i="19"/>
  <c r="P32" i="19" s="1"/>
  <c r="M32" i="19"/>
  <c r="O32" i="19" s="1"/>
  <c r="X32" i="19" s="1"/>
  <c r="A32" i="19"/>
  <c r="W31" i="19"/>
  <c r="N31" i="19"/>
  <c r="M31" i="19"/>
  <c r="O31" i="19" s="1"/>
  <c r="A31" i="19"/>
  <c r="W30" i="19"/>
  <c r="P30" i="19"/>
  <c r="N30" i="19"/>
  <c r="M30" i="19"/>
  <c r="O30" i="19" s="1"/>
  <c r="A30" i="19"/>
  <c r="W29" i="19"/>
  <c r="N29" i="19"/>
  <c r="M29" i="19"/>
  <c r="P29" i="19" s="1"/>
  <c r="Y29" i="19" s="1"/>
  <c r="A29" i="19"/>
  <c r="W28" i="19"/>
  <c r="O28" i="19"/>
  <c r="X28" i="19" s="1"/>
  <c r="N28" i="19"/>
  <c r="M28" i="19"/>
  <c r="A28" i="19"/>
  <c r="W27" i="19"/>
  <c r="N27" i="19"/>
  <c r="P27" i="19" s="1"/>
  <c r="M27" i="19"/>
  <c r="A27" i="19"/>
  <c r="W26" i="19"/>
  <c r="N26" i="19"/>
  <c r="M26" i="19"/>
  <c r="O26" i="19" s="1"/>
  <c r="A26" i="19"/>
  <c r="W25" i="19"/>
  <c r="P25" i="19"/>
  <c r="Y25" i="19" s="1"/>
  <c r="N25" i="19"/>
  <c r="M25" i="19"/>
  <c r="O25" i="19" s="1"/>
  <c r="A25" i="19"/>
  <c r="W24" i="19"/>
  <c r="N24" i="19"/>
  <c r="M24" i="19"/>
  <c r="O24" i="19" s="1"/>
  <c r="X24" i="19" s="1"/>
  <c r="A24" i="19"/>
  <c r="W23" i="19"/>
  <c r="N23" i="19"/>
  <c r="P23" i="19" s="1"/>
  <c r="M23" i="19"/>
  <c r="A23" i="19"/>
  <c r="W22" i="19"/>
  <c r="N22" i="19"/>
  <c r="P22" i="19" s="1"/>
  <c r="M22" i="19"/>
  <c r="A22" i="19"/>
  <c r="W21" i="19"/>
  <c r="N21" i="19"/>
  <c r="P21" i="19" s="1"/>
  <c r="Y21" i="19" s="1"/>
  <c r="M21" i="19"/>
  <c r="A21" i="19"/>
  <c r="W20" i="19"/>
  <c r="N20" i="19"/>
  <c r="P20" i="19" s="1"/>
  <c r="M20" i="19"/>
  <c r="A20" i="19"/>
  <c r="W19" i="19"/>
  <c r="N19" i="19"/>
  <c r="M19" i="19"/>
  <c r="O19" i="19" s="1"/>
  <c r="A19" i="19"/>
  <c r="W18" i="19"/>
  <c r="N18" i="19"/>
  <c r="M18" i="19"/>
  <c r="A18" i="19"/>
  <c r="W17" i="19"/>
  <c r="O17" i="19"/>
  <c r="N17" i="19"/>
  <c r="P17" i="19" s="1"/>
  <c r="Y17" i="19" s="1"/>
  <c r="M17" i="19"/>
  <c r="A17" i="19"/>
  <c r="W16" i="19"/>
  <c r="N16" i="19"/>
  <c r="P16" i="19" s="1"/>
  <c r="M16" i="19"/>
  <c r="A16" i="19"/>
  <c r="W15" i="19"/>
  <c r="N15" i="19"/>
  <c r="M15" i="19"/>
  <c r="O15" i="19" s="1"/>
  <c r="A15" i="19"/>
  <c r="W14" i="19"/>
  <c r="N14" i="19"/>
  <c r="M14" i="19"/>
  <c r="A14" i="19"/>
  <c r="W13" i="19"/>
  <c r="N13" i="19"/>
  <c r="M13" i="19"/>
  <c r="A13" i="19"/>
  <c r="W12" i="19"/>
  <c r="N12" i="19"/>
  <c r="M12" i="19"/>
  <c r="A12" i="19"/>
  <c r="W11" i="19"/>
  <c r="N11" i="19"/>
  <c r="M11" i="19"/>
  <c r="O11" i="19" s="1"/>
  <c r="A11" i="19"/>
  <c r="W10" i="19"/>
  <c r="N10" i="19"/>
  <c r="M10" i="19"/>
  <c r="A10" i="19"/>
  <c r="W9" i="19"/>
  <c r="P9" i="19"/>
  <c r="Y9" i="19" s="1"/>
  <c r="O9" i="19"/>
  <c r="N9" i="19"/>
  <c r="M9" i="19"/>
  <c r="A9" i="19"/>
  <c r="W8" i="19"/>
  <c r="N8" i="19"/>
  <c r="P8" i="19" s="1"/>
  <c r="M8" i="19"/>
  <c r="A8" i="19"/>
  <c r="W7" i="19"/>
  <c r="N7" i="19"/>
  <c r="M7" i="19"/>
  <c r="A7" i="19"/>
  <c r="W6" i="19"/>
  <c r="N6" i="19"/>
  <c r="M6" i="19"/>
  <c r="A6" i="19"/>
  <c r="W5" i="19"/>
  <c r="N5" i="19"/>
  <c r="M5" i="19"/>
  <c r="A5" i="19"/>
  <c r="W4" i="19"/>
  <c r="N4" i="19"/>
  <c r="M4" i="19"/>
  <c r="A4" i="19"/>
  <c r="W3" i="19"/>
  <c r="N3" i="19"/>
  <c r="M3" i="19"/>
  <c r="A3" i="19"/>
  <c r="W2" i="19"/>
  <c r="N2" i="19"/>
  <c r="M2" i="19"/>
  <c r="A2" i="19"/>
  <c r="O100" i="19" l="1"/>
  <c r="P85" i="19"/>
  <c r="Y85" i="19" s="1"/>
  <c r="O90" i="19"/>
  <c r="P11" i="19"/>
  <c r="P13" i="19"/>
  <c r="Y13" i="19" s="1"/>
  <c r="P15" i="19"/>
  <c r="O20" i="19"/>
  <c r="X20" i="19" s="1"/>
  <c r="O33" i="19"/>
  <c r="P45" i="19"/>
  <c r="O54" i="19"/>
  <c r="O62" i="19"/>
  <c r="X62" i="19" s="1"/>
  <c r="O22" i="19"/>
  <c r="O27" i="19"/>
  <c r="P35" i="19"/>
  <c r="P40" i="19"/>
  <c r="Y40" i="19" s="1"/>
  <c r="O59" i="19"/>
  <c r="X59" i="19" s="1"/>
  <c r="P61" i="19"/>
  <c r="Y61" i="19" s="1"/>
  <c r="P72" i="19"/>
  <c r="P77" i="19"/>
  <c r="Y77" i="19" s="1"/>
  <c r="P80" i="19"/>
  <c r="P90" i="19"/>
  <c r="Y90" i="19" s="1"/>
  <c r="O10" i="19"/>
  <c r="P19" i="19"/>
  <c r="Y19" i="19" s="1"/>
  <c r="P24" i="19"/>
  <c r="P42" i="19"/>
  <c r="P50" i="19"/>
  <c r="P53" i="19"/>
  <c r="P56" i="19"/>
  <c r="O58" i="19"/>
  <c r="P64" i="19"/>
  <c r="O74" i="19"/>
  <c r="X74" i="19" s="1"/>
  <c r="P82" i="19"/>
  <c r="Y82" i="19" s="1"/>
  <c r="O84" i="19"/>
  <c r="X84" i="19" s="1"/>
  <c r="AA84" i="19" s="1"/>
  <c r="P89" i="19"/>
  <c r="Y89" i="19" s="1"/>
  <c r="O99" i="19"/>
  <c r="O29" i="19"/>
  <c r="P44" i="19"/>
  <c r="Y44" i="19" s="1"/>
  <c r="O16" i="19"/>
  <c r="X16" i="19" s="1"/>
  <c r="O21" i="19"/>
  <c r="P36" i="19"/>
  <c r="P39" i="19"/>
  <c r="O41" i="19"/>
  <c r="O63" i="19"/>
  <c r="O66" i="19"/>
  <c r="O68" i="19"/>
  <c r="X68" i="19" s="1"/>
  <c r="AA68" i="19" s="1"/>
  <c r="P73" i="19"/>
  <c r="Y73" i="19" s="1"/>
  <c r="P76" i="19"/>
  <c r="Y76" i="19" s="1"/>
  <c r="P81" i="19"/>
  <c r="Y81" i="19" s="1"/>
  <c r="O86" i="19"/>
  <c r="O91" i="19"/>
  <c r="P94" i="19"/>
  <c r="Y94" i="19" s="1"/>
  <c r="O96" i="19"/>
  <c r="O18" i="19"/>
  <c r="O23" i="19"/>
  <c r="P28" i="19"/>
  <c r="Y28" i="19" s="1"/>
  <c r="P31" i="19"/>
  <c r="O43" i="19"/>
  <c r="P55" i="19"/>
  <c r="Y55" i="19" s="1"/>
  <c r="O57" i="19"/>
  <c r="Y93" i="19"/>
  <c r="O98" i="19"/>
  <c r="P14" i="19"/>
  <c r="Y14" i="19" s="1"/>
  <c r="O13" i="19"/>
  <c r="X13" i="19" s="1"/>
  <c r="O14" i="19"/>
  <c r="X14" i="19" s="1"/>
  <c r="O6" i="19"/>
  <c r="X6" i="19" s="1"/>
  <c r="P5" i="19"/>
  <c r="O4" i="19"/>
  <c r="X4" i="19" s="1"/>
  <c r="AA4" i="19" s="1"/>
  <c r="P4" i="19"/>
  <c r="Y4" i="19" s="1"/>
  <c r="P3" i="19"/>
  <c r="P2" i="19"/>
  <c r="Y2" i="19" s="1"/>
  <c r="O7" i="19"/>
  <c r="X7" i="19" s="1"/>
  <c r="P7" i="19"/>
  <c r="Y7" i="19" s="1"/>
  <c r="P6" i="19"/>
  <c r="Y6" i="19" s="1"/>
  <c r="AB44" i="19"/>
  <c r="AB65" i="19"/>
  <c r="Y5" i="19"/>
  <c r="Y3" i="19"/>
  <c r="Y8" i="19"/>
  <c r="P12" i="19"/>
  <c r="O12" i="19"/>
  <c r="X22" i="19"/>
  <c r="X27" i="19"/>
  <c r="Y35" i="19"/>
  <c r="AA45" i="19"/>
  <c r="Y32" i="19"/>
  <c r="O3" i="19"/>
  <c r="X11" i="19"/>
  <c r="Y24" i="19"/>
  <c r="AA32" i="19"/>
  <c r="Y50" i="19"/>
  <c r="AA40" i="19"/>
  <c r="AA24" i="19"/>
  <c r="X34" i="19"/>
  <c r="X39" i="19"/>
  <c r="Y27" i="19"/>
  <c r="X42" i="19"/>
  <c r="Y16" i="19"/>
  <c r="O5" i="19"/>
  <c r="AA16" i="19"/>
  <c r="X26" i="19"/>
  <c r="X31" i="19"/>
  <c r="Y36" i="19"/>
  <c r="Y39" i="19"/>
  <c r="X41" i="19"/>
  <c r="AA59" i="19"/>
  <c r="Y11" i="19"/>
  <c r="O2" i="19"/>
  <c r="X10" i="19"/>
  <c r="X18" i="19"/>
  <c r="X23" i="19"/>
  <c r="Y31" i="19"/>
  <c r="AA36" i="19"/>
  <c r="X43" i="19"/>
  <c r="X19" i="19"/>
  <c r="X15" i="19"/>
  <c r="Y20" i="19"/>
  <c r="Y23" i="19"/>
  <c r="AA28" i="19"/>
  <c r="X38" i="19"/>
  <c r="X57" i="19"/>
  <c r="Y15" i="19"/>
  <c r="AA20" i="19"/>
  <c r="X30" i="19"/>
  <c r="X35" i="19"/>
  <c r="Y52" i="19"/>
  <c r="AA81" i="19"/>
  <c r="AB81" i="19" s="1"/>
  <c r="X9" i="19"/>
  <c r="P10" i="19"/>
  <c r="X17" i="19"/>
  <c r="P18" i="19"/>
  <c r="X25" i="19"/>
  <c r="P26" i="19"/>
  <c r="X33" i="19"/>
  <c r="P34" i="19"/>
  <c r="P43" i="19"/>
  <c r="AB51" i="19"/>
  <c r="Y53" i="19"/>
  <c r="X56" i="19"/>
  <c r="X63" i="19"/>
  <c r="P71" i="19"/>
  <c r="O71" i="19"/>
  <c r="Y72" i="19"/>
  <c r="X78" i="19"/>
  <c r="Y91" i="19"/>
  <c r="X100" i="19"/>
  <c r="O8" i="19"/>
  <c r="O49" i="19"/>
  <c r="O53" i="19"/>
  <c r="Y56" i="19"/>
  <c r="Y58" i="19"/>
  <c r="O64" i="19"/>
  <c r="P83" i="19"/>
  <c r="O83" i="19"/>
  <c r="Y84" i="19"/>
  <c r="AB84" i="19" s="1"/>
  <c r="X90" i="19"/>
  <c r="AA93" i="19"/>
  <c r="AB93" i="19" s="1"/>
  <c r="X96" i="19"/>
  <c r="Y100" i="19"/>
  <c r="Y42" i="19"/>
  <c r="X46" i="19"/>
  <c r="X54" i="19"/>
  <c r="Y64" i="19"/>
  <c r="P67" i="19"/>
  <c r="O67" i="19"/>
  <c r="Y69" i="19"/>
  <c r="AA73" i="19"/>
  <c r="AB73" i="19" s="1"/>
  <c r="X76" i="19"/>
  <c r="P95" i="19"/>
  <c r="O95" i="19"/>
  <c r="Y96" i="19"/>
  <c r="Y46" i="19"/>
  <c r="O48" i="19"/>
  <c r="X50" i="19"/>
  <c r="Y54" i="19"/>
  <c r="Y59" i="19"/>
  <c r="X66" i="19"/>
  <c r="P68" i="19"/>
  <c r="O69" i="19"/>
  <c r="P75" i="19"/>
  <c r="O75" i="19"/>
  <c r="X82" i="19"/>
  <c r="X85" i="19"/>
  <c r="O88" i="19"/>
  <c r="X99" i="19"/>
  <c r="X21" i="19"/>
  <c r="Y22" i="19"/>
  <c r="X29" i="19"/>
  <c r="Y30" i="19"/>
  <c r="X37" i="19"/>
  <c r="Y38" i="19"/>
  <c r="O52" i="19"/>
  <c r="X58" i="19"/>
  <c r="AB61" i="19"/>
  <c r="P87" i="19"/>
  <c r="O87" i="19"/>
  <c r="Y88" i="19"/>
  <c r="X94" i="19"/>
  <c r="Y99" i="19"/>
  <c r="AA62" i="19"/>
  <c r="AA77" i="19"/>
  <c r="AB77" i="19" s="1"/>
  <c r="X98" i="19"/>
  <c r="Y101" i="19"/>
  <c r="P41" i="19"/>
  <c r="X55" i="19"/>
  <c r="Y62" i="19"/>
  <c r="Y63" i="19"/>
  <c r="P79" i="19"/>
  <c r="O79" i="19"/>
  <c r="Y80" i="19"/>
  <c r="AB80" i="19" s="1"/>
  <c r="X86" i="19"/>
  <c r="X89" i="19"/>
  <c r="O92" i="19"/>
  <c r="Y45" i="19"/>
  <c r="X47" i="19"/>
  <c r="P60" i="19"/>
  <c r="O72" i="19"/>
  <c r="X91" i="19"/>
  <c r="Y92" i="19"/>
  <c r="X97" i="19"/>
  <c r="Y98" i="19"/>
  <c r="X70" i="19"/>
  <c r="X101" i="19"/>
  <c r="I4" i="6"/>
  <c r="J1" i="6" s="1"/>
  <c r="I5" i="6"/>
  <c r="I3" i="6"/>
  <c r="W2" i="18" l="1"/>
  <c r="W5" i="18"/>
  <c r="W13" i="18"/>
  <c r="W21" i="18"/>
  <c r="W29" i="18"/>
  <c r="W37" i="18"/>
  <c r="W45" i="18"/>
  <c r="W53" i="18"/>
  <c r="W61" i="18"/>
  <c r="W69" i="18"/>
  <c r="W77" i="18"/>
  <c r="W85" i="18"/>
  <c r="W93" i="18"/>
  <c r="W101" i="18"/>
  <c r="W15" i="18"/>
  <c r="W31" i="18"/>
  <c r="W47" i="18"/>
  <c r="W63" i="18"/>
  <c r="W79" i="18"/>
  <c r="W95" i="18"/>
  <c r="W16" i="18"/>
  <c r="W32" i="18"/>
  <c r="W48" i="18"/>
  <c r="W64" i="18"/>
  <c r="W88" i="18"/>
  <c r="W50" i="18"/>
  <c r="W66" i="18"/>
  <c r="W82" i="18"/>
  <c r="W3" i="18"/>
  <c r="W27" i="18"/>
  <c r="W51" i="18"/>
  <c r="W75" i="18"/>
  <c r="W99" i="18"/>
  <c r="W20" i="18"/>
  <c r="W36" i="18"/>
  <c r="W60" i="18"/>
  <c r="W84" i="18"/>
  <c r="W6" i="18"/>
  <c r="W14" i="18"/>
  <c r="W22" i="18"/>
  <c r="W30" i="18"/>
  <c r="W38" i="18"/>
  <c r="W46" i="18"/>
  <c r="W54" i="18"/>
  <c r="W62" i="18"/>
  <c r="W70" i="18"/>
  <c r="W78" i="18"/>
  <c r="W86" i="18"/>
  <c r="W94" i="18"/>
  <c r="W7" i="18"/>
  <c r="W23" i="18"/>
  <c r="W39" i="18"/>
  <c r="W55" i="18"/>
  <c r="W71" i="18"/>
  <c r="W87" i="18"/>
  <c r="W8" i="18"/>
  <c r="W24" i="18"/>
  <c r="W40" i="18"/>
  <c r="W56" i="18"/>
  <c r="W72" i="18"/>
  <c r="W80" i="18"/>
  <c r="W96" i="18"/>
  <c r="W90" i="18"/>
  <c r="W11" i="18"/>
  <c r="W35" i="18"/>
  <c r="W59" i="18"/>
  <c r="W83" i="18"/>
  <c r="W4" i="18"/>
  <c r="W28" i="18"/>
  <c r="W52" i="18"/>
  <c r="W76" i="18"/>
  <c r="W100" i="18"/>
  <c r="W9" i="18"/>
  <c r="W17" i="18"/>
  <c r="W25" i="18"/>
  <c r="W33" i="18"/>
  <c r="W41" i="18"/>
  <c r="W49" i="18"/>
  <c r="W57" i="18"/>
  <c r="W65" i="18"/>
  <c r="W73" i="18"/>
  <c r="W81" i="18"/>
  <c r="W89" i="18"/>
  <c r="W97" i="18"/>
  <c r="W10" i="18"/>
  <c r="W18" i="18"/>
  <c r="W26" i="18"/>
  <c r="W34" i="18"/>
  <c r="W42" i="18"/>
  <c r="W58" i="18"/>
  <c r="W74" i="18"/>
  <c r="W98" i="18"/>
  <c r="W19" i="18"/>
  <c r="W43" i="18"/>
  <c r="W67" i="18"/>
  <c r="W91" i="18"/>
  <c r="W12" i="18"/>
  <c r="W44" i="18"/>
  <c r="W68" i="18"/>
  <c r="W92" i="18"/>
  <c r="AB20" i="19"/>
  <c r="AB4" i="19"/>
  <c r="I1" i="6"/>
  <c r="AB28" i="19"/>
  <c r="AB45" i="19"/>
  <c r="AB40" i="19"/>
  <c r="AB16" i="19"/>
  <c r="AB32" i="19"/>
  <c r="AB59" i="19"/>
  <c r="AB36" i="19"/>
  <c r="AB62" i="19"/>
  <c r="AB24" i="19"/>
  <c r="AA13" i="19"/>
  <c r="AB13" i="19" s="1"/>
  <c r="Y67" i="19"/>
  <c r="AA47" i="19"/>
  <c r="AB47" i="19" s="1"/>
  <c r="AA55" i="19"/>
  <c r="AB55" i="19" s="1"/>
  <c r="X87" i="19"/>
  <c r="X52" i="19"/>
  <c r="X69" i="19"/>
  <c r="AA50" i="19"/>
  <c r="AB50" i="19" s="1"/>
  <c r="X67" i="19"/>
  <c r="X64" i="19"/>
  <c r="X8" i="19"/>
  <c r="AA56" i="19"/>
  <c r="AB56" i="19" s="1"/>
  <c r="AA33" i="19"/>
  <c r="AB33" i="19" s="1"/>
  <c r="AA17" i="19"/>
  <c r="AB17" i="19" s="1"/>
  <c r="AA18" i="19"/>
  <c r="AA42" i="19"/>
  <c r="AB42" i="19" s="1"/>
  <c r="AA34" i="19"/>
  <c r="AA22" i="19"/>
  <c r="AB22" i="19" s="1"/>
  <c r="AA90" i="19"/>
  <c r="AB90" i="19" s="1"/>
  <c r="AA70" i="19"/>
  <c r="AB70" i="19" s="1"/>
  <c r="AA100" i="19"/>
  <c r="AB100" i="19" s="1"/>
  <c r="X71" i="19"/>
  <c r="Y10" i="19"/>
  <c r="AA35" i="19"/>
  <c r="AB35" i="19" s="1"/>
  <c r="AA7" i="19"/>
  <c r="AB7" i="19" s="1"/>
  <c r="X12" i="19"/>
  <c r="Y68" i="19"/>
  <c r="AB68" i="19" s="1"/>
  <c r="X79" i="19"/>
  <c r="Y41" i="19"/>
  <c r="AA37" i="19"/>
  <c r="AB37" i="19" s="1"/>
  <c r="AA99" i="19"/>
  <c r="AB99" i="19" s="1"/>
  <c r="AA66" i="19"/>
  <c r="AB66" i="19" s="1"/>
  <c r="AA76" i="19"/>
  <c r="AB76" i="19" s="1"/>
  <c r="Y71" i="19"/>
  <c r="Y26" i="19"/>
  <c r="AA9" i="19"/>
  <c r="AB9" i="19" s="1"/>
  <c r="AA19" i="19"/>
  <c r="AB19" i="19" s="1"/>
  <c r="AA10" i="19"/>
  <c r="AA31" i="19"/>
  <c r="AB31" i="19" s="1"/>
  <c r="AA6" i="19"/>
  <c r="AB6" i="19" s="1"/>
  <c r="Y12" i="19"/>
  <c r="AA101" i="19"/>
  <c r="AB101" i="19" s="1"/>
  <c r="X48" i="19"/>
  <c r="AA97" i="19"/>
  <c r="AB97" i="19" s="1"/>
  <c r="X92" i="19"/>
  <c r="Y79" i="19"/>
  <c r="AA94" i="19"/>
  <c r="AB94" i="19" s="1"/>
  <c r="X83" i="19"/>
  <c r="AA63" i="19"/>
  <c r="AB63" i="19" s="1"/>
  <c r="Y43" i="19"/>
  <c r="AA25" i="19"/>
  <c r="AB25" i="19" s="1"/>
  <c r="AA30" i="19"/>
  <c r="AB30" i="19" s="1"/>
  <c r="AA57" i="19"/>
  <c r="AB57" i="19" s="1"/>
  <c r="X5" i="19"/>
  <c r="Y87" i="19"/>
  <c r="AA74" i="19"/>
  <c r="AB74" i="19" s="1"/>
  <c r="AA29" i="19"/>
  <c r="AB29" i="19" s="1"/>
  <c r="X75" i="19"/>
  <c r="AA96" i="19"/>
  <c r="AB96" i="19" s="1"/>
  <c r="Y83" i="19"/>
  <c r="X53" i="19"/>
  <c r="AA43" i="19"/>
  <c r="AA23" i="19"/>
  <c r="AB23" i="19" s="1"/>
  <c r="X2" i="19"/>
  <c r="AA39" i="19"/>
  <c r="AB39" i="19" s="1"/>
  <c r="AA11" i="19"/>
  <c r="AB11" i="19" s="1"/>
  <c r="AA91" i="19"/>
  <c r="AB91" i="19" s="1"/>
  <c r="X72" i="19"/>
  <c r="Y75" i="19"/>
  <c r="X95" i="19"/>
  <c r="AA54" i="19"/>
  <c r="AB54" i="19" s="1"/>
  <c r="AA78" i="19"/>
  <c r="AB78" i="19" s="1"/>
  <c r="AA41" i="19"/>
  <c r="AB41" i="19" s="1"/>
  <c r="AA26" i="19"/>
  <c r="AA27" i="19"/>
  <c r="AB27" i="19" s="1"/>
  <c r="AA82" i="19"/>
  <c r="AB82" i="19" s="1"/>
  <c r="AA89" i="19"/>
  <c r="AB89" i="19" s="1"/>
  <c r="AA86" i="19"/>
  <c r="AB86" i="19" s="1"/>
  <c r="X88" i="19"/>
  <c r="Y60" i="19"/>
  <c r="AB60" i="19" s="1"/>
  <c r="AA98" i="19"/>
  <c r="AB98" i="19" s="1"/>
  <c r="AA58" i="19"/>
  <c r="AB58" i="19" s="1"/>
  <c r="AA21" i="19"/>
  <c r="AB21" i="19" s="1"/>
  <c r="AA85" i="19"/>
  <c r="AB85" i="19" s="1"/>
  <c r="Y95" i="19"/>
  <c r="AA46" i="19"/>
  <c r="AB46" i="19" s="1"/>
  <c r="X49" i="19"/>
  <c r="Y34" i="19"/>
  <c r="Y18" i="19"/>
  <c r="AA38" i="19"/>
  <c r="AB38" i="19" s="1"/>
  <c r="AA15" i="19"/>
  <c r="AB15" i="19" s="1"/>
  <c r="AA14" i="19"/>
  <c r="AB14" i="19" s="1"/>
  <c r="X3" i="19"/>
  <c r="Q2" i="18" l="1"/>
  <c r="Q3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39" i="18"/>
  <c r="Q63" i="18"/>
  <c r="Q16" i="18"/>
  <c r="Q48" i="18"/>
  <c r="Q72" i="18"/>
  <c r="Q9" i="18"/>
  <c r="Q49" i="18"/>
  <c r="Q81" i="18"/>
  <c r="Q91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15" i="18"/>
  <c r="Q31" i="18"/>
  <c r="Q47" i="18"/>
  <c r="Q71" i="18"/>
  <c r="Q95" i="18"/>
  <c r="Q32" i="18"/>
  <c r="Q64" i="18"/>
  <c r="Q88" i="18"/>
  <c r="Q25" i="18"/>
  <c r="Q41" i="18"/>
  <c r="Q73" i="18"/>
  <c r="Q75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23" i="18"/>
  <c r="Q55" i="18"/>
  <c r="Q87" i="18"/>
  <c r="Q24" i="18"/>
  <c r="Q40" i="18"/>
  <c r="Q56" i="18"/>
  <c r="Q80" i="18"/>
  <c r="Q96" i="18"/>
  <c r="Q33" i="18"/>
  <c r="Q65" i="18"/>
  <c r="Q89" i="18"/>
  <c r="Q83" i="18"/>
  <c r="Q79" i="18"/>
  <c r="Q17" i="18"/>
  <c r="Q57" i="18"/>
  <c r="Q97" i="18"/>
  <c r="Q8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11" i="18"/>
  <c r="Q19" i="18"/>
  <c r="Q27" i="18"/>
  <c r="Q35" i="18"/>
  <c r="Q43" i="18"/>
  <c r="Q51" i="18"/>
  <c r="Q59" i="18"/>
  <c r="Q67" i="18"/>
  <c r="Q99" i="18"/>
  <c r="AB26" i="19"/>
  <c r="AB18" i="19"/>
  <c r="AB10" i="19"/>
  <c r="AB34" i="19"/>
  <c r="AB43" i="19"/>
  <c r="AA79" i="19"/>
  <c r="AB79" i="19" s="1"/>
  <c r="AA72" i="19"/>
  <c r="AB72" i="19" s="1"/>
  <c r="AA2" i="19"/>
  <c r="AA83" i="19"/>
  <c r="AB83" i="19" s="1"/>
  <c r="AA69" i="19"/>
  <c r="AB69" i="19" s="1"/>
  <c r="AA49" i="19"/>
  <c r="AB49" i="19" s="1"/>
  <c r="AA88" i="19"/>
  <c r="AB88" i="19" s="1"/>
  <c r="AA48" i="19"/>
  <c r="AB48" i="19" s="1"/>
  <c r="AA8" i="19"/>
  <c r="AB8" i="19" s="1"/>
  <c r="AA5" i="19"/>
  <c r="AB5" i="19" s="1"/>
  <c r="AA71" i="19"/>
  <c r="AB71" i="19" s="1"/>
  <c r="AA95" i="19"/>
  <c r="AB95" i="19" s="1"/>
  <c r="AA75" i="19"/>
  <c r="AB75" i="19" s="1"/>
  <c r="AA12" i="19"/>
  <c r="AB12" i="19" s="1"/>
  <c r="AA64" i="19"/>
  <c r="AB64" i="19" s="1"/>
  <c r="AA52" i="19"/>
  <c r="AB52" i="19" s="1"/>
  <c r="AA87" i="19"/>
  <c r="AB87" i="19" s="1"/>
  <c r="Q100" i="19"/>
  <c r="Q92" i="19"/>
  <c r="Q84" i="19"/>
  <c r="Q76" i="19"/>
  <c r="Q68" i="19"/>
  <c r="Q60" i="19"/>
  <c r="Q101" i="19"/>
  <c r="Q93" i="19"/>
  <c r="Q85" i="19"/>
  <c r="Q77" i="19"/>
  <c r="Q69" i="19"/>
  <c r="Q94" i="19"/>
  <c r="Q86" i="19"/>
  <c r="Q78" i="19"/>
  <c r="Q70" i="19"/>
  <c r="Q62" i="19"/>
  <c r="Q54" i="19"/>
  <c r="Q46" i="19"/>
  <c r="Q96" i="19"/>
  <c r="Q88" i="19"/>
  <c r="Q80" i="19"/>
  <c r="Q72" i="19"/>
  <c r="Q97" i="19"/>
  <c r="Q89" i="19"/>
  <c r="Q81" i="19"/>
  <c r="Q73" i="19"/>
  <c r="Q65" i="19"/>
  <c r="Q57" i="19"/>
  <c r="Q98" i="19"/>
  <c r="Q90" i="19"/>
  <c r="Q82" i="19"/>
  <c r="Q74" i="19"/>
  <c r="Q66" i="19"/>
  <c r="Q58" i="19"/>
  <c r="Q50" i="19"/>
  <c r="Q42" i="19"/>
  <c r="Q99" i="19"/>
  <c r="Q52" i="19"/>
  <c r="Q36" i="19"/>
  <c r="Q28" i="19"/>
  <c r="Q20" i="19"/>
  <c r="Q12" i="19"/>
  <c r="Q87" i="19"/>
  <c r="Q59" i="19"/>
  <c r="Q48" i="19"/>
  <c r="Q37" i="19"/>
  <c r="Q29" i="19"/>
  <c r="Q21" i="19"/>
  <c r="Q13" i="19"/>
  <c r="Q75" i="19"/>
  <c r="Q44" i="19"/>
  <c r="Q38" i="19"/>
  <c r="Q30" i="19"/>
  <c r="Q22" i="19"/>
  <c r="Q14" i="19"/>
  <c r="Q6" i="19"/>
  <c r="Q5" i="19"/>
  <c r="Q95" i="19"/>
  <c r="Q67" i="19"/>
  <c r="Q39" i="19"/>
  <c r="Q31" i="19"/>
  <c r="Q23" i="19"/>
  <c r="Q15" i="19"/>
  <c r="Q83" i="19"/>
  <c r="Q64" i="19"/>
  <c r="Q63" i="19"/>
  <c r="Q51" i="19"/>
  <c r="Q40" i="19"/>
  <c r="Q32" i="19"/>
  <c r="Q24" i="19"/>
  <c r="Q16" i="19"/>
  <c r="Q71" i="19"/>
  <c r="Q56" i="19"/>
  <c r="Q53" i="19"/>
  <c r="Q49" i="19"/>
  <c r="Q47" i="19"/>
  <c r="Q33" i="19"/>
  <c r="Q25" i="19"/>
  <c r="Q17" i="19"/>
  <c r="Q9" i="19"/>
  <c r="Q91" i="19"/>
  <c r="Q61" i="19"/>
  <c r="Q55" i="19"/>
  <c r="Q45" i="19"/>
  <c r="Q43" i="19"/>
  <c r="Q34" i="19"/>
  <c r="Q26" i="19"/>
  <c r="Q18" i="19"/>
  <c r="Q10" i="19"/>
  <c r="Q79" i="19"/>
  <c r="Q41" i="19"/>
  <c r="Q35" i="19"/>
  <c r="Q27" i="19"/>
  <c r="Q19" i="19"/>
  <c r="Q11" i="19"/>
  <c r="Q2" i="19"/>
  <c r="Q8" i="19"/>
  <c r="Q4" i="19"/>
  <c r="Q3" i="19"/>
  <c r="Q7" i="19"/>
  <c r="AA3" i="19"/>
  <c r="AB3" i="19" s="1"/>
  <c r="AA53" i="19"/>
  <c r="AB53" i="19" s="1"/>
  <c r="AA92" i="19"/>
  <c r="AB92" i="19" s="1"/>
  <c r="AA67" i="19"/>
  <c r="AB67" i="19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P15" i="18" s="1"/>
  <c r="M16" i="18"/>
  <c r="N16" i="18"/>
  <c r="P16" i="18" s="1"/>
  <c r="M17" i="18"/>
  <c r="N17" i="18"/>
  <c r="P17" i="18" s="1"/>
  <c r="M18" i="18"/>
  <c r="N18" i="18"/>
  <c r="P18" i="18" s="1"/>
  <c r="M19" i="18"/>
  <c r="N19" i="18"/>
  <c r="P19" i="18" s="1"/>
  <c r="M20" i="18"/>
  <c r="N20" i="18"/>
  <c r="P20" i="18" s="1"/>
  <c r="M21" i="18"/>
  <c r="N21" i="18"/>
  <c r="P21" i="18" s="1"/>
  <c r="M22" i="18"/>
  <c r="N22" i="18"/>
  <c r="P22" i="18" s="1"/>
  <c r="M23" i="18"/>
  <c r="N23" i="18"/>
  <c r="P23" i="18" s="1"/>
  <c r="M24" i="18"/>
  <c r="N24" i="18"/>
  <c r="P24" i="18" s="1"/>
  <c r="M25" i="18"/>
  <c r="N25" i="18"/>
  <c r="P25" i="18" s="1"/>
  <c r="M26" i="18"/>
  <c r="N26" i="18"/>
  <c r="P26" i="18" s="1"/>
  <c r="M27" i="18"/>
  <c r="N27" i="18"/>
  <c r="P27" i="18" s="1"/>
  <c r="M28" i="18"/>
  <c r="N28" i="18"/>
  <c r="P28" i="18" s="1"/>
  <c r="M29" i="18"/>
  <c r="N29" i="18"/>
  <c r="P29" i="18" s="1"/>
  <c r="M30" i="18"/>
  <c r="N30" i="18"/>
  <c r="P30" i="18" s="1"/>
  <c r="M31" i="18"/>
  <c r="N31" i="18"/>
  <c r="P31" i="18" s="1"/>
  <c r="M32" i="18"/>
  <c r="N32" i="18"/>
  <c r="P32" i="18" s="1"/>
  <c r="M33" i="18"/>
  <c r="N33" i="18"/>
  <c r="P33" i="18" s="1"/>
  <c r="M34" i="18"/>
  <c r="N34" i="18"/>
  <c r="P34" i="18" s="1"/>
  <c r="M35" i="18"/>
  <c r="N35" i="18"/>
  <c r="P35" i="18" s="1"/>
  <c r="M36" i="18"/>
  <c r="N36" i="18"/>
  <c r="P36" i="18" s="1"/>
  <c r="M37" i="18"/>
  <c r="N37" i="18"/>
  <c r="P37" i="18" s="1"/>
  <c r="M38" i="18"/>
  <c r="N38" i="18"/>
  <c r="P38" i="18" s="1"/>
  <c r="M39" i="18"/>
  <c r="N39" i="18"/>
  <c r="P39" i="18" s="1"/>
  <c r="M40" i="18"/>
  <c r="N40" i="18"/>
  <c r="P40" i="18" s="1"/>
  <c r="M41" i="18"/>
  <c r="N41" i="18"/>
  <c r="P41" i="18" s="1"/>
  <c r="M42" i="18"/>
  <c r="N42" i="18"/>
  <c r="P42" i="18" s="1"/>
  <c r="M43" i="18"/>
  <c r="N43" i="18"/>
  <c r="P43" i="18" s="1"/>
  <c r="M44" i="18"/>
  <c r="N44" i="18"/>
  <c r="P44" i="18" s="1"/>
  <c r="M45" i="18"/>
  <c r="N45" i="18"/>
  <c r="P45" i="18" s="1"/>
  <c r="M46" i="18"/>
  <c r="N46" i="18"/>
  <c r="P46" i="18" s="1"/>
  <c r="M47" i="18"/>
  <c r="N47" i="18"/>
  <c r="P47" i="18" s="1"/>
  <c r="M48" i="18"/>
  <c r="N48" i="18"/>
  <c r="P48" i="18" s="1"/>
  <c r="M49" i="18"/>
  <c r="N49" i="18"/>
  <c r="P49" i="18" s="1"/>
  <c r="M50" i="18"/>
  <c r="N50" i="18"/>
  <c r="P50" i="18" s="1"/>
  <c r="M51" i="18"/>
  <c r="N51" i="18"/>
  <c r="P51" i="18" s="1"/>
  <c r="M52" i="18"/>
  <c r="N52" i="18"/>
  <c r="P52" i="18" s="1"/>
  <c r="M53" i="18"/>
  <c r="N53" i="18"/>
  <c r="P53" i="18" s="1"/>
  <c r="M54" i="18"/>
  <c r="N54" i="18"/>
  <c r="P54" i="18" s="1"/>
  <c r="M55" i="18"/>
  <c r="N55" i="18"/>
  <c r="P55" i="18" s="1"/>
  <c r="M56" i="18"/>
  <c r="N56" i="18"/>
  <c r="P56" i="18" s="1"/>
  <c r="M57" i="18"/>
  <c r="N57" i="18"/>
  <c r="P57" i="18" s="1"/>
  <c r="M58" i="18"/>
  <c r="N58" i="18"/>
  <c r="P58" i="18" s="1"/>
  <c r="M59" i="18"/>
  <c r="N59" i="18"/>
  <c r="P59" i="18" s="1"/>
  <c r="M60" i="18"/>
  <c r="N60" i="18"/>
  <c r="P60" i="18" s="1"/>
  <c r="M61" i="18"/>
  <c r="N61" i="18"/>
  <c r="P61" i="18" s="1"/>
  <c r="M62" i="18"/>
  <c r="N62" i="18"/>
  <c r="P62" i="18" s="1"/>
  <c r="M63" i="18"/>
  <c r="N63" i="18"/>
  <c r="P63" i="18" s="1"/>
  <c r="M64" i="18"/>
  <c r="N64" i="18"/>
  <c r="P64" i="18" s="1"/>
  <c r="M65" i="18"/>
  <c r="N65" i="18"/>
  <c r="P65" i="18" s="1"/>
  <c r="M66" i="18"/>
  <c r="N66" i="18"/>
  <c r="P66" i="18" s="1"/>
  <c r="M67" i="18"/>
  <c r="O67" i="18" s="1"/>
  <c r="N67" i="18"/>
  <c r="P67" i="18" s="1"/>
  <c r="M68" i="18"/>
  <c r="O68" i="18" s="1"/>
  <c r="N68" i="18"/>
  <c r="P68" i="18" s="1"/>
  <c r="M69" i="18"/>
  <c r="O69" i="18" s="1"/>
  <c r="N69" i="18"/>
  <c r="P69" i="18" s="1"/>
  <c r="M70" i="18"/>
  <c r="O70" i="18" s="1"/>
  <c r="N70" i="18"/>
  <c r="P70" i="18" s="1"/>
  <c r="M71" i="18"/>
  <c r="O71" i="18" s="1"/>
  <c r="N71" i="18"/>
  <c r="P71" i="18" s="1"/>
  <c r="M72" i="18"/>
  <c r="O72" i="18" s="1"/>
  <c r="N72" i="18"/>
  <c r="P72" i="18" s="1"/>
  <c r="M73" i="18"/>
  <c r="O73" i="18" s="1"/>
  <c r="N73" i="18"/>
  <c r="P73" i="18" s="1"/>
  <c r="M74" i="18"/>
  <c r="O74" i="18" s="1"/>
  <c r="N74" i="18"/>
  <c r="P74" i="18" s="1"/>
  <c r="M75" i="18"/>
  <c r="O75" i="18" s="1"/>
  <c r="N75" i="18"/>
  <c r="P75" i="18" s="1"/>
  <c r="M76" i="18"/>
  <c r="O76" i="18" s="1"/>
  <c r="N76" i="18"/>
  <c r="P76" i="18" s="1"/>
  <c r="M77" i="18"/>
  <c r="O77" i="18" s="1"/>
  <c r="N77" i="18"/>
  <c r="P77" i="18" s="1"/>
  <c r="M78" i="18"/>
  <c r="O78" i="18" s="1"/>
  <c r="N78" i="18"/>
  <c r="P78" i="18" s="1"/>
  <c r="M79" i="18"/>
  <c r="O79" i="18" s="1"/>
  <c r="N79" i="18"/>
  <c r="P79" i="18" s="1"/>
  <c r="M80" i="18"/>
  <c r="O80" i="18" s="1"/>
  <c r="N80" i="18"/>
  <c r="P80" i="18" s="1"/>
  <c r="M81" i="18"/>
  <c r="O81" i="18" s="1"/>
  <c r="N81" i="18"/>
  <c r="P81" i="18" s="1"/>
  <c r="M82" i="18"/>
  <c r="O82" i="18" s="1"/>
  <c r="N82" i="18"/>
  <c r="P82" i="18" s="1"/>
  <c r="M83" i="18"/>
  <c r="O83" i="18" s="1"/>
  <c r="N83" i="18"/>
  <c r="P83" i="18" s="1"/>
  <c r="M84" i="18"/>
  <c r="O84" i="18" s="1"/>
  <c r="N84" i="18"/>
  <c r="P84" i="18" s="1"/>
  <c r="M85" i="18"/>
  <c r="O85" i="18" s="1"/>
  <c r="N85" i="18"/>
  <c r="P85" i="18" s="1"/>
  <c r="M86" i="18"/>
  <c r="O86" i="18" s="1"/>
  <c r="N86" i="18"/>
  <c r="P86" i="18" s="1"/>
  <c r="M87" i="18"/>
  <c r="O87" i="18" s="1"/>
  <c r="N87" i="18"/>
  <c r="P87" i="18" s="1"/>
  <c r="M88" i="18"/>
  <c r="O88" i="18" s="1"/>
  <c r="N88" i="18"/>
  <c r="P88" i="18" s="1"/>
  <c r="M89" i="18"/>
  <c r="O89" i="18" s="1"/>
  <c r="N89" i="18"/>
  <c r="P89" i="18" s="1"/>
  <c r="M90" i="18"/>
  <c r="O90" i="18" s="1"/>
  <c r="N90" i="18"/>
  <c r="P90" i="18" s="1"/>
  <c r="M91" i="18"/>
  <c r="O91" i="18" s="1"/>
  <c r="N91" i="18"/>
  <c r="P91" i="18" s="1"/>
  <c r="M92" i="18"/>
  <c r="O92" i="18" s="1"/>
  <c r="N92" i="18"/>
  <c r="P92" i="18" s="1"/>
  <c r="M93" i="18"/>
  <c r="O93" i="18" s="1"/>
  <c r="N93" i="18"/>
  <c r="P93" i="18" s="1"/>
  <c r="M94" i="18"/>
  <c r="O94" i="18" s="1"/>
  <c r="N94" i="18"/>
  <c r="P94" i="18" s="1"/>
  <c r="M95" i="18"/>
  <c r="O95" i="18" s="1"/>
  <c r="N95" i="18"/>
  <c r="P95" i="18" s="1"/>
  <c r="M96" i="18"/>
  <c r="O96" i="18" s="1"/>
  <c r="N96" i="18"/>
  <c r="P96" i="18" s="1"/>
  <c r="M97" i="18"/>
  <c r="O97" i="18" s="1"/>
  <c r="N97" i="18"/>
  <c r="P97" i="18" s="1"/>
  <c r="M98" i="18"/>
  <c r="O98" i="18" s="1"/>
  <c r="N98" i="18"/>
  <c r="P98" i="18" s="1"/>
  <c r="M99" i="18"/>
  <c r="O99" i="18" s="1"/>
  <c r="N99" i="18"/>
  <c r="P99" i="18" s="1"/>
  <c r="M100" i="18"/>
  <c r="O100" i="18" s="1"/>
  <c r="N100" i="18"/>
  <c r="P100" i="18" s="1"/>
  <c r="M101" i="18"/>
  <c r="O101" i="18" s="1"/>
  <c r="N101" i="18"/>
  <c r="P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66" i="18" l="1"/>
  <c r="O62" i="18"/>
  <c r="O58" i="18"/>
  <c r="O54" i="18"/>
  <c r="O50" i="18"/>
  <c r="O46" i="18"/>
  <c r="O42" i="18"/>
  <c r="O38" i="18"/>
  <c r="O34" i="18"/>
  <c r="O30" i="18"/>
  <c r="O26" i="18"/>
  <c r="O22" i="18"/>
  <c r="O18" i="18"/>
  <c r="O65" i="18"/>
  <c r="O61" i="18"/>
  <c r="O57" i="18"/>
  <c r="O53" i="18"/>
  <c r="O49" i="18"/>
  <c r="O45" i="18"/>
  <c r="O41" i="18"/>
  <c r="O37" i="18"/>
  <c r="O33" i="18"/>
  <c r="O29" i="18"/>
  <c r="O25" i="18"/>
  <c r="O21" i="18"/>
  <c r="O17" i="18"/>
  <c r="O64" i="18"/>
  <c r="O60" i="18"/>
  <c r="O56" i="18"/>
  <c r="O52" i="18"/>
  <c r="O48" i="18"/>
  <c r="O44" i="18"/>
  <c r="O40" i="18"/>
  <c r="O36" i="18"/>
  <c r="O32" i="18"/>
  <c r="O28" i="18"/>
  <c r="O24" i="18"/>
  <c r="O20" i="18"/>
  <c r="O16" i="18"/>
  <c r="O63" i="18"/>
  <c r="O59" i="18"/>
  <c r="O55" i="18"/>
  <c r="O51" i="18"/>
  <c r="O47" i="18"/>
  <c r="O43" i="18"/>
  <c r="O39" i="18"/>
  <c r="O35" i="18"/>
  <c r="O31" i="18"/>
  <c r="O27" i="18"/>
  <c r="O23" i="18"/>
  <c r="O19" i="18"/>
  <c r="O15" i="18"/>
  <c r="O14" i="18"/>
  <c r="P14" i="18"/>
  <c r="Y14" i="18" s="1"/>
  <c r="P3" i="18"/>
  <c r="Y3" i="18" s="1"/>
  <c r="X14" i="18"/>
  <c r="Y100" i="18"/>
  <c r="X100" i="18"/>
  <c r="Y83" i="18"/>
  <c r="X83" i="18"/>
  <c r="Y98" i="18"/>
  <c r="X98" i="18"/>
  <c r="Y34" i="18"/>
  <c r="X34" i="18"/>
  <c r="Y65" i="18"/>
  <c r="X65" i="18"/>
  <c r="Y78" i="18"/>
  <c r="X78" i="18"/>
  <c r="Y48" i="18"/>
  <c r="X48" i="18"/>
  <c r="Y79" i="18"/>
  <c r="X79" i="18"/>
  <c r="X15" i="18"/>
  <c r="Y15" i="18"/>
  <c r="Y69" i="18"/>
  <c r="X69" i="18"/>
  <c r="Y44" i="18"/>
  <c r="X44" i="18"/>
  <c r="Y84" i="18"/>
  <c r="X84" i="18"/>
  <c r="Y90" i="18"/>
  <c r="X90" i="18"/>
  <c r="Y57" i="18"/>
  <c r="X57" i="18"/>
  <c r="Y40" i="18"/>
  <c r="X40" i="18"/>
  <c r="Y53" i="18"/>
  <c r="X53" i="18"/>
  <c r="Y85" i="18"/>
  <c r="X85" i="18"/>
  <c r="Y68" i="18"/>
  <c r="X68" i="18"/>
  <c r="Y59" i="18"/>
  <c r="X59" i="18"/>
  <c r="Y82" i="18"/>
  <c r="X82" i="18"/>
  <c r="Y18" i="18"/>
  <c r="X18" i="18"/>
  <c r="Y49" i="18"/>
  <c r="X49" i="18"/>
  <c r="Y96" i="18"/>
  <c r="X96" i="18"/>
  <c r="Y32" i="18"/>
  <c r="X32" i="18"/>
  <c r="X63" i="18"/>
  <c r="Y63" i="18"/>
  <c r="Y86" i="18"/>
  <c r="X86" i="18"/>
  <c r="Y37" i="18"/>
  <c r="X37" i="18"/>
  <c r="Y101" i="18"/>
  <c r="X101" i="18"/>
  <c r="Y67" i="18"/>
  <c r="X67" i="18"/>
  <c r="Y26" i="18"/>
  <c r="X26" i="18"/>
  <c r="Y54" i="18"/>
  <c r="X54" i="18"/>
  <c r="X71" i="18"/>
  <c r="Y71" i="18"/>
  <c r="Y28" i="18"/>
  <c r="X28" i="18"/>
  <c r="Y77" i="18"/>
  <c r="X77" i="18"/>
  <c r="Y52" i="18"/>
  <c r="X52" i="18"/>
  <c r="Y43" i="18"/>
  <c r="X43" i="18"/>
  <c r="Y74" i="18"/>
  <c r="X74" i="18"/>
  <c r="Y41" i="18"/>
  <c r="X41" i="18"/>
  <c r="Y88" i="18"/>
  <c r="X88" i="18"/>
  <c r="Y24" i="18"/>
  <c r="X24" i="18"/>
  <c r="Y55" i="18"/>
  <c r="X55" i="18"/>
  <c r="Y62" i="18"/>
  <c r="X62" i="18"/>
  <c r="Y21" i="18"/>
  <c r="X21" i="18"/>
  <c r="Y91" i="18"/>
  <c r="X91" i="18"/>
  <c r="Y94" i="18"/>
  <c r="X94" i="18"/>
  <c r="Y61" i="18"/>
  <c r="X61" i="18"/>
  <c r="Y36" i="18"/>
  <c r="X36" i="18"/>
  <c r="Y35" i="18"/>
  <c r="X35" i="18"/>
  <c r="Y66" i="18"/>
  <c r="X66" i="18"/>
  <c r="Y97" i="18"/>
  <c r="X97" i="18"/>
  <c r="X33" i="18"/>
  <c r="Y33" i="18"/>
  <c r="Y16" i="18"/>
  <c r="X16" i="18"/>
  <c r="X47" i="18"/>
  <c r="Y47" i="18"/>
  <c r="Y38" i="18"/>
  <c r="X38" i="18"/>
  <c r="Y75" i="18"/>
  <c r="X75" i="18"/>
  <c r="Y80" i="18"/>
  <c r="X80" i="18"/>
  <c r="Y70" i="18"/>
  <c r="X70" i="18"/>
  <c r="Y45" i="18"/>
  <c r="X45" i="18"/>
  <c r="Y20" i="18"/>
  <c r="X20" i="18"/>
  <c r="Y27" i="18"/>
  <c r="X27" i="18"/>
  <c r="Y58" i="18"/>
  <c r="X58" i="18"/>
  <c r="Y89" i="18"/>
  <c r="X89" i="18"/>
  <c r="Y25" i="18"/>
  <c r="X25" i="18"/>
  <c r="Y72" i="18"/>
  <c r="X72" i="18"/>
  <c r="X39" i="18"/>
  <c r="Y39" i="18"/>
  <c r="Y22" i="18"/>
  <c r="X22" i="18"/>
  <c r="Y92" i="18"/>
  <c r="X92" i="18"/>
  <c r="Y51" i="18"/>
  <c r="X51" i="18"/>
  <c r="Y46" i="18"/>
  <c r="X46" i="18"/>
  <c r="Y29" i="18"/>
  <c r="X29" i="18"/>
  <c r="Y19" i="18"/>
  <c r="X19" i="18"/>
  <c r="Y50" i="18"/>
  <c r="X50" i="18"/>
  <c r="X81" i="18"/>
  <c r="Y81" i="18"/>
  <c r="X17" i="18"/>
  <c r="Y17" i="18"/>
  <c r="Y64" i="18"/>
  <c r="X64" i="18"/>
  <c r="X95" i="18"/>
  <c r="Y95" i="18"/>
  <c r="Y31" i="18"/>
  <c r="X31" i="18"/>
  <c r="Y76" i="18"/>
  <c r="X76" i="18"/>
  <c r="Y30" i="18"/>
  <c r="X30" i="18"/>
  <c r="Y99" i="18"/>
  <c r="X99" i="18"/>
  <c r="Y42" i="18"/>
  <c r="X42" i="18"/>
  <c r="X73" i="18"/>
  <c r="Y73" i="18"/>
  <c r="Y56" i="18"/>
  <c r="X56" i="18"/>
  <c r="X87" i="18"/>
  <c r="Y87" i="18"/>
  <c r="X23" i="18"/>
  <c r="Y23" i="18"/>
  <c r="Y93" i="18"/>
  <c r="X93" i="18"/>
  <c r="Y60" i="18"/>
  <c r="X60" i="18"/>
  <c r="O3" i="18"/>
  <c r="X3" i="18" s="1"/>
  <c r="AA3" i="18" s="1"/>
  <c r="R74" i="19"/>
  <c r="S74" i="19"/>
  <c r="S19" i="19"/>
  <c r="R19" i="19"/>
  <c r="R34" i="19"/>
  <c r="S34" i="19"/>
  <c r="S25" i="19"/>
  <c r="R25" i="19"/>
  <c r="R24" i="19"/>
  <c r="S24" i="19"/>
  <c r="R23" i="19"/>
  <c r="S23" i="19"/>
  <c r="R22" i="19"/>
  <c r="S22" i="19"/>
  <c r="S37" i="19"/>
  <c r="R37" i="19"/>
  <c r="S52" i="19"/>
  <c r="R52" i="19"/>
  <c r="R90" i="19"/>
  <c r="S90" i="19"/>
  <c r="S72" i="19"/>
  <c r="R72" i="19"/>
  <c r="R78" i="19"/>
  <c r="S78" i="19"/>
  <c r="R60" i="19"/>
  <c r="S60" i="19"/>
  <c r="S89" i="19"/>
  <c r="R89" i="19"/>
  <c r="R27" i="19"/>
  <c r="S27" i="19"/>
  <c r="R43" i="19"/>
  <c r="S43" i="19"/>
  <c r="S33" i="19"/>
  <c r="R33" i="19"/>
  <c r="R32" i="19"/>
  <c r="S32" i="19"/>
  <c r="R31" i="19"/>
  <c r="S31" i="19"/>
  <c r="R30" i="19"/>
  <c r="S30" i="19"/>
  <c r="S48" i="19"/>
  <c r="R48" i="19"/>
  <c r="R99" i="19"/>
  <c r="S99" i="19"/>
  <c r="R98" i="19"/>
  <c r="S98" i="19"/>
  <c r="R80" i="19"/>
  <c r="S80" i="19"/>
  <c r="R86" i="19"/>
  <c r="S86" i="19"/>
  <c r="R68" i="19"/>
  <c r="S68" i="19"/>
  <c r="S62" i="19"/>
  <c r="R62" i="19"/>
  <c r="S7" i="19"/>
  <c r="R7" i="19"/>
  <c r="S35" i="19"/>
  <c r="R35" i="19"/>
  <c r="S45" i="19"/>
  <c r="R45" i="19"/>
  <c r="S47" i="19"/>
  <c r="R47" i="19"/>
  <c r="R40" i="19"/>
  <c r="S40" i="19"/>
  <c r="R39" i="19"/>
  <c r="S39" i="19"/>
  <c r="S38" i="19"/>
  <c r="R38" i="19"/>
  <c r="S59" i="19"/>
  <c r="R59" i="19"/>
  <c r="S42" i="19"/>
  <c r="R42" i="19"/>
  <c r="S57" i="19"/>
  <c r="R57" i="19"/>
  <c r="S88" i="19"/>
  <c r="R88" i="19"/>
  <c r="R94" i="19"/>
  <c r="S94" i="19"/>
  <c r="R76" i="19"/>
  <c r="S76" i="19"/>
  <c r="X1" i="19"/>
  <c r="S2" i="19"/>
  <c r="R2" i="19"/>
  <c r="R21" i="19"/>
  <c r="S21" i="19"/>
  <c r="S3" i="19"/>
  <c r="R3" i="19"/>
  <c r="R41" i="19"/>
  <c r="S41" i="19"/>
  <c r="S55" i="19"/>
  <c r="R55" i="19"/>
  <c r="S49" i="19"/>
  <c r="R49" i="19"/>
  <c r="S51" i="19"/>
  <c r="R51" i="19"/>
  <c r="R67" i="19"/>
  <c r="S67" i="19"/>
  <c r="R44" i="19"/>
  <c r="S44" i="19"/>
  <c r="R87" i="19"/>
  <c r="S87" i="19"/>
  <c r="R50" i="19"/>
  <c r="S50" i="19"/>
  <c r="S65" i="19"/>
  <c r="R65" i="19"/>
  <c r="S96" i="19"/>
  <c r="R96" i="19"/>
  <c r="S69" i="19"/>
  <c r="R69" i="19"/>
  <c r="R84" i="19"/>
  <c r="S84" i="19"/>
  <c r="AB2" i="19"/>
  <c r="Y1" i="19" s="1"/>
  <c r="S79" i="19"/>
  <c r="R79" i="19"/>
  <c r="S53" i="19"/>
  <c r="R53" i="19"/>
  <c r="R63" i="19"/>
  <c r="S63" i="19"/>
  <c r="R75" i="19"/>
  <c r="S75" i="19"/>
  <c r="R58" i="19"/>
  <c r="S58" i="19"/>
  <c r="S73" i="19"/>
  <c r="R73" i="19"/>
  <c r="R77" i="19"/>
  <c r="S77" i="19"/>
  <c r="S92" i="19"/>
  <c r="R92" i="19"/>
  <c r="S4" i="19"/>
  <c r="R4" i="19"/>
  <c r="S61" i="19"/>
  <c r="R61" i="19"/>
  <c r="S95" i="19"/>
  <c r="R95" i="19"/>
  <c r="R12" i="19"/>
  <c r="S12" i="19"/>
  <c r="S46" i="19"/>
  <c r="R46" i="19"/>
  <c r="S8" i="19"/>
  <c r="R8" i="19"/>
  <c r="R10" i="19"/>
  <c r="S10" i="19"/>
  <c r="S91" i="19"/>
  <c r="R91" i="19"/>
  <c r="R56" i="19"/>
  <c r="S56" i="19"/>
  <c r="S64" i="19"/>
  <c r="R64" i="19"/>
  <c r="S5" i="19"/>
  <c r="R5" i="19"/>
  <c r="R13" i="19"/>
  <c r="S13" i="19"/>
  <c r="R20" i="19"/>
  <c r="S20" i="19"/>
  <c r="S66" i="19"/>
  <c r="R66" i="19"/>
  <c r="R81" i="19"/>
  <c r="S81" i="19"/>
  <c r="R54" i="19"/>
  <c r="S54" i="19"/>
  <c r="S85" i="19"/>
  <c r="R85" i="19"/>
  <c r="R100" i="19"/>
  <c r="S100" i="19"/>
  <c r="S9" i="19"/>
  <c r="R9" i="19"/>
  <c r="R83" i="19"/>
  <c r="S83" i="19"/>
  <c r="S28" i="19"/>
  <c r="R28" i="19"/>
  <c r="S93" i="19"/>
  <c r="R93" i="19"/>
  <c r="R18" i="19"/>
  <c r="S18" i="19"/>
  <c r="R71" i="19"/>
  <c r="S71" i="19"/>
  <c r="R6" i="19"/>
  <c r="S6" i="19"/>
  <c r="S11" i="19"/>
  <c r="R11" i="19"/>
  <c r="R26" i="19"/>
  <c r="S26" i="19"/>
  <c r="S17" i="19"/>
  <c r="R17" i="19"/>
  <c r="R16" i="19"/>
  <c r="S16" i="19"/>
  <c r="S15" i="19"/>
  <c r="R15" i="19"/>
  <c r="S14" i="19"/>
  <c r="R14" i="19"/>
  <c r="R29" i="19"/>
  <c r="S29" i="19"/>
  <c r="R36" i="19"/>
  <c r="S36" i="19"/>
  <c r="S82" i="19"/>
  <c r="R82" i="19"/>
  <c r="R97" i="19"/>
  <c r="S97" i="19"/>
  <c r="S70" i="19"/>
  <c r="R70" i="19"/>
  <c r="S101" i="19"/>
  <c r="R101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R63" i="18"/>
  <c r="S63" i="18"/>
  <c r="R78" i="18"/>
  <c r="U78" i="18" s="1"/>
  <c r="S78" i="18"/>
  <c r="R14" i="18"/>
  <c r="S14" i="18"/>
  <c r="R53" i="18"/>
  <c r="S53" i="18"/>
  <c r="R92" i="18"/>
  <c r="U92" i="18" s="1"/>
  <c r="S92" i="18"/>
  <c r="R28" i="18"/>
  <c r="U28" i="18" s="1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R34" i="18"/>
  <c r="U34" i="18" s="1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R21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R33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O4" i="18"/>
  <c r="X4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92" i="18" l="1"/>
  <c r="AB92" i="18" s="1"/>
  <c r="AA75" i="18"/>
  <c r="AB75" i="18" s="1"/>
  <c r="AA88" i="18"/>
  <c r="AB88" i="18" s="1"/>
  <c r="AA96" i="18"/>
  <c r="AB96" i="18" s="1"/>
  <c r="AA98" i="18"/>
  <c r="AB98" i="18" s="1"/>
  <c r="AA93" i="18"/>
  <c r="AB93" i="18" s="1"/>
  <c r="AA76" i="18"/>
  <c r="AB76" i="18" s="1"/>
  <c r="AA89" i="18"/>
  <c r="AB89" i="18" s="1"/>
  <c r="AA97" i="18"/>
  <c r="AB97" i="18" s="1"/>
  <c r="AA77" i="18"/>
  <c r="AB77" i="18" s="1"/>
  <c r="AA86" i="18"/>
  <c r="AB86" i="18" s="1"/>
  <c r="AA68" i="18"/>
  <c r="AB68" i="18" s="1"/>
  <c r="AA69" i="18"/>
  <c r="AB69" i="18" s="1"/>
  <c r="AA78" i="18"/>
  <c r="AB78" i="18" s="1"/>
  <c r="AA83" i="18"/>
  <c r="AB83" i="18" s="1"/>
  <c r="AA73" i="18"/>
  <c r="AB73" i="18" s="1"/>
  <c r="AA70" i="18"/>
  <c r="AB70" i="18" s="1"/>
  <c r="AA94" i="18"/>
  <c r="AB94" i="18" s="1"/>
  <c r="AA74" i="18"/>
  <c r="AB74" i="18" s="1"/>
  <c r="AA67" i="18"/>
  <c r="AB67" i="18" s="1"/>
  <c r="AA85" i="18"/>
  <c r="AB85" i="18" s="1"/>
  <c r="AA90" i="18"/>
  <c r="AB90" i="18" s="1"/>
  <c r="AA100" i="18"/>
  <c r="AB100" i="18" s="1"/>
  <c r="AA81" i="18"/>
  <c r="AB81" i="18" s="1"/>
  <c r="AA99" i="18"/>
  <c r="AB99" i="18" s="1"/>
  <c r="AA72" i="18"/>
  <c r="AB72" i="18" s="1"/>
  <c r="AA80" i="18"/>
  <c r="AB80" i="18" s="1"/>
  <c r="AA91" i="18"/>
  <c r="AB91" i="18" s="1"/>
  <c r="AA101" i="18"/>
  <c r="AB101" i="18" s="1"/>
  <c r="AA82" i="18"/>
  <c r="AB82" i="18" s="1"/>
  <c r="AA84" i="18"/>
  <c r="AB84" i="18" s="1"/>
  <c r="AA79" i="18"/>
  <c r="AB79" i="18" s="1"/>
  <c r="AA87" i="18"/>
  <c r="AB87" i="18" s="1"/>
  <c r="AA95" i="18"/>
  <c r="AB95" i="18" s="1"/>
  <c r="AA71" i="18"/>
  <c r="AB71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A2" i="18"/>
  <c r="AB2" i="18" s="1"/>
  <c r="U70" i="19"/>
  <c r="V70" i="19" s="1"/>
  <c r="U17" i="19"/>
  <c r="V17" i="19" s="1"/>
  <c r="U91" i="19"/>
  <c r="V91" i="19" s="1"/>
  <c r="U92" i="19"/>
  <c r="V92" i="19" s="1"/>
  <c r="U67" i="19"/>
  <c r="V67" i="19" s="1"/>
  <c r="U41" i="19"/>
  <c r="V41" i="19" s="1"/>
  <c r="U42" i="19"/>
  <c r="V42" i="19" s="1"/>
  <c r="U7" i="19"/>
  <c r="V7" i="19" s="1"/>
  <c r="U37" i="19"/>
  <c r="V37" i="19" s="1"/>
  <c r="U25" i="19"/>
  <c r="V25" i="19" s="1"/>
  <c r="U29" i="19"/>
  <c r="V29" i="19" s="1"/>
  <c r="U71" i="19"/>
  <c r="V71" i="19" s="1"/>
  <c r="U83" i="19"/>
  <c r="V83" i="19" s="1"/>
  <c r="U54" i="19"/>
  <c r="V54" i="19" s="1"/>
  <c r="U13" i="19"/>
  <c r="V13" i="19" s="1"/>
  <c r="U12" i="19"/>
  <c r="V12" i="19" s="1"/>
  <c r="U75" i="19"/>
  <c r="V75" i="19" s="1"/>
  <c r="U51" i="19"/>
  <c r="V51" i="19" s="1"/>
  <c r="U3" i="19"/>
  <c r="V3" i="19" s="1"/>
  <c r="U76" i="19"/>
  <c r="V76" i="19" s="1"/>
  <c r="U40" i="19"/>
  <c r="V40" i="19" s="1"/>
  <c r="U80" i="19"/>
  <c r="V80" i="19" s="1"/>
  <c r="U30" i="19"/>
  <c r="V30" i="19" s="1"/>
  <c r="U43" i="19"/>
  <c r="V43" i="19" s="1"/>
  <c r="U78" i="19"/>
  <c r="V78" i="19" s="1"/>
  <c r="U14" i="19"/>
  <c r="V14" i="19" s="1"/>
  <c r="U9" i="19"/>
  <c r="V9" i="19" s="1"/>
  <c r="U5" i="19"/>
  <c r="V5" i="19" s="1"/>
  <c r="U95" i="19"/>
  <c r="V95" i="19" s="1"/>
  <c r="U84" i="19"/>
  <c r="V84" i="19" s="1"/>
  <c r="U50" i="19"/>
  <c r="V50" i="19" s="1"/>
  <c r="U59" i="19"/>
  <c r="V59" i="19" s="1"/>
  <c r="U47" i="19"/>
  <c r="V47" i="19" s="1"/>
  <c r="U62" i="19"/>
  <c r="V62" i="19" s="1"/>
  <c r="U72" i="19"/>
  <c r="V72" i="19" s="1"/>
  <c r="U97" i="19"/>
  <c r="V97" i="19" s="1"/>
  <c r="U26" i="19"/>
  <c r="V26" i="19" s="1"/>
  <c r="U18" i="19"/>
  <c r="V18" i="19" s="1"/>
  <c r="U81" i="19"/>
  <c r="V81" i="19" s="1"/>
  <c r="U10" i="19"/>
  <c r="V10" i="19" s="1"/>
  <c r="U77" i="19"/>
  <c r="V77" i="19" s="1"/>
  <c r="U63" i="19"/>
  <c r="V63" i="19" s="1"/>
  <c r="U69" i="19"/>
  <c r="V69" i="19" s="1"/>
  <c r="U49" i="19"/>
  <c r="V49" i="19" s="1"/>
  <c r="U94" i="19"/>
  <c r="V94" i="19" s="1"/>
  <c r="U98" i="19"/>
  <c r="V98" i="19" s="1"/>
  <c r="U31" i="19"/>
  <c r="V31" i="19" s="1"/>
  <c r="U27" i="19"/>
  <c r="V27" i="19" s="1"/>
  <c r="U22" i="19"/>
  <c r="V22" i="19" s="1"/>
  <c r="U34" i="19"/>
  <c r="V34" i="19" s="1"/>
  <c r="U82" i="19"/>
  <c r="V82" i="19" s="1"/>
  <c r="U15" i="19"/>
  <c r="V15" i="19" s="1"/>
  <c r="U11" i="19"/>
  <c r="V11" i="19" s="1"/>
  <c r="U93" i="19"/>
  <c r="V93" i="19" s="1"/>
  <c r="U66" i="19"/>
  <c r="V66" i="19" s="1"/>
  <c r="U64" i="19"/>
  <c r="V64" i="19" s="1"/>
  <c r="U8" i="19"/>
  <c r="V8" i="19" s="1"/>
  <c r="U61" i="19"/>
  <c r="V61" i="19" s="1"/>
  <c r="U73" i="19"/>
  <c r="V73" i="19" s="1"/>
  <c r="U53" i="19"/>
  <c r="V53" i="19" s="1"/>
  <c r="U87" i="19"/>
  <c r="V87" i="19" s="1"/>
  <c r="U21" i="19"/>
  <c r="V21" i="19" s="1"/>
  <c r="U88" i="19"/>
  <c r="V88" i="19" s="1"/>
  <c r="U38" i="19"/>
  <c r="V38" i="19" s="1"/>
  <c r="U45" i="19"/>
  <c r="V45" i="19" s="1"/>
  <c r="U89" i="19"/>
  <c r="V89" i="19" s="1"/>
  <c r="U19" i="19"/>
  <c r="V19" i="19" s="1"/>
  <c r="U100" i="19"/>
  <c r="V100" i="19" s="1"/>
  <c r="U96" i="19"/>
  <c r="V96" i="19" s="1"/>
  <c r="U55" i="19"/>
  <c r="V55" i="19" s="1"/>
  <c r="U2" i="19"/>
  <c r="V2" i="19" s="1"/>
  <c r="U68" i="19"/>
  <c r="V68" i="19" s="1"/>
  <c r="U99" i="19"/>
  <c r="V99" i="19" s="1"/>
  <c r="U32" i="19"/>
  <c r="V32" i="19" s="1"/>
  <c r="U90" i="19"/>
  <c r="V90" i="19" s="1"/>
  <c r="U23" i="19"/>
  <c r="V23" i="19" s="1"/>
  <c r="U101" i="19"/>
  <c r="V101" i="19" s="1"/>
  <c r="U28" i="19"/>
  <c r="V28" i="19" s="1"/>
  <c r="U85" i="19"/>
  <c r="V85" i="19" s="1"/>
  <c r="U46" i="19"/>
  <c r="V46" i="19" s="1"/>
  <c r="U4" i="19"/>
  <c r="V4" i="19" s="1"/>
  <c r="U79" i="19"/>
  <c r="V79" i="19" s="1"/>
  <c r="U44" i="19"/>
  <c r="V44" i="19" s="1"/>
  <c r="U57" i="19"/>
  <c r="V57" i="19" s="1"/>
  <c r="U35" i="19"/>
  <c r="V35" i="19" s="1"/>
  <c r="U48" i="19"/>
  <c r="V48" i="19" s="1"/>
  <c r="U33" i="19"/>
  <c r="V33" i="19" s="1"/>
  <c r="U52" i="19"/>
  <c r="V52" i="19" s="1"/>
  <c r="U36" i="19"/>
  <c r="V36" i="19" s="1"/>
  <c r="U16" i="19"/>
  <c r="V16" i="19" s="1"/>
  <c r="U6" i="19"/>
  <c r="V6" i="19" s="1"/>
  <c r="U20" i="19"/>
  <c r="V20" i="19" s="1"/>
  <c r="U56" i="19"/>
  <c r="V56" i="19" s="1"/>
  <c r="U58" i="19"/>
  <c r="V58" i="19" s="1"/>
  <c r="U65" i="19"/>
  <c r="V65" i="19" s="1"/>
  <c r="Z1" i="19"/>
  <c r="K3" i="19" s="1"/>
  <c r="U39" i="19"/>
  <c r="V39" i="19" s="1"/>
  <c r="U86" i="19"/>
  <c r="V86" i="19" s="1"/>
  <c r="U60" i="19"/>
  <c r="V60" i="19" s="1"/>
  <c r="U24" i="19"/>
  <c r="V24" i="19" s="1"/>
  <c r="U74" i="19"/>
  <c r="V74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2" i="18" l="1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AB5" i="18" s="1"/>
  <c r="U10" i="18"/>
  <c r="V10" i="18" s="1"/>
  <c r="AA9" i="18"/>
  <c r="AB9" i="18" s="1"/>
  <c r="U6" i="18"/>
  <c r="AA12" i="18"/>
  <c r="AB12" i="18" s="1"/>
  <c r="AA4" i="18"/>
  <c r="AB4" i="18" s="1"/>
  <c r="T1" i="19" l="1"/>
  <c r="K6" i="19" s="1"/>
  <c r="R1" i="18"/>
  <c r="V6" i="18"/>
  <c r="S1" i="18" s="1"/>
  <c r="X1" i="18"/>
  <c r="Y1" i="18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Z1" i="18" l="1"/>
  <c r="T1" i="18"/>
  <c r="K3" i="18" l="1"/>
  <c r="K6" i="18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>
  <authors>
    <author>user</author>
  </authors>
  <commentList>
    <comment ref="D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所持していない資格免許については、プルダウンで「-」を選択してください。
※受験資格を満たしていない場合、セルが赤く塗りつぶされます。塗りつぶされた場合は、資格免許の内容を必ず確認してください。</t>
        </r>
      </text>
    </comment>
    <comment ref="E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K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K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<sst xmlns="http://schemas.openxmlformats.org/spreadsheetml/2006/main" count="1062" uniqueCount="312">
  <si>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</si>
  <si>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</si>
  <si>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</si>
  <si>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</si>
  <si>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</si>
  <si>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</si>
  <si>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</si>
  <si>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</si>
  <si>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</si>
  <si>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</si>
  <si>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</si>
  <si>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</si>
  <si>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</si>
  <si>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</si>
  <si>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</si>
  <si>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</si>
  <si>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</si>
  <si>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</si>
  <si>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</si>
  <si>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</si>
  <si>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</si>
  <si>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</si>
  <si>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</si>
  <si>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</si>
  <si>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</si>
  <si>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</si>
  <si>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</si>
  <si>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</si>
  <si>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</si>
  <si>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</si>
  <si>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</si>
  <si>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</si>
  <si>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</si>
  <si>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</si>
  <si>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</si>
  <si>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</si>
  <si>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</si>
  <si>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</si>
  <si>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</si>
  <si>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</si>
  <si>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</si>
  <si>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</si>
  <si>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</si>
  <si>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</si>
  <si>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</si>
  <si>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</si>
  <si>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</si>
  <si>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</si>
  <si>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</si>
  <si>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</si>
  <si>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</si>
  <si>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</si>
  <si>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</si>
  <si>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</si>
  <si>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</si>
  <si>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</si>
  <si>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</si>
  <si>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</si>
  <si>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</si>
  <si>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</si>
  <si>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</si>
  <si>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</si>
  <si>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</si>
  <si>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</si>
  <si>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</si>
  <si>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</si>
  <si>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</si>
  <si>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</si>
  <si>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</si>
  <si>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</si>
  <si>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</si>
  <si>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</si>
  <si>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</si>
  <si>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</si>
  <si>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</si>
  <si>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</si>
  <si>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</si>
  <si>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</si>
  <si>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</si>
  <si>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</si>
  <si>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</si>
  <si>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</si>
  <si>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</si>
  <si>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</si>
  <si>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</si>
  <si>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</si>
  <si>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</si>
  <si>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</si>
  <si>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</si>
  <si>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</si>
  <si>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</si>
  <si>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</si>
  <si>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</si>
  <si>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</si>
  <si>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</si>
  <si>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</si>
  <si>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</si>
  <si>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</si>
  <si>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</si>
  <si>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</si>
  <si>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</si>
  <si>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</si>
  <si>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</si>
  <si>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</si>
  <si>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</si>
  <si>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</si>
  <si>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</si>
  <si>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</si>
  <si>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</si>
  <si>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</si>
  <si>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</si>
  <si>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</si>
  <si>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</si>
  <si>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</si>
  <si>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</si>
  <si>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</si>
  <si>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</si>
  <si>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</si>
  <si>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</si>
  <si>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</si>
  <si>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</si>
  <si>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</si>
  <si>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</si>
  <si>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</si>
  <si>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</si>
  <si>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</si>
  <si>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</si>
  <si>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</si>
  <si>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</si>
  <si>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</si>
  <si>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</si>
  <si>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</si>
  <si>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</si>
  <si>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</si>
  <si>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</si>
  <si>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</si>
  <si>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</si>
  <si>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</si>
  <si>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</si>
  <si>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</si>
  <si>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</si>
  <si>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</si>
  <si>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</si>
  <si>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</si>
  <si>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</si>
  <si>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</si>
  <si>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</si>
  <si>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</si>
  <si>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</si>
  <si>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</si>
  <si>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</si>
  <si>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</si>
  <si>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</si>
  <si>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</si>
  <si>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</si>
  <si>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</si>
  <si>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</si>
  <si>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</si>
  <si>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</si>
  <si>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</si>
  <si>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</si>
  <si>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</si>
  <si>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</si>
  <si>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</si>
  <si>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</si>
  <si>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</si>
  <si>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</si>
  <si>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</si>
  <si>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</si>
  <si>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</si>
  <si>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</si>
  <si>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</si>
  <si>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</si>
  <si>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</si>
  <si>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</si>
  <si>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</si>
  <si>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</si>
  <si>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</si>
  <si>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</si>
  <si>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</si>
  <si>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</si>
  <si>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</si>
  <si>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</si>
  <si>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</si>
  <si>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</si>
  <si>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</si>
  <si>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</si>
  <si>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</si>
  <si>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</si>
  <si>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</si>
  <si>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</si>
  <si>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</si>
  <si>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</si>
  <si>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</si>
  <si>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</si>
  <si>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</si>
  <si>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</si>
  <si>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</si>
  <si>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</si>
  <si>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</si>
  <si>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</si>
  <si>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</si>
  <si>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</si>
  <si>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</si>
  <si>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</si>
  <si>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</si>
  <si>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</si>
  <si>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</si>
  <si>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</si>
  <si>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</si>
  <si>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</si>
  <si>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</si>
  <si>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</si>
  <si>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</si>
  <si>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</si>
  <si>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</si>
  <si>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</si>
  <si>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</si>
  <si>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</si>
  <si>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</si>
  <si>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</si>
  <si>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</si>
  <si>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</si>
  <si>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</si>
  <si>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</si>
  <si>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</si>
  <si>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</si>
  <si>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</si>
  <si>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</si>
  <si>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</si>
  <si>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</si>
  <si>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</si>
  <si>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</si>
  <si>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</si>
  <si>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</si>
  <si>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</si>
  <si>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</si>
  <si>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</si>
  <si>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</si>
  <si>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</si>
  <si>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</si>
  <si>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</si>
  <si>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</si>
  <si>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浪人</t>
    <rPh sb="0" eb="2">
      <t>ロウニン</t>
    </rPh>
    <phoneticPr fontId="1"/>
  </si>
  <si>
    <t>在家庭</t>
    <rPh sb="0" eb="1">
      <t>ザイ</t>
    </rPh>
    <rPh sb="1" eb="3">
      <t>カテイ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</si>
  <si>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</si>
  <si>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</si>
  <si>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</si>
  <si>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</si>
  <si>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</si>
  <si>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</si>
  <si>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</si>
  <si>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</si>
  <si>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</si>
  <si>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</si>
  <si>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</si>
  <si>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</si>
  <si>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</si>
  <si>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</si>
  <si>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</si>
  <si>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</si>
  <si>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</si>
  <si>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</si>
  <si>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</si>
  <si>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</si>
  <si>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</si>
  <si>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</si>
  <si>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</si>
  <si>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</si>
  <si>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</si>
  <si>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</si>
  <si>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</si>
  <si>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</si>
  <si>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</si>
  <si>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</si>
  <si>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</si>
  <si>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</si>
  <si>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－</t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</si>
  <si>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</si>
  <si>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</si>
  <si>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</si>
  <si>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</si>
  <si>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</si>
  <si>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</si>
  <si>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資格取得後の福祉経験</t>
    <rPh sb="0" eb="2">
      <t>シカク</t>
    </rPh>
    <rPh sb="2" eb="4">
      <t>シュトク</t>
    </rPh>
    <rPh sb="4" eb="5">
      <t>ゴ</t>
    </rPh>
    <rPh sb="6" eb="8">
      <t>フクシ</t>
    </rPh>
    <rPh sb="8" eb="10">
      <t>ケイケン</t>
    </rPh>
    <phoneticPr fontId="1"/>
  </si>
  <si>
    <t>新規顧客開拓、企画立案・提案等の営業業務</t>
    <rPh sb="0" eb="2">
      <t>シンキ</t>
    </rPh>
    <rPh sb="2" eb="4">
      <t>コキャク</t>
    </rPh>
    <rPh sb="4" eb="6">
      <t>カイタク</t>
    </rPh>
    <rPh sb="7" eb="9">
      <t>キカク</t>
    </rPh>
    <rPh sb="9" eb="11">
      <t>リツアン</t>
    </rPh>
    <rPh sb="12" eb="14">
      <t>テイアン</t>
    </rPh>
    <rPh sb="14" eb="15">
      <t>トウ</t>
    </rPh>
    <rPh sb="16" eb="18">
      <t>エイギョウ</t>
    </rPh>
    <rPh sb="18" eb="20">
      <t>ギョウム</t>
    </rPh>
    <phoneticPr fontId="1"/>
  </si>
  <si>
    <t>看護師</t>
    <rPh sb="0" eb="3">
      <t>カンゴシ</t>
    </rPh>
    <phoneticPr fontId="1"/>
  </si>
  <si>
    <t>保健師</t>
  </si>
  <si>
    <t>助産師</t>
  </si>
  <si>
    <t>助産師</t>
    <rPh sb="0" eb="3">
      <t>ジョサンシ</t>
    </rPh>
    <phoneticPr fontId="1"/>
  </si>
  <si>
    <t>看護師等経験</t>
    <rPh sb="0" eb="3">
      <t>カンゴシ</t>
    </rPh>
    <rPh sb="3" eb="4">
      <t>トウ</t>
    </rPh>
    <rPh sb="4" eb="6">
      <t>ケイケン</t>
    </rPh>
    <phoneticPr fontId="1"/>
  </si>
  <si>
    <t>専任教員等経験</t>
    <rPh sb="0" eb="4">
      <t>センニンキョウイン</t>
    </rPh>
    <rPh sb="4" eb="5">
      <t>トウ</t>
    </rPh>
    <rPh sb="5" eb="7">
      <t>ケイケン</t>
    </rPh>
    <phoneticPr fontId="1"/>
  </si>
  <si>
    <t>専任教員等経験</t>
    <rPh sb="0" eb="2">
      <t>センニン</t>
    </rPh>
    <rPh sb="2" eb="4">
      <t>キョウイン</t>
    </rPh>
    <rPh sb="4" eb="5">
      <t>トウ</t>
    </rPh>
    <rPh sb="5" eb="7">
      <t>ケイケン</t>
    </rPh>
    <phoneticPr fontId="1"/>
  </si>
  <si>
    <t>看護師業務</t>
    <rPh sb="0" eb="3">
      <t>カンゴシ</t>
    </rPh>
    <rPh sb="3" eb="5">
      <t>ギョウム</t>
    </rPh>
    <phoneticPr fontId="1"/>
  </si>
  <si>
    <t>保健師業務</t>
    <rPh sb="0" eb="3">
      <t>ホケンシ</t>
    </rPh>
    <rPh sb="3" eb="5">
      <t>ギョウム</t>
    </rPh>
    <phoneticPr fontId="1"/>
  </si>
  <si>
    <t>助産師業務</t>
    <rPh sb="0" eb="3">
      <t>ジョサンシ</t>
    </rPh>
    <rPh sb="3" eb="5">
      <t>ギョウム</t>
    </rPh>
    <phoneticPr fontId="1"/>
  </si>
  <si>
    <t>看護教員業務</t>
    <rPh sb="0" eb="2">
      <t>カンゴ</t>
    </rPh>
    <rPh sb="2" eb="4">
      <t>キョウイン</t>
    </rPh>
    <rPh sb="4" eb="6">
      <t>ギョウム</t>
    </rPh>
    <phoneticPr fontId="1"/>
  </si>
  <si>
    <t>師長以上の管理業務</t>
    <rPh sb="0" eb="2">
      <t>シチョウ</t>
    </rPh>
    <rPh sb="2" eb="4">
      <t>イジョウ</t>
    </rPh>
    <rPh sb="5" eb="7">
      <t>カンリ</t>
    </rPh>
    <rPh sb="7" eb="9">
      <t>ギョウム</t>
    </rPh>
    <phoneticPr fontId="1"/>
  </si>
  <si>
    <t>専任教員資格</t>
    <rPh sb="0" eb="2">
      <t>センニン</t>
    </rPh>
    <rPh sb="2" eb="4">
      <t>キョウイン</t>
    </rPh>
    <rPh sb="4" eb="6">
      <t>シカク</t>
    </rPh>
    <phoneticPr fontId="1"/>
  </si>
  <si>
    <t>健康診断、保健指導、育児相談等</t>
  </si>
  <si>
    <t>基礎看護学、小児看護学、精神看護学、担任業務、国家試験対策等</t>
  </si>
  <si>
    <t>育児休業</t>
    <rPh sb="0" eb="4">
      <t>イクジキュウギョウ</t>
    </rPh>
    <phoneticPr fontId="1"/>
  </si>
  <si>
    <t>職員の能力開発支援、人材育成等</t>
    <rPh sb="14" eb="15">
      <t>トウ</t>
    </rPh>
    <phoneticPr fontId="1"/>
  </si>
  <si>
    <t>勤務先４</t>
    <rPh sb="0" eb="3">
      <t>キンムサキ</t>
    </rPh>
    <phoneticPr fontId="1"/>
  </si>
  <si>
    <t>部署Ｅ</t>
    <rPh sb="0" eb="2">
      <t>ブショ</t>
    </rPh>
    <phoneticPr fontId="1"/>
  </si>
  <si>
    <t>病棟における看護業務</t>
    <rPh sb="0" eb="2">
      <t>ビョウトウ</t>
    </rPh>
    <rPh sb="6" eb="8">
      <t>カンゴ</t>
    </rPh>
    <rPh sb="8" eb="10">
      <t>ギョウム</t>
    </rPh>
    <phoneticPr fontId="1"/>
  </si>
  <si>
    <t>看護師等以外の職務経験</t>
    <rPh sb="0" eb="3">
      <t>カンゴシ</t>
    </rPh>
    <rPh sb="3" eb="4">
      <t>トウ</t>
    </rPh>
    <rPh sb="4" eb="6">
      <t>イガイ</t>
    </rPh>
    <rPh sb="7" eb="9">
      <t>ショクム</t>
    </rPh>
    <rPh sb="9" eb="11">
      <t>ケイケン</t>
    </rPh>
    <phoneticPr fontId="1"/>
  </si>
  <si>
    <t>海外留学のため休学（H15.10～H17.9）</t>
    <rPh sb="0" eb="2">
      <t>カイガイ</t>
    </rPh>
    <rPh sb="2" eb="4">
      <t>リュウガク</t>
    </rPh>
    <rPh sb="7" eb="9">
      <t>キュウガク</t>
    </rPh>
    <phoneticPr fontId="1"/>
  </si>
  <si>
    <t>－</t>
    <phoneticPr fontId="1"/>
  </si>
  <si>
    <t>普通運転免許</t>
  </si>
  <si>
    <t>選考区分</t>
    <rPh sb="0" eb="2">
      <t>センコウ</t>
    </rPh>
    <rPh sb="2" eb="4">
      <t>クブン</t>
    </rPh>
    <phoneticPr fontId="1"/>
  </si>
  <si>
    <t>看護専任教員（第２回）</t>
    <rPh sb="0" eb="2">
      <t>カンゴ</t>
    </rPh>
    <rPh sb="2" eb="6">
      <t>センニンキョウイン</t>
    </rPh>
    <rPh sb="7" eb="8">
      <t>ダイ</t>
    </rPh>
    <rPh sb="9" eb="10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</si>
</sst>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7" fillId="0" borderId="0" xfId="0" applyFont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0" borderId="0" xfId="0" applyNumberFormat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49" fontId="8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Border="1">
      <alignment vertical="center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>
      <alignment vertical="center"/>
    </xf>
    <xf numFmtId="176" fontId="5" fillId="0" borderId="6" xfId="0" applyNumberFormat="1" applyFont="1" applyBorder="1" applyProtection="1">
      <alignment vertical="center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5" fillId="0" borderId="0" xfId="0" applyFont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0" fontId="5" fillId="0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176" fontId="6" fillId="0" borderId="0" xfId="0" applyNumberFormat="1" applyFont="1" applyAlignment="1" applyProtection="1">
      <alignment vertical="center" shrinkToFit="1"/>
    </xf>
    <xf numFmtId="176" fontId="0" fillId="0" borderId="0" xfId="0" applyNumberFormat="1" applyAlignment="1" applyProtection="1">
      <alignment vertical="center" shrinkToFit="1"/>
      <protection locked="0"/>
    </xf>
    <xf numFmtId="0" fontId="0" fillId="0" borderId="5" xfId="0" applyFill="1" applyBorder="1" applyProtection="1">
      <alignment vertical="center"/>
    </xf>
    <xf numFmtId="0" fontId="5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6" fillId="0" borderId="0" xfId="0" applyFont="1" applyFill="1" applyAlignment="1" applyProtection="1">
      <alignment vertical="center" shrinkToFit="1"/>
    </xf>
  </cellXfs>
  <cellStyles count="2">
    <cellStyle name="標準" xfId="0" builtinId="0"/>
    <cellStyle name="標準 2" xfId="1"/>
  </cellStyles>
  <dxfs count="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101600</xdr:rowOff>
    </xdr:from>
    <xdr:to>
      <xdr:col>2</xdr:col>
      <xdr:colOff>1670050</xdr:colOff>
      <xdr:row>8</xdr:row>
      <xdr:rowOff>88900</xdr:rowOff>
    </xdr:to>
    <xdr:sp macro="" textlink="">
      <xdr:nvSpPr>
        <xdr:cNvPr id="2" name="角丸四角形吹き出し 1"/>
        <xdr:cNvSpPr/>
      </xdr:nvSpPr>
      <xdr:spPr>
        <a:xfrm>
          <a:off x="4387850" y="457200"/>
          <a:ext cx="1593850" cy="1054100"/>
        </a:xfrm>
        <a:prstGeom prst="wedgeRoundRectCallout">
          <a:avLst>
            <a:gd name="adj1" fmla="val 55267"/>
            <a:gd name="adj2" fmla="val -6172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所持していない資格免許については、プルダウンで「－」を選択してください。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/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/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228600</xdr:colOff>
      <xdr:row>1</xdr:row>
      <xdr:rowOff>28575</xdr:rowOff>
    </xdr:from>
    <xdr:to>
      <xdr:col>31</xdr:col>
      <xdr:colOff>232410</xdr:colOff>
      <xdr:row>6</xdr:row>
      <xdr:rowOff>104775</xdr:rowOff>
    </xdr:to>
    <xdr:sp macro="" textlink="">
      <xdr:nvSpPr>
        <xdr:cNvPr id="2" name="角丸四角形吹き出し 1"/>
        <xdr:cNvSpPr/>
      </xdr:nvSpPr>
      <xdr:spPr>
        <a:xfrm>
          <a:off x="15087600" y="209550"/>
          <a:ext cx="2061210" cy="981075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0</xdr:colOff>
      <xdr:row>0</xdr:row>
      <xdr:rowOff>180974</xdr:rowOff>
    </xdr:from>
    <xdr:to>
      <xdr:col>9</xdr:col>
      <xdr:colOff>28576</xdr:colOff>
      <xdr:row>2</xdr:row>
      <xdr:rowOff>19049</xdr:rowOff>
    </xdr:to>
    <xdr:sp macro="" textlink="">
      <xdr:nvSpPr>
        <xdr:cNvPr id="3" name="正方形/長方形 2"/>
        <xdr:cNvSpPr/>
      </xdr:nvSpPr>
      <xdr:spPr>
        <a:xfrm>
          <a:off x="11563350" y="180974"/>
          <a:ext cx="1628776" cy="20002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9524</xdr:colOff>
      <xdr:row>2</xdr:row>
      <xdr:rowOff>171450</xdr:rowOff>
    </xdr:from>
    <xdr:to>
      <xdr:col>9</xdr:col>
      <xdr:colOff>1466850</xdr:colOff>
      <xdr:row>5</xdr:row>
      <xdr:rowOff>9525</xdr:rowOff>
    </xdr:to>
    <xdr:sp macro="" textlink="">
      <xdr:nvSpPr>
        <xdr:cNvPr id="4" name="正方形/長方形 3"/>
        <xdr:cNvSpPr/>
      </xdr:nvSpPr>
      <xdr:spPr>
        <a:xfrm>
          <a:off x="11572874" y="533400"/>
          <a:ext cx="3057526" cy="38100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152400</xdr:colOff>
      <xdr:row>7</xdr:row>
      <xdr:rowOff>85724</xdr:rowOff>
    </xdr:from>
    <xdr:to>
      <xdr:col>31</xdr:col>
      <xdr:colOff>285750</xdr:colOff>
      <xdr:row>18</xdr:row>
      <xdr:rowOff>171449</xdr:rowOff>
    </xdr:to>
    <xdr:sp macro="" textlink="">
      <xdr:nvSpPr>
        <xdr:cNvPr id="5" name="角丸四角形吹き出し 4"/>
        <xdr:cNvSpPr/>
      </xdr:nvSpPr>
      <xdr:spPr>
        <a:xfrm>
          <a:off x="14998700" y="1330324"/>
          <a:ext cx="2190750" cy="204152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４年制大学で、２年休学していた場合の入力例です。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28576</xdr:colOff>
      <xdr:row>1</xdr:row>
      <xdr:rowOff>100012</xdr:rowOff>
    </xdr:from>
    <xdr:to>
      <xdr:col>28</xdr:col>
      <xdr:colOff>315130</xdr:colOff>
      <xdr:row>2</xdr:row>
      <xdr:rowOff>36055</xdr:rowOff>
    </xdr:to>
    <xdr:cxnSp macro="">
      <xdr:nvCxnSpPr>
        <xdr:cNvPr id="7" name="直線矢印コネクタ 6"/>
        <xdr:cNvCxnSpPr>
          <a:stCxn id="2" idx="4"/>
          <a:endCxn id="3" idx="3"/>
        </xdr:cNvCxnSpPr>
      </xdr:nvCxnSpPr>
      <xdr:spPr>
        <a:xfrm flipH="1" flipV="1">
          <a:off x="13192126" y="280987"/>
          <a:ext cx="1982004" cy="117018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1466850</xdr:colOff>
      <xdr:row>4</xdr:row>
      <xdr:rowOff>1588</xdr:rowOff>
    </xdr:from>
    <xdr:to>
      <xdr:col>28</xdr:col>
      <xdr:colOff>473323</xdr:colOff>
      <xdr:row>8</xdr:row>
      <xdr:rowOff>98153</xdr:rowOff>
    </xdr:to>
    <xdr:cxnSp macro="">
      <xdr:nvCxnSpPr>
        <xdr:cNvPr id="8" name="直線矢印コネクタ 7"/>
        <xdr:cNvCxnSpPr>
          <a:stCxn id="5" idx="4"/>
          <a:endCxn id="4" idx="3"/>
        </xdr:cNvCxnSpPr>
      </xdr:nvCxnSpPr>
      <xdr:spPr>
        <a:xfrm flipH="1" flipV="1">
          <a:off x="14617700" y="712788"/>
          <a:ext cx="701923" cy="807765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499110</xdr:colOff>
      <xdr:row>2</xdr:row>
      <xdr:rowOff>153669</xdr:rowOff>
    </xdr:from>
    <xdr:to>
      <xdr:col>2</xdr:col>
      <xdr:colOff>2324100</xdr:colOff>
      <xdr:row>11</xdr:row>
      <xdr:rowOff>9525</xdr:rowOff>
    </xdr:to>
    <xdr:sp macro="" textlink="">
      <xdr:nvSpPr>
        <xdr:cNvPr id="18" name="角丸四角形吹き出し 17"/>
        <xdr:cNvSpPr/>
      </xdr:nvSpPr>
      <xdr:spPr>
        <a:xfrm>
          <a:off x="3556635" y="515619"/>
          <a:ext cx="1824990" cy="1484631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経歴分類で「学生」、「在家庭」を選択した場合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714375</xdr:colOff>
      <xdr:row>4</xdr:row>
      <xdr:rowOff>171450</xdr:rowOff>
    </xdr:from>
    <xdr:to>
      <xdr:col>6</xdr:col>
      <xdr:colOff>3019425</xdr:colOff>
      <xdr:row>6</xdr:row>
      <xdr:rowOff>9525</xdr:rowOff>
    </xdr:to>
    <xdr:sp macro="" textlink="">
      <xdr:nvSpPr>
        <xdr:cNvPr id="20" name="正方形/長方形 19"/>
        <xdr:cNvSpPr/>
      </xdr:nvSpPr>
      <xdr:spPr>
        <a:xfrm>
          <a:off x="6105525" y="895350"/>
          <a:ext cx="5448300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2324100</xdr:colOff>
      <xdr:row>5</xdr:row>
      <xdr:rowOff>90488</xdr:rowOff>
    </xdr:from>
    <xdr:to>
      <xdr:col>3</xdr:col>
      <xdr:colOff>714375</xdr:colOff>
      <xdr:row>6</xdr:row>
      <xdr:rowOff>172085</xdr:rowOff>
    </xdr:to>
    <xdr:cxnSp macro="">
      <xdr:nvCxnSpPr>
        <xdr:cNvPr id="24" name="直線矢印コネクタ 23"/>
        <xdr:cNvCxnSpPr>
          <a:stCxn id="18" idx="3"/>
          <a:endCxn id="20" idx="1"/>
        </xdr:cNvCxnSpPr>
      </xdr:nvCxnSpPr>
      <xdr:spPr>
        <a:xfrm flipV="1">
          <a:off x="5381625" y="995363"/>
          <a:ext cx="723900" cy="262572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1685925</xdr:colOff>
      <xdr:row>14</xdr:row>
      <xdr:rowOff>57151</xdr:rowOff>
    </xdr:from>
    <xdr:to>
      <xdr:col>7</xdr:col>
      <xdr:colOff>419100</xdr:colOff>
      <xdr:row>20</xdr:row>
      <xdr:rowOff>121920</xdr:rowOff>
    </xdr:to>
    <xdr:sp macro="" textlink="">
      <xdr:nvSpPr>
        <xdr:cNvPr id="27" name="角丸四角形吹き出し 26"/>
        <xdr:cNvSpPr/>
      </xdr:nvSpPr>
      <xdr:spPr>
        <a:xfrm>
          <a:off x="10220325" y="2617471"/>
          <a:ext cx="1758315" cy="116204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2025/4/1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225088</xdr:colOff>
      <xdr:row>14</xdr:row>
      <xdr:rowOff>9525</xdr:rowOff>
    </xdr:from>
    <xdr:to>
      <xdr:col>8</xdr:col>
      <xdr:colOff>419100</xdr:colOff>
      <xdr:row>15</xdr:row>
      <xdr:rowOff>77025</xdr:rowOff>
    </xdr:to>
    <xdr:cxnSp macro="">
      <xdr:nvCxnSpPr>
        <xdr:cNvPr id="29" name="直線矢印コネクタ 28"/>
        <xdr:cNvCxnSpPr>
          <a:stCxn id="27" idx="4"/>
          <a:endCxn id="17" idx="2"/>
        </xdr:cNvCxnSpPr>
      </xdr:nvCxnSpPr>
      <xdr:spPr>
        <a:xfrm flipV="1">
          <a:off x="11784628" y="2569845"/>
          <a:ext cx="994112" cy="25038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14</xdr:row>
      <xdr:rowOff>28574</xdr:rowOff>
    </xdr:from>
    <xdr:to>
      <xdr:col>3</xdr:col>
      <xdr:colOff>647699</xdr:colOff>
      <xdr:row>29</xdr:row>
      <xdr:rowOff>38100</xdr:rowOff>
    </xdr:to>
    <xdr:sp macro="" textlink="">
      <xdr:nvSpPr>
        <xdr:cNvPr id="14" name="角丸四角形吹き出し 13"/>
        <xdr:cNvSpPr/>
      </xdr:nvSpPr>
      <xdr:spPr>
        <a:xfrm>
          <a:off x="3600450" y="2562224"/>
          <a:ext cx="2438399" cy="2724151"/>
        </a:xfrm>
        <a:prstGeom prst="wedgeRoundRectCallout">
          <a:avLst>
            <a:gd name="adj1" fmla="val 36915"/>
            <a:gd name="adj2" fmla="val -3176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「専任教員等経験」</a:t>
          </a:r>
          <a:endParaRPr kumimoji="1" lang="en-US" altLang="ja-JP" sz="1100"/>
        </a:p>
        <a:p>
          <a:pPr algn="l"/>
          <a:r>
            <a:rPr kumimoji="1" lang="ja-JP" altLang="en-US" sz="1100"/>
            <a:t>・・・次のいずれかの経験</a:t>
          </a:r>
          <a:endParaRPr kumimoji="1" lang="en-US" altLang="ja-JP" sz="1100"/>
        </a:p>
        <a:p>
          <a:pPr algn="l"/>
          <a:r>
            <a:rPr kumimoji="1" lang="ja-JP" altLang="en-US" sz="1100"/>
            <a:t>・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看護師養成施設において</a:t>
          </a:r>
          <a:r>
            <a:rPr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専任教</a:t>
          </a:r>
          <a:r>
            <a:rPr lang="ja-JP" altLang="en-US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員資格を有して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勤務した経験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専任教員資格取得後、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臨床現場において師長以上の職位での管理経験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「看護師等経験」</a:t>
          </a:r>
          <a:endParaRPr kumimoji="1" lang="en-US" altLang="ja-JP" sz="1100"/>
        </a:p>
        <a:p>
          <a:pPr algn="l"/>
          <a:r>
            <a:rPr kumimoji="1" lang="ja-JP" altLang="en-US" sz="1100"/>
            <a:t>・・・上記「専任教員等経験」以外　の看護師、保健師、助産師としての経験</a:t>
          </a:r>
          <a:endParaRPr kumimoji="1" lang="en-US" altLang="ja-JP" sz="1100"/>
        </a:p>
      </xdr:txBody>
    </xdr:sp>
    <xdr:clientData/>
  </xdr:twoCellAnchor>
  <xdr:twoCellAnchor>
    <xdr:from>
      <xdr:col>4</xdr:col>
      <xdr:colOff>9525</xdr:colOff>
      <xdr:row>11</xdr:row>
      <xdr:rowOff>161923</xdr:rowOff>
    </xdr:from>
    <xdr:to>
      <xdr:col>6</xdr:col>
      <xdr:colOff>9525</xdr:colOff>
      <xdr:row>14</xdr:row>
      <xdr:rowOff>19049</xdr:rowOff>
    </xdr:to>
    <xdr:sp macro="" textlink="">
      <xdr:nvSpPr>
        <xdr:cNvPr id="15" name="正方形/長方形 14"/>
        <xdr:cNvSpPr/>
      </xdr:nvSpPr>
      <xdr:spPr>
        <a:xfrm>
          <a:off x="6124575" y="2152648"/>
          <a:ext cx="2419350" cy="400051"/>
        </a:xfrm>
        <a:prstGeom prst="rect">
          <a:avLst/>
        </a:prstGeom>
        <a:noFill/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457200</xdr:colOff>
      <xdr:row>14</xdr:row>
      <xdr:rowOff>19049</xdr:rowOff>
    </xdr:from>
    <xdr:to>
      <xdr:col>5</xdr:col>
      <xdr:colOff>9525</xdr:colOff>
      <xdr:row>16</xdr:row>
      <xdr:rowOff>76200</xdr:rowOff>
    </xdr:to>
    <xdr:cxnSp macro="">
      <xdr:nvCxnSpPr>
        <xdr:cNvPr id="16" name="直線矢印コネクタ 15"/>
        <xdr:cNvCxnSpPr>
          <a:endCxn id="15" idx="2"/>
        </xdr:cNvCxnSpPr>
      </xdr:nvCxnSpPr>
      <xdr:spPr>
        <a:xfrm flipV="1">
          <a:off x="5848350" y="2552699"/>
          <a:ext cx="1485900" cy="419101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19049</xdr:colOff>
      <xdr:row>12</xdr:row>
      <xdr:rowOff>171450</xdr:rowOff>
    </xdr:from>
    <xdr:to>
      <xdr:col>9</xdr:col>
      <xdr:colOff>19050</xdr:colOff>
      <xdr:row>14</xdr:row>
      <xdr:rowOff>9525</xdr:rowOff>
    </xdr:to>
    <xdr:sp macro="" textlink="">
      <xdr:nvSpPr>
        <xdr:cNvPr id="17" name="正方形/長方形 16"/>
        <xdr:cNvSpPr/>
      </xdr:nvSpPr>
      <xdr:spPr>
        <a:xfrm>
          <a:off x="12378689" y="2366010"/>
          <a:ext cx="800101" cy="20383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1</xdr:row>
      <xdr:rowOff>7620</xdr:rowOff>
    </xdr:from>
    <xdr:to>
      <xdr:col>4</xdr:col>
      <xdr:colOff>441960</xdr:colOff>
      <xdr:row>2</xdr:row>
      <xdr:rowOff>7621</xdr:rowOff>
    </xdr:to>
    <xdr:sp macro="" textlink="">
      <xdr:nvSpPr>
        <xdr:cNvPr id="19" name="正方形/長方形 18"/>
        <xdr:cNvSpPr/>
      </xdr:nvSpPr>
      <xdr:spPr>
        <a:xfrm>
          <a:off x="152400" y="190500"/>
          <a:ext cx="6400800" cy="182881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845820</xdr:colOff>
      <xdr:row>3</xdr:row>
      <xdr:rowOff>106682</xdr:rowOff>
    </xdr:from>
    <xdr:to>
      <xdr:col>1</xdr:col>
      <xdr:colOff>2522220</xdr:colOff>
      <xdr:row>6</xdr:row>
      <xdr:rowOff>114301</xdr:rowOff>
    </xdr:to>
    <xdr:sp macro="" textlink="">
      <xdr:nvSpPr>
        <xdr:cNvPr id="21" name="角丸四角形吹き出し 20"/>
        <xdr:cNvSpPr/>
      </xdr:nvSpPr>
      <xdr:spPr>
        <a:xfrm>
          <a:off x="1181100" y="655322"/>
          <a:ext cx="1676400" cy="55625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2440194</xdr:colOff>
      <xdr:row>2</xdr:row>
      <xdr:rowOff>30483</xdr:rowOff>
    </xdr:from>
    <xdr:to>
      <xdr:col>2</xdr:col>
      <xdr:colOff>152400</xdr:colOff>
      <xdr:row>4</xdr:row>
      <xdr:rowOff>22471</xdr:rowOff>
    </xdr:to>
    <xdr:cxnSp macro="">
      <xdr:nvCxnSpPr>
        <xdr:cNvPr id="22" name="直線矢印コネクタ 21"/>
        <xdr:cNvCxnSpPr>
          <a:stCxn id="21" idx="4"/>
        </xdr:cNvCxnSpPr>
      </xdr:nvCxnSpPr>
      <xdr:spPr>
        <a:xfrm flipV="1">
          <a:off x="2775474" y="396243"/>
          <a:ext cx="432546" cy="35774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11"/>
  <sheetViews>
    <sheetView tabSelected="1" zoomScaleNormal="100" workbookViewId="0">
      <selection activeCell="E3" sqref="E3"/>
    </sheetView>
  </sheetViews>
  <sheetFormatPr defaultRowHeight="14"/>
  <cols>
    <col min="1" max="1" width="20.5" bestFit="1" customWidth="1"/>
    <col min="2" max="2" width="47.08203125" bestFit="1" customWidth="1"/>
    <col min="3" max="3" width="22.75" bestFit="1" customWidth="1"/>
    <col min="4" max="4" width="25.75" customWidth="1"/>
    <col min="5" max="5" width="11.5" bestFit="1" customWidth="1"/>
    <col min="8" max="8" width="9.5" bestFit="1" customWidth="1"/>
    <col min="9" max="9" width="9" style="25"/>
  </cols>
  <sheetData>
    <row r="1" spans="1:10">
      <c r="A1" s="1" t="s">
        <v>253</v>
      </c>
      <c r="B1" s="2" t="s">
        <v>310</v>
      </c>
      <c r="D1" s="1" t="s">
        <v>155</v>
      </c>
      <c r="E1" s="2" t="s">
        <v>156</v>
      </c>
      <c r="I1" s="25">
        <f ca="1">MIN(I3)</f>
        <v>45541</v>
      </c>
      <c r="J1" s="25">
        <f ca="1">MIN(I4)</f>
        <v>45541</v>
      </c>
    </row>
    <row r="2" spans="1:10">
      <c r="A2" s="30"/>
      <c r="B2" s="32" t="s">
        <v>311</v>
      </c>
      <c r="D2" s="9" t="s">
        <v>309</v>
      </c>
      <c r="E2" s="10"/>
    </row>
    <row r="3" spans="1:10">
      <c r="D3" s="57" t="s">
        <v>298</v>
      </c>
      <c r="E3" s="31"/>
      <c r="F3" s="25"/>
      <c r="I3" s="25">
        <f ca="1">IF(ISBLANK(E3),TODAY(),EOMONTH(E3,0))</f>
        <v>45541</v>
      </c>
    </row>
    <row r="4" spans="1:10">
      <c r="A4" s="1" t="s">
        <v>119</v>
      </c>
      <c r="B4" s="2" t="s">
        <v>120</v>
      </c>
      <c r="D4" s="57" t="s">
        <v>286</v>
      </c>
      <c r="E4" s="31"/>
      <c r="F4" s="25"/>
      <c r="I4" s="25">
        <f t="shared" ref="I4:I6" ca="1" si="0">IF(ISBLANK(E4),TODAY(),EOMONTH(E4,0))</f>
        <v>45541</v>
      </c>
    </row>
    <row r="5" spans="1:10">
      <c r="A5" s="4"/>
      <c r="B5" s="3"/>
      <c r="D5" s="33" t="s">
        <v>287</v>
      </c>
      <c r="E5" s="31"/>
      <c r="F5" s="25"/>
      <c r="I5" s="25">
        <f t="shared" ca="1" si="0"/>
        <v>45541</v>
      </c>
    </row>
    <row r="6" spans="1:10">
      <c r="D6" s="33" t="s">
        <v>288</v>
      </c>
      <c r="E6" s="31"/>
      <c r="I6" s="25">
        <f t="shared" ca="1" si="0"/>
        <v>45541</v>
      </c>
    </row>
    <row r="7" spans="1:10">
      <c r="A7" s="1" t="s">
        <v>121</v>
      </c>
      <c r="B7" s="2" t="s">
        <v>122</v>
      </c>
      <c r="D7" s="33"/>
      <c r="E7" s="31"/>
    </row>
    <row r="8" spans="1:10">
      <c r="A8" s="4"/>
      <c r="B8" s="3"/>
      <c r="D8" s="33"/>
      <c r="E8" s="31"/>
    </row>
    <row r="9" spans="1:10">
      <c r="D9" s="33"/>
      <c r="E9" s="31"/>
    </row>
    <row r="10" spans="1:10">
      <c r="A10" s="1" t="s">
        <v>123</v>
      </c>
      <c r="B10" s="2" t="s">
        <v>124</v>
      </c>
      <c r="D10" s="33"/>
      <c r="E10" s="31"/>
    </row>
    <row r="11" spans="1:10">
      <c r="A11" s="4"/>
      <c r="B11" s="11"/>
      <c r="D11" s="34"/>
      <c r="E11" s="35"/>
    </row>
  </sheetData>
  <sheetProtection algorithmName="SHA-512" hashValue="dQIy9EcEhm2mya08opiGwzO7ARtjfoEsw8b8mgv4/Mh/NEkh1UYu40V4NqzYOCbjfUwg9Ud2v+/XNwn9y81GTA==" saltValue="yP3tozrcrF9cCpbj1QtO/Q==" spinCount="100000" sheet="1" objects="1" scenarios="1" selectLockedCells="1"/>
  <phoneticPr fontId="1"/>
  <conditionalFormatting sqref="E2:E11">
    <cfRule type="expression" dxfId="44" priority="2">
      <formula>$D2="－"</formula>
    </cfRule>
    <cfRule type="expression" dxfId="43" priority="4">
      <formula>AND(NOT(ISBLANK($D2)),$D2&lt;&gt;"－",ISBLANK(E2))</formula>
    </cfRule>
  </conditionalFormatting>
  <conditionalFormatting sqref="D3:E5">
    <cfRule type="expression" dxfId="42" priority="1">
      <formula>AND($D$3=$D$4,$D$4=$D$5)</formula>
    </cfRule>
  </conditionalFormatting>
  <dataValidations count="6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>
      <formula1>4</formula1>
      <formula2>4</formula2>
    </dataValidation>
    <dataValidation type="list" allowBlank="1" showInputMessage="1" showErrorMessage="1" sqref="D2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>
      <formula1>$B$11</formula1>
    </dataValidation>
    <dataValidation type="date" operator="lessThan" allowBlank="1" showInputMessage="1" showErrorMessage="1" prompt="西暦で入力してください。" sqref="B11">
      <formula1>TODAY()</formula1>
    </dataValidation>
    <dataValidation type="list" allowBlank="1" showInputMessage="1" showErrorMessage="1" sqref="D6">
      <formula1>"助産師,－"</formula1>
    </dataValidation>
    <dataValidation type="list" allowBlank="1" showInputMessage="1" showErrorMessage="1" sqref="D5">
      <formula1>"保健師,－"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1"/>
  </sheetPr>
  <dimension ref="A1:N12"/>
  <sheetViews>
    <sheetView workbookViewId="0">
      <selection activeCell="E7" sqref="E7"/>
    </sheetView>
  </sheetViews>
  <sheetFormatPr defaultColWidth="8.75" defaultRowHeight="13"/>
  <cols>
    <col min="1" max="1" width="48.83203125" style="13" bestFit="1" customWidth="1"/>
    <col min="2" max="2" width="47.83203125" style="13" bestFit="1" customWidth="1"/>
    <col min="3" max="14" width="40.83203125" style="13" bestFit="1" customWidth="1"/>
    <col min="15" max="16384" width="8.75" style="13"/>
  </cols>
  <sheetData>
    <row r="1" spans="1:14">
      <c r="A1" s="12" t="s">
        <v>49</v>
      </c>
      <c r="B1" s="12" t="s">
        <v>50</v>
      </c>
      <c r="C1" s="12" t="s">
        <v>51</v>
      </c>
      <c r="D1" s="12" t="s">
        <v>97</v>
      </c>
      <c r="E1" s="12" t="s">
        <v>98</v>
      </c>
      <c r="F1" s="12" t="s">
        <v>99</v>
      </c>
      <c r="G1" s="12" t="s">
        <v>100</v>
      </c>
      <c r="H1" s="12" t="s">
        <v>101</v>
      </c>
      <c r="I1" s="12" t="s">
        <v>102</v>
      </c>
      <c r="J1" s="12" t="s">
        <v>103</v>
      </c>
      <c r="K1" s="12" t="s">
        <v>104</v>
      </c>
      <c r="L1" s="12" t="s">
        <v>105</v>
      </c>
      <c r="M1" s="12" t="s">
        <v>106</v>
      </c>
      <c r="N1" s="12" t="s">
        <v>107</v>
      </c>
    </row>
    <row r="2" spans="1:14">
      <c r="A2" s="12" t="s">
        <v>108</v>
      </c>
      <c r="B2" s="12" t="s">
        <v>53</v>
      </c>
      <c r="C2" s="12" t="s">
        <v>22</v>
      </c>
      <c r="D2" s="12" t="s">
        <v>109</v>
      </c>
      <c r="E2" s="12" t="s">
        <v>110</v>
      </c>
      <c r="F2" s="12" t="s">
        <v>111</v>
      </c>
      <c r="G2" s="12" t="s">
        <v>112</v>
      </c>
      <c r="H2" s="12" t="s">
        <v>113</v>
      </c>
      <c r="I2" s="12" t="s">
        <v>114</v>
      </c>
      <c r="J2" s="12" t="s">
        <v>115</v>
      </c>
      <c r="K2" s="12" t="s">
        <v>116</v>
      </c>
      <c r="L2" s="12" t="s">
        <v>94</v>
      </c>
      <c r="M2" s="12" t="s">
        <v>117</v>
      </c>
      <c r="N2" s="12" t="s">
        <v>118</v>
      </c>
    </row>
    <row r="3" spans="1:14">
      <c r="A3" s="12" t="s">
        <v>34</v>
      </c>
      <c r="B3" s="12" t="s">
        <v>38</v>
      </c>
      <c r="C3" s="12" t="s">
        <v>36</v>
      </c>
      <c r="D3" s="12" t="s">
        <v>39</v>
      </c>
      <c r="E3" s="12" t="s">
        <v>39</v>
      </c>
      <c r="F3" s="12" t="s">
        <v>39</v>
      </c>
      <c r="G3" s="12" t="s">
        <v>39</v>
      </c>
      <c r="H3" s="12" t="s">
        <v>36</v>
      </c>
      <c r="I3" s="12" t="s">
        <v>36</v>
      </c>
      <c r="J3" s="12" t="s">
        <v>36</v>
      </c>
      <c r="K3" s="12" t="s">
        <v>36</v>
      </c>
      <c r="L3" s="12" t="s">
        <v>36</v>
      </c>
      <c r="M3" s="12" t="s">
        <v>36</v>
      </c>
      <c r="N3" s="12" t="s">
        <v>37</v>
      </c>
    </row>
    <row r="4" spans="1:14">
      <c r="A4" s="12" t="s">
        <v>40</v>
      </c>
      <c r="B4" s="12" t="s">
        <v>45</v>
      </c>
      <c r="C4" s="12" t="s">
        <v>42</v>
      </c>
      <c r="D4" s="12" t="s">
        <v>44</v>
      </c>
      <c r="E4" s="12" t="s">
        <v>54</v>
      </c>
      <c r="F4" s="12" t="s">
        <v>44</v>
      </c>
      <c r="G4" s="12" t="s">
        <v>54</v>
      </c>
      <c r="H4" s="12" t="s">
        <v>43</v>
      </c>
      <c r="I4" s="12" t="s">
        <v>43</v>
      </c>
      <c r="J4" s="12" t="s">
        <v>42</v>
      </c>
      <c r="K4" s="12" t="s">
        <v>42</v>
      </c>
      <c r="L4" s="12" t="s">
        <v>96</v>
      </c>
      <c r="M4" s="12" t="s">
        <v>42</v>
      </c>
      <c r="N4" s="12" t="s">
        <v>44</v>
      </c>
    </row>
    <row r="5" spans="1:14">
      <c r="A5" s="12" t="s">
        <v>165</v>
      </c>
      <c r="B5" s="12" t="s">
        <v>167</v>
      </c>
      <c r="C5" s="12" t="s">
        <v>166</v>
      </c>
      <c r="D5" s="12" t="s">
        <v>166</v>
      </c>
      <c r="E5" s="12" t="s">
        <v>166</v>
      </c>
      <c r="F5" s="12" t="s">
        <v>166</v>
      </c>
      <c r="G5" s="12" t="s">
        <v>166</v>
      </c>
      <c r="H5" s="12" t="s">
        <v>166</v>
      </c>
      <c r="I5" s="12" t="s">
        <v>166</v>
      </c>
      <c r="J5" s="12" t="s">
        <v>166</v>
      </c>
      <c r="K5" s="12" t="s">
        <v>166</v>
      </c>
      <c r="L5" s="12" t="s">
        <v>166</v>
      </c>
      <c r="M5" s="12" t="s">
        <v>166</v>
      </c>
      <c r="N5" s="12" t="s">
        <v>166</v>
      </c>
    </row>
    <row r="6" spans="1:14">
      <c r="A6" s="12" t="s">
        <v>169</v>
      </c>
      <c r="B6" s="12" t="s">
        <v>171</v>
      </c>
      <c r="C6" s="12" t="s">
        <v>170</v>
      </c>
      <c r="D6" s="12" t="s">
        <v>171</v>
      </c>
      <c r="E6" s="12" t="s">
        <v>171</v>
      </c>
      <c r="F6" s="12" t="s">
        <v>171</v>
      </c>
      <c r="G6" s="12" t="s">
        <v>171</v>
      </c>
      <c r="H6" s="12" t="s">
        <v>171</v>
      </c>
      <c r="I6" s="12" t="s">
        <v>171</v>
      </c>
      <c r="J6" s="12" t="s">
        <v>171</v>
      </c>
      <c r="K6" s="12" t="s">
        <v>171</v>
      </c>
      <c r="L6" s="12" t="s">
        <v>171</v>
      </c>
      <c r="M6" s="12" t="s">
        <v>171</v>
      </c>
      <c r="N6" s="12" t="s">
        <v>171</v>
      </c>
    </row>
    <row r="7" spans="1:14">
      <c r="A7" s="12" t="s">
        <v>172</v>
      </c>
      <c r="B7" s="12" t="s">
        <v>174</v>
      </c>
      <c r="C7" s="12" t="s">
        <v>173</v>
      </c>
      <c r="D7" s="12" t="s">
        <v>174</v>
      </c>
      <c r="E7" s="12" t="s">
        <v>174</v>
      </c>
      <c r="F7" s="12" t="s">
        <v>174</v>
      </c>
      <c r="G7" s="12" t="s">
        <v>174</v>
      </c>
      <c r="H7" s="12" t="s">
        <v>174</v>
      </c>
      <c r="I7" s="12" t="s">
        <v>174</v>
      </c>
      <c r="J7" s="12" t="s">
        <v>174</v>
      </c>
      <c r="K7" s="12" t="s">
        <v>174</v>
      </c>
      <c r="L7" s="12" t="s">
        <v>174</v>
      </c>
      <c r="M7" s="12" t="s">
        <v>174</v>
      </c>
      <c r="N7" s="12" t="s">
        <v>174</v>
      </c>
    </row>
    <row r="8" spans="1:14">
      <c r="A8" s="12" t="s">
        <v>195</v>
      </c>
      <c r="B8" s="12" t="s">
        <v>196</v>
      </c>
      <c r="C8" s="12" t="s">
        <v>176</v>
      </c>
      <c r="D8" s="12" t="s">
        <v>176</v>
      </c>
      <c r="E8" s="12" t="s">
        <v>176</v>
      </c>
      <c r="F8" s="12" t="s">
        <v>176</v>
      </c>
      <c r="G8" s="12" t="s">
        <v>176</v>
      </c>
      <c r="H8" s="12" t="s">
        <v>176</v>
      </c>
      <c r="I8" s="12" t="s">
        <v>176</v>
      </c>
      <c r="J8" s="12" t="s">
        <v>176</v>
      </c>
      <c r="K8" s="12" t="s">
        <v>176</v>
      </c>
      <c r="L8" s="12" t="s">
        <v>176</v>
      </c>
      <c r="M8" s="12" t="s">
        <v>176</v>
      </c>
      <c r="N8" s="12" t="s">
        <v>176</v>
      </c>
    </row>
    <row r="9" spans="1:14">
      <c r="A9" s="12" t="s">
        <v>197</v>
      </c>
      <c r="B9" s="12" t="s">
        <v>198</v>
      </c>
      <c r="C9" s="12" t="s">
        <v>178</v>
      </c>
      <c r="D9" s="12" t="s">
        <v>178</v>
      </c>
      <c r="E9" s="12" t="s">
        <v>178</v>
      </c>
      <c r="F9" s="12" t="s">
        <v>178</v>
      </c>
      <c r="G9" s="12" t="s">
        <v>178</v>
      </c>
      <c r="H9" s="12" t="s">
        <v>178</v>
      </c>
      <c r="I9" s="12" t="s">
        <v>178</v>
      </c>
      <c r="J9" s="12" t="s">
        <v>178</v>
      </c>
      <c r="K9" s="12" t="s">
        <v>178</v>
      </c>
      <c r="L9" s="12" t="s">
        <v>178</v>
      </c>
      <c r="M9" s="12" t="s">
        <v>178</v>
      </c>
      <c r="N9" s="12" t="s">
        <v>178</v>
      </c>
    </row>
    <row r="10" spans="1:14">
      <c r="A10" s="12" t="s">
        <v>179</v>
      </c>
      <c r="B10" s="12" t="s">
        <v>181</v>
      </c>
      <c r="C10" s="12" t="s">
        <v>180</v>
      </c>
      <c r="D10" s="12" t="s">
        <v>205</v>
      </c>
      <c r="E10" s="12" t="s">
        <v>206</v>
      </c>
      <c r="F10" s="12" t="s">
        <v>205</v>
      </c>
      <c r="G10" s="12" t="s">
        <v>206</v>
      </c>
      <c r="H10" s="12" t="s">
        <v>180</v>
      </c>
      <c r="I10" s="12" t="s">
        <v>180</v>
      </c>
      <c r="J10" s="12" t="s">
        <v>180</v>
      </c>
      <c r="K10" s="12" t="s">
        <v>180</v>
      </c>
      <c r="L10" s="12" t="s">
        <v>180</v>
      </c>
      <c r="M10" s="12" t="s">
        <v>180</v>
      </c>
      <c r="N10" s="12" t="s">
        <v>180</v>
      </c>
    </row>
    <row r="11" spans="1:14">
      <c r="A11" s="12" t="s">
        <v>183</v>
      </c>
      <c r="B11" s="12" t="s">
        <v>199</v>
      </c>
      <c r="C11" s="12" t="s">
        <v>184</v>
      </c>
      <c r="D11" s="12" t="s">
        <v>207</v>
      </c>
      <c r="E11" s="12" t="s">
        <v>208</v>
      </c>
      <c r="F11" s="12" t="s">
        <v>207</v>
      </c>
      <c r="G11" s="12" t="s">
        <v>208</v>
      </c>
      <c r="H11" s="12" t="s">
        <v>184</v>
      </c>
      <c r="I11" s="12" t="s">
        <v>184</v>
      </c>
      <c r="J11" s="12" t="s">
        <v>184</v>
      </c>
      <c r="K11" s="12" t="s">
        <v>184</v>
      </c>
      <c r="L11" s="12" t="s">
        <v>184</v>
      </c>
      <c r="M11" s="12" t="s">
        <v>184</v>
      </c>
      <c r="N11" s="12" t="s">
        <v>184</v>
      </c>
    </row>
    <row r="12" spans="1:14">
      <c r="A12" s="12" t="s">
        <v>188</v>
      </c>
      <c r="B12" s="12" t="s">
        <v>189</v>
      </c>
      <c r="C12" s="12" t="s">
        <v>189</v>
      </c>
      <c r="D12" s="12" t="s">
        <v>190</v>
      </c>
      <c r="E12" s="12" t="s">
        <v>190</v>
      </c>
      <c r="F12" s="12" t="s">
        <v>190</v>
      </c>
      <c r="G12" s="12" t="s">
        <v>190</v>
      </c>
      <c r="H12" s="12" t="s">
        <v>190</v>
      </c>
      <c r="I12" s="12" t="s">
        <v>190</v>
      </c>
      <c r="J12" s="12" t="s">
        <v>190</v>
      </c>
      <c r="K12" s="12" t="s">
        <v>190</v>
      </c>
      <c r="L12" s="12" t="s">
        <v>190</v>
      </c>
      <c r="M12" s="12" t="s">
        <v>190</v>
      </c>
      <c r="N12" s="12" t="s">
        <v>190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/>
  </sheetPr>
  <dimension ref="A1:H12"/>
  <sheetViews>
    <sheetView workbookViewId="0">
      <selection activeCell="E7" sqref="E7"/>
    </sheetView>
  </sheetViews>
  <sheetFormatPr defaultColWidth="8.75" defaultRowHeight="13"/>
  <cols>
    <col min="1" max="1" width="48.83203125" style="13" bestFit="1" customWidth="1"/>
    <col min="2" max="3" width="47.83203125" style="13" bestFit="1" customWidth="1"/>
    <col min="4" max="8" width="40.83203125" style="13" bestFit="1" customWidth="1"/>
    <col min="9" max="16384" width="8.75" style="13"/>
  </cols>
  <sheetData>
    <row r="1" spans="1:8">
      <c r="A1" s="12" t="s">
        <v>0</v>
      </c>
      <c r="B1" s="12" t="s">
        <v>49</v>
      </c>
      <c r="C1" s="12" t="s">
        <v>50</v>
      </c>
      <c r="D1" s="12" t="s">
        <v>51</v>
      </c>
      <c r="E1" s="12" t="s">
        <v>56</v>
      </c>
      <c r="F1" s="12" t="s">
        <v>57</v>
      </c>
      <c r="G1" s="12" t="s">
        <v>58</v>
      </c>
      <c r="H1" s="12" t="s">
        <v>59</v>
      </c>
    </row>
    <row r="2" spans="1:8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60</v>
      </c>
      <c r="F2" s="12" t="s">
        <v>209</v>
      </c>
      <c r="G2" s="12" t="s">
        <v>61</v>
      </c>
      <c r="H2" s="12" t="s">
        <v>62</v>
      </c>
    </row>
    <row r="3" spans="1:8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36</v>
      </c>
      <c r="F3" s="12" t="s">
        <v>38</v>
      </c>
      <c r="G3" s="12" t="s">
        <v>36</v>
      </c>
      <c r="H3" s="12" t="s">
        <v>37</v>
      </c>
    </row>
    <row r="4" spans="1:8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42</v>
      </c>
      <c r="F4" s="12" t="s">
        <v>45</v>
      </c>
      <c r="G4" s="12" t="s">
        <v>63</v>
      </c>
      <c r="H4" s="12" t="s">
        <v>44</v>
      </c>
    </row>
    <row r="5" spans="1:8">
      <c r="A5" s="12" t="s">
        <v>165</v>
      </c>
      <c r="B5" s="12" t="s">
        <v>167</v>
      </c>
      <c r="C5" s="12" t="s">
        <v>167</v>
      </c>
      <c r="D5" s="12" t="s">
        <v>166</v>
      </c>
      <c r="E5" s="12" t="s">
        <v>166</v>
      </c>
      <c r="F5" s="12" t="s">
        <v>166</v>
      </c>
      <c r="G5" s="12" t="s">
        <v>166</v>
      </c>
      <c r="H5" s="12" t="s">
        <v>166</v>
      </c>
    </row>
    <row r="6" spans="1:8">
      <c r="A6" s="12" t="s">
        <v>169</v>
      </c>
      <c r="B6" s="12" t="s">
        <v>171</v>
      </c>
      <c r="C6" s="12" t="s">
        <v>171</v>
      </c>
      <c r="D6" s="12" t="s">
        <v>170</v>
      </c>
      <c r="E6" s="12" t="s">
        <v>171</v>
      </c>
      <c r="F6" s="12" t="s">
        <v>171</v>
      </c>
      <c r="G6" s="12" t="s">
        <v>171</v>
      </c>
      <c r="H6" s="12" t="s">
        <v>171</v>
      </c>
    </row>
    <row r="7" spans="1:8">
      <c r="A7" s="12" t="s">
        <v>172</v>
      </c>
      <c r="B7" s="12" t="s">
        <v>174</v>
      </c>
      <c r="C7" s="12" t="s">
        <v>174</v>
      </c>
      <c r="D7" s="12" t="s">
        <v>173</v>
      </c>
      <c r="E7" s="12" t="s">
        <v>174</v>
      </c>
      <c r="F7" s="12" t="s">
        <v>174</v>
      </c>
      <c r="G7" s="12" t="s">
        <v>174</v>
      </c>
      <c r="H7" s="12" t="s">
        <v>174</v>
      </c>
    </row>
    <row r="8" spans="1:8">
      <c r="A8" s="12" t="s">
        <v>195</v>
      </c>
      <c r="B8" s="12" t="s">
        <v>196</v>
      </c>
      <c r="C8" s="12" t="s">
        <v>196</v>
      </c>
      <c r="D8" s="12" t="s">
        <v>176</v>
      </c>
      <c r="E8" s="12" t="s">
        <v>176</v>
      </c>
      <c r="F8" s="12" t="s">
        <v>176</v>
      </c>
      <c r="G8" s="12" t="s">
        <v>176</v>
      </c>
      <c r="H8" s="12" t="s">
        <v>176</v>
      </c>
    </row>
    <row r="9" spans="1:8">
      <c r="A9" s="12" t="s">
        <v>210</v>
      </c>
      <c r="B9" s="12" t="s">
        <v>203</v>
      </c>
      <c r="C9" s="12" t="s">
        <v>198</v>
      </c>
      <c r="D9" s="12" t="s">
        <v>178</v>
      </c>
      <c r="E9" s="12" t="s">
        <v>178</v>
      </c>
      <c r="F9" s="12" t="s">
        <v>178</v>
      </c>
      <c r="G9" s="12" t="s">
        <v>178</v>
      </c>
      <c r="H9" s="12" t="s">
        <v>178</v>
      </c>
    </row>
    <row r="10" spans="1:8">
      <c r="A10" s="12" t="s">
        <v>204</v>
      </c>
      <c r="B10" s="12" t="s">
        <v>182</v>
      </c>
      <c r="C10" s="12" t="s">
        <v>181</v>
      </c>
      <c r="D10" s="12" t="s">
        <v>180</v>
      </c>
      <c r="E10" s="12" t="s">
        <v>180</v>
      </c>
      <c r="F10" s="12" t="s">
        <v>181</v>
      </c>
      <c r="G10" s="12" t="s">
        <v>180</v>
      </c>
      <c r="H10" s="12" t="s">
        <v>180</v>
      </c>
    </row>
    <row r="11" spans="1:8">
      <c r="A11" s="12" t="s">
        <v>183</v>
      </c>
      <c r="B11" s="12" t="s">
        <v>187</v>
      </c>
      <c r="C11" s="12" t="s">
        <v>199</v>
      </c>
      <c r="D11" s="12" t="s">
        <v>184</v>
      </c>
      <c r="E11" s="12" t="s">
        <v>184</v>
      </c>
      <c r="F11" s="12" t="s">
        <v>199</v>
      </c>
      <c r="G11" s="12" t="s">
        <v>184</v>
      </c>
      <c r="H11" s="12" t="s">
        <v>184</v>
      </c>
    </row>
    <row r="12" spans="1:8">
      <c r="A12" s="12" t="s">
        <v>188</v>
      </c>
      <c r="B12" s="12" t="s">
        <v>189</v>
      </c>
      <c r="C12" s="12" t="s">
        <v>189</v>
      </c>
      <c r="D12" s="12" t="s">
        <v>189</v>
      </c>
      <c r="E12" s="12" t="s">
        <v>190</v>
      </c>
      <c r="F12" s="12" t="s">
        <v>190</v>
      </c>
      <c r="G12" s="12" t="s">
        <v>190</v>
      </c>
      <c r="H12" s="12" t="s">
        <v>190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/>
  </sheetPr>
  <dimension ref="A1:Q13"/>
  <sheetViews>
    <sheetView workbookViewId="0">
      <selection activeCell="K2" sqref="K2"/>
    </sheetView>
  </sheetViews>
  <sheetFormatPr defaultRowHeight="14"/>
  <cols>
    <col min="11" max="11" width="10.5" bestFit="1" customWidth="1"/>
  </cols>
  <sheetData>
    <row r="1" spans="1:17">
      <c r="A1" t="s">
        <v>133</v>
      </c>
      <c r="F1" t="s">
        <v>138</v>
      </c>
      <c r="G1">
        <v>3</v>
      </c>
      <c r="H1" t="s">
        <v>255</v>
      </c>
      <c r="I1">
        <v>1</v>
      </c>
      <c r="K1" s="36">
        <v>45747</v>
      </c>
      <c r="M1" t="s">
        <v>281</v>
      </c>
      <c r="N1">
        <v>0</v>
      </c>
      <c r="P1" t="s">
        <v>293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282</v>
      </c>
      <c r="N2">
        <v>0</v>
      </c>
      <c r="P2" t="s">
        <v>294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290</v>
      </c>
      <c r="N3">
        <v>1</v>
      </c>
      <c r="P3" t="s">
        <v>295</v>
      </c>
      <c r="Q3">
        <v>1</v>
      </c>
    </row>
    <row r="4" spans="1:17">
      <c r="F4" t="s">
        <v>141</v>
      </c>
      <c r="G4">
        <v>1</v>
      </c>
      <c r="H4" t="s">
        <v>258</v>
      </c>
      <c r="I4">
        <v>0</v>
      </c>
      <c r="M4" t="s">
        <v>292</v>
      </c>
      <c r="N4">
        <v>1</v>
      </c>
      <c r="P4" t="s">
        <v>296</v>
      </c>
      <c r="Q4">
        <v>1</v>
      </c>
    </row>
    <row r="5" spans="1:17">
      <c r="F5" t="s">
        <v>142</v>
      </c>
      <c r="G5">
        <v>1</v>
      </c>
      <c r="H5" t="s">
        <v>251</v>
      </c>
      <c r="I5">
        <v>0</v>
      </c>
      <c r="M5" t="s">
        <v>306</v>
      </c>
      <c r="N5">
        <v>0</v>
      </c>
      <c r="P5" t="s">
        <v>297</v>
      </c>
      <c r="Q5">
        <v>1</v>
      </c>
    </row>
    <row r="6" spans="1:17">
      <c r="F6" t="s">
        <v>143</v>
      </c>
      <c r="G6">
        <v>2</v>
      </c>
      <c r="H6" t="s">
        <v>154</v>
      </c>
      <c r="I6">
        <v>1</v>
      </c>
      <c r="M6" t="s">
        <v>272</v>
      </c>
      <c r="N6">
        <v>0</v>
      </c>
    </row>
    <row r="7" spans="1:17">
      <c r="F7" t="s">
        <v>144</v>
      </c>
      <c r="G7">
        <v>3</v>
      </c>
      <c r="H7" t="s">
        <v>252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E11"/>
  <sheetViews>
    <sheetView workbookViewId="0">
      <selection activeCell="B3" sqref="B3"/>
    </sheetView>
  </sheetViews>
  <sheetFormatPr defaultColWidth="8.75" defaultRowHeight="14"/>
  <cols>
    <col min="1" max="1" width="20.5" style="7" bestFit="1" customWidth="1"/>
    <col min="2" max="2" width="36.08203125" style="7" bestFit="1" customWidth="1"/>
    <col min="3" max="3" width="22.75" style="7" bestFit="1" customWidth="1"/>
    <col min="4" max="4" width="25.75" style="7" customWidth="1"/>
    <col min="5" max="5" width="11.5" style="7" bestFit="1" customWidth="1"/>
    <col min="6" max="7" width="8.75" style="7"/>
    <col min="8" max="8" width="9.5" style="7" bestFit="1" customWidth="1"/>
    <col min="9" max="16384" width="8.75" style="7"/>
  </cols>
  <sheetData>
    <row r="1" spans="1:5">
      <c r="A1" s="14" t="s">
        <v>253</v>
      </c>
      <c r="B1" s="15" t="s">
        <v>310</v>
      </c>
      <c r="D1" s="14" t="s">
        <v>155</v>
      </c>
      <c r="E1" s="15" t="s">
        <v>156</v>
      </c>
    </row>
    <row r="2" spans="1:5">
      <c r="A2" s="37"/>
      <c r="B2" s="16" t="str">
        <f>'入力シート（基本情報）'!$B$2</f>
        <v>看護専任教員（第２回）</v>
      </c>
      <c r="D2" s="17" t="s">
        <v>308</v>
      </c>
      <c r="E2" s="18"/>
    </row>
    <row r="3" spans="1:5">
      <c r="D3" s="17" t="s">
        <v>298</v>
      </c>
      <c r="E3" s="18">
        <v>44652</v>
      </c>
    </row>
    <row r="4" spans="1:5">
      <c r="A4" s="14" t="s">
        <v>119</v>
      </c>
      <c r="B4" s="15" t="s">
        <v>120</v>
      </c>
      <c r="D4" s="17" t="s">
        <v>286</v>
      </c>
      <c r="E4" s="18">
        <v>38443</v>
      </c>
    </row>
    <row r="5" spans="1:5">
      <c r="A5" s="21" t="s">
        <v>211</v>
      </c>
      <c r="B5" s="16" t="s">
        <v>212</v>
      </c>
      <c r="D5" s="17" t="s">
        <v>277</v>
      </c>
      <c r="E5" s="44"/>
    </row>
    <row r="6" spans="1:5">
      <c r="D6" s="17" t="s">
        <v>289</v>
      </c>
      <c r="E6" s="18">
        <v>38808</v>
      </c>
    </row>
    <row r="7" spans="1:5">
      <c r="A7" s="14" t="s">
        <v>121</v>
      </c>
      <c r="B7" s="15" t="s">
        <v>122</v>
      </c>
      <c r="D7" s="19"/>
      <c r="E7" s="20"/>
    </row>
    <row r="8" spans="1:5">
      <c r="A8" s="21" t="s">
        <v>213</v>
      </c>
      <c r="B8" s="16" t="s">
        <v>214</v>
      </c>
      <c r="D8" s="19"/>
      <c r="E8" s="20"/>
    </row>
    <row r="9" spans="1:5">
      <c r="D9" s="19"/>
      <c r="E9" s="20"/>
    </row>
    <row r="10" spans="1:5">
      <c r="A10" s="14" t="s">
        <v>123</v>
      </c>
      <c r="B10" s="15" t="s">
        <v>124</v>
      </c>
      <c r="D10" s="19"/>
      <c r="E10" s="20"/>
    </row>
    <row r="11" spans="1:5">
      <c r="A11" s="21" t="s">
        <v>134</v>
      </c>
      <c r="B11" s="22">
        <v>30590</v>
      </c>
      <c r="D11" s="23"/>
      <c r="E11" s="24"/>
    </row>
  </sheetData>
  <sheetProtection algorithmName="SHA-512" hashValue="KsxeEm836kRNPSVAInFonFMPsJ5yh3vH6w5E0/AlMFMmoivhdLJKthOID8FNMebTecVEpvkzLI3Bi1okPCZKyA==" saltValue="uXdD+NMmh+JjxJ2E39jQlw==" spinCount="100000" sheet="1" objects="1" scenarios="1" selectLockedCells="1" selectUnlockedCells="1"/>
  <phoneticPr fontId="1"/>
  <conditionalFormatting sqref="E2">
    <cfRule type="expression" dxfId="41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>
      <formula1>$B$11</formula1>
    </dataValidation>
    <dataValidation type="list" allowBlank="1" showInputMessage="1" showErrorMessage="1" sqref="D2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>
      <formula1>4</formula1>
      <formula2>4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D2" sqref="D2"/>
    </sheetView>
  </sheetViews>
  <sheetFormatPr defaultColWidth="8.75" defaultRowHeight="14"/>
  <cols>
    <col min="1" max="1" width="4.33203125" style="7" bestFit="1" customWidth="1"/>
    <col min="2" max="5" width="35.75" style="7" customWidth="1"/>
    <col min="6" max="9" width="7.33203125" style="8" bestFit="1" customWidth="1"/>
    <col min="10" max="10" width="9.3320312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 t="str">
        <f>IF(ISBLANK(B2),"",ROW()-1)</f>
        <v/>
      </c>
      <c r="B2" s="5"/>
      <c r="C2" s="7" t="s">
        <v>138</v>
      </c>
      <c r="D2" s="5"/>
      <c r="E2" s="5"/>
      <c r="F2" s="6"/>
      <c r="G2" s="6"/>
      <c r="H2" s="6"/>
      <c r="I2" s="6"/>
      <c r="J2" s="5"/>
    </row>
    <row r="3" spans="1:10">
      <c r="A3" s="7" t="str">
        <f t="shared" ref="A3:A66" si="0">IF(ISBLANK(B3),"",ROW()-1)</f>
        <v/>
      </c>
      <c r="B3" s="5"/>
      <c r="C3" s="5"/>
      <c r="D3" s="5"/>
      <c r="E3" s="5"/>
      <c r="F3" s="6"/>
      <c r="G3" s="6"/>
      <c r="H3" s="6"/>
      <c r="I3" s="6"/>
      <c r="J3" s="5"/>
    </row>
    <row r="4" spans="1:10">
      <c r="A4" s="7" t="str">
        <f t="shared" si="0"/>
        <v/>
      </c>
      <c r="B4" s="5"/>
      <c r="C4" s="5"/>
      <c r="D4" s="5"/>
      <c r="E4" s="5"/>
      <c r="F4" s="6"/>
      <c r="G4" s="6"/>
      <c r="H4" s="6"/>
      <c r="I4" s="6"/>
      <c r="J4" s="5"/>
    </row>
    <row r="5" spans="1:10">
      <c r="A5" s="7" t="str">
        <f t="shared" si="0"/>
        <v/>
      </c>
      <c r="B5" s="5"/>
      <c r="C5" s="5"/>
      <c r="D5" s="5"/>
      <c r="E5" s="5"/>
      <c r="F5" s="6"/>
      <c r="G5" s="6"/>
      <c r="H5" s="6"/>
      <c r="I5" s="6"/>
      <c r="J5" s="5"/>
    </row>
    <row r="6" spans="1:10">
      <c r="A6" s="7" t="str">
        <f t="shared" si="0"/>
        <v/>
      </c>
      <c r="B6" s="5"/>
      <c r="C6" s="5"/>
      <c r="D6" s="5"/>
      <c r="E6" s="5"/>
      <c r="F6" s="6"/>
      <c r="G6" s="6"/>
      <c r="H6" s="6"/>
      <c r="I6" s="6"/>
      <c r="J6" s="5"/>
    </row>
    <row r="7" spans="1:10">
      <c r="A7" s="7" t="str">
        <f t="shared" si="0"/>
        <v/>
      </c>
      <c r="B7" s="5"/>
      <c r="C7" s="5"/>
      <c r="D7" s="5"/>
      <c r="E7" s="5"/>
      <c r="F7" s="6"/>
      <c r="G7" s="6"/>
      <c r="H7" s="6"/>
      <c r="I7" s="6"/>
      <c r="J7" s="5"/>
    </row>
    <row r="8" spans="1:10">
      <c r="A8" s="7" t="str">
        <f t="shared" si="0"/>
        <v/>
      </c>
      <c r="B8" s="5"/>
      <c r="C8" s="5"/>
      <c r="D8" s="5"/>
      <c r="E8" s="5"/>
      <c r="F8" s="6"/>
      <c r="G8" s="6"/>
      <c r="H8" s="6"/>
      <c r="I8" s="6"/>
      <c r="J8" s="5"/>
    </row>
    <row r="9" spans="1:10">
      <c r="A9" s="7" t="str">
        <f t="shared" si="0"/>
        <v/>
      </c>
      <c r="B9" s="5"/>
      <c r="C9" s="5"/>
      <c r="D9" s="5"/>
      <c r="E9" s="5"/>
      <c r="F9" s="6"/>
      <c r="G9" s="6"/>
      <c r="H9" s="6"/>
      <c r="I9" s="6"/>
      <c r="J9" s="5"/>
    </row>
    <row r="10" spans="1:10">
      <c r="A10" s="7" t="str">
        <f t="shared" si="0"/>
        <v/>
      </c>
      <c r="B10" s="5"/>
      <c r="C10" s="5"/>
      <c r="D10" s="5"/>
      <c r="E10" s="5"/>
      <c r="F10" s="6"/>
      <c r="G10" s="6"/>
      <c r="H10" s="6"/>
      <c r="I10" s="6"/>
      <c r="J10" s="5"/>
    </row>
    <row r="11" spans="1:10">
      <c r="A11" s="7" t="str">
        <f t="shared" si="0"/>
        <v/>
      </c>
      <c r="B11" s="5"/>
      <c r="C11" s="5"/>
      <c r="D11" s="5"/>
      <c r="E11" s="5"/>
      <c r="F11" s="6"/>
      <c r="G11" s="6"/>
      <c r="H11" s="6"/>
      <c r="I11" s="6"/>
      <c r="J11" s="5"/>
    </row>
    <row r="12" spans="1:10">
      <c r="A12" s="7" t="str">
        <f t="shared" si="0"/>
        <v/>
      </c>
      <c r="B12" s="5"/>
      <c r="C12" s="5"/>
      <c r="D12" s="5"/>
      <c r="E12" s="5"/>
      <c r="F12" s="6"/>
      <c r="G12" s="6"/>
      <c r="H12" s="6"/>
      <c r="I12" s="6"/>
      <c r="J12" s="5"/>
    </row>
    <row r="13" spans="1:10">
      <c r="A13" s="7" t="str">
        <f t="shared" si="0"/>
        <v/>
      </c>
      <c r="B13" s="5"/>
      <c r="C13" s="5"/>
      <c r="D13" s="5"/>
      <c r="E13" s="5"/>
      <c r="F13" s="6"/>
      <c r="G13" s="6"/>
      <c r="H13" s="6"/>
      <c r="I13" s="6"/>
      <c r="J13" s="5"/>
    </row>
    <row r="14" spans="1:10">
      <c r="A14" s="7" t="str">
        <f t="shared" si="0"/>
        <v/>
      </c>
      <c r="B14" s="5"/>
      <c r="C14" s="5"/>
      <c r="D14" s="5"/>
      <c r="E14" s="5"/>
      <c r="F14" s="6"/>
      <c r="G14" s="6"/>
      <c r="H14" s="6"/>
      <c r="I14" s="6"/>
      <c r="J14" s="5"/>
    </row>
    <row r="15" spans="1:10">
      <c r="A15" s="7" t="str">
        <f t="shared" si="0"/>
        <v/>
      </c>
      <c r="B15" s="5"/>
      <c r="C15" s="5"/>
      <c r="D15" s="5"/>
      <c r="E15" s="5"/>
      <c r="F15" s="6"/>
      <c r="G15" s="6"/>
      <c r="H15" s="6"/>
      <c r="I15" s="6"/>
      <c r="J15" s="5"/>
    </row>
    <row r="16" spans="1:10">
      <c r="A16" s="7" t="str">
        <f t="shared" si="0"/>
        <v/>
      </c>
      <c r="B16" s="5"/>
      <c r="C16" s="5"/>
      <c r="D16" s="5"/>
      <c r="E16" s="5"/>
      <c r="F16" s="6"/>
      <c r="G16" s="6"/>
      <c r="H16" s="6"/>
      <c r="I16" s="6"/>
      <c r="J16" s="5"/>
    </row>
    <row r="17" spans="1:10">
      <c r="A17" s="7" t="str">
        <f t="shared" si="0"/>
        <v/>
      </c>
      <c r="B17" s="5"/>
      <c r="C17" s="5"/>
      <c r="D17" s="5"/>
      <c r="E17" s="5"/>
      <c r="F17" s="6"/>
      <c r="G17" s="6"/>
      <c r="H17" s="6"/>
      <c r="I17" s="6"/>
      <c r="J17" s="5"/>
    </row>
    <row r="18" spans="1:10">
      <c r="A18" s="7" t="str">
        <f t="shared" si="0"/>
        <v/>
      </c>
      <c r="B18" s="5"/>
      <c r="C18" s="5"/>
      <c r="D18" s="5"/>
      <c r="E18" s="5"/>
      <c r="F18" s="6"/>
      <c r="G18" s="6"/>
      <c r="H18" s="6"/>
      <c r="I18" s="6"/>
      <c r="J18" s="5"/>
    </row>
    <row r="19" spans="1:10">
      <c r="A19" s="7" t="str">
        <f t="shared" si="0"/>
        <v/>
      </c>
      <c r="B19" s="5"/>
      <c r="C19" s="5"/>
      <c r="D19" s="5"/>
      <c r="E19" s="5"/>
      <c r="F19" s="6"/>
      <c r="G19" s="6"/>
      <c r="H19" s="6"/>
      <c r="I19" s="6"/>
      <c r="J19" s="5"/>
    </row>
    <row r="20" spans="1:10">
      <c r="A20" s="7" t="str">
        <f t="shared" si="0"/>
        <v/>
      </c>
      <c r="B20" s="5"/>
      <c r="C20" s="5"/>
      <c r="D20" s="5"/>
      <c r="E20" s="5"/>
      <c r="F20" s="6"/>
      <c r="G20" s="6"/>
      <c r="H20" s="6"/>
      <c r="I20" s="6"/>
      <c r="J20" s="5"/>
    </row>
    <row r="21" spans="1:10">
      <c r="A21" s="7" t="str">
        <f t="shared" si="0"/>
        <v/>
      </c>
      <c r="B21" s="5"/>
      <c r="C21" s="5"/>
      <c r="D21" s="5"/>
      <c r="E21" s="5"/>
      <c r="F21" s="6"/>
      <c r="G21" s="6"/>
      <c r="H21" s="6"/>
      <c r="I21" s="6"/>
      <c r="J21" s="5"/>
    </row>
    <row r="22" spans="1:10">
      <c r="A22" s="7" t="str">
        <f t="shared" si="0"/>
        <v/>
      </c>
      <c r="B22" s="5"/>
      <c r="C22" s="5"/>
      <c r="D22" s="5"/>
      <c r="E22" s="5"/>
      <c r="F22" s="6"/>
      <c r="G22" s="6"/>
      <c r="H22" s="6"/>
      <c r="I22" s="6"/>
      <c r="J22" s="5"/>
    </row>
    <row r="23" spans="1:10">
      <c r="A23" s="7" t="str">
        <f t="shared" si="0"/>
        <v/>
      </c>
      <c r="B23" s="5"/>
      <c r="C23" s="5"/>
      <c r="D23" s="5"/>
      <c r="E23" s="5"/>
      <c r="F23" s="6"/>
      <c r="G23" s="6"/>
      <c r="H23" s="6"/>
      <c r="I23" s="6"/>
      <c r="J23" s="5"/>
    </row>
    <row r="24" spans="1:10">
      <c r="A24" s="7" t="str">
        <f t="shared" si="0"/>
        <v/>
      </c>
      <c r="B24" s="5"/>
      <c r="C24" s="5"/>
      <c r="D24" s="5"/>
      <c r="E24" s="5"/>
      <c r="F24" s="6"/>
      <c r="G24" s="6"/>
      <c r="H24" s="6"/>
      <c r="I24" s="6"/>
      <c r="J24" s="5"/>
    </row>
    <row r="25" spans="1:10">
      <c r="A25" s="7" t="str">
        <f t="shared" si="0"/>
        <v/>
      </c>
      <c r="B25" s="5"/>
      <c r="C25" s="5"/>
      <c r="D25" s="5"/>
      <c r="E25" s="5"/>
      <c r="F25" s="6"/>
      <c r="G25" s="6"/>
      <c r="H25" s="6"/>
      <c r="I25" s="6"/>
      <c r="J25" s="5"/>
    </row>
    <row r="26" spans="1:10">
      <c r="A26" s="7" t="str">
        <f t="shared" si="0"/>
        <v/>
      </c>
      <c r="B26" s="5"/>
      <c r="C26" s="5"/>
      <c r="D26" s="5"/>
      <c r="E26" s="5"/>
      <c r="F26" s="6"/>
      <c r="G26" s="6"/>
      <c r="H26" s="6"/>
      <c r="I26" s="6"/>
      <c r="J26" s="5"/>
    </row>
    <row r="27" spans="1:10">
      <c r="A27" s="7" t="str">
        <f t="shared" si="0"/>
        <v/>
      </c>
      <c r="B27" s="5"/>
      <c r="C27" s="5"/>
      <c r="D27" s="5"/>
      <c r="E27" s="5"/>
      <c r="F27" s="6"/>
      <c r="G27" s="6"/>
      <c r="H27" s="6"/>
      <c r="I27" s="6"/>
      <c r="J27" s="5"/>
    </row>
    <row r="28" spans="1:10">
      <c r="A28" s="7" t="str">
        <f t="shared" si="0"/>
        <v/>
      </c>
      <c r="B28" s="5"/>
      <c r="C28" s="5"/>
      <c r="D28" s="5"/>
      <c r="E28" s="5"/>
      <c r="F28" s="6"/>
      <c r="G28" s="6"/>
      <c r="H28" s="6"/>
      <c r="I28" s="6"/>
      <c r="J28" s="5"/>
    </row>
    <row r="29" spans="1:10">
      <c r="A29" s="7" t="str">
        <f t="shared" si="0"/>
        <v/>
      </c>
      <c r="B29" s="5"/>
      <c r="C29" s="5"/>
      <c r="D29" s="5"/>
      <c r="E29" s="5"/>
      <c r="F29" s="6"/>
      <c r="G29" s="6"/>
      <c r="H29" s="6"/>
      <c r="I29" s="6"/>
      <c r="J29" s="5"/>
    </row>
    <row r="30" spans="1:10">
      <c r="A30" s="7" t="str">
        <f t="shared" si="0"/>
        <v/>
      </c>
      <c r="B30" s="5"/>
      <c r="C30" s="5"/>
      <c r="D30" s="5"/>
      <c r="E30" s="5"/>
      <c r="F30" s="6"/>
      <c r="G30" s="6"/>
      <c r="H30" s="6"/>
      <c r="I30" s="6"/>
      <c r="J30" s="5"/>
    </row>
    <row r="31" spans="1:10">
      <c r="A31" s="7" t="str">
        <f t="shared" si="0"/>
        <v/>
      </c>
      <c r="B31" s="5"/>
      <c r="C31" s="5"/>
      <c r="D31" s="5"/>
      <c r="E31" s="5"/>
      <c r="F31" s="6"/>
      <c r="G31" s="6"/>
      <c r="H31" s="6"/>
      <c r="I31" s="6"/>
      <c r="J31" s="5"/>
    </row>
    <row r="32" spans="1:10">
      <c r="A32" s="7" t="str">
        <f t="shared" si="0"/>
        <v/>
      </c>
      <c r="B32" s="5"/>
      <c r="C32" s="5"/>
      <c r="D32" s="5"/>
      <c r="E32" s="5"/>
      <c r="F32" s="6"/>
      <c r="G32" s="6"/>
      <c r="H32" s="6"/>
      <c r="I32" s="6"/>
      <c r="J32" s="5"/>
    </row>
    <row r="33" spans="1:10">
      <c r="A33" s="7" t="str">
        <f t="shared" si="0"/>
        <v/>
      </c>
      <c r="B33" s="5"/>
      <c r="C33" s="5"/>
      <c r="D33" s="5"/>
      <c r="E33" s="5"/>
      <c r="F33" s="6"/>
      <c r="G33" s="6"/>
      <c r="H33" s="6"/>
      <c r="I33" s="6"/>
      <c r="J33" s="5"/>
    </row>
    <row r="34" spans="1:10">
      <c r="A34" s="7" t="str">
        <f t="shared" si="0"/>
        <v/>
      </c>
      <c r="B34" s="5"/>
      <c r="C34" s="5"/>
      <c r="D34" s="5"/>
      <c r="E34" s="5"/>
      <c r="F34" s="6"/>
      <c r="G34" s="6"/>
      <c r="H34" s="6"/>
      <c r="I34" s="6"/>
      <c r="J34" s="5"/>
    </row>
    <row r="35" spans="1:10">
      <c r="A35" s="7" t="str">
        <f t="shared" si="0"/>
        <v/>
      </c>
      <c r="B35" s="5"/>
      <c r="C35" s="5"/>
      <c r="D35" s="5"/>
      <c r="E35" s="5"/>
      <c r="F35" s="6"/>
      <c r="G35" s="6"/>
      <c r="H35" s="6"/>
      <c r="I35" s="6"/>
      <c r="J35" s="5"/>
    </row>
    <row r="36" spans="1:10">
      <c r="A36" s="7" t="str">
        <f t="shared" si="0"/>
        <v/>
      </c>
      <c r="B36" s="5"/>
      <c r="C36" s="5"/>
      <c r="D36" s="5"/>
      <c r="E36" s="5"/>
      <c r="F36" s="6"/>
      <c r="G36" s="6"/>
      <c r="H36" s="6"/>
      <c r="I36" s="6"/>
      <c r="J36" s="5"/>
    </row>
    <row r="37" spans="1:10">
      <c r="A37" s="7" t="str">
        <f t="shared" si="0"/>
        <v/>
      </c>
      <c r="B37" s="5"/>
      <c r="C37" s="5"/>
      <c r="D37" s="5"/>
      <c r="E37" s="5"/>
      <c r="F37" s="6"/>
      <c r="G37" s="6"/>
      <c r="H37" s="6"/>
      <c r="I37" s="6"/>
      <c r="J37" s="5"/>
    </row>
    <row r="38" spans="1:10">
      <c r="A38" s="7" t="str">
        <f t="shared" si="0"/>
        <v/>
      </c>
      <c r="B38" s="5"/>
      <c r="C38" s="5"/>
      <c r="D38" s="5"/>
      <c r="E38" s="5"/>
      <c r="F38" s="6"/>
      <c r="G38" s="6"/>
      <c r="H38" s="6"/>
      <c r="I38" s="6"/>
      <c r="J38" s="5"/>
    </row>
    <row r="39" spans="1:10">
      <c r="A39" s="7" t="str">
        <f t="shared" si="0"/>
        <v/>
      </c>
      <c r="B39" s="5"/>
      <c r="C39" s="5"/>
      <c r="D39" s="5"/>
      <c r="E39" s="5"/>
      <c r="F39" s="6"/>
      <c r="G39" s="6"/>
      <c r="H39" s="6"/>
      <c r="I39" s="6"/>
      <c r="J39" s="5"/>
    </row>
    <row r="40" spans="1:10">
      <c r="A40" s="7" t="str">
        <f t="shared" si="0"/>
        <v/>
      </c>
      <c r="B40" s="5"/>
      <c r="C40" s="5"/>
      <c r="D40" s="5"/>
      <c r="E40" s="5"/>
      <c r="F40" s="6"/>
      <c r="G40" s="6"/>
      <c r="H40" s="6"/>
      <c r="I40" s="6"/>
      <c r="J40" s="5"/>
    </row>
    <row r="41" spans="1:10">
      <c r="A41" s="7" t="str">
        <f t="shared" si="0"/>
        <v/>
      </c>
      <c r="B41" s="5"/>
      <c r="C41" s="5"/>
      <c r="D41" s="5"/>
      <c r="E41" s="5"/>
      <c r="F41" s="6"/>
      <c r="G41" s="6"/>
      <c r="H41" s="6"/>
      <c r="I41" s="6"/>
      <c r="J41" s="5"/>
    </row>
    <row r="42" spans="1:10">
      <c r="A42" s="7" t="str">
        <f t="shared" si="0"/>
        <v/>
      </c>
      <c r="B42" s="5"/>
      <c r="C42" s="5"/>
      <c r="D42" s="5"/>
      <c r="E42" s="5"/>
      <c r="F42" s="6"/>
      <c r="G42" s="6"/>
      <c r="H42" s="6"/>
      <c r="I42" s="6"/>
      <c r="J42" s="5"/>
    </row>
    <row r="43" spans="1:10">
      <c r="A43" s="7" t="str">
        <f t="shared" si="0"/>
        <v/>
      </c>
      <c r="B43" s="5"/>
      <c r="C43" s="5"/>
      <c r="D43" s="5"/>
      <c r="E43" s="5"/>
      <c r="F43" s="6"/>
      <c r="G43" s="6"/>
      <c r="H43" s="6"/>
      <c r="I43" s="6"/>
      <c r="J43" s="5"/>
    </row>
    <row r="44" spans="1:10">
      <c r="A44" s="7" t="str">
        <f t="shared" si="0"/>
        <v/>
      </c>
      <c r="B44" s="5"/>
      <c r="C44" s="5"/>
      <c r="D44" s="5"/>
      <c r="E44" s="5"/>
      <c r="F44" s="6"/>
      <c r="G44" s="6"/>
      <c r="H44" s="6"/>
      <c r="I44" s="6"/>
      <c r="J44" s="5"/>
    </row>
    <row r="45" spans="1:10">
      <c r="A45" s="7" t="str">
        <f t="shared" si="0"/>
        <v/>
      </c>
      <c r="B45" s="5"/>
      <c r="C45" s="5"/>
      <c r="D45" s="5"/>
      <c r="E45" s="5"/>
      <c r="F45" s="6"/>
      <c r="G45" s="6"/>
      <c r="H45" s="6"/>
      <c r="I45" s="6"/>
      <c r="J45" s="5"/>
    </row>
    <row r="46" spans="1:10">
      <c r="A46" s="7" t="str">
        <f t="shared" si="0"/>
        <v/>
      </c>
      <c r="B46" s="5"/>
      <c r="C46" s="5"/>
      <c r="D46" s="5"/>
      <c r="E46" s="5"/>
      <c r="F46" s="6"/>
      <c r="G46" s="6"/>
      <c r="H46" s="6"/>
      <c r="I46" s="6"/>
      <c r="J46" s="5"/>
    </row>
    <row r="47" spans="1:10">
      <c r="A47" s="7" t="str">
        <f t="shared" si="0"/>
        <v/>
      </c>
      <c r="B47" s="5"/>
      <c r="C47" s="5"/>
      <c r="D47" s="5"/>
      <c r="E47" s="5"/>
      <c r="F47" s="6"/>
      <c r="G47" s="6"/>
      <c r="H47" s="6"/>
      <c r="I47" s="6"/>
      <c r="J47" s="5"/>
    </row>
    <row r="48" spans="1:10">
      <c r="A48" s="7" t="str">
        <f t="shared" si="0"/>
        <v/>
      </c>
      <c r="B48" s="5"/>
      <c r="C48" s="5"/>
      <c r="D48" s="5"/>
      <c r="E48" s="5"/>
      <c r="F48" s="6"/>
      <c r="G48" s="6"/>
      <c r="H48" s="6"/>
      <c r="I48" s="6"/>
      <c r="J48" s="5"/>
    </row>
    <row r="49" spans="1:10">
      <c r="A49" s="7" t="str">
        <f t="shared" si="0"/>
        <v/>
      </c>
      <c r="B49" s="5"/>
      <c r="C49" s="5"/>
      <c r="D49" s="5"/>
      <c r="E49" s="5"/>
      <c r="F49" s="6"/>
      <c r="G49" s="6"/>
      <c r="H49" s="6"/>
      <c r="I49" s="6"/>
      <c r="J49" s="5"/>
    </row>
    <row r="50" spans="1:10">
      <c r="A50" s="7" t="str">
        <f t="shared" si="0"/>
        <v/>
      </c>
      <c r="B50" s="5"/>
      <c r="C50" s="5"/>
      <c r="D50" s="5"/>
      <c r="E50" s="5"/>
      <c r="F50" s="6"/>
      <c r="G50" s="6"/>
      <c r="H50" s="6"/>
      <c r="I50" s="6"/>
      <c r="J50" s="5"/>
    </row>
    <row r="51" spans="1:10">
      <c r="A51" s="7" t="str">
        <f t="shared" si="0"/>
        <v/>
      </c>
      <c r="B51" s="5"/>
      <c r="C51" s="5"/>
      <c r="D51" s="5"/>
      <c r="E51" s="5"/>
      <c r="F51" s="6"/>
      <c r="G51" s="6"/>
      <c r="H51" s="6"/>
      <c r="I51" s="6"/>
      <c r="J51" s="5"/>
    </row>
    <row r="52" spans="1:10">
      <c r="A52" s="7" t="str">
        <f t="shared" si="0"/>
        <v/>
      </c>
      <c r="B52" s="5"/>
      <c r="C52" s="5"/>
      <c r="D52" s="5"/>
      <c r="E52" s="5"/>
      <c r="F52" s="6"/>
      <c r="G52" s="6"/>
      <c r="H52" s="6"/>
      <c r="I52" s="6"/>
      <c r="J52" s="5"/>
    </row>
    <row r="53" spans="1:10">
      <c r="A53" s="7" t="str">
        <f t="shared" si="0"/>
        <v/>
      </c>
      <c r="B53" s="5"/>
      <c r="C53" s="5"/>
      <c r="D53" s="5"/>
      <c r="E53" s="5"/>
      <c r="F53" s="6"/>
      <c r="G53" s="6"/>
      <c r="H53" s="6"/>
      <c r="I53" s="6"/>
      <c r="J53" s="5"/>
    </row>
    <row r="54" spans="1:10">
      <c r="A54" s="7" t="str">
        <f t="shared" si="0"/>
        <v/>
      </c>
      <c r="B54" s="5"/>
      <c r="C54" s="5"/>
      <c r="D54" s="5"/>
      <c r="E54" s="5"/>
      <c r="F54" s="6"/>
      <c r="G54" s="6"/>
      <c r="H54" s="6"/>
      <c r="I54" s="6"/>
      <c r="J54" s="5"/>
    </row>
    <row r="55" spans="1:10">
      <c r="A55" s="7" t="str">
        <f t="shared" si="0"/>
        <v/>
      </c>
      <c r="B55" s="5"/>
      <c r="C55" s="5"/>
      <c r="D55" s="5"/>
      <c r="E55" s="5"/>
      <c r="F55" s="6"/>
      <c r="G55" s="6"/>
      <c r="H55" s="6"/>
      <c r="I55" s="6"/>
      <c r="J55" s="5"/>
    </row>
    <row r="56" spans="1:10">
      <c r="A56" s="7" t="str">
        <f t="shared" si="0"/>
        <v/>
      </c>
      <c r="B56" s="5"/>
      <c r="C56" s="5"/>
      <c r="D56" s="5"/>
      <c r="E56" s="5"/>
      <c r="F56" s="6"/>
      <c r="G56" s="6"/>
      <c r="H56" s="6"/>
      <c r="I56" s="6"/>
      <c r="J56" s="5"/>
    </row>
    <row r="57" spans="1:10">
      <c r="A57" s="7" t="str">
        <f t="shared" si="0"/>
        <v/>
      </c>
      <c r="B57" s="5"/>
      <c r="C57" s="5"/>
      <c r="D57" s="5"/>
      <c r="E57" s="5"/>
      <c r="F57" s="6"/>
      <c r="G57" s="6"/>
      <c r="H57" s="6"/>
      <c r="I57" s="6"/>
      <c r="J57" s="5"/>
    </row>
    <row r="58" spans="1:10">
      <c r="A58" s="7" t="str">
        <f t="shared" si="0"/>
        <v/>
      </c>
      <c r="B58" s="5"/>
      <c r="C58" s="5"/>
      <c r="D58" s="5"/>
      <c r="E58" s="5"/>
      <c r="F58" s="6"/>
      <c r="G58" s="6"/>
      <c r="H58" s="6"/>
      <c r="I58" s="6"/>
      <c r="J58" s="5"/>
    </row>
    <row r="59" spans="1:10">
      <c r="A59" s="7" t="str">
        <f t="shared" si="0"/>
        <v/>
      </c>
      <c r="B59" s="5"/>
      <c r="C59" s="5"/>
      <c r="D59" s="5"/>
      <c r="E59" s="5"/>
      <c r="F59" s="6"/>
      <c r="G59" s="6"/>
      <c r="H59" s="6"/>
      <c r="I59" s="6"/>
      <c r="J59" s="5"/>
    </row>
    <row r="60" spans="1:10">
      <c r="A60" s="7" t="str">
        <f t="shared" si="0"/>
        <v/>
      </c>
      <c r="B60" s="5"/>
      <c r="C60" s="5"/>
      <c r="D60" s="5"/>
      <c r="E60" s="5"/>
      <c r="F60" s="6"/>
      <c r="G60" s="6"/>
      <c r="H60" s="6"/>
      <c r="I60" s="6"/>
      <c r="J60" s="5"/>
    </row>
    <row r="61" spans="1:10">
      <c r="A61" s="7" t="str">
        <f t="shared" si="0"/>
        <v/>
      </c>
      <c r="B61" s="5"/>
      <c r="C61" s="5"/>
      <c r="D61" s="5"/>
      <c r="E61" s="5"/>
      <c r="F61" s="6"/>
      <c r="G61" s="6"/>
      <c r="H61" s="6"/>
      <c r="I61" s="6"/>
      <c r="J61" s="5"/>
    </row>
    <row r="62" spans="1:10">
      <c r="A62" s="7" t="str">
        <f t="shared" si="0"/>
        <v/>
      </c>
      <c r="B62" s="5"/>
      <c r="C62" s="5"/>
      <c r="D62" s="5"/>
      <c r="E62" s="5"/>
      <c r="F62" s="6"/>
      <c r="G62" s="6"/>
      <c r="H62" s="6"/>
      <c r="I62" s="6"/>
      <c r="J62" s="5"/>
    </row>
    <row r="63" spans="1:10">
      <c r="A63" s="7" t="str">
        <f t="shared" si="0"/>
        <v/>
      </c>
      <c r="B63" s="5"/>
      <c r="C63" s="5"/>
      <c r="D63" s="5"/>
      <c r="E63" s="5"/>
      <c r="F63" s="6"/>
      <c r="G63" s="6"/>
      <c r="H63" s="6"/>
      <c r="I63" s="6"/>
      <c r="J63" s="5"/>
    </row>
    <row r="64" spans="1:10">
      <c r="A64" s="7" t="str">
        <f t="shared" si="0"/>
        <v/>
      </c>
      <c r="B64" s="5"/>
      <c r="C64" s="5"/>
      <c r="D64" s="5"/>
      <c r="E64" s="5"/>
      <c r="F64" s="6"/>
      <c r="G64" s="6"/>
      <c r="H64" s="6"/>
      <c r="I64" s="6"/>
      <c r="J64" s="5"/>
    </row>
    <row r="65" spans="1:10">
      <c r="A65" s="7" t="str">
        <f t="shared" si="0"/>
        <v/>
      </c>
      <c r="B65" s="5"/>
      <c r="C65" s="5"/>
      <c r="D65" s="5"/>
      <c r="E65" s="5"/>
      <c r="F65" s="6"/>
      <c r="G65" s="6"/>
      <c r="H65" s="6"/>
      <c r="I65" s="6"/>
      <c r="J65" s="5"/>
    </row>
    <row r="66" spans="1:10">
      <c r="A66" s="7" t="str">
        <f t="shared" si="0"/>
        <v/>
      </c>
      <c r="B66" s="5"/>
      <c r="C66" s="5"/>
      <c r="D66" s="5"/>
      <c r="E66" s="5"/>
      <c r="F66" s="6"/>
      <c r="G66" s="6"/>
      <c r="H66" s="6"/>
      <c r="I66" s="6"/>
      <c r="J66" s="5"/>
    </row>
    <row r="67" spans="1:10">
      <c r="A67" s="7" t="str">
        <f t="shared" ref="A67:A101" si="1">IF(ISBLANK(B67),"",ROW()-1)</f>
        <v/>
      </c>
      <c r="B67" s="5"/>
      <c r="C67" s="5"/>
      <c r="D67" s="5"/>
      <c r="E67" s="5"/>
      <c r="F67" s="6"/>
      <c r="G67" s="6"/>
      <c r="H67" s="6"/>
      <c r="I67" s="6"/>
      <c r="J67" s="5"/>
    </row>
    <row r="68" spans="1:10">
      <c r="A68" s="7" t="str">
        <f t="shared" si="1"/>
        <v/>
      </c>
      <c r="B68" s="5"/>
      <c r="C68" s="5"/>
      <c r="D68" s="5"/>
      <c r="E68" s="5"/>
      <c r="F68" s="6"/>
      <c r="G68" s="6"/>
      <c r="H68" s="6"/>
      <c r="I68" s="6"/>
      <c r="J68" s="5"/>
    </row>
    <row r="69" spans="1:10">
      <c r="A69" s="7" t="str">
        <f t="shared" si="1"/>
        <v/>
      </c>
      <c r="B69" s="5"/>
      <c r="C69" s="5"/>
      <c r="D69" s="5"/>
      <c r="E69" s="5"/>
      <c r="F69" s="6"/>
      <c r="G69" s="6"/>
      <c r="H69" s="6"/>
      <c r="I69" s="6"/>
      <c r="J69" s="5"/>
    </row>
    <row r="70" spans="1:10">
      <c r="A70" s="7" t="str">
        <f t="shared" si="1"/>
        <v/>
      </c>
      <c r="B70" s="5"/>
      <c r="C70" s="5"/>
      <c r="D70" s="5"/>
      <c r="E70" s="5"/>
      <c r="F70" s="6"/>
      <c r="G70" s="6"/>
      <c r="H70" s="6"/>
      <c r="I70" s="6"/>
      <c r="J70" s="5"/>
    </row>
    <row r="71" spans="1:10">
      <c r="A71" s="7" t="str">
        <f t="shared" si="1"/>
        <v/>
      </c>
      <c r="B71" s="5"/>
      <c r="C71" s="5"/>
      <c r="D71" s="5"/>
      <c r="E71" s="5"/>
      <c r="F71" s="6"/>
      <c r="G71" s="6"/>
      <c r="H71" s="6"/>
      <c r="I71" s="6"/>
      <c r="J71" s="5"/>
    </row>
    <row r="72" spans="1:10">
      <c r="A72" s="7" t="str">
        <f t="shared" si="1"/>
        <v/>
      </c>
      <c r="B72" s="5"/>
      <c r="C72" s="5"/>
      <c r="D72" s="5"/>
      <c r="E72" s="5"/>
      <c r="F72" s="6"/>
      <c r="G72" s="6"/>
      <c r="H72" s="6"/>
      <c r="I72" s="6"/>
      <c r="J72" s="5"/>
    </row>
    <row r="73" spans="1:10">
      <c r="A73" s="7" t="str">
        <f t="shared" si="1"/>
        <v/>
      </c>
      <c r="B73" s="5"/>
      <c r="C73" s="5"/>
      <c r="D73" s="5"/>
      <c r="E73" s="5"/>
      <c r="F73" s="6"/>
      <c r="G73" s="6"/>
      <c r="H73" s="6"/>
      <c r="I73" s="6"/>
      <c r="J73" s="5"/>
    </row>
    <row r="74" spans="1:10">
      <c r="A74" s="7" t="str">
        <f t="shared" si="1"/>
        <v/>
      </c>
      <c r="B74" s="5"/>
      <c r="C74" s="5"/>
      <c r="D74" s="5"/>
      <c r="E74" s="5"/>
      <c r="F74" s="6"/>
      <c r="G74" s="6"/>
      <c r="H74" s="6"/>
      <c r="I74" s="6"/>
      <c r="J74" s="5"/>
    </row>
    <row r="75" spans="1:10">
      <c r="A75" s="7" t="str">
        <f t="shared" si="1"/>
        <v/>
      </c>
      <c r="B75" s="5"/>
      <c r="C75" s="5"/>
      <c r="D75" s="5"/>
      <c r="E75" s="5"/>
      <c r="F75" s="6"/>
      <c r="G75" s="6"/>
      <c r="H75" s="6"/>
      <c r="I75" s="6"/>
      <c r="J75" s="5"/>
    </row>
    <row r="76" spans="1:10">
      <c r="A76" s="7" t="str">
        <f t="shared" si="1"/>
        <v/>
      </c>
      <c r="B76" s="5"/>
      <c r="C76" s="5"/>
      <c r="D76" s="5"/>
      <c r="E76" s="5"/>
      <c r="F76" s="6"/>
      <c r="G76" s="6"/>
      <c r="H76" s="6"/>
      <c r="I76" s="6"/>
      <c r="J76" s="5"/>
    </row>
    <row r="77" spans="1:10">
      <c r="A77" s="7" t="str">
        <f t="shared" si="1"/>
        <v/>
      </c>
      <c r="B77" s="5"/>
      <c r="C77" s="5"/>
      <c r="D77" s="5"/>
      <c r="E77" s="5"/>
      <c r="F77" s="6"/>
      <c r="G77" s="6"/>
      <c r="H77" s="6"/>
      <c r="I77" s="6"/>
      <c r="J77" s="5"/>
    </row>
    <row r="78" spans="1:10">
      <c r="A78" s="7" t="str">
        <f t="shared" si="1"/>
        <v/>
      </c>
      <c r="B78" s="5"/>
      <c r="C78" s="5"/>
      <c r="D78" s="5"/>
      <c r="E78" s="5"/>
      <c r="F78" s="6"/>
      <c r="G78" s="6"/>
      <c r="H78" s="6"/>
      <c r="I78" s="6"/>
      <c r="J78" s="5"/>
    </row>
    <row r="79" spans="1:10">
      <c r="A79" s="7" t="str">
        <f t="shared" si="1"/>
        <v/>
      </c>
      <c r="B79" s="5"/>
      <c r="C79" s="5"/>
      <c r="D79" s="5"/>
      <c r="E79" s="5"/>
      <c r="F79" s="6"/>
      <c r="G79" s="6"/>
      <c r="H79" s="6"/>
      <c r="I79" s="6"/>
      <c r="J79" s="5"/>
    </row>
    <row r="80" spans="1:10">
      <c r="A80" s="7" t="str">
        <f t="shared" si="1"/>
        <v/>
      </c>
      <c r="B80" s="5"/>
      <c r="C80" s="5"/>
      <c r="D80" s="5"/>
      <c r="E80" s="5"/>
      <c r="F80" s="6"/>
      <c r="G80" s="6"/>
      <c r="H80" s="6"/>
      <c r="I80" s="6"/>
      <c r="J80" s="5"/>
    </row>
    <row r="81" spans="1:10">
      <c r="A81" s="7" t="str">
        <f t="shared" si="1"/>
        <v/>
      </c>
      <c r="B81" s="5"/>
      <c r="C81" s="5"/>
      <c r="D81" s="5"/>
      <c r="E81" s="5"/>
      <c r="F81" s="6"/>
      <c r="G81" s="6"/>
      <c r="H81" s="6"/>
      <c r="I81" s="6"/>
      <c r="J81" s="5"/>
    </row>
    <row r="82" spans="1:10">
      <c r="A82" s="7" t="str">
        <f t="shared" si="1"/>
        <v/>
      </c>
      <c r="B82" s="5"/>
      <c r="C82" s="5"/>
      <c r="D82" s="5"/>
      <c r="E82" s="5"/>
      <c r="F82" s="6"/>
      <c r="G82" s="6"/>
      <c r="H82" s="6"/>
      <c r="I82" s="6"/>
      <c r="J82" s="5"/>
    </row>
    <row r="83" spans="1:10">
      <c r="A83" s="7" t="str">
        <f t="shared" si="1"/>
        <v/>
      </c>
      <c r="B83" s="5"/>
      <c r="C83" s="5"/>
      <c r="D83" s="5"/>
      <c r="E83" s="5"/>
      <c r="F83" s="6"/>
      <c r="G83" s="6"/>
      <c r="H83" s="6"/>
      <c r="I83" s="6"/>
      <c r="J83" s="5"/>
    </row>
    <row r="84" spans="1:10">
      <c r="A84" s="7" t="str">
        <f t="shared" si="1"/>
        <v/>
      </c>
      <c r="B84" s="5"/>
      <c r="C84" s="5"/>
      <c r="D84" s="5"/>
      <c r="E84" s="5"/>
      <c r="F84" s="6"/>
      <c r="G84" s="6"/>
      <c r="H84" s="6"/>
      <c r="I84" s="6"/>
      <c r="J84" s="5"/>
    </row>
    <row r="85" spans="1:10">
      <c r="A85" s="7" t="str">
        <f t="shared" si="1"/>
        <v/>
      </c>
      <c r="B85" s="5"/>
      <c r="C85" s="5"/>
      <c r="D85" s="5"/>
      <c r="E85" s="5"/>
      <c r="F85" s="6"/>
      <c r="G85" s="6"/>
      <c r="H85" s="6"/>
      <c r="I85" s="6"/>
      <c r="J85" s="5"/>
    </row>
    <row r="86" spans="1:10">
      <c r="A86" s="7" t="str">
        <f t="shared" si="1"/>
        <v/>
      </c>
      <c r="B86" s="5"/>
      <c r="C86" s="5"/>
      <c r="D86" s="5"/>
      <c r="E86" s="5"/>
      <c r="F86" s="6"/>
      <c r="G86" s="6"/>
      <c r="H86" s="6"/>
      <c r="I86" s="6"/>
      <c r="J86" s="5"/>
    </row>
    <row r="87" spans="1:10">
      <c r="A87" s="7" t="str">
        <f t="shared" si="1"/>
        <v/>
      </c>
      <c r="B87" s="5"/>
      <c r="C87" s="5"/>
      <c r="D87" s="5"/>
      <c r="E87" s="5"/>
      <c r="F87" s="6"/>
      <c r="G87" s="6"/>
      <c r="H87" s="6"/>
      <c r="I87" s="6"/>
      <c r="J87" s="5"/>
    </row>
    <row r="88" spans="1:10">
      <c r="A88" s="7" t="str">
        <f t="shared" si="1"/>
        <v/>
      </c>
      <c r="B88" s="5"/>
      <c r="C88" s="5"/>
      <c r="D88" s="5"/>
      <c r="E88" s="5"/>
      <c r="F88" s="6"/>
      <c r="G88" s="6"/>
      <c r="H88" s="6"/>
      <c r="I88" s="6"/>
      <c r="J88" s="5"/>
    </row>
    <row r="89" spans="1:10">
      <c r="A89" s="7" t="str">
        <f t="shared" si="1"/>
        <v/>
      </c>
      <c r="B89" s="5"/>
      <c r="C89" s="5"/>
      <c r="D89" s="5"/>
      <c r="E89" s="5"/>
      <c r="F89" s="6"/>
      <c r="G89" s="6"/>
      <c r="H89" s="6"/>
      <c r="I89" s="6"/>
      <c r="J89" s="5"/>
    </row>
    <row r="90" spans="1:10">
      <c r="A90" s="7" t="str">
        <f t="shared" si="1"/>
        <v/>
      </c>
      <c r="B90" s="5"/>
      <c r="C90" s="5"/>
      <c r="D90" s="5"/>
      <c r="E90" s="5"/>
      <c r="F90" s="6"/>
      <c r="G90" s="6"/>
      <c r="H90" s="6"/>
      <c r="I90" s="6"/>
      <c r="J90" s="5"/>
    </row>
    <row r="91" spans="1:10">
      <c r="A91" s="7" t="str">
        <f t="shared" si="1"/>
        <v/>
      </c>
      <c r="B91" s="5"/>
      <c r="C91" s="5"/>
      <c r="D91" s="5"/>
      <c r="E91" s="5"/>
      <c r="F91" s="6"/>
      <c r="G91" s="6"/>
      <c r="H91" s="6"/>
      <c r="I91" s="6"/>
      <c r="J91" s="5"/>
    </row>
    <row r="92" spans="1:10">
      <c r="A92" s="7" t="str">
        <f t="shared" si="1"/>
        <v/>
      </c>
      <c r="B92" s="5"/>
      <c r="C92" s="5"/>
      <c r="D92" s="5"/>
      <c r="E92" s="5"/>
      <c r="F92" s="6"/>
      <c r="G92" s="6"/>
      <c r="H92" s="6"/>
      <c r="I92" s="6"/>
      <c r="J92" s="5"/>
    </row>
    <row r="93" spans="1:10">
      <c r="A93" s="7" t="str">
        <f t="shared" si="1"/>
        <v/>
      </c>
      <c r="B93" s="5"/>
      <c r="C93" s="5"/>
      <c r="D93" s="5"/>
      <c r="E93" s="5"/>
      <c r="F93" s="6"/>
      <c r="G93" s="6"/>
      <c r="H93" s="6"/>
      <c r="I93" s="6"/>
      <c r="J93" s="5"/>
    </row>
    <row r="94" spans="1:10">
      <c r="A94" s="7" t="str">
        <f t="shared" si="1"/>
        <v/>
      </c>
      <c r="B94" s="5"/>
      <c r="C94" s="5"/>
      <c r="D94" s="5"/>
      <c r="E94" s="5"/>
      <c r="F94" s="6"/>
      <c r="G94" s="6"/>
      <c r="H94" s="6"/>
      <c r="I94" s="6"/>
      <c r="J94" s="5"/>
    </row>
    <row r="95" spans="1:10">
      <c r="A95" s="7" t="str">
        <f t="shared" si="1"/>
        <v/>
      </c>
      <c r="B95" s="5"/>
      <c r="C95" s="5"/>
      <c r="D95" s="5"/>
      <c r="E95" s="5"/>
      <c r="F95" s="6"/>
      <c r="G95" s="6"/>
      <c r="H95" s="6"/>
      <c r="I95" s="6"/>
      <c r="J95" s="5"/>
    </row>
    <row r="96" spans="1:10">
      <c r="A96" s="7" t="str">
        <f t="shared" si="1"/>
        <v/>
      </c>
      <c r="B96" s="5"/>
      <c r="C96" s="5"/>
      <c r="D96" s="5"/>
      <c r="E96" s="5"/>
      <c r="F96" s="6"/>
      <c r="G96" s="6"/>
      <c r="H96" s="6"/>
      <c r="I96" s="6"/>
      <c r="J96" s="5"/>
    </row>
    <row r="97" spans="1:10">
      <c r="A97" s="7" t="str">
        <f t="shared" si="1"/>
        <v/>
      </c>
      <c r="B97" s="5"/>
      <c r="C97" s="5"/>
      <c r="D97" s="5"/>
      <c r="E97" s="5"/>
      <c r="F97" s="6"/>
      <c r="G97" s="6"/>
      <c r="H97" s="6"/>
      <c r="I97" s="6"/>
      <c r="J97" s="5"/>
    </row>
    <row r="98" spans="1:10">
      <c r="A98" s="7" t="str">
        <f t="shared" si="1"/>
        <v/>
      </c>
      <c r="B98" s="5"/>
      <c r="C98" s="5"/>
      <c r="D98" s="5"/>
      <c r="E98" s="5"/>
      <c r="F98" s="6"/>
      <c r="G98" s="6"/>
      <c r="H98" s="6"/>
      <c r="I98" s="6"/>
      <c r="J98" s="5"/>
    </row>
    <row r="99" spans="1:10">
      <c r="A99" s="7" t="str">
        <f t="shared" si="1"/>
        <v/>
      </c>
      <c r="B99" s="5"/>
      <c r="C99" s="5"/>
      <c r="D99" s="5"/>
      <c r="E99" s="5"/>
      <c r="F99" s="6"/>
      <c r="G99" s="6"/>
      <c r="H99" s="6"/>
      <c r="I99" s="6"/>
      <c r="J99" s="5"/>
    </row>
    <row r="100" spans="1:10">
      <c r="A100" s="7" t="str">
        <f t="shared" si="1"/>
        <v/>
      </c>
      <c r="B100" s="5"/>
      <c r="C100" s="5"/>
      <c r="D100" s="5"/>
      <c r="E100" s="5"/>
      <c r="F100" s="6"/>
      <c r="G100" s="6"/>
      <c r="H100" s="6"/>
      <c r="I100" s="6"/>
      <c r="J100" s="5"/>
    </row>
    <row r="101" spans="1:10">
      <c r="A101" s="7" t="str">
        <f t="shared" si="1"/>
        <v/>
      </c>
      <c r="B101" s="5"/>
      <c r="C101" s="5"/>
      <c r="D101" s="5"/>
      <c r="E101" s="5"/>
      <c r="F101" s="6"/>
      <c r="G101" s="6"/>
      <c r="H101" s="6"/>
      <c r="I101" s="6"/>
      <c r="J101" s="5"/>
    </row>
  </sheetData>
  <sheetProtection password="C18B" sheet="1" objects="1" scenarios="1" selectLockedCells="1"/>
  <phoneticPr fontId="1"/>
  <conditionalFormatting sqref="F2:I1048576">
    <cfRule type="expression" dxfId="40" priority="4">
      <formula>AND($A2&lt;&gt;"",ISBLANK(F2))</formula>
    </cfRule>
  </conditionalFormatting>
  <conditionalFormatting sqref="F3:G1048576">
    <cfRule type="expression" dxfId="39" priority="3">
      <formula>AND($A3&lt;&gt;"",VALUE($F3&amp;$G3)&lt;VALUE($H2&amp;$I2))</formula>
    </cfRule>
  </conditionalFormatting>
  <conditionalFormatting sqref="H2:I1048576">
    <cfRule type="expression" dxfId="38" priority="2">
      <formula>AND($A2&lt;&gt;"",VALUE($F2&amp;$G2)&gt;VALUE($H2&amp;$I2))</formula>
    </cfRule>
  </conditionalFormatting>
  <conditionalFormatting sqref="D2:I1048576">
    <cfRule type="expression" dxfId="37" priority="1">
      <formula>AND($A2="",NOT(ISBLANK(D2)))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>
      <formula1>2</formula1>
    </dataValidation>
    <dataValidation allowBlank="1" showInputMessage="1" showErrorMessage="1" prompt="中学校以降の学歴を古い順に入力してください" sqref="B2:B1048576"/>
    <dataValidation type="list" allowBlank="1" showInputMessage="1" showErrorMessage="1" prompt="転校、編入等は「中退」を選択してください" sqref="J2:J1048576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A2" sqref="A2"/>
    </sheetView>
  </sheetViews>
  <sheetFormatPr defaultColWidth="8.75" defaultRowHeight="14"/>
  <cols>
    <col min="1" max="1" width="4.33203125" style="7" bestFit="1" customWidth="1"/>
    <col min="2" max="2" width="26.75" style="7" bestFit="1" customWidth="1"/>
    <col min="3" max="4" width="11.5" style="7" bestFit="1" customWidth="1"/>
    <col min="5" max="5" width="13.75" style="7" bestFit="1" customWidth="1"/>
    <col min="6" max="9" width="7.33203125" style="8" bestFit="1" customWidth="1"/>
    <col min="10" max="10" width="9.3320312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>
        <f>IF(ISBLANK(B2),"",ROW()-1)</f>
        <v>1</v>
      </c>
      <c r="B2" s="26" t="s">
        <v>247</v>
      </c>
      <c r="C2" s="26" t="s">
        <v>138</v>
      </c>
      <c r="D2" s="26"/>
      <c r="E2" s="26"/>
      <c r="F2" s="27" t="s">
        <v>215</v>
      </c>
      <c r="G2" s="27" t="s">
        <v>217</v>
      </c>
      <c r="H2" s="27" t="s">
        <v>245</v>
      </c>
      <c r="I2" s="27" t="s">
        <v>249</v>
      </c>
      <c r="J2" s="26" t="s">
        <v>226</v>
      </c>
    </row>
    <row r="3" spans="1:10">
      <c r="A3" s="7">
        <f t="shared" ref="A3:A66" si="0">IF(ISBLANK(B3),"",ROW()-1)</f>
        <v>2</v>
      </c>
      <c r="B3" s="26" t="s">
        <v>248</v>
      </c>
      <c r="C3" s="26" t="s">
        <v>138</v>
      </c>
      <c r="D3" s="26"/>
      <c r="E3" s="26"/>
      <c r="F3" s="27" t="s">
        <v>246</v>
      </c>
      <c r="G3" s="27" t="s">
        <v>250</v>
      </c>
      <c r="H3" s="27" t="s">
        <v>219</v>
      </c>
      <c r="I3" s="27" t="s">
        <v>221</v>
      </c>
      <c r="J3" s="26" t="s">
        <v>222</v>
      </c>
    </row>
    <row r="4" spans="1:10">
      <c r="A4" s="7">
        <f t="shared" si="0"/>
        <v>3</v>
      </c>
      <c r="B4" s="26" t="s">
        <v>223</v>
      </c>
      <c r="C4" s="26" t="s">
        <v>140</v>
      </c>
      <c r="D4" s="26"/>
      <c r="E4" s="26" t="s">
        <v>224</v>
      </c>
      <c r="F4" s="27" t="s">
        <v>218</v>
      </c>
      <c r="G4" s="27" t="s">
        <v>216</v>
      </c>
      <c r="H4" s="27" t="s">
        <v>225</v>
      </c>
      <c r="I4" s="27" t="s">
        <v>220</v>
      </c>
      <c r="J4" s="26" t="s">
        <v>222</v>
      </c>
    </row>
    <row r="5" spans="1:10">
      <c r="A5" s="7">
        <f t="shared" si="0"/>
        <v>4</v>
      </c>
      <c r="B5" s="26" t="s">
        <v>228</v>
      </c>
      <c r="C5" s="26" t="s">
        <v>145</v>
      </c>
      <c r="D5" s="26" t="s">
        <v>229</v>
      </c>
      <c r="E5" s="26" t="s">
        <v>230</v>
      </c>
      <c r="F5" s="27" t="s">
        <v>231</v>
      </c>
      <c r="G5" s="27" t="s">
        <v>216</v>
      </c>
      <c r="H5" s="27" t="s">
        <v>232</v>
      </c>
      <c r="I5" s="27" t="s">
        <v>220</v>
      </c>
      <c r="J5" s="26" t="s">
        <v>226</v>
      </c>
    </row>
    <row r="6" spans="1:10">
      <c r="A6" s="7">
        <f t="shared" si="0"/>
        <v>5</v>
      </c>
      <c r="B6" s="26" t="s">
        <v>227</v>
      </c>
      <c r="C6" s="26" t="s">
        <v>145</v>
      </c>
      <c r="D6" s="26" t="s">
        <v>233</v>
      </c>
      <c r="E6" s="26" t="s">
        <v>234</v>
      </c>
      <c r="F6" s="27" t="s">
        <v>235</v>
      </c>
      <c r="G6" s="27" t="s">
        <v>216</v>
      </c>
      <c r="H6" s="27" t="s">
        <v>236</v>
      </c>
      <c r="I6" s="27" t="s">
        <v>220</v>
      </c>
      <c r="J6" s="26" t="s">
        <v>222</v>
      </c>
    </row>
    <row r="7" spans="1:10">
      <c r="A7" s="7">
        <f t="shared" si="0"/>
        <v>6</v>
      </c>
      <c r="B7" s="26" t="s">
        <v>237</v>
      </c>
      <c r="C7" s="28" t="s">
        <v>238</v>
      </c>
      <c r="D7" s="28" t="s">
        <v>239</v>
      </c>
      <c r="E7" s="28" t="s">
        <v>240</v>
      </c>
      <c r="F7" s="27" t="s">
        <v>236</v>
      </c>
      <c r="G7" s="27" t="s">
        <v>216</v>
      </c>
      <c r="H7" s="27" t="s">
        <v>241</v>
      </c>
      <c r="I7" s="27" t="s">
        <v>220</v>
      </c>
      <c r="J7" s="28" t="s">
        <v>242</v>
      </c>
    </row>
    <row r="8" spans="1:10">
      <c r="A8" s="7" t="str">
        <f t="shared" si="0"/>
        <v/>
      </c>
    </row>
    <row r="9" spans="1:10">
      <c r="A9" s="7" t="str">
        <f t="shared" si="0"/>
        <v/>
      </c>
    </row>
    <row r="10" spans="1:10">
      <c r="A10" s="7" t="str">
        <f t="shared" si="0"/>
        <v/>
      </c>
    </row>
    <row r="11" spans="1:10">
      <c r="A11" s="7" t="str">
        <f t="shared" si="0"/>
        <v/>
      </c>
    </row>
    <row r="12" spans="1:10">
      <c r="A12" s="7" t="str">
        <f t="shared" si="0"/>
        <v/>
      </c>
    </row>
    <row r="13" spans="1:10">
      <c r="A13" s="7" t="str">
        <f t="shared" si="0"/>
        <v/>
      </c>
    </row>
    <row r="14" spans="1:10">
      <c r="A14" s="7" t="str">
        <f t="shared" si="0"/>
        <v/>
      </c>
    </row>
    <row r="15" spans="1:10">
      <c r="A15" s="7" t="str">
        <f t="shared" si="0"/>
        <v/>
      </c>
    </row>
    <row r="16" spans="1:10">
      <c r="A16" s="7" t="str">
        <f t="shared" si="0"/>
        <v/>
      </c>
    </row>
    <row r="17" spans="1:1">
      <c r="A17" s="7" t="str">
        <f t="shared" si="0"/>
        <v/>
      </c>
    </row>
    <row r="18" spans="1:1">
      <c r="A18" s="7" t="str">
        <f t="shared" si="0"/>
        <v/>
      </c>
    </row>
    <row r="19" spans="1:1">
      <c r="A19" s="7" t="str">
        <f t="shared" si="0"/>
        <v/>
      </c>
    </row>
    <row r="20" spans="1:1">
      <c r="A20" s="7" t="str">
        <f t="shared" si="0"/>
        <v/>
      </c>
    </row>
    <row r="21" spans="1:1">
      <c r="A21" s="7" t="str">
        <f t="shared" si="0"/>
        <v/>
      </c>
    </row>
    <row r="22" spans="1:1">
      <c r="A22" s="7" t="str">
        <f t="shared" si="0"/>
        <v/>
      </c>
    </row>
    <row r="23" spans="1:1">
      <c r="A23" s="7" t="str">
        <f t="shared" si="0"/>
        <v/>
      </c>
    </row>
    <row r="24" spans="1:1">
      <c r="A24" s="7" t="str">
        <f t="shared" si="0"/>
        <v/>
      </c>
    </row>
    <row r="25" spans="1:1">
      <c r="A25" s="7" t="str">
        <f t="shared" si="0"/>
        <v/>
      </c>
    </row>
    <row r="26" spans="1:1">
      <c r="A26" s="7" t="str">
        <f t="shared" si="0"/>
        <v/>
      </c>
    </row>
    <row r="27" spans="1:1">
      <c r="A27" s="7" t="str">
        <f t="shared" si="0"/>
        <v/>
      </c>
    </row>
    <row r="28" spans="1:1">
      <c r="A28" s="7" t="str">
        <f t="shared" si="0"/>
        <v/>
      </c>
    </row>
    <row r="29" spans="1:1">
      <c r="A29" s="7" t="str">
        <f t="shared" si="0"/>
        <v/>
      </c>
    </row>
    <row r="30" spans="1:1">
      <c r="A30" s="7" t="str">
        <f t="shared" si="0"/>
        <v/>
      </c>
    </row>
    <row r="31" spans="1:1">
      <c r="A31" s="7" t="str">
        <f t="shared" si="0"/>
        <v/>
      </c>
    </row>
    <row r="32" spans="1:1">
      <c r="A32" s="7" t="str">
        <f t="shared" si="0"/>
        <v/>
      </c>
    </row>
    <row r="33" spans="1:1">
      <c r="A33" s="7" t="str">
        <f t="shared" si="0"/>
        <v/>
      </c>
    </row>
    <row r="34" spans="1:1">
      <c r="A34" s="7" t="str">
        <f t="shared" si="0"/>
        <v/>
      </c>
    </row>
    <row r="35" spans="1:1">
      <c r="A35" s="7" t="str">
        <f t="shared" si="0"/>
        <v/>
      </c>
    </row>
    <row r="36" spans="1:1">
      <c r="A36" s="7" t="str">
        <f t="shared" si="0"/>
        <v/>
      </c>
    </row>
    <row r="37" spans="1:1">
      <c r="A37" s="7" t="str">
        <f t="shared" si="0"/>
        <v/>
      </c>
    </row>
    <row r="38" spans="1:1">
      <c r="A38" s="7" t="str">
        <f t="shared" si="0"/>
        <v/>
      </c>
    </row>
    <row r="39" spans="1:1">
      <c r="A39" s="7" t="str">
        <f t="shared" si="0"/>
        <v/>
      </c>
    </row>
    <row r="40" spans="1:1">
      <c r="A40" s="7" t="str">
        <f t="shared" si="0"/>
        <v/>
      </c>
    </row>
    <row r="41" spans="1:1">
      <c r="A41" s="7" t="str">
        <f t="shared" si="0"/>
        <v/>
      </c>
    </row>
    <row r="42" spans="1:1">
      <c r="A42" s="7" t="str">
        <f t="shared" si="0"/>
        <v/>
      </c>
    </row>
    <row r="43" spans="1:1">
      <c r="A43" s="7" t="str">
        <f t="shared" si="0"/>
        <v/>
      </c>
    </row>
    <row r="44" spans="1:1">
      <c r="A44" s="7" t="str">
        <f t="shared" si="0"/>
        <v/>
      </c>
    </row>
    <row r="45" spans="1:1">
      <c r="A45" s="7" t="str">
        <f t="shared" si="0"/>
        <v/>
      </c>
    </row>
    <row r="46" spans="1:1">
      <c r="A46" s="7" t="str">
        <f t="shared" si="0"/>
        <v/>
      </c>
    </row>
    <row r="47" spans="1:1">
      <c r="A47" s="7" t="str">
        <f t="shared" si="0"/>
        <v/>
      </c>
    </row>
    <row r="48" spans="1:1">
      <c r="A48" s="7" t="str">
        <f t="shared" si="0"/>
        <v/>
      </c>
    </row>
    <row r="49" spans="1:1">
      <c r="A49" s="7" t="str">
        <f t="shared" si="0"/>
        <v/>
      </c>
    </row>
    <row r="50" spans="1:1">
      <c r="A50" s="7" t="str">
        <f t="shared" si="0"/>
        <v/>
      </c>
    </row>
    <row r="51" spans="1:1">
      <c r="A51" s="7" t="str">
        <f t="shared" si="0"/>
        <v/>
      </c>
    </row>
    <row r="52" spans="1:1">
      <c r="A52" s="7" t="str">
        <f t="shared" si="0"/>
        <v/>
      </c>
    </row>
    <row r="53" spans="1:1">
      <c r="A53" s="7" t="str">
        <f t="shared" si="0"/>
        <v/>
      </c>
    </row>
    <row r="54" spans="1:1">
      <c r="A54" s="7" t="str">
        <f t="shared" si="0"/>
        <v/>
      </c>
    </row>
    <row r="55" spans="1:1">
      <c r="A55" s="7" t="str">
        <f t="shared" si="0"/>
        <v/>
      </c>
    </row>
    <row r="56" spans="1:1">
      <c r="A56" s="7" t="str">
        <f t="shared" si="0"/>
        <v/>
      </c>
    </row>
    <row r="57" spans="1:1">
      <c r="A57" s="7" t="str">
        <f t="shared" si="0"/>
        <v/>
      </c>
    </row>
    <row r="58" spans="1:1">
      <c r="A58" s="7" t="str">
        <f t="shared" si="0"/>
        <v/>
      </c>
    </row>
    <row r="59" spans="1:1">
      <c r="A59" s="7" t="str">
        <f t="shared" si="0"/>
        <v/>
      </c>
    </row>
    <row r="60" spans="1:1">
      <c r="A60" s="7" t="str">
        <f t="shared" si="0"/>
        <v/>
      </c>
    </row>
    <row r="61" spans="1:1">
      <c r="A61" s="7" t="str">
        <f t="shared" si="0"/>
        <v/>
      </c>
    </row>
    <row r="62" spans="1:1">
      <c r="A62" s="7" t="str">
        <f t="shared" si="0"/>
        <v/>
      </c>
    </row>
    <row r="63" spans="1:1">
      <c r="A63" s="7" t="str">
        <f t="shared" si="0"/>
        <v/>
      </c>
    </row>
    <row r="64" spans="1:1">
      <c r="A64" s="7" t="str">
        <f t="shared" si="0"/>
        <v/>
      </c>
    </row>
    <row r="65" spans="1:1">
      <c r="A65" s="7" t="str">
        <f t="shared" si="0"/>
        <v/>
      </c>
    </row>
    <row r="66" spans="1:1">
      <c r="A66" s="7" t="str">
        <f t="shared" si="0"/>
        <v/>
      </c>
    </row>
    <row r="67" spans="1:1">
      <c r="A67" s="7" t="str">
        <f t="shared" ref="A67:A101" si="1">IF(ISBLANK(B67),"",ROW()-1)</f>
        <v/>
      </c>
    </row>
    <row r="68" spans="1:1">
      <c r="A68" s="7" t="str">
        <f t="shared" si="1"/>
        <v/>
      </c>
    </row>
    <row r="69" spans="1:1">
      <c r="A69" s="7" t="str">
        <f t="shared" si="1"/>
        <v/>
      </c>
    </row>
    <row r="70" spans="1:1">
      <c r="A70" s="7" t="str">
        <f t="shared" si="1"/>
        <v/>
      </c>
    </row>
    <row r="71" spans="1:1">
      <c r="A71" s="7" t="str">
        <f t="shared" si="1"/>
        <v/>
      </c>
    </row>
    <row r="72" spans="1:1">
      <c r="A72" s="7" t="str">
        <f t="shared" si="1"/>
        <v/>
      </c>
    </row>
    <row r="73" spans="1:1">
      <c r="A73" s="7" t="str">
        <f t="shared" si="1"/>
        <v/>
      </c>
    </row>
    <row r="74" spans="1:1">
      <c r="A74" s="7" t="str">
        <f t="shared" si="1"/>
        <v/>
      </c>
    </row>
    <row r="75" spans="1:1">
      <c r="A75" s="7" t="str">
        <f t="shared" si="1"/>
        <v/>
      </c>
    </row>
    <row r="76" spans="1:1">
      <c r="A76" s="7" t="str">
        <f t="shared" si="1"/>
        <v/>
      </c>
    </row>
    <row r="77" spans="1:1">
      <c r="A77" s="7" t="str">
        <f t="shared" si="1"/>
        <v/>
      </c>
    </row>
    <row r="78" spans="1:1">
      <c r="A78" s="7" t="str">
        <f t="shared" si="1"/>
        <v/>
      </c>
    </row>
    <row r="79" spans="1:1">
      <c r="A79" s="7" t="str">
        <f t="shared" si="1"/>
        <v/>
      </c>
    </row>
    <row r="80" spans="1:1">
      <c r="A80" s="7" t="str">
        <f t="shared" si="1"/>
        <v/>
      </c>
    </row>
    <row r="81" spans="1:1">
      <c r="A81" s="7" t="str">
        <f t="shared" si="1"/>
        <v/>
      </c>
    </row>
    <row r="82" spans="1:1">
      <c r="A82" s="7" t="str">
        <f t="shared" si="1"/>
        <v/>
      </c>
    </row>
    <row r="83" spans="1:1">
      <c r="A83" s="7" t="str">
        <f t="shared" si="1"/>
        <v/>
      </c>
    </row>
    <row r="84" spans="1:1">
      <c r="A84" s="7" t="str">
        <f t="shared" si="1"/>
        <v/>
      </c>
    </row>
    <row r="85" spans="1:1">
      <c r="A85" s="7" t="str">
        <f t="shared" si="1"/>
        <v/>
      </c>
    </row>
    <row r="86" spans="1:1">
      <c r="A86" s="7" t="str">
        <f t="shared" si="1"/>
        <v/>
      </c>
    </row>
    <row r="87" spans="1:1">
      <c r="A87" s="7" t="str">
        <f t="shared" si="1"/>
        <v/>
      </c>
    </row>
    <row r="88" spans="1:1">
      <c r="A88" s="7" t="str">
        <f t="shared" si="1"/>
        <v/>
      </c>
    </row>
    <row r="89" spans="1:1">
      <c r="A89" s="7" t="str">
        <f t="shared" si="1"/>
        <v/>
      </c>
    </row>
    <row r="90" spans="1:1">
      <c r="A90" s="7" t="str">
        <f t="shared" si="1"/>
        <v/>
      </c>
    </row>
    <row r="91" spans="1:1">
      <c r="A91" s="7" t="str">
        <f t="shared" si="1"/>
        <v/>
      </c>
    </row>
    <row r="92" spans="1:1">
      <c r="A92" s="7" t="str">
        <f t="shared" si="1"/>
        <v/>
      </c>
    </row>
    <row r="93" spans="1:1">
      <c r="A93" s="7" t="str">
        <f t="shared" si="1"/>
        <v/>
      </c>
    </row>
    <row r="94" spans="1:1">
      <c r="A94" s="7" t="str">
        <f t="shared" si="1"/>
        <v/>
      </c>
    </row>
    <row r="95" spans="1:1">
      <c r="A95" s="7" t="str">
        <f t="shared" si="1"/>
        <v/>
      </c>
    </row>
    <row r="96" spans="1:1">
      <c r="A96" s="7" t="str">
        <f t="shared" si="1"/>
        <v/>
      </c>
    </row>
    <row r="97" spans="1:1">
      <c r="A97" s="7" t="str">
        <f t="shared" si="1"/>
        <v/>
      </c>
    </row>
    <row r="98" spans="1:1">
      <c r="A98" s="7" t="str">
        <f t="shared" si="1"/>
        <v/>
      </c>
    </row>
    <row r="99" spans="1:1">
      <c r="A99" s="7" t="str">
        <f t="shared" si="1"/>
        <v/>
      </c>
    </row>
    <row r="100" spans="1:1">
      <c r="A100" s="7" t="str">
        <f t="shared" si="1"/>
        <v/>
      </c>
    </row>
    <row r="101" spans="1:1">
      <c r="A101" s="7" t="str">
        <f t="shared" si="1"/>
        <v/>
      </c>
    </row>
  </sheetData>
  <sheetProtection algorithmName="SHA-512" hashValue="cIOG06rhkpBArQW11l5FoPuc3vTCjVQLdHrIOr4SK5WXoQKUAJI/H9SmtcSA+z2OjeBGilYb3SZ6X9xraQL22A==" saltValue="ovUYyJdiywXOlbmO3/dfDg==" spinCount="100000" sheet="1" objects="1" scenarios="1" selectLockedCells="1"/>
  <phoneticPr fontId="1"/>
  <conditionalFormatting sqref="F2:I1048576">
    <cfRule type="expression" dxfId="36" priority="4">
      <formula>AND($A2&lt;&gt;"",ISBLANK(F2))</formula>
    </cfRule>
  </conditionalFormatting>
  <conditionalFormatting sqref="F3:G1048576">
    <cfRule type="expression" dxfId="35" priority="3">
      <formula>AND($A3&lt;&gt;"",VALUE($F3&amp;$G3)&lt;VALUE($H2&amp;$I2))</formula>
    </cfRule>
  </conditionalFormatting>
  <conditionalFormatting sqref="H2:I1048576">
    <cfRule type="expression" dxfId="34" priority="2">
      <formula>AND($A2&lt;&gt;"",VALUE($F2&amp;$G2)&gt;VALUE($H2&amp;$I2))</formula>
    </cfRule>
  </conditionalFormatting>
  <conditionalFormatting sqref="D2:I1048576">
    <cfRule type="expression" dxfId="33" priority="1">
      <formula>AND($A2="",NOT(ISBLANK(D2)))</formula>
    </cfRule>
  </conditionalFormatting>
  <dataValidations xWindow="786" yWindow="545" count="4">
    <dataValidation type="list" allowBlank="1" showInputMessage="1" showErrorMessage="1" prompt="転校、編入等は「中退」を選択してください" sqref="J2:J1048576">
      <formula1>"卒業,修了,中退"</formula1>
    </dataValidation>
    <dataValidation allowBlank="1" showInputMessage="1" showErrorMessage="1" prompt="中学校以降の学歴を古い順に入力してください" sqref="B2:B1048576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786" yWindow="545" count="1">
        <x14:dataValidation type="list" allowBlank="1" showInputMessage="1" showErrorMessage="1" prompt="リストから選択してください_x000a_※区分に関する詳細は、別紙を参照してください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" outlineLevelCol="1"/>
  <cols>
    <col min="1" max="1" width="4.33203125" style="7" bestFit="1" customWidth="1"/>
    <col min="2" max="3" width="35.75" style="38" customWidth="1"/>
    <col min="4" max="4" width="9.5" style="38" bestFit="1" customWidth="1"/>
    <col min="5" max="6" width="15.83203125" style="38" customWidth="1"/>
    <col min="7" max="7" width="42.5" style="38" customWidth="1"/>
    <col min="8" max="9" width="10.5" style="38" bestFit="1" customWidth="1"/>
    <col min="10" max="10" width="22.25" style="38" customWidth="1"/>
    <col min="11" max="11" width="18.33203125" style="29" hidden="1" customWidth="1" outlineLevel="1"/>
    <col min="12" max="12" width="9" hidden="1" customWidth="1" outlineLevel="1"/>
    <col min="13" max="14" width="10.5" hidden="1" customWidth="1" outlineLevel="1"/>
    <col min="15" max="28" width="9" hidden="1" customWidth="1" outlineLevel="1"/>
    <col min="29" max="29" width="9" collapsed="1"/>
  </cols>
  <sheetData>
    <row r="1" spans="1:28">
      <c r="A1" s="7" t="s">
        <v>135</v>
      </c>
      <c r="B1" s="38" t="s">
        <v>132</v>
      </c>
      <c r="C1" s="38" t="s">
        <v>263</v>
      </c>
      <c r="D1" s="38" t="s">
        <v>151</v>
      </c>
      <c r="E1" s="38" t="s">
        <v>273</v>
      </c>
      <c r="F1" s="38" t="s">
        <v>280</v>
      </c>
      <c r="G1" s="38" t="s">
        <v>274</v>
      </c>
      <c r="H1" s="38" t="s">
        <v>256</v>
      </c>
      <c r="I1" s="38" t="s">
        <v>257</v>
      </c>
      <c r="J1" s="38" t="s">
        <v>262</v>
      </c>
      <c r="K1" s="40"/>
      <c r="O1" t="s">
        <v>260</v>
      </c>
      <c r="P1" t="s">
        <v>261</v>
      </c>
      <c r="Q1" t="s">
        <v>292</v>
      </c>
      <c r="R1">
        <f ca="1">SUM(U2:U101)</f>
        <v>0</v>
      </c>
      <c r="S1">
        <f ca="1">SUM(V2:V101)</f>
        <v>0</v>
      </c>
      <c r="T1">
        <f ca="1">R1+INT(S1/30)+IF(MOD(S1,30)=0,0,1)</f>
        <v>0</v>
      </c>
      <c r="W1" t="s">
        <v>290</v>
      </c>
      <c r="X1">
        <f ca="1">SUM(AA2:AA101)</f>
        <v>0</v>
      </c>
      <c r="Y1">
        <f ca="1">SUM(AB2:AB101)</f>
        <v>0</v>
      </c>
      <c r="Z1">
        <f ca="1">X1+INT(Y1/30)+IF(MOD(Y1,30)=0,0,1)</f>
        <v>0</v>
      </c>
    </row>
    <row r="2" spans="1:28">
      <c r="A2" s="7" t="str">
        <f>IF(ISBLANK(B2),"",ROW()-1)</f>
        <v/>
      </c>
      <c r="B2" s="39"/>
      <c r="C2" s="39"/>
      <c r="D2" s="39"/>
      <c r="E2" s="45" t="s">
        <v>271</v>
      </c>
      <c r="F2" s="39"/>
      <c r="G2" s="39"/>
      <c r="H2" s="56"/>
      <c r="I2" s="56"/>
      <c r="J2" s="39"/>
      <c r="K2" s="42" t="s">
        <v>290</v>
      </c>
      <c r="L2" s="25"/>
      <c r="M2" s="36" t="e">
        <f>EOMONTH(H2-1,0)+1</f>
        <v>#NUM!</v>
      </c>
      <c r="N2" s="36" t="e">
        <f>EOMONTH(I2+1,-1)</f>
        <v>#NUM!</v>
      </c>
      <c r="O2">
        <f>IFERROR(DATEDIF(M2,N2+1,"M"),0)</f>
        <v>0</v>
      </c>
      <c r="P2" t="e">
        <f>IF(N2+1&lt;M2,I2-H2+1,(M2-H2)+(I2-N2))</f>
        <v>#NUM!</v>
      </c>
      <c r="Q2">
        <f ca="1">IF(I2&gt;'入力シート（基本情報）'!$I$1,1,0)*IF(E2=Q$1,1,0)</f>
        <v>0</v>
      </c>
      <c r="R2">
        <f ca="1">IFERROR(VLOOKUP($F2,リスト用!$P:$Q,2,FALSE)*VLOOKUP($J2,リスト用!$H:$I,2,FALSE)*O2*Q2,0)</f>
        <v>0</v>
      </c>
      <c r="S2">
        <f ca="1">IFERROR(VLOOKUP($F2,リスト用!$P:$Q,2,FALSE)*VLOOKUP($J2,リスト用!$H:$I,2,FALSE)*P2*Q2,0)</f>
        <v>0</v>
      </c>
      <c r="U2">
        <f ca="1">INT(R2)</f>
        <v>0</v>
      </c>
      <c r="V2">
        <f ca="1">(R2-U2)*30+S2</f>
        <v>0</v>
      </c>
      <c r="W2">
        <f ca="1">IF(I2&gt;'入力シート（基本情報）'!$J$1,1,0)*IF(OR(E2=$W$1,E2=$Q$1),1,0)</f>
        <v>0</v>
      </c>
      <c r="X2">
        <f ca="1">IFERROR(VLOOKUP($E2,リスト用!$M:$N,2,FALSE)*VLOOKUP($J2,リスト用!$H:$I,2,FALSE)*O2*W2,0)</f>
        <v>0</v>
      </c>
      <c r="Y2">
        <f ca="1">IFERROR(VLOOKUP($E2,リスト用!$M:$N,2,FALSE)*VLOOKUP($J2,リスト用!$H:$I,2,FALSE)*P2*W2,0)</f>
        <v>0</v>
      </c>
      <c r="AA2">
        <f ca="1">INT(X2)</f>
        <v>0</v>
      </c>
      <c r="AB2">
        <f ca="1">(X2-AA2)*30+Y2</f>
        <v>0</v>
      </c>
    </row>
    <row r="3" spans="1:28">
      <c r="A3" s="7" t="str">
        <f t="shared" ref="A3:A66" si="0">IF(ISBLANK(B3),"",ROW()-1)</f>
        <v/>
      </c>
      <c r="B3" s="39"/>
      <c r="C3" s="39"/>
      <c r="D3" s="39"/>
      <c r="E3" s="39"/>
      <c r="F3" s="39"/>
      <c r="G3" s="39"/>
      <c r="H3" s="56"/>
      <c r="I3" s="56"/>
      <c r="J3" s="39"/>
      <c r="K3" s="43">
        <f ca="1">Z1</f>
        <v>0</v>
      </c>
      <c r="L3" s="25">
        <v>144</v>
      </c>
      <c r="M3" s="36" t="e">
        <f t="shared" ref="M3:M66" si="1">EOMONTH(H3-1,0)+1</f>
        <v>#NUM!</v>
      </c>
      <c r="N3" s="36" t="e">
        <f t="shared" ref="N3:N66" si="2">EOMONTH(I3+1,-1)</f>
        <v>#NUM!</v>
      </c>
      <c r="O3">
        <f t="shared" ref="O3:O66" si="3">IFERROR(DATEDIF(M3,N3+1,"M"),0)</f>
        <v>0</v>
      </c>
      <c r="P3" t="e">
        <f t="shared" ref="P3:P66" si="4">IF(N3+1&lt;M3,I3-H3+1,(M3-H3)+(I3-N3))</f>
        <v>#NUM!</v>
      </c>
      <c r="Q3">
        <f ca="1">IF(I3&gt;'入力シート（基本情報）'!$I$1,1,0)*IF(E3=Q$1,1,0)</f>
        <v>0</v>
      </c>
      <c r="R3">
        <f ca="1">IFERROR(VLOOKUP($F3,リスト用!$P:$Q,2,FALSE)*VLOOKUP($J3,リスト用!$H:$I,2,FALSE)*O3*Q3,0)</f>
        <v>0</v>
      </c>
      <c r="S3">
        <f ca="1">IFERROR(VLOOKUP($F3,リスト用!$P:$Q,2,FALSE)*VLOOKUP($J3,リスト用!$H:$I,2,FALSE)*P3*Q3,0)</f>
        <v>0</v>
      </c>
      <c r="U3">
        <f ca="1">INT(R3)</f>
        <v>0</v>
      </c>
      <c r="V3">
        <f ca="1">(R3-U3)*30+S3</f>
        <v>0</v>
      </c>
      <c r="W3">
        <f ca="1">IF(I3&gt;'入力シート（基本情報）'!$J$1,1,0)*IF(OR(E3=$W$1,E3=$Q$1),1,0)</f>
        <v>0</v>
      </c>
      <c r="X3">
        <f ca="1">IFERROR(VLOOKUP($E3,リスト用!$M:$N,2,FALSE)*VLOOKUP($J3,リスト用!$H:$I,2,FALSE)*O3*W3,0)</f>
        <v>0</v>
      </c>
      <c r="Y3">
        <f ca="1">IFERROR(VLOOKUP($E3,リスト用!$M:$N,2,FALSE)*VLOOKUP($J3,リスト用!$H:$I,2,FALSE)*P3*W3,0)</f>
        <v>0</v>
      </c>
      <c r="AA3">
        <f ca="1">INT(X3)</f>
        <v>0</v>
      </c>
      <c r="AB3">
        <f ca="1">(X3-AA3)*30+Y3</f>
        <v>0</v>
      </c>
    </row>
    <row r="4" spans="1:28">
      <c r="A4" s="7" t="str">
        <f t="shared" si="0"/>
        <v/>
      </c>
      <c r="B4" s="39"/>
      <c r="C4" s="39"/>
      <c r="D4" s="39"/>
      <c r="E4" s="39"/>
      <c r="F4" s="39"/>
      <c r="G4" s="39"/>
      <c r="H4" s="56"/>
      <c r="I4" s="56"/>
      <c r="J4" s="39"/>
      <c r="K4" s="41"/>
      <c r="L4" s="25"/>
      <c r="M4" s="36" t="e">
        <f t="shared" si="1"/>
        <v>#NUM!</v>
      </c>
      <c r="N4" s="36" t="e">
        <f t="shared" si="2"/>
        <v>#NUM!</v>
      </c>
      <c r="O4">
        <f t="shared" si="3"/>
        <v>0</v>
      </c>
      <c r="P4" t="e">
        <f t="shared" si="4"/>
        <v>#NUM!</v>
      </c>
      <c r="Q4">
        <f ca="1">IF(I4&gt;'入力シート（基本情報）'!$I$1,1,0)*IF(E4=Q$1,1,0)</f>
        <v>0</v>
      </c>
      <c r="R4">
        <f ca="1">IFERROR(VLOOKUP($F4,リスト用!$P:$Q,2,FALSE)*VLOOKUP($J4,リスト用!$H:$I,2,FALSE)*O4*Q4,0)</f>
        <v>0</v>
      </c>
      <c r="S4">
        <f ca="1">IFERROR(VLOOKUP($F4,リスト用!$P:$Q,2,FALSE)*VLOOKUP($J4,リスト用!$H:$I,2,FALSE)*P4*Q4,0)</f>
        <v>0</v>
      </c>
      <c r="U4">
        <f t="shared" ref="U4:U67" ca="1" si="5">INT(R4)</f>
        <v>0</v>
      </c>
      <c r="V4">
        <f t="shared" ref="V4:V67" ca="1" si="6">(R4-U4)*30+S4</f>
        <v>0</v>
      </c>
      <c r="W4">
        <f ca="1">IF(I4&gt;'入力シート（基本情報）'!$J$1,1,0)*IF(OR(E4=$W$1,E4=$Q$1),1,0)</f>
        <v>0</v>
      </c>
      <c r="X4">
        <f ca="1">IFERROR(VLOOKUP($E4,リスト用!$M:$N,2,FALSE)*VLOOKUP($J4,リスト用!$H:$I,2,FALSE)*O4*W4,0)</f>
        <v>0</v>
      </c>
      <c r="Y4">
        <f ca="1">IFERROR(VLOOKUP($E4,リスト用!$M:$N,2,FALSE)*VLOOKUP($J4,リスト用!$H:$I,2,FALSE)*P4*W4,0)</f>
        <v>0</v>
      </c>
      <c r="AA4">
        <f t="shared" ref="AA4:AA67" ca="1" si="7">INT(X4)</f>
        <v>0</v>
      </c>
      <c r="AB4">
        <f t="shared" ref="AB4:AB67" ca="1" si="8">(X4-AA4)*30+Y4</f>
        <v>0</v>
      </c>
    </row>
    <row r="5" spans="1:28">
      <c r="A5" s="7" t="str">
        <f t="shared" si="0"/>
        <v/>
      </c>
      <c r="B5" s="39"/>
      <c r="C5" s="39"/>
      <c r="D5" s="39"/>
      <c r="E5" s="39"/>
      <c r="F5" s="39"/>
      <c r="G5" s="39"/>
      <c r="H5" s="56"/>
      <c r="I5" s="56"/>
      <c r="J5" s="39"/>
      <c r="K5" s="42" t="s">
        <v>291</v>
      </c>
      <c r="L5" s="25"/>
      <c r="M5" s="36" t="e">
        <f t="shared" si="1"/>
        <v>#NUM!</v>
      </c>
      <c r="N5" s="36" t="e">
        <f t="shared" si="2"/>
        <v>#NUM!</v>
      </c>
      <c r="O5">
        <f t="shared" si="3"/>
        <v>0</v>
      </c>
      <c r="P5" t="e">
        <f t="shared" si="4"/>
        <v>#NUM!</v>
      </c>
      <c r="Q5">
        <f ca="1">IF(I5&gt;'入力シート（基本情報）'!$I$1,1,0)*IF(E5=Q$1,1,0)</f>
        <v>0</v>
      </c>
      <c r="R5">
        <f ca="1">IFERROR(VLOOKUP($F5,リスト用!$P:$Q,2,FALSE)*VLOOKUP($J5,リスト用!$H:$I,2,FALSE)*O5*Q5,0)</f>
        <v>0</v>
      </c>
      <c r="S5">
        <f ca="1">IFERROR(VLOOKUP($F5,リスト用!$P:$Q,2,FALSE)*VLOOKUP($J5,リスト用!$H:$I,2,FALSE)*P5*Q5,0)</f>
        <v>0</v>
      </c>
      <c r="U5">
        <f t="shared" ca="1" si="5"/>
        <v>0</v>
      </c>
      <c r="V5">
        <f t="shared" ca="1" si="6"/>
        <v>0</v>
      </c>
      <c r="W5">
        <f ca="1">IF(I5&gt;'入力シート（基本情報）'!$J$1,1,0)*IF(OR(E5=$W$1,E5=$Q$1),1,0)</f>
        <v>0</v>
      </c>
      <c r="X5">
        <f ca="1">IFERROR(VLOOKUP($E5,リスト用!$M:$N,2,FALSE)*VLOOKUP($J5,リスト用!$H:$I,2,FALSE)*O5*W5,0)</f>
        <v>0</v>
      </c>
      <c r="Y5">
        <f ca="1">IFERROR(VLOOKUP($E5,リスト用!$M:$N,2,FALSE)*VLOOKUP($J5,リスト用!$H:$I,2,FALSE)*P5*W5,0)</f>
        <v>0</v>
      </c>
      <c r="AA5">
        <f t="shared" ca="1" si="7"/>
        <v>0</v>
      </c>
      <c r="AB5">
        <f t="shared" ca="1" si="8"/>
        <v>0</v>
      </c>
    </row>
    <row r="6" spans="1:28">
      <c r="A6" s="7" t="str">
        <f t="shared" si="0"/>
        <v/>
      </c>
      <c r="B6" s="39"/>
      <c r="C6" s="39"/>
      <c r="D6" s="39"/>
      <c r="E6" s="39"/>
      <c r="F6" s="39"/>
      <c r="G6" s="39"/>
      <c r="H6" s="56"/>
      <c r="I6" s="56"/>
      <c r="J6" s="39"/>
      <c r="K6" s="43">
        <f ca="1">T1</f>
        <v>0</v>
      </c>
      <c r="L6" s="25">
        <v>36</v>
      </c>
      <c r="M6" s="36" t="e">
        <f t="shared" si="1"/>
        <v>#NUM!</v>
      </c>
      <c r="N6" s="36" t="e">
        <f t="shared" si="2"/>
        <v>#NUM!</v>
      </c>
      <c r="O6">
        <f t="shared" si="3"/>
        <v>0</v>
      </c>
      <c r="P6" t="e">
        <f t="shared" si="4"/>
        <v>#NUM!</v>
      </c>
      <c r="Q6">
        <f ca="1">IF(I6&gt;'入力シート（基本情報）'!$I$1,1,0)*IF(E6=Q$1,1,0)</f>
        <v>0</v>
      </c>
      <c r="R6">
        <f ca="1">IFERROR(VLOOKUP($F6,リスト用!$P:$Q,2,FALSE)*VLOOKUP($J6,リスト用!$H:$I,2,FALSE)*O6*Q6,0)</f>
        <v>0</v>
      </c>
      <c r="S6">
        <f ca="1">IFERROR(VLOOKUP($F6,リスト用!$P:$Q,2,FALSE)*VLOOKUP($J6,リスト用!$H:$I,2,FALSE)*P6*Q6,0)</f>
        <v>0</v>
      </c>
      <c r="U6">
        <f t="shared" ca="1" si="5"/>
        <v>0</v>
      </c>
      <c r="V6">
        <f t="shared" ca="1" si="6"/>
        <v>0</v>
      </c>
      <c r="W6">
        <f ca="1">IF(I6&gt;'入力シート（基本情報）'!$J$1,1,0)*IF(OR(E6=$W$1,E6=$Q$1),1,0)</f>
        <v>0</v>
      </c>
      <c r="X6">
        <f ca="1">IFERROR(VLOOKUP($E6,リスト用!$M:$N,2,FALSE)*VLOOKUP($J6,リスト用!$H:$I,2,FALSE)*O6*W6,0)</f>
        <v>0</v>
      </c>
      <c r="Y6">
        <f ca="1">IFERROR(VLOOKUP($E6,リスト用!$M:$N,2,FALSE)*VLOOKUP($J6,リスト用!$H:$I,2,FALSE)*P6*W6,0)</f>
        <v>0</v>
      </c>
      <c r="AA6">
        <f t="shared" ca="1" si="7"/>
        <v>0</v>
      </c>
      <c r="AB6">
        <f t="shared" ca="1" si="8"/>
        <v>0</v>
      </c>
    </row>
    <row r="7" spans="1:28">
      <c r="A7" s="7" t="str">
        <f t="shared" si="0"/>
        <v/>
      </c>
      <c r="B7" s="39"/>
      <c r="C7" s="39"/>
      <c r="D7" s="39"/>
      <c r="E7" s="39"/>
      <c r="F7" s="39"/>
      <c r="G7" s="39"/>
      <c r="H7" s="56"/>
      <c r="I7" s="56"/>
      <c r="J7" s="39"/>
      <c r="K7" s="8"/>
      <c r="L7" s="25"/>
      <c r="M7" s="36" t="e">
        <f t="shared" si="1"/>
        <v>#NUM!</v>
      </c>
      <c r="N7" s="36" t="e">
        <f t="shared" si="2"/>
        <v>#NUM!</v>
      </c>
      <c r="O7">
        <f t="shared" si="3"/>
        <v>0</v>
      </c>
      <c r="P7" t="e">
        <f t="shared" si="4"/>
        <v>#NUM!</v>
      </c>
      <c r="Q7">
        <f ca="1">IF(I7&gt;'入力シート（基本情報）'!$I$1,1,0)*IF(E7=Q$1,1,0)</f>
        <v>0</v>
      </c>
      <c r="R7">
        <f ca="1">IFERROR(VLOOKUP($F7,リスト用!$P:$Q,2,FALSE)*VLOOKUP($J7,リスト用!$H:$I,2,FALSE)*O7*Q7,0)</f>
        <v>0</v>
      </c>
      <c r="S7">
        <f ca="1">IFERROR(VLOOKUP($F7,リスト用!$P:$Q,2,FALSE)*VLOOKUP($J7,リスト用!$H:$I,2,FALSE)*P7*Q7,0)</f>
        <v>0</v>
      </c>
      <c r="U7">
        <f t="shared" ca="1" si="5"/>
        <v>0</v>
      </c>
      <c r="V7">
        <f t="shared" ca="1" si="6"/>
        <v>0</v>
      </c>
      <c r="W7">
        <f ca="1">IF(I7&gt;'入力シート（基本情報）'!$J$1,1,0)*IF(OR(E7=$W$1,E7=$Q$1),1,0)</f>
        <v>0</v>
      </c>
      <c r="X7">
        <f ca="1">IFERROR(VLOOKUP($E7,リスト用!$M:$N,2,FALSE)*VLOOKUP($J7,リスト用!$H:$I,2,FALSE)*O7*W7,0)</f>
        <v>0</v>
      </c>
      <c r="Y7">
        <f ca="1">IFERROR(VLOOKUP($E7,リスト用!$M:$N,2,FALSE)*VLOOKUP($J7,リスト用!$H:$I,2,FALSE)*P7*W7,0)</f>
        <v>0</v>
      </c>
      <c r="AA7">
        <f t="shared" ca="1" si="7"/>
        <v>0</v>
      </c>
      <c r="AB7">
        <f t="shared" ca="1" si="8"/>
        <v>0</v>
      </c>
    </row>
    <row r="8" spans="1:28">
      <c r="A8" s="7" t="str">
        <f t="shared" si="0"/>
        <v/>
      </c>
      <c r="B8" s="39"/>
      <c r="C8" s="39"/>
      <c r="D8" s="39"/>
      <c r="E8" s="39"/>
      <c r="F8" s="39"/>
      <c r="G8" s="39"/>
      <c r="H8" s="56"/>
      <c r="I8" s="56"/>
      <c r="J8" s="39"/>
      <c r="K8" s="8"/>
      <c r="L8" s="25"/>
      <c r="M8" s="36" t="e">
        <f t="shared" si="1"/>
        <v>#NUM!</v>
      </c>
      <c r="N8" s="36" t="e">
        <f t="shared" si="2"/>
        <v>#NUM!</v>
      </c>
      <c r="O8">
        <f t="shared" si="3"/>
        <v>0</v>
      </c>
      <c r="P8" t="e">
        <f t="shared" si="4"/>
        <v>#NUM!</v>
      </c>
      <c r="Q8">
        <f ca="1">IF(I8&gt;'入力シート（基本情報）'!$I$1,1,0)*IF(E8=Q$1,1,0)</f>
        <v>0</v>
      </c>
      <c r="R8">
        <f ca="1">IFERROR(VLOOKUP($F8,リスト用!$P:$Q,2,FALSE)*VLOOKUP($J8,リスト用!$H:$I,2,FALSE)*O8*Q8,0)</f>
        <v>0</v>
      </c>
      <c r="S8">
        <f ca="1">IFERROR(VLOOKUP($F8,リスト用!$P:$Q,2,FALSE)*VLOOKUP($J8,リスト用!$H:$I,2,FALSE)*P8*Q8,0)</f>
        <v>0</v>
      </c>
      <c r="U8">
        <f t="shared" ca="1" si="5"/>
        <v>0</v>
      </c>
      <c r="V8">
        <f t="shared" ca="1" si="6"/>
        <v>0</v>
      </c>
      <c r="W8">
        <f ca="1">IF(I8&gt;'入力シート（基本情報）'!$J$1,1,0)*IF(OR(E8=$W$1,E8=$Q$1),1,0)</f>
        <v>0</v>
      </c>
      <c r="X8">
        <f ca="1">IFERROR(VLOOKUP($E8,リスト用!$M:$N,2,FALSE)*VLOOKUP($J8,リスト用!$H:$I,2,FALSE)*O8*W8,0)</f>
        <v>0</v>
      </c>
      <c r="Y8">
        <f ca="1">IFERROR(VLOOKUP($E8,リスト用!$M:$N,2,FALSE)*VLOOKUP($J8,リスト用!$H:$I,2,FALSE)*P8*W8,0)</f>
        <v>0</v>
      </c>
      <c r="AA8">
        <f t="shared" ca="1" si="7"/>
        <v>0</v>
      </c>
      <c r="AB8">
        <f t="shared" ca="1" si="8"/>
        <v>0</v>
      </c>
    </row>
    <row r="9" spans="1:28">
      <c r="A9" s="7" t="str">
        <f t="shared" si="0"/>
        <v/>
      </c>
      <c r="B9" s="39"/>
      <c r="C9" s="39"/>
      <c r="D9" s="39"/>
      <c r="E9" s="39"/>
      <c r="F9" s="39"/>
      <c r="G9" s="39"/>
      <c r="H9" s="56"/>
      <c r="I9" s="56"/>
      <c r="J9" s="39"/>
      <c r="K9" s="8"/>
      <c r="L9" s="25"/>
      <c r="M9" s="36" t="e">
        <f t="shared" si="1"/>
        <v>#NUM!</v>
      </c>
      <c r="N9" s="36" t="e">
        <f t="shared" si="2"/>
        <v>#NUM!</v>
      </c>
      <c r="O9">
        <f t="shared" si="3"/>
        <v>0</v>
      </c>
      <c r="P9" t="e">
        <f t="shared" si="4"/>
        <v>#NUM!</v>
      </c>
      <c r="Q9">
        <f ca="1">IF(I9&gt;'入力シート（基本情報）'!$I$1,1,0)*IF(E9=Q$1,1,0)</f>
        <v>0</v>
      </c>
      <c r="R9">
        <f ca="1">IFERROR(VLOOKUP($F9,リスト用!$P:$Q,2,FALSE)*VLOOKUP($J9,リスト用!$H:$I,2,FALSE)*O9*Q9,0)</f>
        <v>0</v>
      </c>
      <c r="S9">
        <f ca="1">IFERROR(VLOOKUP($F9,リスト用!$P:$Q,2,FALSE)*VLOOKUP($J9,リスト用!$H:$I,2,FALSE)*P9*Q9,0)</f>
        <v>0</v>
      </c>
      <c r="U9">
        <f t="shared" ca="1" si="5"/>
        <v>0</v>
      </c>
      <c r="V9">
        <f t="shared" ca="1" si="6"/>
        <v>0</v>
      </c>
      <c r="W9">
        <f ca="1">IF(I9&gt;'入力シート（基本情報）'!$J$1,1,0)*IF(OR(E9=$W$1,E9=$Q$1),1,0)</f>
        <v>0</v>
      </c>
      <c r="X9">
        <f ca="1">IFERROR(VLOOKUP($E9,リスト用!$M:$N,2,FALSE)*VLOOKUP($J9,リスト用!$H:$I,2,FALSE)*O9*W9,0)</f>
        <v>0</v>
      </c>
      <c r="Y9">
        <f ca="1">IFERROR(VLOOKUP($E9,リスト用!$M:$N,2,FALSE)*VLOOKUP($J9,リスト用!$H:$I,2,FALSE)*P9*W9,0)</f>
        <v>0</v>
      </c>
      <c r="AA9">
        <f t="shared" ca="1" si="7"/>
        <v>0</v>
      </c>
      <c r="AB9">
        <f t="shared" ca="1" si="8"/>
        <v>0</v>
      </c>
    </row>
    <row r="10" spans="1:28">
      <c r="A10" s="7" t="str">
        <f t="shared" si="0"/>
        <v/>
      </c>
      <c r="B10" s="39"/>
      <c r="C10" s="39"/>
      <c r="D10" s="39"/>
      <c r="E10" s="39"/>
      <c r="F10" s="39"/>
      <c r="G10" s="39"/>
      <c r="H10" s="56"/>
      <c r="I10" s="56"/>
      <c r="J10" s="39"/>
      <c r="K10" s="8"/>
      <c r="L10" s="25"/>
      <c r="M10" s="36" t="e">
        <f t="shared" si="1"/>
        <v>#NUM!</v>
      </c>
      <c r="N10" s="36" t="e">
        <f t="shared" si="2"/>
        <v>#NUM!</v>
      </c>
      <c r="O10">
        <f t="shared" si="3"/>
        <v>0</v>
      </c>
      <c r="P10" t="e">
        <f t="shared" si="4"/>
        <v>#NUM!</v>
      </c>
      <c r="Q10">
        <f ca="1">IF(I10&gt;'入力シート（基本情報）'!$I$1,1,0)*IF(E10=Q$1,1,0)</f>
        <v>0</v>
      </c>
      <c r="R10">
        <f ca="1">IFERROR(VLOOKUP($F10,リスト用!$P:$Q,2,FALSE)*VLOOKUP($J10,リスト用!$H:$I,2,FALSE)*O10*Q10,0)</f>
        <v>0</v>
      </c>
      <c r="S10">
        <f ca="1">IFERROR(VLOOKUP($F10,リスト用!$P:$Q,2,FALSE)*VLOOKUP($J10,リスト用!$H:$I,2,FALSE)*P10*Q10,0)</f>
        <v>0</v>
      </c>
      <c r="U10">
        <f t="shared" ca="1" si="5"/>
        <v>0</v>
      </c>
      <c r="V10">
        <f t="shared" ca="1" si="6"/>
        <v>0</v>
      </c>
      <c r="W10">
        <f ca="1">IF(I10&gt;'入力シート（基本情報）'!$J$1,1,0)*IF(OR(E10=$W$1,E10=$Q$1),1,0)</f>
        <v>0</v>
      </c>
      <c r="X10">
        <f ca="1">IFERROR(VLOOKUP($E10,リスト用!$M:$N,2,FALSE)*VLOOKUP($J10,リスト用!$H:$I,2,FALSE)*O10*W10,0)</f>
        <v>0</v>
      </c>
      <c r="Y10">
        <f ca="1">IFERROR(VLOOKUP($E10,リスト用!$M:$N,2,FALSE)*VLOOKUP($J10,リスト用!$H:$I,2,FALSE)*P10*W10,0)</f>
        <v>0</v>
      </c>
      <c r="AA10">
        <f t="shared" ca="1" si="7"/>
        <v>0</v>
      </c>
      <c r="AB10">
        <f t="shared" ca="1" si="8"/>
        <v>0</v>
      </c>
    </row>
    <row r="11" spans="1:28">
      <c r="A11" s="7" t="str">
        <f t="shared" si="0"/>
        <v/>
      </c>
      <c r="B11" s="39"/>
      <c r="C11" s="39"/>
      <c r="D11" s="39"/>
      <c r="E11" s="39"/>
      <c r="F11" s="39"/>
      <c r="G11" s="39"/>
      <c r="H11" s="56"/>
      <c r="I11" s="56"/>
      <c r="J11" s="39"/>
      <c r="K11" s="8"/>
      <c r="L11" s="25"/>
      <c r="M11" s="36" t="e">
        <f t="shared" si="1"/>
        <v>#NUM!</v>
      </c>
      <c r="N11" s="36" t="e">
        <f t="shared" si="2"/>
        <v>#NUM!</v>
      </c>
      <c r="O11">
        <f t="shared" si="3"/>
        <v>0</v>
      </c>
      <c r="P11" t="e">
        <f t="shared" si="4"/>
        <v>#NUM!</v>
      </c>
      <c r="Q11">
        <f ca="1">IF(I11&gt;'入力シート（基本情報）'!$I$1,1,0)*IF(E11=Q$1,1,0)</f>
        <v>0</v>
      </c>
      <c r="R11">
        <f ca="1">IFERROR(VLOOKUP($F11,リスト用!$P:$Q,2,FALSE)*VLOOKUP($J11,リスト用!$H:$I,2,FALSE)*O11*Q11,0)</f>
        <v>0</v>
      </c>
      <c r="S11">
        <f ca="1">IFERROR(VLOOKUP($F11,リスト用!$P:$Q,2,FALSE)*VLOOKUP($J11,リスト用!$H:$I,2,FALSE)*P11*Q11,0)</f>
        <v>0</v>
      </c>
      <c r="U11">
        <f t="shared" ca="1" si="5"/>
        <v>0</v>
      </c>
      <c r="V11">
        <f t="shared" ca="1" si="6"/>
        <v>0</v>
      </c>
      <c r="W11">
        <f ca="1">IF(I11&gt;'入力シート（基本情報）'!$J$1,1,0)*IF(OR(E11=$W$1,E11=$Q$1),1,0)</f>
        <v>0</v>
      </c>
      <c r="X11">
        <f ca="1">IFERROR(VLOOKUP($E11,リスト用!$M:$N,2,FALSE)*VLOOKUP($J11,リスト用!$H:$I,2,FALSE)*O11*W11,0)</f>
        <v>0</v>
      </c>
      <c r="Y11">
        <f ca="1">IFERROR(VLOOKUP($E11,リスト用!$M:$N,2,FALSE)*VLOOKUP($J11,リスト用!$H:$I,2,FALSE)*P11*W11,0)</f>
        <v>0</v>
      </c>
      <c r="AA11">
        <f t="shared" ca="1" si="7"/>
        <v>0</v>
      </c>
      <c r="AB11">
        <f t="shared" ca="1" si="8"/>
        <v>0</v>
      </c>
    </row>
    <row r="12" spans="1:28">
      <c r="A12" s="7" t="str">
        <f t="shared" si="0"/>
        <v/>
      </c>
      <c r="B12" s="39"/>
      <c r="C12" s="39"/>
      <c r="D12" s="39"/>
      <c r="E12" s="39"/>
      <c r="F12" s="39"/>
      <c r="G12" s="39"/>
      <c r="H12" s="56"/>
      <c r="I12" s="56"/>
      <c r="J12" s="39"/>
      <c r="K12" s="8"/>
      <c r="L12" s="25"/>
      <c r="M12" s="36" t="e">
        <f t="shared" si="1"/>
        <v>#NUM!</v>
      </c>
      <c r="N12" s="36" t="e">
        <f t="shared" si="2"/>
        <v>#NUM!</v>
      </c>
      <c r="O12">
        <f t="shared" si="3"/>
        <v>0</v>
      </c>
      <c r="P12" t="e">
        <f t="shared" si="4"/>
        <v>#NUM!</v>
      </c>
      <c r="Q12">
        <f ca="1">IF(I12&gt;'入力シート（基本情報）'!$I$1,1,0)*IF(E12=Q$1,1,0)</f>
        <v>0</v>
      </c>
      <c r="R12">
        <f ca="1">IFERROR(VLOOKUP($F12,リスト用!$P:$Q,2,FALSE)*VLOOKUP($J12,リスト用!$H:$I,2,FALSE)*O12*Q12,0)</f>
        <v>0</v>
      </c>
      <c r="S12">
        <f ca="1">IFERROR(VLOOKUP($F12,リスト用!$P:$Q,2,FALSE)*VLOOKUP($J12,リスト用!$H:$I,2,FALSE)*P12*Q12,0)</f>
        <v>0</v>
      </c>
      <c r="U12">
        <f t="shared" ca="1" si="5"/>
        <v>0</v>
      </c>
      <c r="V12">
        <f t="shared" ca="1" si="6"/>
        <v>0</v>
      </c>
      <c r="W12">
        <f ca="1">IF(I12&gt;'入力シート（基本情報）'!$J$1,1,0)*IF(OR(E12=$W$1,E12=$Q$1),1,0)</f>
        <v>0</v>
      </c>
      <c r="X12">
        <f ca="1">IFERROR(VLOOKUP($E12,リスト用!$M:$N,2,FALSE)*VLOOKUP($J12,リスト用!$H:$I,2,FALSE)*O12*W12,0)</f>
        <v>0</v>
      </c>
      <c r="Y12">
        <f ca="1">IFERROR(VLOOKUP($E12,リスト用!$M:$N,2,FALSE)*VLOOKUP($J12,リスト用!$H:$I,2,FALSE)*P12*W12,0)</f>
        <v>0</v>
      </c>
      <c r="AA12">
        <f t="shared" ca="1" si="7"/>
        <v>0</v>
      </c>
      <c r="AB12">
        <f t="shared" ca="1" si="8"/>
        <v>0</v>
      </c>
    </row>
    <row r="13" spans="1:28">
      <c r="A13" s="7" t="str">
        <f t="shared" si="0"/>
        <v/>
      </c>
      <c r="B13" s="39"/>
      <c r="C13" s="39"/>
      <c r="D13" s="39"/>
      <c r="E13" s="39"/>
      <c r="F13" s="39"/>
      <c r="G13" s="39"/>
      <c r="H13" s="56"/>
      <c r="I13" s="56"/>
      <c r="J13" s="39"/>
      <c r="K13" s="8"/>
      <c r="L13" s="25"/>
      <c r="M13" s="36" t="e">
        <f t="shared" si="1"/>
        <v>#NUM!</v>
      </c>
      <c r="N13" s="36" t="e">
        <f t="shared" si="2"/>
        <v>#NUM!</v>
      </c>
      <c r="O13">
        <f t="shared" si="3"/>
        <v>0</v>
      </c>
      <c r="P13" t="e">
        <f t="shared" si="4"/>
        <v>#NUM!</v>
      </c>
      <c r="Q13">
        <f ca="1">IF(I13&gt;'入力シート（基本情報）'!$I$1,1,0)*IF(E13=Q$1,1,0)</f>
        <v>0</v>
      </c>
      <c r="R13">
        <f ca="1">IFERROR(VLOOKUP($F13,リスト用!$P:$Q,2,FALSE)*VLOOKUP($J13,リスト用!$H:$I,2,FALSE)*O13*Q13,0)</f>
        <v>0</v>
      </c>
      <c r="S13">
        <f ca="1">IFERROR(VLOOKUP($F13,リスト用!$P:$Q,2,FALSE)*VLOOKUP($J13,リスト用!$H:$I,2,FALSE)*P13*Q13,0)</f>
        <v>0</v>
      </c>
      <c r="U13">
        <f t="shared" ca="1" si="5"/>
        <v>0</v>
      </c>
      <c r="V13">
        <f t="shared" ca="1" si="6"/>
        <v>0</v>
      </c>
      <c r="W13">
        <f ca="1">IF(I13&gt;'入力シート（基本情報）'!$J$1,1,0)*IF(OR(E13=$W$1,E13=$Q$1),1,0)</f>
        <v>0</v>
      </c>
      <c r="X13">
        <f ca="1">IFERROR(VLOOKUP($E13,リスト用!$M:$N,2,FALSE)*VLOOKUP($J13,リスト用!$H:$I,2,FALSE)*O13*W13,0)</f>
        <v>0</v>
      </c>
      <c r="Y13">
        <f ca="1">IFERROR(VLOOKUP($E13,リスト用!$M:$N,2,FALSE)*VLOOKUP($J13,リスト用!$H:$I,2,FALSE)*P13*W13,0)</f>
        <v>0</v>
      </c>
      <c r="AA13">
        <f t="shared" ca="1" si="7"/>
        <v>0</v>
      </c>
      <c r="AB13">
        <f t="shared" ca="1" si="8"/>
        <v>0</v>
      </c>
    </row>
    <row r="14" spans="1:28">
      <c r="A14" s="7" t="str">
        <f t="shared" si="0"/>
        <v/>
      </c>
      <c r="B14" s="39"/>
      <c r="C14" s="39"/>
      <c r="D14" s="39"/>
      <c r="E14" s="39"/>
      <c r="F14" s="39"/>
      <c r="G14" s="39"/>
      <c r="H14" s="56"/>
      <c r="I14" s="56"/>
      <c r="J14" s="39"/>
      <c r="K14" s="8"/>
      <c r="L14" s="25"/>
      <c r="M14" s="36" t="e">
        <f t="shared" si="1"/>
        <v>#NUM!</v>
      </c>
      <c r="N14" s="36" t="e">
        <f t="shared" si="2"/>
        <v>#NUM!</v>
      </c>
      <c r="O14">
        <f t="shared" si="3"/>
        <v>0</v>
      </c>
      <c r="P14" t="e">
        <f t="shared" si="4"/>
        <v>#NUM!</v>
      </c>
      <c r="Q14">
        <f ca="1">IF(I14&gt;'入力シート（基本情報）'!$I$1,1,0)*IF(E14=Q$1,1,0)</f>
        <v>0</v>
      </c>
      <c r="R14">
        <f ca="1">IFERROR(VLOOKUP($F14,リスト用!$P:$Q,2,FALSE)*VLOOKUP($J14,リスト用!$H:$I,2,FALSE)*O14*Q14,0)</f>
        <v>0</v>
      </c>
      <c r="S14">
        <f ca="1">IFERROR(VLOOKUP($F14,リスト用!$P:$Q,2,FALSE)*VLOOKUP($J14,リスト用!$H:$I,2,FALSE)*P14*Q14,0)</f>
        <v>0</v>
      </c>
      <c r="U14">
        <f t="shared" ca="1" si="5"/>
        <v>0</v>
      </c>
      <c r="V14">
        <f t="shared" ca="1" si="6"/>
        <v>0</v>
      </c>
      <c r="W14">
        <f ca="1">IF(I14&gt;'入力シート（基本情報）'!$J$1,1,0)*IF(OR(E14=$W$1,E14=$Q$1),1,0)</f>
        <v>0</v>
      </c>
      <c r="X14">
        <f ca="1">IFERROR(VLOOKUP($E14,リスト用!$M:$N,2,FALSE)*VLOOKUP($J14,リスト用!$H:$I,2,FALSE)*O14*W14,0)</f>
        <v>0</v>
      </c>
      <c r="Y14">
        <f ca="1">IFERROR(VLOOKUP($E14,リスト用!$M:$N,2,FALSE)*VLOOKUP($J14,リスト用!$H:$I,2,FALSE)*P14*W14,0)</f>
        <v>0</v>
      </c>
      <c r="AA14">
        <f t="shared" ca="1" si="7"/>
        <v>0</v>
      </c>
      <c r="AB14">
        <f t="shared" ca="1" si="8"/>
        <v>0</v>
      </c>
    </row>
    <row r="15" spans="1:28">
      <c r="A15" s="7" t="str">
        <f t="shared" si="0"/>
        <v/>
      </c>
      <c r="B15" s="39"/>
      <c r="C15" s="39"/>
      <c r="D15" s="39"/>
      <c r="E15" s="39"/>
      <c r="F15" s="39"/>
      <c r="G15" s="39"/>
      <c r="H15" s="56"/>
      <c r="I15" s="56"/>
      <c r="J15" s="39"/>
      <c r="K15" s="8"/>
      <c r="L15" s="25"/>
      <c r="M15" s="36" t="e">
        <f t="shared" si="1"/>
        <v>#NUM!</v>
      </c>
      <c r="N15" s="36" t="e">
        <f t="shared" si="2"/>
        <v>#NUM!</v>
      </c>
      <c r="O15">
        <f t="shared" si="3"/>
        <v>0</v>
      </c>
      <c r="P15" t="e">
        <f t="shared" si="4"/>
        <v>#NUM!</v>
      </c>
      <c r="Q15">
        <f ca="1">IF(I15&gt;'入力シート（基本情報）'!$I$1,1,0)*IF(E15=Q$1,1,0)</f>
        <v>0</v>
      </c>
      <c r="R15">
        <f ca="1">IFERROR(VLOOKUP($F15,リスト用!$P:$Q,2,FALSE)*VLOOKUP($J15,リスト用!$H:$I,2,FALSE)*O15*Q15,0)</f>
        <v>0</v>
      </c>
      <c r="S15">
        <f ca="1">IFERROR(VLOOKUP($F15,リスト用!$P:$Q,2,FALSE)*VLOOKUP($J15,リスト用!$H:$I,2,FALSE)*P15*Q15,0)</f>
        <v>0</v>
      </c>
      <c r="U15">
        <f t="shared" ca="1" si="5"/>
        <v>0</v>
      </c>
      <c r="V15">
        <f t="shared" ca="1" si="6"/>
        <v>0</v>
      </c>
      <c r="W15">
        <f ca="1">IF(I15&gt;'入力シート（基本情報）'!$J$1,1,0)*IF(OR(E15=$W$1,E15=$Q$1),1,0)</f>
        <v>0</v>
      </c>
      <c r="X15">
        <f ca="1">IFERROR(VLOOKUP($E15,リスト用!$M:$N,2,FALSE)*VLOOKUP($J15,リスト用!$H:$I,2,FALSE)*O15*W15,0)</f>
        <v>0</v>
      </c>
      <c r="Y15">
        <f ca="1">IFERROR(VLOOKUP($E15,リスト用!$M:$N,2,FALSE)*VLOOKUP($J15,リスト用!$H:$I,2,FALSE)*P15*W15,0)</f>
        <v>0</v>
      </c>
      <c r="AA15">
        <f t="shared" ca="1" si="7"/>
        <v>0</v>
      </c>
      <c r="AB15">
        <f t="shared" ca="1" si="8"/>
        <v>0</v>
      </c>
    </row>
    <row r="16" spans="1:28">
      <c r="A16" s="7" t="str">
        <f t="shared" si="0"/>
        <v/>
      </c>
      <c r="B16" s="39"/>
      <c r="C16" s="39"/>
      <c r="D16" s="39"/>
      <c r="E16" s="39"/>
      <c r="F16" s="39"/>
      <c r="G16" s="39"/>
      <c r="H16" s="56"/>
      <c r="I16" s="56"/>
      <c r="J16" s="39"/>
      <c r="K16" s="8"/>
      <c r="L16" s="25"/>
      <c r="M16" s="36" t="e">
        <f t="shared" si="1"/>
        <v>#NUM!</v>
      </c>
      <c r="N16" s="36" t="e">
        <f t="shared" si="2"/>
        <v>#NUM!</v>
      </c>
      <c r="O16">
        <f t="shared" si="3"/>
        <v>0</v>
      </c>
      <c r="P16" t="e">
        <f t="shared" si="4"/>
        <v>#NUM!</v>
      </c>
      <c r="Q16">
        <f ca="1">IF(I16&gt;'入力シート（基本情報）'!$I$1,1,0)*IF(E16=Q$1,1,0)</f>
        <v>0</v>
      </c>
      <c r="R16">
        <f ca="1">IFERROR(VLOOKUP($F16,リスト用!$P:$Q,2,FALSE)*VLOOKUP($J16,リスト用!$H:$I,2,FALSE)*O16*Q16,0)</f>
        <v>0</v>
      </c>
      <c r="S16">
        <f ca="1">IFERROR(VLOOKUP($F16,リスト用!$P:$Q,2,FALSE)*VLOOKUP($J16,リスト用!$H:$I,2,FALSE)*P16*Q16,0)</f>
        <v>0</v>
      </c>
      <c r="U16">
        <f t="shared" ca="1" si="5"/>
        <v>0</v>
      </c>
      <c r="V16">
        <f t="shared" ca="1" si="6"/>
        <v>0</v>
      </c>
      <c r="W16">
        <f ca="1">IF(I16&gt;'入力シート（基本情報）'!$J$1,1,0)*IF(OR(E16=$W$1,E16=$Q$1),1,0)</f>
        <v>0</v>
      </c>
      <c r="X16">
        <f ca="1">IFERROR(VLOOKUP($E16,リスト用!$M:$N,2,FALSE)*VLOOKUP($J16,リスト用!$H:$I,2,FALSE)*O16*W16,0)</f>
        <v>0</v>
      </c>
      <c r="Y16">
        <f ca="1">IFERROR(VLOOKUP($E16,リスト用!$M:$N,2,FALSE)*VLOOKUP($J16,リスト用!$H:$I,2,FALSE)*P16*W16,0)</f>
        <v>0</v>
      </c>
      <c r="AA16">
        <f t="shared" ca="1" si="7"/>
        <v>0</v>
      </c>
      <c r="AB16">
        <f t="shared" ca="1" si="8"/>
        <v>0</v>
      </c>
    </row>
    <row r="17" spans="1:28">
      <c r="A17" s="7" t="str">
        <f t="shared" si="0"/>
        <v/>
      </c>
      <c r="B17" s="39"/>
      <c r="C17" s="39"/>
      <c r="D17" s="39"/>
      <c r="E17" s="39"/>
      <c r="F17" s="39"/>
      <c r="G17" s="39"/>
      <c r="H17" s="56"/>
      <c r="I17" s="56"/>
      <c r="J17" s="39"/>
      <c r="K17" s="8"/>
      <c r="L17" s="25"/>
      <c r="M17" s="36" t="e">
        <f t="shared" si="1"/>
        <v>#NUM!</v>
      </c>
      <c r="N17" s="36" t="e">
        <f t="shared" si="2"/>
        <v>#NUM!</v>
      </c>
      <c r="O17">
        <f t="shared" si="3"/>
        <v>0</v>
      </c>
      <c r="P17" t="e">
        <f t="shared" si="4"/>
        <v>#NUM!</v>
      </c>
      <c r="Q17">
        <f ca="1">IF(I17&gt;'入力シート（基本情報）'!$I$1,1,0)*IF(E17=Q$1,1,0)</f>
        <v>0</v>
      </c>
      <c r="R17">
        <f ca="1">IFERROR(VLOOKUP($F17,リスト用!$P:$Q,2,FALSE)*VLOOKUP($J17,リスト用!$H:$I,2,FALSE)*O17*Q17,0)</f>
        <v>0</v>
      </c>
      <c r="S17">
        <f ca="1">IFERROR(VLOOKUP($F17,リスト用!$P:$Q,2,FALSE)*VLOOKUP($J17,リスト用!$H:$I,2,FALSE)*P17*Q17,0)</f>
        <v>0</v>
      </c>
      <c r="U17">
        <f t="shared" ca="1" si="5"/>
        <v>0</v>
      </c>
      <c r="V17">
        <f t="shared" ca="1" si="6"/>
        <v>0</v>
      </c>
      <c r="W17">
        <f ca="1">IF(I17&gt;'入力シート（基本情報）'!$J$1,1,0)*IF(OR(E17=$W$1,E17=$Q$1),1,0)</f>
        <v>0</v>
      </c>
      <c r="X17">
        <f ca="1">IFERROR(VLOOKUP($E17,リスト用!$M:$N,2,FALSE)*VLOOKUP($J17,リスト用!$H:$I,2,FALSE)*O17*W17,0)</f>
        <v>0</v>
      </c>
      <c r="Y17">
        <f ca="1">IFERROR(VLOOKUP($E17,リスト用!$M:$N,2,FALSE)*VLOOKUP($J17,リスト用!$H:$I,2,FALSE)*P17*W17,0)</f>
        <v>0</v>
      </c>
      <c r="AA17">
        <f t="shared" ca="1" si="7"/>
        <v>0</v>
      </c>
      <c r="AB17">
        <f t="shared" ca="1" si="8"/>
        <v>0</v>
      </c>
    </row>
    <row r="18" spans="1:28">
      <c r="A18" s="7" t="str">
        <f t="shared" si="0"/>
        <v/>
      </c>
      <c r="B18" s="39"/>
      <c r="C18" s="39"/>
      <c r="D18" s="39"/>
      <c r="E18" s="39"/>
      <c r="F18" s="39"/>
      <c r="G18" s="39"/>
      <c r="H18" s="56"/>
      <c r="I18" s="56"/>
      <c r="J18" s="39"/>
      <c r="K18" s="8"/>
      <c r="L18" s="25"/>
      <c r="M18" s="36" t="e">
        <f t="shared" si="1"/>
        <v>#NUM!</v>
      </c>
      <c r="N18" s="36" t="e">
        <f t="shared" si="2"/>
        <v>#NUM!</v>
      </c>
      <c r="O18">
        <f t="shared" si="3"/>
        <v>0</v>
      </c>
      <c r="P18" t="e">
        <f t="shared" si="4"/>
        <v>#NUM!</v>
      </c>
      <c r="Q18">
        <f ca="1">IF(I18&gt;'入力シート（基本情報）'!$I$1,1,0)*IF(E18=Q$1,1,0)</f>
        <v>0</v>
      </c>
      <c r="R18">
        <f ca="1">IFERROR(VLOOKUP($F18,リスト用!$P:$Q,2,FALSE)*VLOOKUP($J18,リスト用!$H:$I,2,FALSE)*O18*Q18,0)</f>
        <v>0</v>
      </c>
      <c r="S18">
        <f ca="1">IFERROR(VLOOKUP($F18,リスト用!$P:$Q,2,FALSE)*VLOOKUP($J18,リスト用!$H:$I,2,FALSE)*P18*Q18,0)</f>
        <v>0</v>
      </c>
      <c r="U18">
        <f t="shared" ca="1" si="5"/>
        <v>0</v>
      </c>
      <c r="V18">
        <f t="shared" ca="1" si="6"/>
        <v>0</v>
      </c>
      <c r="W18">
        <f ca="1">IF(I18&gt;'入力シート（基本情報）'!$J$1,1,0)*IF(OR(E18=$W$1,E18=$Q$1),1,0)</f>
        <v>0</v>
      </c>
      <c r="X18">
        <f ca="1">IFERROR(VLOOKUP($E18,リスト用!$M:$N,2,FALSE)*VLOOKUP($J18,リスト用!$H:$I,2,FALSE)*O18*W18,0)</f>
        <v>0</v>
      </c>
      <c r="Y18">
        <f ca="1">IFERROR(VLOOKUP($E18,リスト用!$M:$N,2,FALSE)*VLOOKUP($J18,リスト用!$H:$I,2,FALSE)*P18*W18,0)</f>
        <v>0</v>
      </c>
      <c r="AA18">
        <f t="shared" ca="1" si="7"/>
        <v>0</v>
      </c>
      <c r="AB18">
        <f t="shared" ca="1" si="8"/>
        <v>0</v>
      </c>
    </row>
    <row r="19" spans="1:28">
      <c r="A19" s="7" t="str">
        <f t="shared" si="0"/>
        <v/>
      </c>
      <c r="B19" s="39"/>
      <c r="C19" s="39"/>
      <c r="D19" s="39"/>
      <c r="E19" s="39"/>
      <c r="F19" s="39"/>
      <c r="G19" s="39"/>
      <c r="H19" s="56"/>
      <c r="I19" s="56"/>
      <c r="J19" s="39"/>
      <c r="K19" s="8"/>
      <c r="L19" s="25"/>
      <c r="M19" s="36" t="e">
        <f t="shared" si="1"/>
        <v>#NUM!</v>
      </c>
      <c r="N19" s="36" t="e">
        <f t="shared" si="2"/>
        <v>#NUM!</v>
      </c>
      <c r="O19">
        <f t="shared" si="3"/>
        <v>0</v>
      </c>
      <c r="P19" t="e">
        <f t="shared" si="4"/>
        <v>#NUM!</v>
      </c>
      <c r="Q19">
        <f ca="1">IF(I19&gt;'入力シート（基本情報）'!$I$1,1,0)*IF(E19=Q$1,1,0)</f>
        <v>0</v>
      </c>
      <c r="R19">
        <f ca="1">IFERROR(VLOOKUP($F19,リスト用!$P:$Q,2,FALSE)*VLOOKUP($J19,リスト用!$H:$I,2,FALSE)*O19*Q19,0)</f>
        <v>0</v>
      </c>
      <c r="S19">
        <f ca="1">IFERROR(VLOOKUP($F19,リスト用!$P:$Q,2,FALSE)*VLOOKUP($J19,リスト用!$H:$I,2,FALSE)*P19*Q19,0)</f>
        <v>0</v>
      </c>
      <c r="U19">
        <f t="shared" ca="1" si="5"/>
        <v>0</v>
      </c>
      <c r="V19">
        <f t="shared" ca="1" si="6"/>
        <v>0</v>
      </c>
      <c r="W19">
        <f ca="1">IF(I19&gt;'入力シート（基本情報）'!$J$1,1,0)*IF(OR(E19=$W$1,E19=$Q$1),1,0)</f>
        <v>0</v>
      </c>
      <c r="X19">
        <f ca="1">IFERROR(VLOOKUP($E19,リスト用!$M:$N,2,FALSE)*VLOOKUP($J19,リスト用!$H:$I,2,FALSE)*O19*W19,0)</f>
        <v>0</v>
      </c>
      <c r="Y19">
        <f ca="1">IFERROR(VLOOKUP($E19,リスト用!$M:$N,2,FALSE)*VLOOKUP($J19,リスト用!$H:$I,2,FALSE)*P19*W19,0)</f>
        <v>0</v>
      </c>
      <c r="AA19">
        <f t="shared" ca="1" si="7"/>
        <v>0</v>
      </c>
      <c r="AB19">
        <f t="shared" ca="1" si="8"/>
        <v>0</v>
      </c>
    </row>
    <row r="20" spans="1:28">
      <c r="A20" s="7" t="str">
        <f t="shared" si="0"/>
        <v/>
      </c>
      <c r="B20" s="39"/>
      <c r="C20" s="39"/>
      <c r="D20" s="39"/>
      <c r="E20" s="39"/>
      <c r="F20" s="39"/>
      <c r="G20" s="39"/>
      <c r="H20" s="56"/>
      <c r="I20" s="56"/>
      <c r="J20" s="39"/>
      <c r="K20" s="8"/>
      <c r="L20" s="25"/>
      <c r="M20" s="36" t="e">
        <f t="shared" si="1"/>
        <v>#NUM!</v>
      </c>
      <c r="N20" s="36" t="e">
        <f t="shared" si="2"/>
        <v>#NUM!</v>
      </c>
      <c r="O20">
        <f t="shared" si="3"/>
        <v>0</v>
      </c>
      <c r="P20" t="e">
        <f t="shared" si="4"/>
        <v>#NUM!</v>
      </c>
      <c r="Q20">
        <f ca="1">IF(I20&gt;'入力シート（基本情報）'!$I$1,1,0)*IF(E20=Q$1,1,0)</f>
        <v>0</v>
      </c>
      <c r="R20">
        <f ca="1">IFERROR(VLOOKUP($F20,リスト用!$P:$Q,2,FALSE)*VLOOKUP($J20,リスト用!$H:$I,2,FALSE)*O20*Q20,0)</f>
        <v>0</v>
      </c>
      <c r="S20">
        <f ca="1">IFERROR(VLOOKUP($F20,リスト用!$P:$Q,2,FALSE)*VLOOKUP($J20,リスト用!$H:$I,2,FALSE)*P20*Q20,0)</f>
        <v>0</v>
      </c>
      <c r="U20">
        <f t="shared" ca="1" si="5"/>
        <v>0</v>
      </c>
      <c r="V20">
        <f t="shared" ca="1" si="6"/>
        <v>0</v>
      </c>
      <c r="W20">
        <f ca="1">IF(I20&gt;'入力シート（基本情報）'!$J$1,1,0)*IF(OR(E20=$W$1,E20=$Q$1),1,0)</f>
        <v>0</v>
      </c>
      <c r="X20">
        <f ca="1">IFERROR(VLOOKUP($E20,リスト用!$M:$N,2,FALSE)*VLOOKUP($J20,リスト用!$H:$I,2,FALSE)*O20*W20,0)</f>
        <v>0</v>
      </c>
      <c r="Y20">
        <f ca="1">IFERROR(VLOOKUP($E20,リスト用!$M:$N,2,FALSE)*VLOOKUP($J20,リスト用!$H:$I,2,FALSE)*P20*W20,0)</f>
        <v>0</v>
      </c>
      <c r="AA20">
        <f t="shared" ca="1" si="7"/>
        <v>0</v>
      </c>
      <c r="AB20">
        <f t="shared" ca="1" si="8"/>
        <v>0</v>
      </c>
    </row>
    <row r="21" spans="1:28">
      <c r="A21" s="7" t="str">
        <f t="shared" si="0"/>
        <v/>
      </c>
      <c r="B21" s="39"/>
      <c r="C21" s="39"/>
      <c r="D21" s="39"/>
      <c r="E21" s="39"/>
      <c r="F21" s="39"/>
      <c r="G21" s="39"/>
      <c r="H21" s="56"/>
      <c r="I21" s="56"/>
      <c r="J21" s="39"/>
      <c r="K21" s="8"/>
      <c r="L21" s="25"/>
      <c r="M21" s="36" t="e">
        <f t="shared" si="1"/>
        <v>#NUM!</v>
      </c>
      <c r="N21" s="36" t="e">
        <f t="shared" si="2"/>
        <v>#NUM!</v>
      </c>
      <c r="O21">
        <f t="shared" si="3"/>
        <v>0</v>
      </c>
      <c r="P21" t="e">
        <f t="shared" si="4"/>
        <v>#NUM!</v>
      </c>
      <c r="Q21">
        <f ca="1">IF(I21&gt;'入力シート（基本情報）'!$I$1,1,0)*IF(E21=Q$1,1,0)</f>
        <v>0</v>
      </c>
      <c r="R21">
        <f ca="1">IFERROR(VLOOKUP($F21,リスト用!$P:$Q,2,FALSE)*VLOOKUP($J21,リスト用!$H:$I,2,FALSE)*O21*Q21,0)</f>
        <v>0</v>
      </c>
      <c r="S21">
        <f ca="1">IFERROR(VLOOKUP($F21,リスト用!$P:$Q,2,FALSE)*VLOOKUP($J21,リスト用!$H:$I,2,FALSE)*P21*Q21,0)</f>
        <v>0</v>
      </c>
      <c r="U21">
        <f t="shared" ca="1" si="5"/>
        <v>0</v>
      </c>
      <c r="V21">
        <f t="shared" ca="1" si="6"/>
        <v>0</v>
      </c>
      <c r="W21">
        <f ca="1">IF(I21&gt;'入力シート（基本情報）'!$J$1,1,0)*IF(OR(E21=$W$1,E21=$Q$1),1,0)</f>
        <v>0</v>
      </c>
      <c r="X21">
        <f ca="1">IFERROR(VLOOKUP($E21,リスト用!$M:$N,2,FALSE)*VLOOKUP($J21,リスト用!$H:$I,2,FALSE)*O21*W21,0)</f>
        <v>0</v>
      </c>
      <c r="Y21">
        <f ca="1">IFERROR(VLOOKUP($E21,リスト用!$M:$N,2,FALSE)*VLOOKUP($J21,リスト用!$H:$I,2,FALSE)*P21*W21,0)</f>
        <v>0</v>
      </c>
      <c r="AA21">
        <f t="shared" ca="1" si="7"/>
        <v>0</v>
      </c>
      <c r="AB21">
        <f t="shared" ca="1" si="8"/>
        <v>0</v>
      </c>
    </row>
    <row r="22" spans="1:28">
      <c r="A22" s="7" t="str">
        <f t="shared" si="0"/>
        <v/>
      </c>
      <c r="B22" s="39"/>
      <c r="C22" s="39"/>
      <c r="D22" s="39"/>
      <c r="E22" s="39"/>
      <c r="F22" s="39"/>
      <c r="G22" s="39"/>
      <c r="H22" s="56"/>
      <c r="I22" s="56"/>
      <c r="J22" s="39"/>
      <c r="K22" s="8"/>
      <c r="L22" s="25"/>
      <c r="M22" s="36" t="e">
        <f t="shared" si="1"/>
        <v>#NUM!</v>
      </c>
      <c r="N22" s="36" t="e">
        <f t="shared" si="2"/>
        <v>#NUM!</v>
      </c>
      <c r="O22">
        <f t="shared" si="3"/>
        <v>0</v>
      </c>
      <c r="P22" t="e">
        <f t="shared" si="4"/>
        <v>#NUM!</v>
      </c>
      <c r="Q22">
        <f ca="1">IF(I22&gt;'入力シート（基本情報）'!$I$1,1,0)*IF(E22=Q$1,1,0)</f>
        <v>0</v>
      </c>
      <c r="R22">
        <f ca="1">IFERROR(VLOOKUP($F22,リスト用!$P:$Q,2,FALSE)*VLOOKUP($J22,リスト用!$H:$I,2,FALSE)*O22*Q22,0)</f>
        <v>0</v>
      </c>
      <c r="S22">
        <f ca="1">IFERROR(VLOOKUP($F22,リスト用!$P:$Q,2,FALSE)*VLOOKUP($J22,リスト用!$H:$I,2,FALSE)*P22*Q22,0)</f>
        <v>0</v>
      </c>
      <c r="U22">
        <f t="shared" ca="1" si="5"/>
        <v>0</v>
      </c>
      <c r="V22">
        <f t="shared" ca="1" si="6"/>
        <v>0</v>
      </c>
      <c r="W22">
        <f ca="1">IF(I22&gt;'入力シート（基本情報）'!$J$1,1,0)*IF(OR(E22=$W$1,E22=$Q$1),1,0)</f>
        <v>0</v>
      </c>
      <c r="X22">
        <f ca="1">IFERROR(VLOOKUP($E22,リスト用!$M:$N,2,FALSE)*VLOOKUP($J22,リスト用!$H:$I,2,FALSE)*O22*W22,0)</f>
        <v>0</v>
      </c>
      <c r="Y22">
        <f ca="1">IFERROR(VLOOKUP($E22,リスト用!$M:$N,2,FALSE)*VLOOKUP($J22,リスト用!$H:$I,2,FALSE)*P22*W22,0)</f>
        <v>0</v>
      </c>
      <c r="AA22">
        <f t="shared" ca="1" si="7"/>
        <v>0</v>
      </c>
      <c r="AB22">
        <f t="shared" ca="1" si="8"/>
        <v>0</v>
      </c>
    </row>
    <row r="23" spans="1:28">
      <c r="A23" s="7" t="str">
        <f t="shared" si="0"/>
        <v/>
      </c>
      <c r="B23" s="39"/>
      <c r="C23" s="39"/>
      <c r="D23" s="39"/>
      <c r="E23" s="39"/>
      <c r="F23" s="39"/>
      <c r="G23" s="39"/>
      <c r="H23" s="56"/>
      <c r="I23" s="56"/>
      <c r="J23" s="39"/>
      <c r="K23" s="8"/>
      <c r="L23" s="25"/>
      <c r="M23" s="36" t="e">
        <f t="shared" si="1"/>
        <v>#NUM!</v>
      </c>
      <c r="N23" s="36" t="e">
        <f t="shared" si="2"/>
        <v>#NUM!</v>
      </c>
      <c r="O23">
        <f t="shared" si="3"/>
        <v>0</v>
      </c>
      <c r="P23" t="e">
        <f t="shared" si="4"/>
        <v>#NUM!</v>
      </c>
      <c r="Q23">
        <f ca="1">IF(I23&gt;'入力シート（基本情報）'!$I$1,1,0)*IF(E23=Q$1,1,0)</f>
        <v>0</v>
      </c>
      <c r="R23">
        <f ca="1">IFERROR(VLOOKUP($F23,リスト用!$P:$Q,2,FALSE)*VLOOKUP($J23,リスト用!$H:$I,2,FALSE)*O23*Q23,0)</f>
        <v>0</v>
      </c>
      <c r="S23">
        <f ca="1">IFERROR(VLOOKUP($F23,リスト用!$P:$Q,2,FALSE)*VLOOKUP($J23,リスト用!$H:$I,2,FALSE)*P23*Q23,0)</f>
        <v>0</v>
      </c>
      <c r="U23">
        <f t="shared" ca="1" si="5"/>
        <v>0</v>
      </c>
      <c r="V23">
        <f t="shared" ca="1" si="6"/>
        <v>0</v>
      </c>
      <c r="W23">
        <f ca="1">IF(I23&gt;'入力シート（基本情報）'!$J$1,1,0)*IF(OR(E23=$W$1,E23=$Q$1),1,0)</f>
        <v>0</v>
      </c>
      <c r="X23">
        <f ca="1">IFERROR(VLOOKUP($E23,リスト用!$M:$N,2,FALSE)*VLOOKUP($J23,リスト用!$H:$I,2,FALSE)*O23*W23,0)</f>
        <v>0</v>
      </c>
      <c r="Y23">
        <f ca="1">IFERROR(VLOOKUP($E23,リスト用!$M:$N,2,FALSE)*VLOOKUP($J23,リスト用!$H:$I,2,FALSE)*P23*W23,0)</f>
        <v>0</v>
      </c>
      <c r="AA23">
        <f t="shared" ca="1" si="7"/>
        <v>0</v>
      </c>
      <c r="AB23">
        <f t="shared" ca="1" si="8"/>
        <v>0</v>
      </c>
    </row>
    <row r="24" spans="1:28">
      <c r="A24" s="7" t="str">
        <f t="shared" si="0"/>
        <v/>
      </c>
      <c r="B24" s="39"/>
      <c r="C24" s="39"/>
      <c r="D24" s="39"/>
      <c r="E24" s="39"/>
      <c r="F24" s="39"/>
      <c r="G24" s="39"/>
      <c r="H24" s="56"/>
      <c r="I24" s="56"/>
      <c r="J24" s="39"/>
      <c r="K24" s="8"/>
      <c r="L24" s="25"/>
      <c r="M24" s="36" t="e">
        <f t="shared" si="1"/>
        <v>#NUM!</v>
      </c>
      <c r="N24" s="36" t="e">
        <f t="shared" si="2"/>
        <v>#NUM!</v>
      </c>
      <c r="O24">
        <f t="shared" si="3"/>
        <v>0</v>
      </c>
      <c r="P24" t="e">
        <f t="shared" si="4"/>
        <v>#NUM!</v>
      </c>
      <c r="Q24">
        <f ca="1">IF(I24&gt;'入力シート（基本情報）'!$I$1,1,0)*IF(E24=Q$1,1,0)</f>
        <v>0</v>
      </c>
      <c r="R24">
        <f ca="1">IFERROR(VLOOKUP($F24,リスト用!$P:$Q,2,FALSE)*VLOOKUP($J24,リスト用!$H:$I,2,FALSE)*O24*Q24,0)</f>
        <v>0</v>
      </c>
      <c r="S24">
        <f ca="1">IFERROR(VLOOKUP($F24,リスト用!$P:$Q,2,FALSE)*VLOOKUP($J24,リスト用!$H:$I,2,FALSE)*P24*Q24,0)</f>
        <v>0</v>
      </c>
      <c r="U24">
        <f t="shared" ca="1" si="5"/>
        <v>0</v>
      </c>
      <c r="V24">
        <f t="shared" ca="1" si="6"/>
        <v>0</v>
      </c>
      <c r="W24">
        <f ca="1">IF(I24&gt;'入力シート（基本情報）'!$J$1,1,0)*IF(OR(E24=$W$1,E24=$Q$1),1,0)</f>
        <v>0</v>
      </c>
      <c r="X24">
        <f ca="1">IFERROR(VLOOKUP($E24,リスト用!$M:$N,2,FALSE)*VLOOKUP($J24,リスト用!$H:$I,2,FALSE)*O24*W24,0)</f>
        <v>0</v>
      </c>
      <c r="Y24">
        <f ca="1">IFERROR(VLOOKUP($E24,リスト用!$M:$N,2,FALSE)*VLOOKUP($J24,リスト用!$H:$I,2,FALSE)*P24*W24,0)</f>
        <v>0</v>
      </c>
      <c r="AA24">
        <f t="shared" ca="1" si="7"/>
        <v>0</v>
      </c>
      <c r="AB24">
        <f t="shared" ca="1" si="8"/>
        <v>0</v>
      </c>
    </row>
    <row r="25" spans="1:28">
      <c r="A25" s="7" t="str">
        <f t="shared" si="0"/>
        <v/>
      </c>
      <c r="B25" s="39"/>
      <c r="C25" s="39"/>
      <c r="D25" s="39"/>
      <c r="E25" s="39"/>
      <c r="F25" s="39"/>
      <c r="G25" s="39"/>
      <c r="H25" s="56"/>
      <c r="I25" s="56"/>
      <c r="J25" s="39"/>
      <c r="K25" s="8"/>
      <c r="L25" s="25"/>
      <c r="M25" s="36" t="e">
        <f t="shared" si="1"/>
        <v>#NUM!</v>
      </c>
      <c r="N25" s="36" t="e">
        <f t="shared" si="2"/>
        <v>#NUM!</v>
      </c>
      <c r="O25">
        <f t="shared" si="3"/>
        <v>0</v>
      </c>
      <c r="P25" t="e">
        <f t="shared" si="4"/>
        <v>#NUM!</v>
      </c>
      <c r="Q25">
        <f ca="1">IF(I25&gt;'入力シート（基本情報）'!$I$1,1,0)*IF(E25=Q$1,1,0)</f>
        <v>0</v>
      </c>
      <c r="R25">
        <f ca="1">IFERROR(VLOOKUP($F25,リスト用!$P:$Q,2,FALSE)*VLOOKUP($J25,リスト用!$H:$I,2,FALSE)*O25*Q25,0)</f>
        <v>0</v>
      </c>
      <c r="S25">
        <f ca="1">IFERROR(VLOOKUP($F25,リスト用!$P:$Q,2,FALSE)*VLOOKUP($J25,リスト用!$H:$I,2,FALSE)*P25*Q25,0)</f>
        <v>0</v>
      </c>
      <c r="U25">
        <f t="shared" ca="1" si="5"/>
        <v>0</v>
      </c>
      <c r="V25">
        <f t="shared" ca="1" si="6"/>
        <v>0</v>
      </c>
      <c r="W25">
        <f ca="1">IF(I25&gt;'入力シート（基本情報）'!$J$1,1,0)*IF(OR(E25=$W$1,E25=$Q$1),1,0)</f>
        <v>0</v>
      </c>
      <c r="X25">
        <f ca="1">IFERROR(VLOOKUP($E25,リスト用!$M:$N,2,FALSE)*VLOOKUP($J25,リスト用!$H:$I,2,FALSE)*O25*W25,0)</f>
        <v>0</v>
      </c>
      <c r="Y25">
        <f ca="1">IFERROR(VLOOKUP($E25,リスト用!$M:$N,2,FALSE)*VLOOKUP($J25,リスト用!$H:$I,2,FALSE)*P25*W25,0)</f>
        <v>0</v>
      </c>
      <c r="AA25">
        <f t="shared" ca="1" si="7"/>
        <v>0</v>
      </c>
      <c r="AB25">
        <f t="shared" ca="1" si="8"/>
        <v>0</v>
      </c>
    </row>
    <row r="26" spans="1:28">
      <c r="A26" s="7" t="str">
        <f t="shared" si="0"/>
        <v/>
      </c>
      <c r="B26" s="39"/>
      <c r="C26" s="39"/>
      <c r="D26" s="39"/>
      <c r="E26" s="39"/>
      <c r="F26" s="39"/>
      <c r="G26" s="39"/>
      <c r="H26" s="56"/>
      <c r="I26" s="56"/>
      <c r="J26" s="39"/>
      <c r="K26" s="8"/>
      <c r="L26" s="25"/>
      <c r="M26" s="36" t="e">
        <f t="shared" si="1"/>
        <v>#NUM!</v>
      </c>
      <c r="N26" s="36" t="e">
        <f t="shared" si="2"/>
        <v>#NUM!</v>
      </c>
      <c r="O26">
        <f t="shared" si="3"/>
        <v>0</v>
      </c>
      <c r="P26" t="e">
        <f t="shared" si="4"/>
        <v>#NUM!</v>
      </c>
      <c r="Q26">
        <f ca="1">IF(I26&gt;'入力シート（基本情報）'!$I$1,1,0)*IF(E26=Q$1,1,0)</f>
        <v>0</v>
      </c>
      <c r="R26">
        <f ca="1">IFERROR(VLOOKUP($F26,リスト用!$P:$Q,2,FALSE)*VLOOKUP($J26,リスト用!$H:$I,2,FALSE)*O26*Q26,0)</f>
        <v>0</v>
      </c>
      <c r="S26">
        <f ca="1">IFERROR(VLOOKUP($F26,リスト用!$P:$Q,2,FALSE)*VLOOKUP($J26,リスト用!$H:$I,2,FALSE)*P26*Q26,0)</f>
        <v>0</v>
      </c>
      <c r="U26">
        <f t="shared" ca="1" si="5"/>
        <v>0</v>
      </c>
      <c r="V26">
        <f t="shared" ca="1" si="6"/>
        <v>0</v>
      </c>
      <c r="W26">
        <f ca="1">IF(I26&gt;'入力シート（基本情報）'!$J$1,1,0)*IF(OR(E26=$W$1,E26=$Q$1),1,0)</f>
        <v>0</v>
      </c>
      <c r="X26">
        <f ca="1">IFERROR(VLOOKUP($E26,リスト用!$M:$N,2,FALSE)*VLOOKUP($J26,リスト用!$H:$I,2,FALSE)*O26*W26,0)</f>
        <v>0</v>
      </c>
      <c r="Y26">
        <f ca="1">IFERROR(VLOOKUP($E26,リスト用!$M:$N,2,FALSE)*VLOOKUP($J26,リスト用!$H:$I,2,FALSE)*P26*W26,0)</f>
        <v>0</v>
      </c>
      <c r="AA26">
        <f t="shared" ca="1" si="7"/>
        <v>0</v>
      </c>
      <c r="AB26">
        <f t="shared" ca="1" si="8"/>
        <v>0</v>
      </c>
    </row>
    <row r="27" spans="1:28">
      <c r="A27" s="7" t="str">
        <f t="shared" si="0"/>
        <v/>
      </c>
      <c r="B27" s="39"/>
      <c r="C27" s="39"/>
      <c r="D27" s="39"/>
      <c r="E27" s="39"/>
      <c r="F27" s="39"/>
      <c r="G27" s="39"/>
      <c r="H27" s="56"/>
      <c r="I27" s="56"/>
      <c r="J27" s="39"/>
      <c r="K27" s="8"/>
      <c r="L27" s="25"/>
      <c r="M27" s="36" t="e">
        <f t="shared" si="1"/>
        <v>#NUM!</v>
      </c>
      <c r="N27" s="36" t="e">
        <f t="shared" si="2"/>
        <v>#NUM!</v>
      </c>
      <c r="O27">
        <f t="shared" si="3"/>
        <v>0</v>
      </c>
      <c r="P27" t="e">
        <f t="shared" si="4"/>
        <v>#NUM!</v>
      </c>
      <c r="Q27">
        <f ca="1">IF(I27&gt;'入力シート（基本情報）'!$I$1,1,0)*IF(E27=Q$1,1,0)</f>
        <v>0</v>
      </c>
      <c r="R27">
        <f ca="1">IFERROR(VLOOKUP($F27,リスト用!$P:$Q,2,FALSE)*VLOOKUP($J27,リスト用!$H:$I,2,FALSE)*O27*Q27,0)</f>
        <v>0</v>
      </c>
      <c r="S27">
        <f ca="1">IFERROR(VLOOKUP($F27,リスト用!$P:$Q,2,FALSE)*VLOOKUP($J27,リスト用!$H:$I,2,FALSE)*P27*Q27,0)</f>
        <v>0</v>
      </c>
      <c r="U27">
        <f t="shared" ca="1" si="5"/>
        <v>0</v>
      </c>
      <c r="V27">
        <f t="shared" ca="1" si="6"/>
        <v>0</v>
      </c>
      <c r="W27">
        <f ca="1">IF(I27&gt;'入力シート（基本情報）'!$J$1,1,0)*IF(OR(E27=$W$1,E27=$Q$1),1,0)</f>
        <v>0</v>
      </c>
      <c r="X27">
        <f ca="1">IFERROR(VLOOKUP($E27,リスト用!$M:$N,2,FALSE)*VLOOKUP($J27,リスト用!$H:$I,2,FALSE)*O27*W27,0)</f>
        <v>0</v>
      </c>
      <c r="Y27">
        <f ca="1">IFERROR(VLOOKUP($E27,リスト用!$M:$N,2,FALSE)*VLOOKUP($J27,リスト用!$H:$I,2,FALSE)*P27*W27,0)</f>
        <v>0</v>
      </c>
      <c r="AA27">
        <f t="shared" ca="1" si="7"/>
        <v>0</v>
      </c>
      <c r="AB27">
        <f t="shared" ca="1" si="8"/>
        <v>0</v>
      </c>
    </row>
    <row r="28" spans="1:28">
      <c r="A28" s="7" t="str">
        <f t="shared" si="0"/>
        <v/>
      </c>
      <c r="B28" s="39"/>
      <c r="C28" s="39"/>
      <c r="D28" s="39"/>
      <c r="E28" s="39"/>
      <c r="F28" s="39"/>
      <c r="G28" s="39"/>
      <c r="H28" s="56"/>
      <c r="I28" s="56"/>
      <c r="J28" s="39"/>
      <c r="K28" s="8"/>
      <c r="L28" s="25"/>
      <c r="M28" s="36" t="e">
        <f t="shared" si="1"/>
        <v>#NUM!</v>
      </c>
      <c r="N28" s="36" t="e">
        <f t="shared" si="2"/>
        <v>#NUM!</v>
      </c>
      <c r="O28">
        <f t="shared" si="3"/>
        <v>0</v>
      </c>
      <c r="P28" t="e">
        <f t="shared" si="4"/>
        <v>#NUM!</v>
      </c>
      <c r="Q28">
        <f ca="1">IF(I28&gt;'入力シート（基本情報）'!$I$1,1,0)*IF(E28=Q$1,1,0)</f>
        <v>0</v>
      </c>
      <c r="R28">
        <f ca="1">IFERROR(VLOOKUP($F28,リスト用!$P:$Q,2,FALSE)*VLOOKUP($J28,リスト用!$H:$I,2,FALSE)*O28*Q28,0)</f>
        <v>0</v>
      </c>
      <c r="S28">
        <f ca="1">IFERROR(VLOOKUP($F28,リスト用!$P:$Q,2,FALSE)*VLOOKUP($J28,リスト用!$H:$I,2,FALSE)*P28*Q28,0)</f>
        <v>0</v>
      </c>
      <c r="U28">
        <f t="shared" ca="1" si="5"/>
        <v>0</v>
      </c>
      <c r="V28">
        <f t="shared" ca="1" si="6"/>
        <v>0</v>
      </c>
      <c r="W28">
        <f ca="1">IF(I28&gt;'入力シート（基本情報）'!$J$1,1,0)*IF(OR(E28=$W$1,E28=$Q$1),1,0)</f>
        <v>0</v>
      </c>
      <c r="X28">
        <f ca="1">IFERROR(VLOOKUP($E28,リスト用!$M:$N,2,FALSE)*VLOOKUP($J28,リスト用!$H:$I,2,FALSE)*O28*W28,0)</f>
        <v>0</v>
      </c>
      <c r="Y28">
        <f ca="1">IFERROR(VLOOKUP($E28,リスト用!$M:$N,2,FALSE)*VLOOKUP($J28,リスト用!$H:$I,2,FALSE)*P28*W28,0)</f>
        <v>0</v>
      </c>
      <c r="AA28">
        <f t="shared" ca="1" si="7"/>
        <v>0</v>
      </c>
      <c r="AB28">
        <f t="shared" ca="1" si="8"/>
        <v>0</v>
      </c>
    </row>
    <row r="29" spans="1:28">
      <c r="A29" s="7" t="str">
        <f t="shared" si="0"/>
        <v/>
      </c>
      <c r="B29" s="39"/>
      <c r="C29" s="39"/>
      <c r="D29" s="39"/>
      <c r="E29" s="39"/>
      <c r="F29" s="39"/>
      <c r="G29" s="39"/>
      <c r="H29" s="56"/>
      <c r="I29" s="56"/>
      <c r="J29" s="39"/>
      <c r="K29" s="8"/>
      <c r="L29" s="25"/>
      <c r="M29" s="36" t="e">
        <f t="shared" si="1"/>
        <v>#NUM!</v>
      </c>
      <c r="N29" s="36" t="e">
        <f t="shared" si="2"/>
        <v>#NUM!</v>
      </c>
      <c r="O29">
        <f t="shared" si="3"/>
        <v>0</v>
      </c>
      <c r="P29" t="e">
        <f t="shared" si="4"/>
        <v>#NUM!</v>
      </c>
      <c r="Q29">
        <f ca="1">IF(I29&gt;'入力シート（基本情報）'!$I$1,1,0)*IF(E29=Q$1,1,0)</f>
        <v>0</v>
      </c>
      <c r="R29">
        <f ca="1">IFERROR(VLOOKUP($F29,リスト用!$P:$Q,2,FALSE)*VLOOKUP($J29,リスト用!$H:$I,2,FALSE)*O29*Q29,0)</f>
        <v>0</v>
      </c>
      <c r="S29">
        <f ca="1">IFERROR(VLOOKUP($F29,リスト用!$P:$Q,2,FALSE)*VLOOKUP($J29,リスト用!$H:$I,2,FALSE)*P29*Q29,0)</f>
        <v>0</v>
      </c>
      <c r="U29">
        <f t="shared" ca="1" si="5"/>
        <v>0</v>
      </c>
      <c r="V29">
        <f t="shared" ca="1" si="6"/>
        <v>0</v>
      </c>
      <c r="W29">
        <f ca="1">IF(I29&gt;'入力シート（基本情報）'!$J$1,1,0)*IF(OR(E29=$W$1,E29=$Q$1),1,0)</f>
        <v>0</v>
      </c>
      <c r="X29">
        <f ca="1">IFERROR(VLOOKUP($E29,リスト用!$M:$N,2,FALSE)*VLOOKUP($J29,リスト用!$H:$I,2,FALSE)*O29*W29,0)</f>
        <v>0</v>
      </c>
      <c r="Y29">
        <f ca="1">IFERROR(VLOOKUP($E29,リスト用!$M:$N,2,FALSE)*VLOOKUP($J29,リスト用!$H:$I,2,FALSE)*P29*W29,0)</f>
        <v>0</v>
      </c>
      <c r="AA29">
        <f t="shared" ca="1" si="7"/>
        <v>0</v>
      </c>
      <c r="AB29">
        <f t="shared" ca="1" si="8"/>
        <v>0</v>
      </c>
    </row>
    <row r="30" spans="1:28">
      <c r="A30" s="7" t="str">
        <f t="shared" si="0"/>
        <v/>
      </c>
      <c r="B30" s="39"/>
      <c r="C30" s="39"/>
      <c r="D30" s="39"/>
      <c r="E30" s="39"/>
      <c r="F30" s="39"/>
      <c r="G30" s="39"/>
      <c r="H30" s="56"/>
      <c r="I30" s="56"/>
      <c r="J30" s="39"/>
      <c r="K30" s="8"/>
      <c r="L30" s="25"/>
      <c r="M30" s="36" t="e">
        <f t="shared" si="1"/>
        <v>#NUM!</v>
      </c>
      <c r="N30" s="36" t="e">
        <f t="shared" si="2"/>
        <v>#NUM!</v>
      </c>
      <c r="O30">
        <f t="shared" si="3"/>
        <v>0</v>
      </c>
      <c r="P30" t="e">
        <f t="shared" si="4"/>
        <v>#NUM!</v>
      </c>
      <c r="Q30">
        <f ca="1">IF(I30&gt;'入力シート（基本情報）'!$I$1,1,0)*IF(E30=Q$1,1,0)</f>
        <v>0</v>
      </c>
      <c r="R30">
        <f ca="1">IFERROR(VLOOKUP($F30,リスト用!$P:$Q,2,FALSE)*VLOOKUP($J30,リスト用!$H:$I,2,FALSE)*O30*Q30,0)</f>
        <v>0</v>
      </c>
      <c r="S30">
        <f ca="1">IFERROR(VLOOKUP($F30,リスト用!$P:$Q,2,FALSE)*VLOOKUP($J30,リスト用!$H:$I,2,FALSE)*P30*Q30,0)</f>
        <v>0</v>
      </c>
      <c r="U30">
        <f t="shared" ca="1" si="5"/>
        <v>0</v>
      </c>
      <c r="V30">
        <f t="shared" ca="1" si="6"/>
        <v>0</v>
      </c>
      <c r="W30">
        <f ca="1">IF(I30&gt;'入力シート（基本情報）'!$J$1,1,0)*IF(OR(E30=$W$1,E30=$Q$1),1,0)</f>
        <v>0</v>
      </c>
      <c r="X30">
        <f ca="1">IFERROR(VLOOKUP($E30,リスト用!$M:$N,2,FALSE)*VLOOKUP($J30,リスト用!$H:$I,2,FALSE)*O30*W30,0)</f>
        <v>0</v>
      </c>
      <c r="Y30">
        <f ca="1">IFERROR(VLOOKUP($E30,リスト用!$M:$N,2,FALSE)*VLOOKUP($J30,リスト用!$H:$I,2,FALSE)*P30*W30,0)</f>
        <v>0</v>
      </c>
      <c r="AA30">
        <f t="shared" ca="1" si="7"/>
        <v>0</v>
      </c>
      <c r="AB30">
        <f t="shared" ca="1" si="8"/>
        <v>0</v>
      </c>
    </row>
    <row r="31" spans="1:28">
      <c r="A31" s="7" t="str">
        <f t="shared" si="0"/>
        <v/>
      </c>
      <c r="B31" s="39"/>
      <c r="C31" s="39"/>
      <c r="D31" s="39"/>
      <c r="E31" s="39"/>
      <c r="F31" s="39"/>
      <c r="G31" s="39"/>
      <c r="H31" s="56"/>
      <c r="I31" s="56"/>
      <c r="J31" s="39"/>
      <c r="K31" s="8"/>
      <c r="L31" s="25"/>
      <c r="M31" s="36" t="e">
        <f t="shared" si="1"/>
        <v>#NUM!</v>
      </c>
      <c r="N31" s="36" t="e">
        <f t="shared" si="2"/>
        <v>#NUM!</v>
      </c>
      <c r="O31">
        <f t="shared" si="3"/>
        <v>0</v>
      </c>
      <c r="P31" t="e">
        <f t="shared" si="4"/>
        <v>#NUM!</v>
      </c>
      <c r="Q31">
        <f ca="1">IF(I31&gt;'入力シート（基本情報）'!$I$1,1,0)*IF(E31=Q$1,1,0)</f>
        <v>0</v>
      </c>
      <c r="R31">
        <f ca="1">IFERROR(VLOOKUP($F31,リスト用!$P:$Q,2,FALSE)*VLOOKUP($J31,リスト用!$H:$I,2,FALSE)*O31*Q31,0)</f>
        <v>0</v>
      </c>
      <c r="S31">
        <f ca="1">IFERROR(VLOOKUP($F31,リスト用!$P:$Q,2,FALSE)*VLOOKUP($J31,リスト用!$H:$I,2,FALSE)*P31*Q31,0)</f>
        <v>0</v>
      </c>
      <c r="U31">
        <f t="shared" ca="1" si="5"/>
        <v>0</v>
      </c>
      <c r="V31">
        <f t="shared" ca="1" si="6"/>
        <v>0</v>
      </c>
      <c r="W31">
        <f ca="1">IF(I31&gt;'入力シート（基本情報）'!$J$1,1,0)*IF(OR(E31=$W$1,E31=$Q$1),1,0)</f>
        <v>0</v>
      </c>
      <c r="X31">
        <f ca="1">IFERROR(VLOOKUP($E31,リスト用!$M:$N,2,FALSE)*VLOOKUP($J31,リスト用!$H:$I,2,FALSE)*O31*W31,0)</f>
        <v>0</v>
      </c>
      <c r="Y31">
        <f ca="1">IFERROR(VLOOKUP($E31,リスト用!$M:$N,2,FALSE)*VLOOKUP($J31,リスト用!$H:$I,2,FALSE)*P31*W31,0)</f>
        <v>0</v>
      </c>
      <c r="AA31">
        <f t="shared" ca="1" si="7"/>
        <v>0</v>
      </c>
      <c r="AB31">
        <f t="shared" ca="1" si="8"/>
        <v>0</v>
      </c>
    </row>
    <row r="32" spans="1:28">
      <c r="A32" s="7" t="str">
        <f t="shared" si="0"/>
        <v/>
      </c>
      <c r="B32" s="39"/>
      <c r="C32" s="39"/>
      <c r="D32" s="39"/>
      <c r="E32" s="39"/>
      <c r="F32" s="39"/>
      <c r="G32" s="39"/>
      <c r="H32" s="56"/>
      <c r="I32" s="56"/>
      <c r="J32" s="39"/>
      <c r="K32" s="8"/>
      <c r="L32" s="25"/>
      <c r="M32" s="36" t="e">
        <f t="shared" si="1"/>
        <v>#NUM!</v>
      </c>
      <c r="N32" s="36" t="e">
        <f t="shared" si="2"/>
        <v>#NUM!</v>
      </c>
      <c r="O32">
        <f t="shared" si="3"/>
        <v>0</v>
      </c>
      <c r="P32" t="e">
        <f t="shared" si="4"/>
        <v>#NUM!</v>
      </c>
      <c r="Q32">
        <f ca="1">IF(I32&gt;'入力シート（基本情報）'!$I$1,1,0)*IF(E32=Q$1,1,0)</f>
        <v>0</v>
      </c>
      <c r="R32">
        <f ca="1">IFERROR(VLOOKUP($F32,リスト用!$P:$Q,2,FALSE)*VLOOKUP($J32,リスト用!$H:$I,2,FALSE)*O32*Q32,0)</f>
        <v>0</v>
      </c>
      <c r="S32">
        <f ca="1">IFERROR(VLOOKUP($F32,リスト用!$P:$Q,2,FALSE)*VLOOKUP($J32,リスト用!$H:$I,2,FALSE)*P32*Q32,0)</f>
        <v>0</v>
      </c>
      <c r="U32">
        <f t="shared" ca="1" si="5"/>
        <v>0</v>
      </c>
      <c r="V32">
        <f t="shared" ca="1" si="6"/>
        <v>0</v>
      </c>
      <c r="W32">
        <f ca="1">IF(I32&gt;'入力シート（基本情報）'!$J$1,1,0)*IF(OR(E32=$W$1,E32=$Q$1),1,0)</f>
        <v>0</v>
      </c>
      <c r="X32">
        <f ca="1">IFERROR(VLOOKUP($E32,リスト用!$M:$N,2,FALSE)*VLOOKUP($J32,リスト用!$H:$I,2,FALSE)*O32*W32,0)</f>
        <v>0</v>
      </c>
      <c r="Y32">
        <f ca="1">IFERROR(VLOOKUP($E32,リスト用!$M:$N,2,FALSE)*VLOOKUP($J32,リスト用!$H:$I,2,FALSE)*P32*W32,0)</f>
        <v>0</v>
      </c>
      <c r="AA32">
        <f t="shared" ca="1" si="7"/>
        <v>0</v>
      </c>
      <c r="AB32">
        <f t="shared" ca="1" si="8"/>
        <v>0</v>
      </c>
    </row>
    <row r="33" spans="1:28">
      <c r="A33" s="7" t="str">
        <f t="shared" si="0"/>
        <v/>
      </c>
      <c r="B33" s="39"/>
      <c r="C33" s="39"/>
      <c r="D33" s="39"/>
      <c r="E33" s="39"/>
      <c r="F33" s="39"/>
      <c r="G33" s="39"/>
      <c r="H33" s="56"/>
      <c r="I33" s="56"/>
      <c r="J33" s="39"/>
      <c r="K33" s="8"/>
      <c r="L33" s="25"/>
      <c r="M33" s="36" t="e">
        <f t="shared" si="1"/>
        <v>#NUM!</v>
      </c>
      <c r="N33" s="36" t="e">
        <f t="shared" si="2"/>
        <v>#NUM!</v>
      </c>
      <c r="O33">
        <f t="shared" si="3"/>
        <v>0</v>
      </c>
      <c r="P33" t="e">
        <f t="shared" si="4"/>
        <v>#NUM!</v>
      </c>
      <c r="Q33">
        <f ca="1">IF(I33&gt;'入力シート（基本情報）'!$I$1,1,0)*IF(E33=Q$1,1,0)</f>
        <v>0</v>
      </c>
      <c r="R33">
        <f ca="1">IFERROR(VLOOKUP($F33,リスト用!$P:$Q,2,FALSE)*VLOOKUP($J33,リスト用!$H:$I,2,FALSE)*O33*Q33,0)</f>
        <v>0</v>
      </c>
      <c r="S33">
        <f ca="1">IFERROR(VLOOKUP($F33,リスト用!$P:$Q,2,FALSE)*VLOOKUP($J33,リスト用!$H:$I,2,FALSE)*P33*Q33,0)</f>
        <v>0</v>
      </c>
      <c r="U33">
        <f t="shared" ca="1" si="5"/>
        <v>0</v>
      </c>
      <c r="V33">
        <f t="shared" ca="1" si="6"/>
        <v>0</v>
      </c>
      <c r="W33">
        <f ca="1">IF(I33&gt;'入力シート（基本情報）'!$J$1,1,0)*IF(OR(E33=$W$1,E33=$Q$1),1,0)</f>
        <v>0</v>
      </c>
      <c r="X33">
        <f ca="1">IFERROR(VLOOKUP($E33,リスト用!$M:$N,2,FALSE)*VLOOKUP($J33,リスト用!$H:$I,2,FALSE)*O33*W33,0)</f>
        <v>0</v>
      </c>
      <c r="Y33">
        <f ca="1">IFERROR(VLOOKUP($E33,リスト用!$M:$N,2,FALSE)*VLOOKUP($J33,リスト用!$H:$I,2,FALSE)*P33*W33,0)</f>
        <v>0</v>
      </c>
      <c r="AA33">
        <f t="shared" ca="1" si="7"/>
        <v>0</v>
      </c>
      <c r="AB33">
        <f t="shared" ca="1" si="8"/>
        <v>0</v>
      </c>
    </row>
    <row r="34" spans="1:28">
      <c r="A34" s="7" t="str">
        <f t="shared" si="0"/>
        <v/>
      </c>
      <c r="B34" s="39"/>
      <c r="C34" s="39"/>
      <c r="D34" s="39"/>
      <c r="E34" s="39"/>
      <c r="F34" s="39"/>
      <c r="G34" s="39"/>
      <c r="H34" s="56"/>
      <c r="I34" s="56"/>
      <c r="J34" s="39"/>
      <c r="K34" s="8"/>
      <c r="L34" s="25"/>
      <c r="M34" s="36" t="e">
        <f t="shared" si="1"/>
        <v>#NUM!</v>
      </c>
      <c r="N34" s="36" t="e">
        <f t="shared" si="2"/>
        <v>#NUM!</v>
      </c>
      <c r="O34">
        <f t="shared" si="3"/>
        <v>0</v>
      </c>
      <c r="P34" t="e">
        <f t="shared" si="4"/>
        <v>#NUM!</v>
      </c>
      <c r="Q34">
        <f ca="1">IF(I34&gt;'入力シート（基本情報）'!$I$1,1,0)*IF(E34=Q$1,1,0)</f>
        <v>0</v>
      </c>
      <c r="R34">
        <f ca="1">IFERROR(VLOOKUP($F34,リスト用!$P:$Q,2,FALSE)*VLOOKUP($J34,リスト用!$H:$I,2,FALSE)*O34*Q34,0)</f>
        <v>0</v>
      </c>
      <c r="S34">
        <f ca="1">IFERROR(VLOOKUP($F34,リスト用!$P:$Q,2,FALSE)*VLOOKUP($J34,リスト用!$H:$I,2,FALSE)*P34*Q34,0)</f>
        <v>0</v>
      </c>
      <c r="U34">
        <f t="shared" ca="1" si="5"/>
        <v>0</v>
      </c>
      <c r="V34">
        <f t="shared" ca="1" si="6"/>
        <v>0</v>
      </c>
      <c r="W34">
        <f ca="1">IF(I34&gt;'入力シート（基本情報）'!$J$1,1,0)*IF(OR(E34=$W$1,E34=$Q$1),1,0)</f>
        <v>0</v>
      </c>
      <c r="X34">
        <f ca="1">IFERROR(VLOOKUP($E34,リスト用!$M:$N,2,FALSE)*VLOOKUP($J34,リスト用!$H:$I,2,FALSE)*O34*W34,0)</f>
        <v>0</v>
      </c>
      <c r="Y34">
        <f ca="1">IFERROR(VLOOKUP($E34,リスト用!$M:$N,2,FALSE)*VLOOKUP($J34,リスト用!$H:$I,2,FALSE)*P34*W34,0)</f>
        <v>0</v>
      </c>
      <c r="AA34">
        <f t="shared" ca="1" si="7"/>
        <v>0</v>
      </c>
      <c r="AB34">
        <f t="shared" ca="1" si="8"/>
        <v>0</v>
      </c>
    </row>
    <row r="35" spans="1:28">
      <c r="A35" s="7" t="str">
        <f t="shared" si="0"/>
        <v/>
      </c>
      <c r="B35" s="39"/>
      <c r="C35" s="39"/>
      <c r="D35" s="39"/>
      <c r="E35" s="39"/>
      <c r="F35" s="39"/>
      <c r="G35" s="39"/>
      <c r="H35" s="56"/>
      <c r="I35" s="56"/>
      <c r="J35" s="39"/>
      <c r="K35" s="8"/>
      <c r="L35" s="25"/>
      <c r="M35" s="36" t="e">
        <f t="shared" si="1"/>
        <v>#NUM!</v>
      </c>
      <c r="N35" s="36" t="e">
        <f t="shared" si="2"/>
        <v>#NUM!</v>
      </c>
      <c r="O35">
        <f t="shared" si="3"/>
        <v>0</v>
      </c>
      <c r="P35" t="e">
        <f t="shared" si="4"/>
        <v>#NUM!</v>
      </c>
      <c r="Q35">
        <f ca="1">IF(I35&gt;'入力シート（基本情報）'!$I$1,1,0)*IF(E35=Q$1,1,0)</f>
        <v>0</v>
      </c>
      <c r="R35">
        <f ca="1">IFERROR(VLOOKUP($F35,リスト用!$P:$Q,2,FALSE)*VLOOKUP($J35,リスト用!$H:$I,2,FALSE)*O35*Q35,0)</f>
        <v>0</v>
      </c>
      <c r="S35">
        <f ca="1">IFERROR(VLOOKUP($F35,リスト用!$P:$Q,2,FALSE)*VLOOKUP($J35,リスト用!$H:$I,2,FALSE)*P35*Q35,0)</f>
        <v>0</v>
      </c>
      <c r="U35">
        <f t="shared" ca="1" si="5"/>
        <v>0</v>
      </c>
      <c r="V35">
        <f t="shared" ca="1" si="6"/>
        <v>0</v>
      </c>
      <c r="W35">
        <f ca="1">IF(I35&gt;'入力シート（基本情報）'!$J$1,1,0)*IF(OR(E35=$W$1,E35=$Q$1),1,0)</f>
        <v>0</v>
      </c>
      <c r="X35">
        <f ca="1">IFERROR(VLOOKUP($E35,リスト用!$M:$N,2,FALSE)*VLOOKUP($J35,リスト用!$H:$I,2,FALSE)*O35*W35,0)</f>
        <v>0</v>
      </c>
      <c r="Y35">
        <f ca="1">IFERROR(VLOOKUP($E35,リスト用!$M:$N,2,FALSE)*VLOOKUP($J35,リスト用!$H:$I,2,FALSE)*P35*W35,0)</f>
        <v>0</v>
      </c>
      <c r="AA35">
        <f t="shared" ca="1" si="7"/>
        <v>0</v>
      </c>
      <c r="AB35">
        <f t="shared" ca="1" si="8"/>
        <v>0</v>
      </c>
    </row>
    <row r="36" spans="1:28">
      <c r="A36" s="7" t="str">
        <f t="shared" si="0"/>
        <v/>
      </c>
      <c r="B36" s="39"/>
      <c r="C36" s="39"/>
      <c r="D36" s="39"/>
      <c r="E36" s="39"/>
      <c r="F36" s="39"/>
      <c r="G36" s="39"/>
      <c r="H36" s="56"/>
      <c r="I36" s="56"/>
      <c r="J36" s="39"/>
      <c r="K36" s="8"/>
      <c r="L36" s="25"/>
      <c r="M36" s="36" t="e">
        <f t="shared" si="1"/>
        <v>#NUM!</v>
      </c>
      <c r="N36" s="36" t="e">
        <f t="shared" si="2"/>
        <v>#NUM!</v>
      </c>
      <c r="O36">
        <f t="shared" si="3"/>
        <v>0</v>
      </c>
      <c r="P36" t="e">
        <f t="shared" si="4"/>
        <v>#NUM!</v>
      </c>
      <c r="Q36">
        <f ca="1">IF(I36&gt;'入力シート（基本情報）'!$I$1,1,0)*IF(E36=Q$1,1,0)</f>
        <v>0</v>
      </c>
      <c r="R36">
        <f ca="1">IFERROR(VLOOKUP($F36,リスト用!$P:$Q,2,FALSE)*VLOOKUP($J36,リスト用!$H:$I,2,FALSE)*O36*Q36,0)</f>
        <v>0</v>
      </c>
      <c r="S36">
        <f ca="1">IFERROR(VLOOKUP($F36,リスト用!$P:$Q,2,FALSE)*VLOOKUP($J36,リスト用!$H:$I,2,FALSE)*P36*Q36,0)</f>
        <v>0</v>
      </c>
      <c r="U36">
        <f t="shared" ca="1" si="5"/>
        <v>0</v>
      </c>
      <c r="V36">
        <f t="shared" ca="1" si="6"/>
        <v>0</v>
      </c>
      <c r="W36">
        <f ca="1">IF(I36&gt;'入力シート（基本情報）'!$J$1,1,0)*IF(OR(E36=$W$1,E36=$Q$1),1,0)</f>
        <v>0</v>
      </c>
      <c r="X36">
        <f ca="1">IFERROR(VLOOKUP($E36,リスト用!$M:$N,2,FALSE)*VLOOKUP($J36,リスト用!$H:$I,2,FALSE)*O36*W36,0)</f>
        <v>0</v>
      </c>
      <c r="Y36">
        <f ca="1">IFERROR(VLOOKUP($E36,リスト用!$M:$N,2,FALSE)*VLOOKUP($J36,リスト用!$H:$I,2,FALSE)*P36*W36,0)</f>
        <v>0</v>
      </c>
      <c r="AA36">
        <f t="shared" ca="1" si="7"/>
        <v>0</v>
      </c>
      <c r="AB36">
        <f t="shared" ca="1" si="8"/>
        <v>0</v>
      </c>
    </row>
    <row r="37" spans="1:28">
      <c r="A37" s="7" t="str">
        <f t="shared" si="0"/>
        <v/>
      </c>
      <c r="B37" s="39"/>
      <c r="C37" s="39"/>
      <c r="D37" s="39"/>
      <c r="E37" s="39"/>
      <c r="F37" s="39"/>
      <c r="G37" s="39"/>
      <c r="H37" s="56"/>
      <c r="I37" s="56"/>
      <c r="J37" s="39"/>
      <c r="K37" s="8"/>
      <c r="L37" s="25"/>
      <c r="M37" s="36" t="e">
        <f t="shared" si="1"/>
        <v>#NUM!</v>
      </c>
      <c r="N37" s="36" t="e">
        <f t="shared" si="2"/>
        <v>#NUM!</v>
      </c>
      <c r="O37">
        <f t="shared" si="3"/>
        <v>0</v>
      </c>
      <c r="P37" t="e">
        <f t="shared" si="4"/>
        <v>#NUM!</v>
      </c>
      <c r="Q37">
        <f ca="1">IF(I37&gt;'入力シート（基本情報）'!$I$1,1,0)*IF(E37=Q$1,1,0)</f>
        <v>0</v>
      </c>
      <c r="R37">
        <f ca="1">IFERROR(VLOOKUP($F37,リスト用!$P:$Q,2,FALSE)*VLOOKUP($J37,リスト用!$H:$I,2,FALSE)*O37*Q37,0)</f>
        <v>0</v>
      </c>
      <c r="S37">
        <f ca="1">IFERROR(VLOOKUP($F37,リスト用!$P:$Q,2,FALSE)*VLOOKUP($J37,リスト用!$H:$I,2,FALSE)*P37*Q37,0)</f>
        <v>0</v>
      </c>
      <c r="U37">
        <f t="shared" ca="1" si="5"/>
        <v>0</v>
      </c>
      <c r="V37">
        <f t="shared" ca="1" si="6"/>
        <v>0</v>
      </c>
      <c r="W37">
        <f ca="1">IF(I37&gt;'入力シート（基本情報）'!$J$1,1,0)*IF(OR(E37=$W$1,E37=$Q$1),1,0)</f>
        <v>0</v>
      </c>
      <c r="X37">
        <f ca="1">IFERROR(VLOOKUP($E37,リスト用!$M:$N,2,FALSE)*VLOOKUP($J37,リスト用!$H:$I,2,FALSE)*O37*W37,0)</f>
        <v>0</v>
      </c>
      <c r="Y37">
        <f ca="1">IFERROR(VLOOKUP($E37,リスト用!$M:$N,2,FALSE)*VLOOKUP($J37,リスト用!$H:$I,2,FALSE)*P37*W37,0)</f>
        <v>0</v>
      </c>
      <c r="AA37">
        <f t="shared" ca="1" si="7"/>
        <v>0</v>
      </c>
      <c r="AB37">
        <f t="shared" ca="1" si="8"/>
        <v>0</v>
      </c>
    </row>
    <row r="38" spans="1:28">
      <c r="A38" s="7" t="str">
        <f t="shared" si="0"/>
        <v/>
      </c>
      <c r="B38" s="39"/>
      <c r="C38" s="39"/>
      <c r="D38" s="39"/>
      <c r="E38" s="39"/>
      <c r="F38" s="39"/>
      <c r="G38" s="39"/>
      <c r="H38" s="56"/>
      <c r="I38" s="56"/>
      <c r="J38" s="39"/>
      <c r="K38" s="8"/>
      <c r="L38" s="25"/>
      <c r="M38" s="36" t="e">
        <f t="shared" si="1"/>
        <v>#NUM!</v>
      </c>
      <c r="N38" s="36" t="e">
        <f t="shared" si="2"/>
        <v>#NUM!</v>
      </c>
      <c r="O38">
        <f t="shared" si="3"/>
        <v>0</v>
      </c>
      <c r="P38" t="e">
        <f t="shared" si="4"/>
        <v>#NUM!</v>
      </c>
      <c r="Q38">
        <f ca="1">IF(I38&gt;'入力シート（基本情報）'!$I$1,1,0)*IF(E38=Q$1,1,0)</f>
        <v>0</v>
      </c>
      <c r="R38">
        <f ca="1">IFERROR(VLOOKUP($F38,リスト用!$P:$Q,2,FALSE)*VLOOKUP($J38,リスト用!$H:$I,2,FALSE)*O38*Q38,0)</f>
        <v>0</v>
      </c>
      <c r="S38">
        <f ca="1">IFERROR(VLOOKUP($F38,リスト用!$P:$Q,2,FALSE)*VLOOKUP($J38,リスト用!$H:$I,2,FALSE)*P38*Q38,0)</f>
        <v>0</v>
      </c>
      <c r="U38">
        <f t="shared" ca="1" si="5"/>
        <v>0</v>
      </c>
      <c r="V38">
        <f t="shared" ca="1" si="6"/>
        <v>0</v>
      </c>
      <c r="W38">
        <f ca="1">IF(I38&gt;'入力シート（基本情報）'!$J$1,1,0)*IF(OR(E38=$W$1,E38=$Q$1),1,0)</f>
        <v>0</v>
      </c>
      <c r="X38">
        <f ca="1">IFERROR(VLOOKUP($E38,リスト用!$M:$N,2,FALSE)*VLOOKUP($J38,リスト用!$H:$I,2,FALSE)*O38*W38,0)</f>
        <v>0</v>
      </c>
      <c r="Y38">
        <f ca="1">IFERROR(VLOOKUP($E38,リスト用!$M:$N,2,FALSE)*VLOOKUP($J38,リスト用!$H:$I,2,FALSE)*P38*W38,0)</f>
        <v>0</v>
      </c>
      <c r="AA38">
        <f t="shared" ca="1" si="7"/>
        <v>0</v>
      </c>
      <c r="AB38">
        <f t="shared" ca="1" si="8"/>
        <v>0</v>
      </c>
    </row>
    <row r="39" spans="1:28">
      <c r="A39" s="7" t="str">
        <f t="shared" si="0"/>
        <v/>
      </c>
      <c r="B39" s="39"/>
      <c r="C39" s="39"/>
      <c r="D39" s="39"/>
      <c r="E39" s="39"/>
      <c r="F39" s="39"/>
      <c r="G39" s="39"/>
      <c r="H39" s="56"/>
      <c r="I39" s="56"/>
      <c r="J39" s="39"/>
      <c r="K39" s="8"/>
      <c r="L39" s="25"/>
      <c r="M39" s="36" t="e">
        <f t="shared" si="1"/>
        <v>#NUM!</v>
      </c>
      <c r="N39" s="36" t="e">
        <f t="shared" si="2"/>
        <v>#NUM!</v>
      </c>
      <c r="O39">
        <f t="shared" si="3"/>
        <v>0</v>
      </c>
      <c r="P39" t="e">
        <f t="shared" si="4"/>
        <v>#NUM!</v>
      </c>
      <c r="Q39">
        <f ca="1">IF(I39&gt;'入力シート（基本情報）'!$I$1,1,0)*IF(E39=Q$1,1,0)</f>
        <v>0</v>
      </c>
      <c r="R39">
        <f ca="1">IFERROR(VLOOKUP($F39,リスト用!$P:$Q,2,FALSE)*VLOOKUP($J39,リスト用!$H:$I,2,FALSE)*O39*Q39,0)</f>
        <v>0</v>
      </c>
      <c r="S39">
        <f ca="1">IFERROR(VLOOKUP($F39,リスト用!$P:$Q,2,FALSE)*VLOOKUP($J39,リスト用!$H:$I,2,FALSE)*P39*Q39,0)</f>
        <v>0</v>
      </c>
      <c r="U39">
        <f t="shared" ca="1" si="5"/>
        <v>0</v>
      </c>
      <c r="V39">
        <f t="shared" ca="1" si="6"/>
        <v>0</v>
      </c>
      <c r="W39">
        <f ca="1">IF(I39&gt;'入力シート（基本情報）'!$J$1,1,0)*IF(OR(E39=$W$1,E39=$Q$1),1,0)</f>
        <v>0</v>
      </c>
      <c r="X39">
        <f ca="1">IFERROR(VLOOKUP($E39,リスト用!$M:$N,2,FALSE)*VLOOKUP($J39,リスト用!$H:$I,2,FALSE)*O39*W39,0)</f>
        <v>0</v>
      </c>
      <c r="Y39">
        <f ca="1">IFERROR(VLOOKUP($E39,リスト用!$M:$N,2,FALSE)*VLOOKUP($J39,リスト用!$H:$I,2,FALSE)*P39*W39,0)</f>
        <v>0</v>
      </c>
      <c r="AA39">
        <f t="shared" ca="1" si="7"/>
        <v>0</v>
      </c>
      <c r="AB39">
        <f t="shared" ca="1" si="8"/>
        <v>0</v>
      </c>
    </row>
    <row r="40" spans="1:28">
      <c r="A40" s="7" t="str">
        <f t="shared" si="0"/>
        <v/>
      </c>
      <c r="B40" s="39"/>
      <c r="C40" s="39"/>
      <c r="D40" s="39"/>
      <c r="E40" s="39"/>
      <c r="F40" s="39"/>
      <c r="G40" s="39"/>
      <c r="H40" s="56"/>
      <c r="I40" s="56"/>
      <c r="J40" s="39"/>
      <c r="K40" s="8"/>
      <c r="L40" s="25"/>
      <c r="M40" s="36" t="e">
        <f t="shared" si="1"/>
        <v>#NUM!</v>
      </c>
      <c r="N40" s="36" t="e">
        <f t="shared" si="2"/>
        <v>#NUM!</v>
      </c>
      <c r="O40">
        <f t="shared" si="3"/>
        <v>0</v>
      </c>
      <c r="P40" t="e">
        <f t="shared" si="4"/>
        <v>#NUM!</v>
      </c>
      <c r="Q40">
        <f ca="1">IF(I40&gt;'入力シート（基本情報）'!$I$1,1,0)*IF(E40=Q$1,1,0)</f>
        <v>0</v>
      </c>
      <c r="R40">
        <f ca="1">IFERROR(VLOOKUP($F40,リスト用!$P:$Q,2,FALSE)*VLOOKUP($J40,リスト用!$H:$I,2,FALSE)*O40*Q40,0)</f>
        <v>0</v>
      </c>
      <c r="S40">
        <f ca="1">IFERROR(VLOOKUP($F40,リスト用!$P:$Q,2,FALSE)*VLOOKUP($J40,リスト用!$H:$I,2,FALSE)*P40*Q40,0)</f>
        <v>0</v>
      </c>
      <c r="U40">
        <f t="shared" ca="1" si="5"/>
        <v>0</v>
      </c>
      <c r="V40">
        <f t="shared" ca="1" si="6"/>
        <v>0</v>
      </c>
      <c r="W40">
        <f ca="1">IF(I40&gt;'入力シート（基本情報）'!$J$1,1,0)*IF(OR(E40=$W$1,E40=$Q$1),1,0)</f>
        <v>0</v>
      </c>
      <c r="X40">
        <f ca="1">IFERROR(VLOOKUP($E40,リスト用!$M:$N,2,FALSE)*VLOOKUP($J40,リスト用!$H:$I,2,FALSE)*O40*W40,0)</f>
        <v>0</v>
      </c>
      <c r="Y40">
        <f ca="1">IFERROR(VLOOKUP($E40,リスト用!$M:$N,2,FALSE)*VLOOKUP($J40,リスト用!$H:$I,2,FALSE)*P40*W40,0)</f>
        <v>0</v>
      </c>
      <c r="AA40">
        <f t="shared" ca="1" si="7"/>
        <v>0</v>
      </c>
      <c r="AB40">
        <f t="shared" ca="1" si="8"/>
        <v>0</v>
      </c>
    </row>
    <row r="41" spans="1:28">
      <c r="A41" s="7" t="str">
        <f t="shared" si="0"/>
        <v/>
      </c>
      <c r="B41" s="39"/>
      <c r="C41" s="39"/>
      <c r="D41" s="39"/>
      <c r="E41" s="39"/>
      <c r="F41" s="39"/>
      <c r="G41" s="39"/>
      <c r="H41" s="56"/>
      <c r="I41" s="56"/>
      <c r="J41" s="39"/>
      <c r="K41" s="8"/>
      <c r="L41" s="25"/>
      <c r="M41" s="36" t="e">
        <f t="shared" si="1"/>
        <v>#NUM!</v>
      </c>
      <c r="N41" s="36" t="e">
        <f t="shared" si="2"/>
        <v>#NUM!</v>
      </c>
      <c r="O41">
        <f t="shared" si="3"/>
        <v>0</v>
      </c>
      <c r="P41" t="e">
        <f t="shared" si="4"/>
        <v>#NUM!</v>
      </c>
      <c r="Q41">
        <f ca="1">IF(I41&gt;'入力シート（基本情報）'!$I$1,1,0)*IF(E41=Q$1,1,0)</f>
        <v>0</v>
      </c>
      <c r="R41">
        <f ca="1">IFERROR(VLOOKUP($F41,リスト用!$P:$Q,2,FALSE)*VLOOKUP($J41,リスト用!$H:$I,2,FALSE)*O41*Q41,0)</f>
        <v>0</v>
      </c>
      <c r="S41">
        <f ca="1">IFERROR(VLOOKUP($F41,リスト用!$P:$Q,2,FALSE)*VLOOKUP($J41,リスト用!$H:$I,2,FALSE)*P41*Q41,0)</f>
        <v>0</v>
      </c>
      <c r="U41">
        <f t="shared" ca="1" si="5"/>
        <v>0</v>
      </c>
      <c r="V41">
        <f t="shared" ca="1" si="6"/>
        <v>0</v>
      </c>
      <c r="W41">
        <f ca="1">IF(I41&gt;'入力シート（基本情報）'!$J$1,1,0)*IF(OR(E41=$W$1,E41=$Q$1),1,0)</f>
        <v>0</v>
      </c>
      <c r="X41">
        <f ca="1">IFERROR(VLOOKUP($E41,リスト用!$M:$N,2,FALSE)*VLOOKUP($J41,リスト用!$H:$I,2,FALSE)*O41*W41,0)</f>
        <v>0</v>
      </c>
      <c r="Y41">
        <f ca="1">IFERROR(VLOOKUP($E41,リスト用!$M:$N,2,FALSE)*VLOOKUP($J41,リスト用!$H:$I,2,FALSE)*P41*W41,0)</f>
        <v>0</v>
      </c>
      <c r="AA41">
        <f t="shared" ca="1" si="7"/>
        <v>0</v>
      </c>
      <c r="AB41">
        <f t="shared" ca="1" si="8"/>
        <v>0</v>
      </c>
    </row>
    <row r="42" spans="1:28">
      <c r="A42" s="7" t="str">
        <f t="shared" si="0"/>
        <v/>
      </c>
      <c r="B42" s="39"/>
      <c r="C42" s="39"/>
      <c r="D42" s="39"/>
      <c r="E42" s="39"/>
      <c r="F42" s="39"/>
      <c r="G42" s="39"/>
      <c r="H42" s="56"/>
      <c r="I42" s="56"/>
      <c r="J42" s="39"/>
      <c r="K42" s="8"/>
      <c r="L42" s="25"/>
      <c r="M42" s="36" t="e">
        <f t="shared" si="1"/>
        <v>#NUM!</v>
      </c>
      <c r="N42" s="36" t="e">
        <f t="shared" si="2"/>
        <v>#NUM!</v>
      </c>
      <c r="O42">
        <f t="shared" si="3"/>
        <v>0</v>
      </c>
      <c r="P42" t="e">
        <f t="shared" si="4"/>
        <v>#NUM!</v>
      </c>
      <c r="Q42">
        <f ca="1">IF(I42&gt;'入力シート（基本情報）'!$I$1,1,0)*IF(E42=Q$1,1,0)</f>
        <v>0</v>
      </c>
      <c r="R42">
        <f ca="1">IFERROR(VLOOKUP($F42,リスト用!$P:$Q,2,FALSE)*VLOOKUP($J42,リスト用!$H:$I,2,FALSE)*O42*Q42,0)</f>
        <v>0</v>
      </c>
      <c r="S42">
        <f ca="1">IFERROR(VLOOKUP($F42,リスト用!$P:$Q,2,FALSE)*VLOOKUP($J42,リスト用!$H:$I,2,FALSE)*P42*Q42,0)</f>
        <v>0</v>
      </c>
      <c r="U42">
        <f t="shared" ca="1" si="5"/>
        <v>0</v>
      </c>
      <c r="V42">
        <f t="shared" ca="1" si="6"/>
        <v>0</v>
      </c>
      <c r="W42">
        <f ca="1">IF(I42&gt;'入力シート（基本情報）'!$J$1,1,0)*IF(OR(E42=$W$1,E42=$Q$1),1,0)</f>
        <v>0</v>
      </c>
      <c r="X42">
        <f ca="1">IFERROR(VLOOKUP($E42,リスト用!$M:$N,2,FALSE)*VLOOKUP($J42,リスト用!$H:$I,2,FALSE)*O42*W42,0)</f>
        <v>0</v>
      </c>
      <c r="Y42">
        <f ca="1">IFERROR(VLOOKUP($E42,リスト用!$M:$N,2,FALSE)*VLOOKUP($J42,リスト用!$H:$I,2,FALSE)*P42*W42,0)</f>
        <v>0</v>
      </c>
      <c r="AA42">
        <f t="shared" ca="1" si="7"/>
        <v>0</v>
      </c>
      <c r="AB42">
        <f t="shared" ca="1" si="8"/>
        <v>0</v>
      </c>
    </row>
    <row r="43" spans="1:28">
      <c r="A43" s="7" t="str">
        <f t="shared" si="0"/>
        <v/>
      </c>
      <c r="B43" s="39"/>
      <c r="C43" s="39"/>
      <c r="D43" s="39"/>
      <c r="E43" s="39"/>
      <c r="F43" s="39"/>
      <c r="G43" s="39"/>
      <c r="H43" s="56"/>
      <c r="I43" s="56"/>
      <c r="J43" s="39"/>
      <c r="K43" s="8"/>
      <c r="L43" s="25"/>
      <c r="M43" s="36" t="e">
        <f t="shared" si="1"/>
        <v>#NUM!</v>
      </c>
      <c r="N43" s="36" t="e">
        <f t="shared" si="2"/>
        <v>#NUM!</v>
      </c>
      <c r="O43">
        <f t="shared" si="3"/>
        <v>0</v>
      </c>
      <c r="P43" t="e">
        <f t="shared" si="4"/>
        <v>#NUM!</v>
      </c>
      <c r="Q43">
        <f ca="1">IF(I43&gt;'入力シート（基本情報）'!$I$1,1,0)*IF(E43=Q$1,1,0)</f>
        <v>0</v>
      </c>
      <c r="R43">
        <f ca="1">IFERROR(VLOOKUP($F43,リスト用!$P:$Q,2,FALSE)*VLOOKUP($J43,リスト用!$H:$I,2,FALSE)*O43*Q43,0)</f>
        <v>0</v>
      </c>
      <c r="S43">
        <f ca="1">IFERROR(VLOOKUP($F43,リスト用!$P:$Q,2,FALSE)*VLOOKUP($J43,リスト用!$H:$I,2,FALSE)*P43*Q43,0)</f>
        <v>0</v>
      </c>
      <c r="U43">
        <f t="shared" ca="1" si="5"/>
        <v>0</v>
      </c>
      <c r="V43">
        <f t="shared" ca="1" si="6"/>
        <v>0</v>
      </c>
      <c r="W43">
        <f ca="1">IF(I43&gt;'入力シート（基本情報）'!$J$1,1,0)*IF(OR(E43=$W$1,E43=$Q$1),1,0)</f>
        <v>0</v>
      </c>
      <c r="X43">
        <f ca="1">IFERROR(VLOOKUP($E43,リスト用!$M:$N,2,FALSE)*VLOOKUP($J43,リスト用!$H:$I,2,FALSE)*O43*W43,0)</f>
        <v>0</v>
      </c>
      <c r="Y43">
        <f ca="1">IFERROR(VLOOKUP($E43,リスト用!$M:$N,2,FALSE)*VLOOKUP($J43,リスト用!$H:$I,2,FALSE)*P43*W43,0)</f>
        <v>0</v>
      </c>
      <c r="AA43">
        <f t="shared" ca="1" si="7"/>
        <v>0</v>
      </c>
      <c r="AB43">
        <f t="shared" ca="1" si="8"/>
        <v>0</v>
      </c>
    </row>
    <row r="44" spans="1:28">
      <c r="A44" s="7" t="str">
        <f t="shared" si="0"/>
        <v/>
      </c>
      <c r="B44" s="39"/>
      <c r="C44" s="39"/>
      <c r="D44" s="39"/>
      <c r="E44" s="39"/>
      <c r="F44" s="39"/>
      <c r="G44" s="39"/>
      <c r="H44" s="56"/>
      <c r="I44" s="56"/>
      <c r="J44" s="39"/>
      <c r="K44" s="8"/>
      <c r="L44" s="25"/>
      <c r="M44" s="36" t="e">
        <f t="shared" si="1"/>
        <v>#NUM!</v>
      </c>
      <c r="N44" s="36" t="e">
        <f t="shared" si="2"/>
        <v>#NUM!</v>
      </c>
      <c r="O44">
        <f t="shared" si="3"/>
        <v>0</v>
      </c>
      <c r="P44" t="e">
        <f t="shared" si="4"/>
        <v>#NUM!</v>
      </c>
      <c r="Q44">
        <f ca="1">IF(I44&gt;'入力シート（基本情報）'!$I$1,1,0)*IF(E44=Q$1,1,0)</f>
        <v>0</v>
      </c>
      <c r="R44">
        <f ca="1">IFERROR(VLOOKUP($F44,リスト用!$P:$Q,2,FALSE)*VLOOKUP($J44,リスト用!$H:$I,2,FALSE)*O44*Q44,0)</f>
        <v>0</v>
      </c>
      <c r="S44">
        <f ca="1">IFERROR(VLOOKUP($F44,リスト用!$P:$Q,2,FALSE)*VLOOKUP($J44,リスト用!$H:$I,2,FALSE)*P44*Q44,0)</f>
        <v>0</v>
      </c>
      <c r="U44">
        <f t="shared" ca="1" si="5"/>
        <v>0</v>
      </c>
      <c r="V44">
        <f t="shared" ca="1" si="6"/>
        <v>0</v>
      </c>
      <c r="W44">
        <f ca="1">IF(I44&gt;'入力シート（基本情報）'!$J$1,1,0)*IF(OR(E44=$W$1,E44=$Q$1),1,0)</f>
        <v>0</v>
      </c>
      <c r="X44">
        <f ca="1">IFERROR(VLOOKUP($E44,リスト用!$M:$N,2,FALSE)*VLOOKUP($J44,リスト用!$H:$I,2,FALSE)*O44*W44,0)</f>
        <v>0</v>
      </c>
      <c r="Y44">
        <f ca="1">IFERROR(VLOOKUP($E44,リスト用!$M:$N,2,FALSE)*VLOOKUP($J44,リスト用!$H:$I,2,FALSE)*P44*W44,0)</f>
        <v>0</v>
      </c>
      <c r="AA44">
        <f t="shared" ca="1" si="7"/>
        <v>0</v>
      </c>
      <c r="AB44">
        <f t="shared" ca="1" si="8"/>
        <v>0</v>
      </c>
    </row>
    <row r="45" spans="1:28">
      <c r="A45" s="7" t="str">
        <f t="shared" si="0"/>
        <v/>
      </c>
      <c r="B45" s="39"/>
      <c r="C45" s="39"/>
      <c r="D45" s="39"/>
      <c r="E45" s="39"/>
      <c r="F45" s="39"/>
      <c r="G45" s="39"/>
      <c r="H45" s="56"/>
      <c r="I45" s="56"/>
      <c r="J45" s="39"/>
      <c r="K45" s="8"/>
      <c r="L45" s="25"/>
      <c r="M45" s="36" t="e">
        <f t="shared" si="1"/>
        <v>#NUM!</v>
      </c>
      <c r="N45" s="36" t="e">
        <f t="shared" si="2"/>
        <v>#NUM!</v>
      </c>
      <c r="O45">
        <f t="shared" si="3"/>
        <v>0</v>
      </c>
      <c r="P45" t="e">
        <f t="shared" si="4"/>
        <v>#NUM!</v>
      </c>
      <c r="Q45">
        <f ca="1">IF(I45&gt;'入力シート（基本情報）'!$I$1,1,0)*IF(E45=Q$1,1,0)</f>
        <v>0</v>
      </c>
      <c r="R45">
        <f ca="1">IFERROR(VLOOKUP($F45,リスト用!$P:$Q,2,FALSE)*VLOOKUP($J45,リスト用!$H:$I,2,FALSE)*O45*Q45,0)</f>
        <v>0</v>
      </c>
      <c r="S45">
        <f ca="1">IFERROR(VLOOKUP($F45,リスト用!$P:$Q,2,FALSE)*VLOOKUP($J45,リスト用!$H:$I,2,FALSE)*P45*Q45,0)</f>
        <v>0</v>
      </c>
      <c r="U45">
        <f t="shared" ca="1" si="5"/>
        <v>0</v>
      </c>
      <c r="V45">
        <f t="shared" ca="1" si="6"/>
        <v>0</v>
      </c>
      <c r="W45">
        <f ca="1">IF(I45&gt;'入力シート（基本情報）'!$J$1,1,0)*IF(OR(E45=$W$1,E45=$Q$1),1,0)</f>
        <v>0</v>
      </c>
      <c r="X45">
        <f ca="1">IFERROR(VLOOKUP($E45,リスト用!$M:$N,2,FALSE)*VLOOKUP($J45,リスト用!$H:$I,2,FALSE)*O45*W45,0)</f>
        <v>0</v>
      </c>
      <c r="Y45">
        <f ca="1">IFERROR(VLOOKUP($E45,リスト用!$M:$N,2,FALSE)*VLOOKUP($J45,リスト用!$H:$I,2,FALSE)*P45*W45,0)</f>
        <v>0</v>
      </c>
      <c r="AA45">
        <f t="shared" ca="1" si="7"/>
        <v>0</v>
      </c>
      <c r="AB45">
        <f t="shared" ca="1" si="8"/>
        <v>0</v>
      </c>
    </row>
    <row r="46" spans="1:28">
      <c r="A46" s="7" t="str">
        <f t="shared" si="0"/>
        <v/>
      </c>
      <c r="B46" s="39"/>
      <c r="C46" s="39"/>
      <c r="D46" s="39"/>
      <c r="E46" s="39"/>
      <c r="F46" s="39"/>
      <c r="G46" s="39"/>
      <c r="H46" s="56"/>
      <c r="I46" s="56"/>
      <c r="J46" s="39"/>
      <c r="K46" s="8"/>
      <c r="L46" s="25"/>
      <c r="M46" s="36" t="e">
        <f t="shared" si="1"/>
        <v>#NUM!</v>
      </c>
      <c r="N46" s="36" t="e">
        <f t="shared" si="2"/>
        <v>#NUM!</v>
      </c>
      <c r="O46">
        <f t="shared" si="3"/>
        <v>0</v>
      </c>
      <c r="P46" t="e">
        <f t="shared" si="4"/>
        <v>#NUM!</v>
      </c>
      <c r="Q46">
        <f ca="1">IF(I46&gt;'入力シート（基本情報）'!$I$1,1,0)*IF(E46=Q$1,1,0)</f>
        <v>0</v>
      </c>
      <c r="R46">
        <f ca="1">IFERROR(VLOOKUP($F46,リスト用!$P:$Q,2,FALSE)*VLOOKUP($J46,リスト用!$H:$I,2,FALSE)*O46*Q46,0)</f>
        <v>0</v>
      </c>
      <c r="S46">
        <f ca="1">IFERROR(VLOOKUP($F46,リスト用!$P:$Q,2,FALSE)*VLOOKUP($J46,リスト用!$H:$I,2,FALSE)*P46*Q46,0)</f>
        <v>0</v>
      </c>
      <c r="U46">
        <f t="shared" ca="1" si="5"/>
        <v>0</v>
      </c>
      <c r="V46">
        <f t="shared" ca="1" si="6"/>
        <v>0</v>
      </c>
      <c r="W46">
        <f ca="1">IF(I46&gt;'入力シート（基本情報）'!$J$1,1,0)*IF(OR(E46=$W$1,E46=$Q$1),1,0)</f>
        <v>0</v>
      </c>
      <c r="X46">
        <f ca="1">IFERROR(VLOOKUP($E46,リスト用!$M:$N,2,FALSE)*VLOOKUP($J46,リスト用!$H:$I,2,FALSE)*O46*W46,0)</f>
        <v>0</v>
      </c>
      <c r="Y46">
        <f ca="1">IFERROR(VLOOKUP($E46,リスト用!$M:$N,2,FALSE)*VLOOKUP($J46,リスト用!$H:$I,2,FALSE)*P46*W46,0)</f>
        <v>0</v>
      </c>
      <c r="AA46">
        <f t="shared" ca="1" si="7"/>
        <v>0</v>
      </c>
      <c r="AB46">
        <f t="shared" ca="1" si="8"/>
        <v>0</v>
      </c>
    </row>
    <row r="47" spans="1:28">
      <c r="A47" s="7" t="str">
        <f t="shared" si="0"/>
        <v/>
      </c>
      <c r="B47" s="39"/>
      <c r="C47" s="39"/>
      <c r="D47" s="39"/>
      <c r="E47" s="39"/>
      <c r="F47" s="39"/>
      <c r="G47" s="39"/>
      <c r="H47" s="56"/>
      <c r="I47" s="56"/>
      <c r="J47" s="39"/>
      <c r="K47" s="8"/>
      <c r="L47" s="25"/>
      <c r="M47" s="36" t="e">
        <f t="shared" si="1"/>
        <v>#NUM!</v>
      </c>
      <c r="N47" s="36" t="e">
        <f t="shared" si="2"/>
        <v>#NUM!</v>
      </c>
      <c r="O47">
        <f t="shared" si="3"/>
        <v>0</v>
      </c>
      <c r="P47" t="e">
        <f t="shared" si="4"/>
        <v>#NUM!</v>
      </c>
      <c r="Q47">
        <f ca="1">IF(I47&gt;'入力シート（基本情報）'!$I$1,1,0)*IF(E47=Q$1,1,0)</f>
        <v>0</v>
      </c>
      <c r="R47">
        <f ca="1">IFERROR(VLOOKUP($F47,リスト用!$P:$Q,2,FALSE)*VLOOKUP($J47,リスト用!$H:$I,2,FALSE)*O47*Q47,0)</f>
        <v>0</v>
      </c>
      <c r="S47">
        <f ca="1">IFERROR(VLOOKUP($F47,リスト用!$P:$Q,2,FALSE)*VLOOKUP($J47,リスト用!$H:$I,2,FALSE)*P47*Q47,0)</f>
        <v>0</v>
      </c>
      <c r="U47">
        <f t="shared" ca="1" si="5"/>
        <v>0</v>
      </c>
      <c r="V47">
        <f t="shared" ca="1" si="6"/>
        <v>0</v>
      </c>
      <c r="W47">
        <f ca="1">IF(I47&gt;'入力シート（基本情報）'!$J$1,1,0)*IF(OR(E47=$W$1,E47=$Q$1),1,0)</f>
        <v>0</v>
      </c>
      <c r="X47">
        <f ca="1">IFERROR(VLOOKUP($E47,リスト用!$M:$N,2,FALSE)*VLOOKUP($J47,リスト用!$H:$I,2,FALSE)*O47*W47,0)</f>
        <v>0</v>
      </c>
      <c r="Y47">
        <f ca="1">IFERROR(VLOOKUP($E47,リスト用!$M:$N,2,FALSE)*VLOOKUP($J47,リスト用!$H:$I,2,FALSE)*P47*W47,0)</f>
        <v>0</v>
      </c>
      <c r="AA47">
        <f t="shared" ca="1" si="7"/>
        <v>0</v>
      </c>
      <c r="AB47">
        <f t="shared" ca="1" si="8"/>
        <v>0</v>
      </c>
    </row>
    <row r="48" spans="1:28">
      <c r="A48" s="7" t="str">
        <f t="shared" si="0"/>
        <v/>
      </c>
      <c r="B48" s="39"/>
      <c r="C48" s="39"/>
      <c r="D48" s="39"/>
      <c r="E48" s="39"/>
      <c r="F48" s="39"/>
      <c r="G48" s="39"/>
      <c r="H48" s="56"/>
      <c r="I48" s="56"/>
      <c r="J48" s="39"/>
      <c r="K48" s="8"/>
      <c r="L48" s="25"/>
      <c r="M48" s="36" t="e">
        <f t="shared" si="1"/>
        <v>#NUM!</v>
      </c>
      <c r="N48" s="36" t="e">
        <f t="shared" si="2"/>
        <v>#NUM!</v>
      </c>
      <c r="O48">
        <f t="shared" si="3"/>
        <v>0</v>
      </c>
      <c r="P48" t="e">
        <f t="shared" si="4"/>
        <v>#NUM!</v>
      </c>
      <c r="Q48">
        <f ca="1">IF(I48&gt;'入力シート（基本情報）'!$I$1,1,0)*IF(E48=Q$1,1,0)</f>
        <v>0</v>
      </c>
      <c r="R48">
        <f ca="1">IFERROR(VLOOKUP($F48,リスト用!$P:$Q,2,FALSE)*VLOOKUP($J48,リスト用!$H:$I,2,FALSE)*O48*Q48,0)</f>
        <v>0</v>
      </c>
      <c r="S48">
        <f ca="1">IFERROR(VLOOKUP($F48,リスト用!$P:$Q,2,FALSE)*VLOOKUP($J48,リスト用!$H:$I,2,FALSE)*P48*Q48,0)</f>
        <v>0</v>
      </c>
      <c r="U48">
        <f t="shared" ca="1" si="5"/>
        <v>0</v>
      </c>
      <c r="V48">
        <f t="shared" ca="1" si="6"/>
        <v>0</v>
      </c>
      <c r="W48">
        <f ca="1">IF(I48&gt;'入力シート（基本情報）'!$J$1,1,0)*IF(OR(E48=$W$1,E48=$Q$1),1,0)</f>
        <v>0</v>
      </c>
      <c r="X48">
        <f ca="1">IFERROR(VLOOKUP($E48,リスト用!$M:$N,2,FALSE)*VLOOKUP($J48,リスト用!$H:$I,2,FALSE)*O48*W48,0)</f>
        <v>0</v>
      </c>
      <c r="Y48">
        <f ca="1">IFERROR(VLOOKUP($E48,リスト用!$M:$N,2,FALSE)*VLOOKUP($J48,リスト用!$H:$I,2,FALSE)*P48*W48,0)</f>
        <v>0</v>
      </c>
      <c r="AA48">
        <f t="shared" ca="1" si="7"/>
        <v>0</v>
      </c>
      <c r="AB48">
        <f t="shared" ca="1" si="8"/>
        <v>0</v>
      </c>
    </row>
    <row r="49" spans="1:28">
      <c r="A49" s="7" t="str">
        <f t="shared" si="0"/>
        <v/>
      </c>
      <c r="B49" s="39"/>
      <c r="C49" s="39"/>
      <c r="D49" s="39"/>
      <c r="E49" s="39"/>
      <c r="F49" s="39"/>
      <c r="G49" s="39"/>
      <c r="H49" s="56"/>
      <c r="I49" s="56"/>
      <c r="J49" s="39"/>
      <c r="K49" s="8"/>
      <c r="L49" s="25"/>
      <c r="M49" s="36" t="e">
        <f t="shared" si="1"/>
        <v>#NUM!</v>
      </c>
      <c r="N49" s="36" t="e">
        <f t="shared" si="2"/>
        <v>#NUM!</v>
      </c>
      <c r="O49">
        <f t="shared" si="3"/>
        <v>0</v>
      </c>
      <c r="P49" t="e">
        <f t="shared" si="4"/>
        <v>#NUM!</v>
      </c>
      <c r="Q49">
        <f ca="1">IF(I49&gt;'入力シート（基本情報）'!$I$1,1,0)*IF(E49=Q$1,1,0)</f>
        <v>0</v>
      </c>
      <c r="R49">
        <f ca="1">IFERROR(VLOOKUP($F49,リスト用!$P:$Q,2,FALSE)*VLOOKUP($J49,リスト用!$H:$I,2,FALSE)*O49*Q49,0)</f>
        <v>0</v>
      </c>
      <c r="S49">
        <f ca="1">IFERROR(VLOOKUP($F49,リスト用!$P:$Q,2,FALSE)*VLOOKUP($J49,リスト用!$H:$I,2,FALSE)*P49*Q49,0)</f>
        <v>0</v>
      </c>
      <c r="U49">
        <f t="shared" ca="1" si="5"/>
        <v>0</v>
      </c>
      <c r="V49">
        <f t="shared" ca="1" si="6"/>
        <v>0</v>
      </c>
      <c r="W49">
        <f ca="1">IF(I49&gt;'入力シート（基本情報）'!$J$1,1,0)*IF(OR(E49=$W$1,E49=$Q$1),1,0)</f>
        <v>0</v>
      </c>
      <c r="X49">
        <f ca="1">IFERROR(VLOOKUP($E49,リスト用!$M:$N,2,FALSE)*VLOOKUP($J49,リスト用!$H:$I,2,FALSE)*O49*W49,0)</f>
        <v>0</v>
      </c>
      <c r="Y49">
        <f ca="1">IFERROR(VLOOKUP($E49,リスト用!$M:$N,2,FALSE)*VLOOKUP($J49,リスト用!$H:$I,2,FALSE)*P49*W49,0)</f>
        <v>0</v>
      </c>
      <c r="AA49">
        <f t="shared" ca="1" si="7"/>
        <v>0</v>
      </c>
      <c r="AB49">
        <f t="shared" ca="1" si="8"/>
        <v>0</v>
      </c>
    </row>
    <row r="50" spans="1:28">
      <c r="A50" s="7" t="str">
        <f t="shared" si="0"/>
        <v/>
      </c>
      <c r="B50" s="39"/>
      <c r="C50" s="39"/>
      <c r="D50" s="39"/>
      <c r="E50" s="39"/>
      <c r="F50" s="39"/>
      <c r="G50" s="39"/>
      <c r="H50" s="56"/>
      <c r="I50" s="56"/>
      <c r="J50" s="39"/>
      <c r="K50" s="8"/>
      <c r="L50" s="25"/>
      <c r="M50" s="36" t="e">
        <f t="shared" si="1"/>
        <v>#NUM!</v>
      </c>
      <c r="N50" s="36" t="e">
        <f t="shared" si="2"/>
        <v>#NUM!</v>
      </c>
      <c r="O50">
        <f t="shared" si="3"/>
        <v>0</v>
      </c>
      <c r="P50" t="e">
        <f t="shared" si="4"/>
        <v>#NUM!</v>
      </c>
      <c r="Q50">
        <f ca="1">IF(I50&gt;'入力シート（基本情報）'!$I$1,1,0)*IF(E50=Q$1,1,0)</f>
        <v>0</v>
      </c>
      <c r="R50">
        <f ca="1">IFERROR(VLOOKUP($F50,リスト用!$P:$Q,2,FALSE)*VLOOKUP($J50,リスト用!$H:$I,2,FALSE)*O50*Q50,0)</f>
        <v>0</v>
      </c>
      <c r="S50">
        <f ca="1">IFERROR(VLOOKUP($F50,リスト用!$P:$Q,2,FALSE)*VLOOKUP($J50,リスト用!$H:$I,2,FALSE)*P50*Q50,0)</f>
        <v>0</v>
      </c>
      <c r="U50">
        <f t="shared" ca="1" si="5"/>
        <v>0</v>
      </c>
      <c r="V50">
        <f t="shared" ca="1" si="6"/>
        <v>0</v>
      </c>
      <c r="W50">
        <f ca="1">IF(I50&gt;'入力シート（基本情報）'!$J$1,1,0)*IF(OR(E50=$W$1,E50=$Q$1),1,0)</f>
        <v>0</v>
      </c>
      <c r="X50">
        <f ca="1">IFERROR(VLOOKUP($E50,リスト用!$M:$N,2,FALSE)*VLOOKUP($J50,リスト用!$H:$I,2,FALSE)*O50*W50,0)</f>
        <v>0</v>
      </c>
      <c r="Y50">
        <f ca="1">IFERROR(VLOOKUP($E50,リスト用!$M:$N,2,FALSE)*VLOOKUP($J50,リスト用!$H:$I,2,FALSE)*P50*W50,0)</f>
        <v>0</v>
      </c>
      <c r="AA50">
        <f t="shared" ca="1" si="7"/>
        <v>0</v>
      </c>
      <c r="AB50">
        <f t="shared" ca="1" si="8"/>
        <v>0</v>
      </c>
    </row>
    <row r="51" spans="1:28">
      <c r="A51" s="7" t="str">
        <f t="shared" si="0"/>
        <v/>
      </c>
      <c r="B51" s="39"/>
      <c r="C51" s="39"/>
      <c r="D51" s="39"/>
      <c r="E51" s="39"/>
      <c r="F51" s="39"/>
      <c r="G51" s="39"/>
      <c r="H51" s="56"/>
      <c r="I51" s="56"/>
      <c r="J51" s="39"/>
      <c r="K51" s="8"/>
      <c r="L51" s="25"/>
      <c r="M51" s="36" t="e">
        <f t="shared" si="1"/>
        <v>#NUM!</v>
      </c>
      <c r="N51" s="36" t="e">
        <f t="shared" si="2"/>
        <v>#NUM!</v>
      </c>
      <c r="O51">
        <f t="shared" si="3"/>
        <v>0</v>
      </c>
      <c r="P51" t="e">
        <f t="shared" si="4"/>
        <v>#NUM!</v>
      </c>
      <c r="Q51">
        <f ca="1">IF(I51&gt;'入力シート（基本情報）'!$I$1,1,0)*IF(E51=Q$1,1,0)</f>
        <v>0</v>
      </c>
      <c r="R51">
        <f ca="1">IFERROR(VLOOKUP($F51,リスト用!$P:$Q,2,FALSE)*VLOOKUP($J51,リスト用!$H:$I,2,FALSE)*O51*Q51,0)</f>
        <v>0</v>
      </c>
      <c r="S51">
        <f ca="1">IFERROR(VLOOKUP($F51,リスト用!$P:$Q,2,FALSE)*VLOOKUP($J51,リスト用!$H:$I,2,FALSE)*P51*Q51,0)</f>
        <v>0</v>
      </c>
      <c r="U51">
        <f t="shared" ca="1" si="5"/>
        <v>0</v>
      </c>
      <c r="V51">
        <f t="shared" ca="1" si="6"/>
        <v>0</v>
      </c>
      <c r="W51">
        <f ca="1">IF(I51&gt;'入力シート（基本情報）'!$J$1,1,0)*IF(OR(E51=$W$1,E51=$Q$1),1,0)</f>
        <v>0</v>
      </c>
      <c r="X51">
        <f ca="1">IFERROR(VLOOKUP($E51,リスト用!$M:$N,2,FALSE)*VLOOKUP($J51,リスト用!$H:$I,2,FALSE)*O51*W51,0)</f>
        <v>0</v>
      </c>
      <c r="Y51">
        <f ca="1">IFERROR(VLOOKUP($E51,リスト用!$M:$N,2,FALSE)*VLOOKUP($J51,リスト用!$H:$I,2,FALSE)*P51*W51,0)</f>
        <v>0</v>
      </c>
      <c r="AA51">
        <f t="shared" ca="1" si="7"/>
        <v>0</v>
      </c>
      <c r="AB51">
        <f t="shared" ca="1" si="8"/>
        <v>0</v>
      </c>
    </row>
    <row r="52" spans="1:28">
      <c r="A52" s="7" t="str">
        <f t="shared" si="0"/>
        <v/>
      </c>
      <c r="B52" s="39"/>
      <c r="C52" s="39"/>
      <c r="D52" s="39"/>
      <c r="E52" s="39"/>
      <c r="F52" s="39"/>
      <c r="G52" s="39"/>
      <c r="H52" s="56"/>
      <c r="I52" s="56"/>
      <c r="J52" s="39"/>
      <c r="K52" s="8"/>
      <c r="L52" s="25"/>
      <c r="M52" s="36" t="e">
        <f t="shared" si="1"/>
        <v>#NUM!</v>
      </c>
      <c r="N52" s="36" t="e">
        <f t="shared" si="2"/>
        <v>#NUM!</v>
      </c>
      <c r="O52">
        <f t="shared" si="3"/>
        <v>0</v>
      </c>
      <c r="P52" t="e">
        <f t="shared" si="4"/>
        <v>#NUM!</v>
      </c>
      <c r="Q52">
        <f ca="1">IF(I52&gt;'入力シート（基本情報）'!$I$1,1,0)*IF(E52=Q$1,1,0)</f>
        <v>0</v>
      </c>
      <c r="R52">
        <f ca="1">IFERROR(VLOOKUP($F52,リスト用!$P:$Q,2,FALSE)*VLOOKUP($J52,リスト用!$H:$I,2,FALSE)*O52*Q52,0)</f>
        <v>0</v>
      </c>
      <c r="S52">
        <f ca="1">IFERROR(VLOOKUP($F52,リスト用!$P:$Q,2,FALSE)*VLOOKUP($J52,リスト用!$H:$I,2,FALSE)*P52*Q52,0)</f>
        <v>0</v>
      </c>
      <c r="U52">
        <f t="shared" ca="1" si="5"/>
        <v>0</v>
      </c>
      <c r="V52">
        <f t="shared" ca="1" si="6"/>
        <v>0</v>
      </c>
      <c r="W52">
        <f ca="1">IF(I52&gt;'入力シート（基本情報）'!$J$1,1,0)*IF(OR(E52=$W$1,E52=$Q$1),1,0)</f>
        <v>0</v>
      </c>
      <c r="X52">
        <f ca="1">IFERROR(VLOOKUP($E52,リスト用!$M:$N,2,FALSE)*VLOOKUP($J52,リスト用!$H:$I,2,FALSE)*O52*W52,0)</f>
        <v>0</v>
      </c>
      <c r="Y52">
        <f ca="1">IFERROR(VLOOKUP($E52,リスト用!$M:$N,2,FALSE)*VLOOKUP($J52,リスト用!$H:$I,2,FALSE)*P52*W52,0)</f>
        <v>0</v>
      </c>
      <c r="AA52">
        <f t="shared" ca="1" si="7"/>
        <v>0</v>
      </c>
      <c r="AB52">
        <f t="shared" ca="1" si="8"/>
        <v>0</v>
      </c>
    </row>
    <row r="53" spans="1:28">
      <c r="A53" s="7" t="str">
        <f t="shared" si="0"/>
        <v/>
      </c>
      <c r="B53" s="39"/>
      <c r="C53" s="39"/>
      <c r="D53" s="39"/>
      <c r="E53" s="39"/>
      <c r="F53" s="39"/>
      <c r="G53" s="39"/>
      <c r="H53" s="56"/>
      <c r="I53" s="56"/>
      <c r="J53" s="39"/>
      <c r="K53" s="8"/>
      <c r="L53" s="25"/>
      <c r="M53" s="36" t="e">
        <f t="shared" si="1"/>
        <v>#NUM!</v>
      </c>
      <c r="N53" s="36" t="e">
        <f t="shared" si="2"/>
        <v>#NUM!</v>
      </c>
      <c r="O53">
        <f t="shared" si="3"/>
        <v>0</v>
      </c>
      <c r="P53" t="e">
        <f t="shared" si="4"/>
        <v>#NUM!</v>
      </c>
      <c r="Q53">
        <f ca="1">IF(I53&gt;'入力シート（基本情報）'!$I$1,1,0)*IF(E53=Q$1,1,0)</f>
        <v>0</v>
      </c>
      <c r="R53">
        <f ca="1">IFERROR(VLOOKUP($F53,リスト用!$P:$Q,2,FALSE)*VLOOKUP($J53,リスト用!$H:$I,2,FALSE)*O53*Q53,0)</f>
        <v>0</v>
      </c>
      <c r="S53">
        <f ca="1">IFERROR(VLOOKUP($F53,リスト用!$P:$Q,2,FALSE)*VLOOKUP($J53,リスト用!$H:$I,2,FALSE)*P53*Q53,0)</f>
        <v>0</v>
      </c>
      <c r="U53">
        <f t="shared" ca="1" si="5"/>
        <v>0</v>
      </c>
      <c r="V53">
        <f t="shared" ca="1" si="6"/>
        <v>0</v>
      </c>
      <c r="W53">
        <f ca="1">IF(I53&gt;'入力シート（基本情報）'!$J$1,1,0)*IF(OR(E53=$W$1,E53=$Q$1),1,0)</f>
        <v>0</v>
      </c>
      <c r="X53">
        <f ca="1">IFERROR(VLOOKUP($E53,リスト用!$M:$N,2,FALSE)*VLOOKUP($J53,リスト用!$H:$I,2,FALSE)*O53*W53,0)</f>
        <v>0</v>
      </c>
      <c r="Y53">
        <f ca="1">IFERROR(VLOOKUP($E53,リスト用!$M:$N,2,FALSE)*VLOOKUP($J53,リスト用!$H:$I,2,FALSE)*P53*W53,0)</f>
        <v>0</v>
      </c>
      <c r="AA53">
        <f t="shared" ca="1" si="7"/>
        <v>0</v>
      </c>
      <c r="AB53">
        <f t="shared" ca="1" si="8"/>
        <v>0</v>
      </c>
    </row>
    <row r="54" spans="1:28">
      <c r="A54" s="7" t="str">
        <f t="shared" si="0"/>
        <v/>
      </c>
      <c r="B54" s="39"/>
      <c r="C54" s="39"/>
      <c r="D54" s="39"/>
      <c r="E54" s="39"/>
      <c r="F54" s="39"/>
      <c r="G54" s="39"/>
      <c r="H54" s="56"/>
      <c r="I54" s="56"/>
      <c r="J54" s="39"/>
      <c r="K54" s="8"/>
      <c r="L54" s="25"/>
      <c r="M54" s="36" t="e">
        <f t="shared" si="1"/>
        <v>#NUM!</v>
      </c>
      <c r="N54" s="36" t="e">
        <f t="shared" si="2"/>
        <v>#NUM!</v>
      </c>
      <c r="O54">
        <f t="shared" si="3"/>
        <v>0</v>
      </c>
      <c r="P54" t="e">
        <f t="shared" si="4"/>
        <v>#NUM!</v>
      </c>
      <c r="Q54">
        <f ca="1">IF(I54&gt;'入力シート（基本情報）'!$I$1,1,0)*IF(E54=Q$1,1,0)</f>
        <v>0</v>
      </c>
      <c r="R54">
        <f ca="1">IFERROR(VLOOKUP($F54,リスト用!$P:$Q,2,FALSE)*VLOOKUP($J54,リスト用!$H:$I,2,FALSE)*O54*Q54,0)</f>
        <v>0</v>
      </c>
      <c r="S54">
        <f ca="1">IFERROR(VLOOKUP($F54,リスト用!$P:$Q,2,FALSE)*VLOOKUP($J54,リスト用!$H:$I,2,FALSE)*P54*Q54,0)</f>
        <v>0</v>
      </c>
      <c r="U54">
        <f t="shared" ca="1" si="5"/>
        <v>0</v>
      </c>
      <c r="V54">
        <f t="shared" ca="1" si="6"/>
        <v>0</v>
      </c>
      <c r="W54">
        <f ca="1">IF(I54&gt;'入力シート（基本情報）'!$J$1,1,0)*IF(OR(E54=$W$1,E54=$Q$1),1,0)</f>
        <v>0</v>
      </c>
      <c r="X54">
        <f ca="1">IFERROR(VLOOKUP($E54,リスト用!$M:$N,2,FALSE)*VLOOKUP($J54,リスト用!$H:$I,2,FALSE)*O54*W54,0)</f>
        <v>0</v>
      </c>
      <c r="Y54">
        <f ca="1">IFERROR(VLOOKUP($E54,リスト用!$M:$N,2,FALSE)*VLOOKUP($J54,リスト用!$H:$I,2,FALSE)*P54*W54,0)</f>
        <v>0</v>
      </c>
      <c r="AA54">
        <f t="shared" ca="1" si="7"/>
        <v>0</v>
      </c>
      <c r="AB54">
        <f t="shared" ca="1" si="8"/>
        <v>0</v>
      </c>
    </row>
    <row r="55" spans="1:28">
      <c r="A55" s="7" t="str">
        <f t="shared" si="0"/>
        <v/>
      </c>
      <c r="B55" s="39"/>
      <c r="C55" s="39"/>
      <c r="D55" s="39"/>
      <c r="E55" s="39"/>
      <c r="F55" s="39"/>
      <c r="G55" s="39"/>
      <c r="H55" s="56"/>
      <c r="I55" s="56"/>
      <c r="J55" s="39"/>
      <c r="K55" s="8"/>
      <c r="L55" s="25"/>
      <c r="M55" s="36" t="e">
        <f t="shared" si="1"/>
        <v>#NUM!</v>
      </c>
      <c r="N55" s="36" t="e">
        <f t="shared" si="2"/>
        <v>#NUM!</v>
      </c>
      <c r="O55">
        <f t="shared" si="3"/>
        <v>0</v>
      </c>
      <c r="P55" t="e">
        <f t="shared" si="4"/>
        <v>#NUM!</v>
      </c>
      <c r="Q55">
        <f ca="1">IF(I55&gt;'入力シート（基本情報）'!$I$1,1,0)*IF(E55=Q$1,1,0)</f>
        <v>0</v>
      </c>
      <c r="R55">
        <f ca="1">IFERROR(VLOOKUP($F55,リスト用!$P:$Q,2,FALSE)*VLOOKUP($J55,リスト用!$H:$I,2,FALSE)*O55*Q55,0)</f>
        <v>0</v>
      </c>
      <c r="S55">
        <f ca="1">IFERROR(VLOOKUP($F55,リスト用!$P:$Q,2,FALSE)*VLOOKUP($J55,リスト用!$H:$I,2,FALSE)*P55*Q55,0)</f>
        <v>0</v>
      </c>
      <c r="U55">
        <f t="shared" ca="1" si="5"/>
        <v>0</v>
      </c>
      <c r="V55">
        <f t="shared" ca="1" si="6"/>
        <v>0</v>
      </c>
      <c r="W55">
        <f ca="1">IF(I55&gt;'入力シート（基本情報）'!$J$1,1,0)*IF(OR(E55=$W$1,E55=$Q$1),1,0)</f>
        <v>0</v>
      </c>
      <c r="X55">
        <f ca="1">IFERROR(VLOOKUP($E55,リスト用!$M:$N,2,FALSE)*VLOOKUP($J55,リスト用!$H:$I,2,FALSE)*O55*W55,0)</f>
        <v>0</v>
      </c>
      <c r="Y55">
        <f ca="1">IFERROR(VLOOKUP($E55,リスト用!$M:$N,2,FALSE)*VLOOKUP($J55,リスト用!$H:$I,2,FALSE)*P55*W55,0)</f>
        <v>0</v>
      </c>
      <c r="AA55">
        <f t="shared" ca="1" si="7"/>
        <v>0</v>
      </c>
      <c r="AB55">
        <f t="shared" ca="1" si="8"/>
        <v>0</v>
      </c>
    </row>
    <row r="56" spans="1:28">
      <c r="A56" s="7" t="str">
        <f t="shared" si="0"/>
        <v/>
      </c>
      <c r="B56" s="39"/>
      <c r="C56" s="39"/>
      <c r="D56" s="39"/>
      <c r="E56" s="39"/>
      <c r="F56" s="39"/>
      <c r="G56" s="39"/>
      <c r="H56" s="56"/>
      <c r="I56" s="56"/>
      <c r="J56" s="39"/>
      <c r="K56" s="8"/>
      <c r="L56" s="25"/>
      <c r="M56" s="36" t="e">
        <f t="shared" si="1"/>
        <v>#NUM!</v>
      </c>
      <c r="N56" s="36" t="e">
        <f t="shared" si="2"/>
        <v>#NUM!</v>
      </c>
      <c r="O56">
        <f t="shared" si="3"/>
        <v>0</v>
      </c>
      <c r="P56" t="e">
        <f t="shared" si="4"/>
        <v>#NUM!</v>
      </c>
      <c r="Q56">
        <f ca="1">IF(I56&gt;'入力シート（基本情報）'!$I$1,1,0)*IF(E56=Q$1,1,0)</f>
        <v>0</v>
      </c>
      <c r="R56">
        <f ca="1">IFERROR(VLOOKUP($F56,リスト用!$P:$Q,2,FALSE)*VLOOKUP($J56,リスト用!$H:$I,2,FALSE)*O56*Q56,0)</f>
        <v>0</v>
      </c>
      <c r="S56">
        <f ca="1">IFERROR(VLOOKUP($F56,リスト用!$P:$Q,2,FALSE)*VLOOKUP($J56,リスト用!$H:$I,2,FALSE)*P56*Q56,0)</f>
        <v>0</v>
      </c>
      <c r="U56">
        <f t="shared" ca="1" si="5"/>
        <v>0</v>
      </c>
      <c r="V56">
        <f t="shared" ca="1" si="6"/>
        <v>0</v>
      </c>
      <c r="W56">
        <f ca="1">IF(I56&gt;'入力シート（基本情報）'!$J$1,1,0)*IF(OR(E56=$W$1,E56=$Q$1),1,0)</f>
        <v>0</v>
      </c>
      <c r="X56">
        <f ca="1">IFERROR(VLOOKUP($E56,リスト用!$M:$N,2,FALSE)*VLOOKUP($J56,リスト用!$H:$I,2,FALSE)*O56*W56,0)</f>
        <v>0</v>
      </c>
      <c r="Y56">
        <f ca="1">IFERROR(VLOOKUP($E56,リスト用!$M:$N,2,FALSE)*VLOOKUP($J56,リスト用!$H:$I,2,FALSE)*P56*W56,0)</f>
        <v>0</v>
      </c>
      <c r="AA56">
        <f t="shared" ca="1" si="7"/>
        <v>0</v>
      </c>
      <c r="AB56">
        <f t="shared" ca="1" si="8"/>
        <v>0</v>
      </c>
    </row>
    <row r="57" spans="1:28">
      <c r="A57" s="7" t="str">
        <f t="shared" si="0"/>
        <v/>
      </c>
      <c r="B57" s="39"/>
      <c r="C57" s="39"/>
      <c r="D57" s="39"/>
      <c r="E57" s="39"/>
      <c r="F57" s="39"/>
      <c r="G57" s="39"/>
      <c r="H57" s="56"/>
      <c r="I57" s="56"/>
      <c r="J57" s="39"/>
      <c r="K57" s="8"/>
      <c r="L57" s="25"/>
      <c r="M57" s="36" t="e">
        <f t="shared" si="1"/>
        <v>#NUM!</v>
      </c>
      <c r="N57" s="36" t="e">
        <f t="shared" si="2"/>
        <v>#NUM!</v>
      </c>
      <c r="O57">
        <f t="shared" si="3"/>
        <v>0</v>
      </c>
      <c r="P57" t="e">
        <f t="shared" si="4"/>
        <v>#NUM!</v>
      </c>
      <c r="Q57">
        <f ca="1">IF(I57&gt;'入力シート（基本情報）'!$I$1,1,0)*IF(E57=Q$1,1,0)</f>
        <v>0</v>
      </c>
      <c r="R57">
        <f ca="1">IFERROR(VLOOKUP($F57,リスト用!$P:$Q,2,FALSE)*VLOOKUP($J57,リスト用!$H:$I,2,FALSE)*O57*Q57,0)</f>
        <v>0</v>
      </c>
      <c r="S57">
        <f ca="1">IFERROR(VLOOKUP($F57,リスト用!$P:$Q,2,FALSE)*VLOOKUP($J57,リスト用!$H:$I,2,FALSE)*P57*Q57,0)</f>
        <v>0</v>
      </c>
      <c r="U57">
        <f t="shared" ca="1" si="5"/>
        <v>0</v>
      </c>
      <c r="V57">
        <f t="shared" ca="1" si="6"/>
        <v>0</v>
      </c>
      <c r="W57">
        <f ca="1">IF(I57&gt;'入力シート（基本情報）'!$J$1,1,0)*IF(OR(E57=$W$1,E57=$Q$1),1,0)</f>
        <v>0</v>
      </c>
      <c r="X57">
        <f ca="1">IFERROR(VLOOKUP($E57,リスト用!$M:$N,2,FALSE)*VLOOKUP($J57,リスト用!$H:$I,2,FALSE)*O57*W57,0)</f>
        <v>0</v>
      </c>
      <c r="Y57">
        <f ca="1">IFERROR(VLOOKUP($E57,リスト用!$M:$N,2,FALSE)*VLOOKUP($J57,リスト用!$H:$I,2,FALSE)*P57*W57,0)</f>
        <v>0</v>
      </c>
      <c r="AA57">
        <f t="shared" ca="1" si="7"/>
        <v>0</v>
      </c>
      <c r="AB57">
        <f t="shared" ca="1" si="8"/>
        <v>0</v>
      </c>
    </row>
    <row r="58" spans="1:28">
      <c r="A58" s="7" t="str">
        <f t="shared" si="0"/>
        <v/>
      </c>
      <c r="B58" s="39"/>
      <c r="C58" s="39"/>
      <c r="D58" s="39"/>
      <c r="E58" s="39"/>
      <c r="F58" s="39"/>
      <c r="G58" s="39"/>
      <c r="H58" s="56"/>
      <c r="I58" s="56"/>
      <c r="J58" s="39"/>
      <c r="K58" s="8"/>
      <c r="L58" s="25"/>
      <c r="M58" s="36" t="e">
        <f t="shared" si="1"/>
        <v>#NUM!</v>
      </c>
      <c r="N58" s="36" t="e">
        <f t="shared" si="2"/>
        <v>#NUM!</v>
      </c>
      <c r="O58">
        <f t="shared" si="3"/>
        <v>0</v>
      </c>
      <c r="P58" t="e">
        <f t="shared" si="4"/>
        <v>#NUM!</v>
      </c>
      <c r="Q58">
        <f ca="1">IF(I58&gt;'入力シート（基本情報）'!$I$1,1,0)*IF(E58=Q$1,1,0)</f>
        <v>0</v>
      </c>
      <c r="R58">
        <f ca="1">IFERROR(VLOOKUP($F58,リスト用!$P:$Q,2,FALSE)*VLOOKUP($J58,リスト用!$H:$I,2,FALSE)*O58*Q58,0)</f>
        <v>0</v>
      </c>
      <c r="S58">
        <f ca="1">IFERROR(VLOOKUP($F58,リスト用!$P:$Q,2,FALSE)*VLOOKUP($J58,リスト用!$H:$I,2,FALSE)*P58*Q58,0)</f>
        <v>0</v>
      </c>
      <c r="U58">
        <f t="shared" ca="1" si="5"/>
        <v>0</v>
      </c>
      <c r="V58">
        <f t="shared" ca="1" si="6"/>
        <v>0</v>
      </c>
      <c r="W58">
        <f ca="1">IF(I58&gt;'入力シート（基本情報）'!$J$1,1,0)*IF(OR(E58=$W$1,E58=$Q$1),1,0)</f>
        <v>0</v>
      </c>
      <c r="X58">
        <f ca="1">IFERROR(VLOOKUP($E58,リスト用!$M:$N,2,FALSE)*VLOOKUP($J58,リスト用!$H:$I,2,FALSE)*O58*W58,0)</f>
        <v>0</v>
      </c>
      <c r="Y58">
        <f ca="1">IFERROR(VLOOKUP($E58,リスト用!$M:$N,2,FALSE)*VLOOKUP($J58,リスト用!$H:$I,2,FALSE)*P58*W58,0)</f>
        <v>0</v>
      </c>
      <c r="AA58">
        <f t="shared" ca="1" si="7"/>
        <v>0</v>
      </c>
      <c r="AB58">
        <f t="shared" ca="1" si="8"/>
        <v>0</v>
      </c>
    </row>
    <row r="59" spans="1:28">
      <c r="A59" s="7" t="str">
        <f t="shared" si="0"/>
        <v/>
      </c>
      <c r="B59" s="39"/>
      <c r="C59" s="39"/>
      <c r="D59" s="39"/>
      <c r="E59" s="39"/>
      <c r="F59" s="39"/>
      <c r="G59" s="39"/>
      <c r="H59" s="56"/>
      <c r="I59" s="56"/>
      <c r="J59" s="39"/>
      <c r="K59" s="8"/>
      <c r="L59" s="25"/>
      <c r="M59" s="36" t="e">
        <f t="shared" si="1"/>
        <v>#NUM!</v>
      </c>
      <c r="N59" s="36" t="e">
        <f t="shared" si="2"/>
        <v>#NUM!</v>
      </c>
      <c r="O59">
        <f t="shared" si="3"/>
        <v>0</v>
      </c>
      <c r="P59" t="e">
        <f t="shared" si="4"/>
        <v>#NUM!</v>
      </c>
      <c r="Q59">
        <f ca="1">IF(I59&gt;'入力シート（基本情報）'!$I$1,1,0)*IF(E59=Q$1,1,0)</f>
        <v>0</v>
      </c>
      <c r="R59">
        <f ca="1">IFERROR(VLOOKUP($F59,リスト用!$P:$Q,2,FALSE)*VLOOKUP($J59,リスト用!$H:$I,2,FALSE)*O59*Q59,0)</f>
        <v>0</v>
      </c>
      <c r="S59">
        <f ca="1">IFERROR(VLOOKUP($F59,リスト用!$P:$Q,2,FALSE)*VLOOKUP($J59,リスト用!$H:$I,2,FALSE)*P59*Q59,0)</f>
        <v>0</v>
      </c>
      <c r="U59">
        <f t="shared" ca="1" si="5"/>
        <v>0</v>
      </c>
      <c r="V59">
        <f t="shared" ca="1" si="6"/>
        <v>0</v>
      </c>
      <c r="W59">
        <f ca="1">IF(I59&gt;'入力シート（基本情報）'!$J$1,1,0)*IF(OR(E59=$W$1,E59=$Q$1),1,0)</f>
        <v>0</v>
      </c>
      <c r="X59">
        <f ca="1">IFERROR(VLOOKUP($E59,リスト用!$M:$N,2,FALSE)*VLOOKUP($J59,リスト用!$H:$I,2,FALSE)*O59*W59,0)</f>
        <v>0</v>
      </c>
      <c r="Y59">
        <f ca="1">IFERROR(VLOOKUP($E59,リスト用!$M:$N,2,FALSE)*VLOOKUP($J59,リスト用!$H:$I,2,FALSE)*P59*W59,0)</f>
        <v>0</v>
      </c>
      <c r="AA59">
        <f t="shared" ca="1" si="7"/>
        <v>0</v>
      </c>
      <c r="AB59">
        <f t="shared" ca="1" si="8"/>
        <v>0</v>
      </c>
    </row>
    <row r="60" spans="1:28">
      <c r="A60" s="7" t="str">
        <f t="shared" si="0"/>
        <v/>
      </c>
      <c r="B60" s="39"/>
      <c r="C60" s="39"/>
      <c r="D60" s="39"/>
      <c r="E60" s="39"/>
      <c r="F60" s="39"/>
      <c r="G60" s="39"/>
      <c r="H60" s="56"/>
      <c r="I60" s="56"/>
      <c r="J60" s="39"/>
      <c r="K60" s="8"/>
      <c r="L60" s="25"/>
      <c r="M60" s="36" t="e">
        <f t="shared" si="1"/>
        <v>#NUM!</v>
      </c>
      <c r="N60" s="36" t="e">
        <f t="shared" si="2"/>
        <v>#NUM!</v>
      </c>
      <c r="O60">
        <f t="shared" si="3"/>
        <v>0</v>
      </c>
      <c r="P60" t="e">
        <f t="shared" si="4"/>
        <v>#NUM!</v>
      </c>
      <c r="Q60">
        <f ca="1">IF(I60&gt;'入力シート（基本情報）'!$I$1,1,0)*IF(E60=Q$1,1,0)</f>
        <v>0</v>
      </c>
      <c r="R60">
        <f ca="1">IFERROR(VLOOKUP($F60,リスト用!$P:$Q,2,FALSE)*VLOOKUP($J60,リスト用!$H:$I,2,FALSE)*O60*Q60,0)</f>
        <v>0</v>
      </c>
      <c r="S60">
        <f ca="1">IFERROR(VLOOKUP($F60,リスト用!$P:$Q,2,FALSE)*VLOOKUP($J60,リスト用!$H:$I,2,FALSE)*P60*Q60,0)</f>
        <v>0</v>
      </c>
      <c r="U60">
        <f t="shared" ca="1" si="5"/>
        <v>0</v>
      </c>
      <c r="V60">
        <f t="shared" ca="1" si="6"/>
        <v>0</v>
      </c>
      <c r="W60">
        <f ca="1">IF(I60&gt;'入力シート（基本情報）'!$J$1,1,0)*IF(OR(E60=$W$1,E60=$Q$1),1,0)</f>
        <v>0</v>
      </c>
      <c r="X60">
        <f ca="1">IFERROR(VLOOKUP($E60,リスト用!$M:$N,2,FALSE)*VLOOKUP($J60,リスト用!$H:$I,2,FALSE)*O60*W60,0)</f>
        <v>0</v>
      </c>
      <c r="Y60">
        <f ca="1">IFERROR(VLOOKUP($E60,リスト用!$M:$N,2,FALSE)*VLOOKUP($J60,リスト用!$H:$I,2,FALSE)*P60*W60,0)</f>
        <v>0</v>
      </c>
      <c r="AA60">
        <f t="shared" ca="1" si="7"/>
        <v>0</v>
      </c>
      <c r="AB60">
        <f t="shared" ca="1" si="8"/>
        <v>0</v>
      </c>
    </row>
    <row r="61" spans="1:28">
      <c r="A61" s="7" t="str">
        <f t="shared" si="0"/>
        <v/>
      </c>
      <c r="B61" s="39"/>
      <c r="C61" s="39"/>
      <c r="D61" s="39"/>
      <c r="E61" s="39"/>
      <c r="F61" s="39"/>
      <c r="G61" s="39"/>
      <c r="H61" s="56"/>
      <c r="I61" s="56"/>
      <c r="J61" s="39"/>
      <c r="K61" s="8"/>
      <c r="L61" s="25"/>
      <c r="M61" s="36" t="e">
        <f t="shared" si="1"/>
        <v>#NUM!</v>
      </c>
      <c r="N61" s="36" t="e">
        <f t="shared" si="2"/>
        <v>#NUM!</v>
      </c>
      <c r="O61">
        <f t="shared" si="3"/>
        <v>0</v>
      </c>
      <c r="P61" t="e">
        <f t="shared" si="4"/>
        <v>#NUM!</v>
      </c>
      <c r="Q61">
        <f ca="1">IF(I61&gt;'入力シート（基本情報）'!$I$1,1,0)*IF(E61=Q$1,1,0)</f>
        <v>0</v>
      </c>
      <c r="R61">
        <f ca="1">IFERROR(VLOOKUP($F61,リスト用!$P:$Q,2,FALSE)*VLOOKUP($J61,リスト用!$H:$I,2,FALSE)*O61*Q61,0)</f>
        <v>0</v>
      </c>
      <c r="S61">
        <f ca="1">IFERROR(VLOOKUP($F61,リスト用!$P:$Q,2,FALSE)*VLOOKUP($J61,リスト用!$H:$I,2,FALSE)*P61*Q61,0)</f>
        <v>0</v>
      </c>
      <c r="U61">
        <f t="shared" ca="1" si="5"/>
        <v>0</v>
      </c>
      <c r="V61">
        <f t="shared" ca="1" si="6"/>
        <v>0</v>
      </c>
      <c r="W61">
        <f ca="1">IF(I61&gt;'入力シート（基本情報）'!$J$1,1,0)*IF(OR(E61=$W$1,E61=$Q$1),1,0)</f>
        <v>0</v>
      </c>
      <c r="X61">
        <f ca="1">IFERROR(VLOOKUP($E61,リスト用!$M:$N,2,FALSE)*VLOOKUP($J61,リスト用!$H:$I,2,FALSE)*O61*W61,0)</f>
        <v>0</v>
      </c>
      <c r="Y61">
        <f ca="1">IFERROR(VLOOKUP($E61,リスト用!$M:$N,2,FALSE)*VLOOKUP($J61,リスト用!$H:$I,2,FALSE)*P61*W61,0)</f>
        <v>0</v>
      </c>
      <c r="AA61">
        <f t="shared" ca="1" si="7"/>
        <v>0</v>
      </c>
      <c r="AB61">
        <f t="shared" ca="1" si="8"/>
        <v>0</v>
      </c>
    </row>
    <row r="62" spans="1:28">
      <c r="A62" s="7" t="str">
        <f t="shared" si="0"/>
        <v/>
      </c>
      <c r="B62" s="39"/>
      <c r="C62" s="39"/>
      <c r="D62" s="39"/>
      <c r="E62" s="39"/>
      <c r="F62" s="39"/>
      <c r="G62" s="39"/>
      <c r="H62" s="56"/>
      <c r="I62" s="56"/>
      <c r="J62" s="39"/>
      <c r="K62" s="8"/>
      <c r="L62" s="25"/>
      <c r="M62" s="36" t="e">
        <f t="shared" si="1"/>
        <v>#NUM!</v>
      </c>
      <c r="N62" s="36" t="e">
        <f t="shared" si="2"/>
        <v>#NUM!</v>
      </c>
      <c r="O62">
        <f t="shared" si="3"/>
        <v>0</v>
      </c>
      <c r="P62" t="e">
        <f t="shared" si="4"/>
        <v>#NUM!</v>
      </c>
      <c r="Q62">
        <f ca="1">IF(I62&gt;'入力シート（基本情報）'!$I$1,1,0)*IF(E62=Q$1,1,0)</f>
        <v>0</v>
      </c>
      <c r="R62">
        <f ca="1">IFERROR(VLOOKUP($F62,リスト用!$P:$Q,2,FALSE)*VLOOKUP($J62,リスト用!$H:$I,2,FALSE)*O62*Q62,0)</f>
        <v>0</v>
      </c>
      <c r="S62">
        <f ca="1">IFERROR(VLOOKUP($F62,リスト用!$P:$Q,2,FALSE)*VLOOKUP($J62,リスト用!$H:$I,2,FALSE)*P62*Q62,0)</f>
        <v>0</v>
      </c>
      <c r="U62">
        <f t="shared" ca="1" si="5"/>
        <v>0</v>
      </c>
      <c r="V62">
        <f t="shared" ca="1" si="6"/>
        <v>0</v>
      </c>
      <c r="W62">
        <f ca="1">IF(I62&gt;'入力シート（基本情報）'!$J$1,1,0)*IF(OR(E62=$W$1,E62=$Q$1),1,0)</f>
        <v>0</v>
      </c>
      <c r="X62">
        <f ca="1">IFERROR(VLOOKUP($E62,リスト用!$M:$N,2,FALSE)*VLOOKUP($J62,リスト用!$H:$I,2,FALSE)*O62*W62,0)</f>
        <v>0</v>
      </c>
      <c r="Y62">
        <f ca="1">IFERROR(VLOOKUP($E62,リスト用!$M:$N,2,FALSE)*VLOOKUP($J62,リスト用!$H:$I,2,FALSE)*P62*W62,0)</f>
        <v>0</v>
      </c>
      <c r="AA62">
        <f t="shared" ca="1" si="7"/>
        <v>0</v>
      </c>
      <c r="AB62">
        <f t="shared" ca="1" si="8"/>
        <v>0</v>
      </c>
    </row>
    <row r="63" spans="1:28">
      <c r="A63" s="7" t="str">
        <f t="shared" si="0"/>
        <v/>
      </c>
      <c r="B63" s="39"/>
      <c r="C63" s="39"/>
      <c r="D63" s="39"/>
      <c r="E63" s="39"/>
      <c r="F63" s="39"/>
      <c r="G63" s="39"/>
      <c r="H63" s="56"/>
      <c r="I63" s="56"/>
      <c r="J63" s="39"/>
      <c r="K63" s="8"/>
      <c r="L63" s="25"/>
      <c r="M63" s="36" t="e">
        <f t="shared" si="1"/>
        <v>#NUM!</v>
      </c>
      <c r="N63" s="36" t="e">
        <f t="shared" si="2"/>
        <v>#NUM!</v>
      </c>
      <c r="O63">
        <f t="shared" si="3"/>
        <v>0</v>
      </c>
      <c r="P63" t="e">
        <f t="shared" si="4"/>
        <v>#NUM!</v>
      </c>
      <c r="Q63">
        <f ca="1">IF(I63&gt;'入力シート（基本情報）'!$I$1,1,0)*IF(E63=Q$1,1,0)</f>
        <v>0</v>
      </c>
      <c r="R63">
        <f ca="1">IFERROR(VLOOKUP($F63,リスト用!$P:$Q,2,FALSE)*VLOOKUP($J63,リスト用!$H:$I,2,FALSE)*O63*Q63,0)</f>
        <v>0</v>
      </c>
      <c r="S63">
        <f ca="1">IFERROR(VLOOKUP($F63,リスト用!$P:$Q,2,FALSE)*VLOOKUP($J63,リスト用!$H:$I,2,FALSE)*P63*Q63,0)</f>
        <v>0</v>
      </c>
      <c r="U63">
        <f t="shared" ca="1" si="5"/>
        <v>0</v>
      </c>
      <c r="V63">
        <f t="shared" ca="1" si="6"/>
        <v>0</v>
      </c>
      <c r="W63">
        <f ca="1">IF(I63&gt;'入力シート（基本情報）'!$J$1,1,0)*IF(OR(E63=$W$1,E63=$Q$1),1,0)</f>
        <v>0</v>
      </c>
      <c r="X63">
        <f ca="1">IFERROR(VLOOKUP($E63,リスト用!$M:$N,2,FALSE)*VLOOKUP($J63,リスト用!$H:$I,2,FALSE)*O63*W63,0)</f>
        <v>0</v>
      </c>
      <c r="Y63">
        <f ca="1">IFERROR(VLOOKUP($E63,リスト用!$M:$N,2,FALSE)*VLOOKUP($J63,リスト用!$H:$I,2,FALSE)*P63*W63,0)</f>
        <v>0</v>
      </c>
      <c r="AA63">
        <f t="shared" ca="1" si="7"/>
        <v>0</v>
      </c>
      <c r="AB63">
        <f t="shared" ca="1" si="8"/>
        <v>0</v>
      </c>
    </row>
    <row r="64" spans="1:28">
      <c r="A64" s="7" t="str">
        <f t="shared" si="0"/>
        <v/>
      </c>
      <c r="B64" s="39"/>
      <c r="C64" s="39"/>
      <c r="D64" s="39"/>
      <c r="E64" s="39"/>
      <c r="F64" s="39"/>
      <c r="G64" s="39"/>
      <c r="H64" s="56"/>
      <c r="I64" s="56"/>
      <c r="J64" s="39"/>
      <c r="K64" s="8"/>
      <c r="L64" s="25"/>
      <c r="M64" s="36" t="e">
        <f t="shared" si="1"/>
        <v>#NUM!</v>
      </c>
      <c r="N64" s="36" t="e">
        <f t="shared" si="2"/>
        <v>#NUM!</v>
      </c>
      <c r="O64">
        <f t="shared" si="3"/>
        <v>0</v>
      </c>
      <c r="P64" t="e">
        <f t="shared" si="4"/>
        <v>#NUM!</v>
      </c>
      <c r="Q64">
        <f ca="1">IF(I64&gt;'入力シート（基本情報）'!$I$1,1,0)*IF(E64=Q$1,1,0)</f>
        <v>0</v>
      </c>
      <c r="R64">
        <f ca="1">IFERROR(VLOOKUP($F64,リスト用!$P:$Q,2,FALSE)*VLOOKUP($J64,リスト用!$H:$I,2,FALSE)*O64*Q64,0)</f>
        <v>0</v>
      </c>
      <c r="S64">
        <f ca="1">IFERROR(VLOOKUP($F64,リスト用!$P:$Q,2,FALSE)*VLOOKUP($J64,リスト用!$H:$I,2,FALSE)*P64*Q64,0)</f>
        <v>0</v>
      </c>
      <c r="U64">
        <f t="shared" ca="1" si="5"/>
        <v>0</v>
      </c>
      <c r="V64">
        <f t="shared" ca="1" si="6"/>
        <v>0</v>
      </c>
      <c r="W64">
        <f ca="1">IF(I64&gt;'入力シート（基本情報）'!$J$1,1,0)*IF(OR(E64=$W$1,E64=$Q$1),1,0)</f>
        <v>0</v>
      </c>
      <c r="X64">
        <f ca="1">IFERROR(VLOOKUP($E64,リスト用!$M:$N,2,FALSE)*VLOOKUP($J64,リスト用!$H:$I,2,FALSE)*O64*W64,0)</f>
        <v>0</v>
      </c>
      <c r="Y64">
        <f ca="1">IFERROR(VLOOKUP($E64,リスト用!$M:$N,2,FALSE)*VLOOKUP($J64,リスト用!$H:$I,2,FALSE)*P64*W64,0)</f>
        <v>0</v>
      </c>
      <c r="AA64">
        <f t="shared" ca="1" si="7"/>
        <v>0</v>
      </c>
      <c r="AB64">
        <f t="shared" ca="1" si="8"/>
        <v>0</v>
      </c>
    </row>
    <row r="65" spans="1:28">
      <c r="A65" s="7" t="str">
        <f t="shared" si="0"/>
        <v/>
      </c>
      <c r="B65" s="39"/>
      <c r="C65" s="39"/>
      <c r="D65" s="39"/>
      <c r="E65" s="39"/>
      <c r="F65" s="39"/>
      <c r="G65" s="39"/>
      <c r="H65" s="56"/>
      <c r="I65" s="56"/>
      <c r="J65" s="39"/>
      <c r="K65" s="8"/>
      <c r="L65" s="25"/>
      <c r="M65" s="36" t="e">
        <f t="shared" si="1"/>
        <v>#NUM!</v>
      </c>
      <c r="N65" s="36" t="e">
        <f t="shared" si="2"/>
        <v>#NUM!</v>
      </c>
      <c r="O65">
        <f t="shared" si="3"/>
        <v>0</v>
      </c>
      <c r="P65" t="e">
        <f t="shared" si="4"/>
        <v>#NUM!</v>
      </c>
      <c r="Q65">
        <f ca="1">IF(I65&gt;'入力シート（基本情報）'!$I$1,1,0)*IF(E65=Q$1,1,0)</f>
        <v>0</v>
      </c>
      <c r="R65">
        <f ca="1">IFERROR(VLOOKUP($F65,リスト用!$P:$Q,2,FALSE)*VLOOKUP($J65,リスト用!$H:$I,2,FALSE)*O65*Q65,0)</f>
        <v>0</v>
      </c>
      <c r="S65">
        <f ca="1">IFERROR(VLOOKUP($F65,リスト用!$P:$Q,2,FALSE)*VLOOKUP($J65,リスト用!$H:$I,2,FALSE)*P65*Q65,0)</f>
        <v>0</v>
      </c>
      <c r="U65">
        <f t="shared" ca="1" si="5"/>
        <v>0</v>
      </c>
      <c r="V65">
        <f t="shared" ca="1" si="6"/>
        <v>0</v>
      </c>
      <c r="W65">
        <f ca="1">IF(I65&gt;'入力シート（基本情報）'!$J$1,1,0)*IF(OR(E65=$W$1,E65=$Q$1),1,0)</f>
        <v>0</v>
      </c>
      <c r="X65">
        <f ca="1">IFERROR(VLOOKUP($E65,リスト用!$M:$N,2,FALSE)*VLOOKUP($J65,リスト用!$H:$I,2,FALSE)*O65*W65,0)</f>
        <v>0</v>
      </c>
      <c r="Y65">
        <f ca="1">IFERROR(VLOOKUP($E65,リスト用!$M:$N,2,FALSE)*VLOOKUP($J65,リスト用!$H:$I,2,FALSE)*P65*W65,0)</f>
        <v>0</v>
      </c>
      <c r="AA65">
        <f t="shared" ca="1" si="7"/>
        <v>0</v>
      </c>
      <c r="AB65">
        <f t="shared" ca="1" si="8"/>
        <v>0</v>
      </c>
    </row>
    <row r="66" spans="1:28">
      <c r="A66" s="7" t="str">
        <f t="shared" si="0"/>
        <v/>
      </c>
      <c r="B66" s="39"/>
      <c r="C66" s="39"/>
      <c r="D66" s="39"/>
      <c r="E66" s="39"/>
      <c r="F66" s="39"/>
      <c r="G66" s="39"/>
      <c r="H66" s="56"/>
      <c r="I66" s="56"/>
      <c r="J66" s="39"/>
      <c r="K66" s="8"/>
      <c r="L66" s="25"/>
      <c r="M66" s="36" t="e">
        <f t="shared" si="1"/>
        <v>#NUM!</v>
      </c>
      <c r="N66" s="36" t="e">
        <f t="shared" si="2"/>
        <v>#NUM!</v>
      </c>
      <c r="O66">
        <f t="shared" si="3"/>
        <v>0</v>
      </c>
      <c r="P66" t="e">
        <f t="shared" si="4"/>
        <v>#NUM!</v>
      </c>
      <c r="Q66">
        <f ca="1">IF(I66&gt;'入力シート（基本情報）'!$I$1,1,0)*IF(E66=Q$1,1,0)</f>
        <v>0</v>
      </c>
      <c r="R66">
        <f ca="1">IFERROR(VLOOKUP($F66,リスト用!$P:$Q,2,FALSE)*VLOOKUP($J66,リスト用!$H:$I,2,FALSE)*O66*Q66,0)</f>
        <v>0</v>
      </c>
      <c r="S66">
        <f ca="1">IFERROR(VLOOKUP($F66,リスト用!$P:$Q,2,FALSE)*VLOOKUP($J66,リスト用!$H:$I,2,FALSE)*P66*Q66,0)</f>
        <v>0</v>
      </c>
      <c r="U66">
        <f t="shared" ca="1" si="5"/>
        <v>0</v>
      </c>
      <c r="V66">
        <f t="shared" ca="1" si="6"/>
        <v>0</v>
      </c>
      <c r="W66">
        <f ca="1">IF(I66&gt;'入力シート（基本情報）'!$J$1,1,0)*IF(OR(E66=$W$1,E66=$Q$1),1,0)</f>
        <v>0</v>
      </c>
      <c r="X66">
        <f ca="1">IFERROR(VLOOKUP($E66,リスト用!$M:$N,2,FALSE)*VLOOKUP($J66,リスト用!$H:$I,2,FALSE)*O66*W66,0)</f>
        <v>0</v>
      </c>
      <c r="Y66">
        <f ca="1">IFERROR(VLOOKUP($E66,リスト用!$M:$N,2,FALSE)*VLOOKUP($J66,リスト用!$H:$I,2,FALSE)*P66*W66,0)</f>
        <v>0</v>
      </c>
      <c r="AA66">
        <f t="shared" ca="1" si="7"/>
        <v>0</v>
      </c>
      <c r="AB66">
        <f t="shared" ca="1" si="8"/>
        <v>0</v>
      </c>
    </row>
    <row r="67" spans="1:28">
      <c r="A67" s="7" t="str">
        <f t="shared" ref="A67:A101" si="9">IF(ISBLANK(B67),"",ROW()-1)</f>
        <v/>
      </c>
      <c r="B67" s="39"/>
      <c r="C67" s="39"/>
      <c r="D67" s="39"/>
      <c r="E67" s="39"/>
      <c r="F67" s="39"/>
      <c r="G67" s="39"/>
      <c r="H67" s="56"/>
      <c r="I67" s="56"/>
      <c r="J67" s="39"/>
      <c r="K67" s="8"/>
      <c r="L67" s="25"/>
      <c r="M67" s="36" t="e">
        <f t="shared" ref="M67:M101" si="10">EOMONTH(H67-1,0)+1</f>
        <v>#NUM!</v>
      </c>
      <c r="N67" s="36" t="e">
        <f t="shared" ref="N67:N101" si="11">EOMONTH(I67+1,-1)</f>
        <v>#NUM!</v>
      </c>
      <c r="O67">
        <f t="shared" ref="O67:O101" si="12">IFERROR(DATEDIF(M67,N67+1,"M"),0)</f>
        <v>0</v>
      </c>
      <c r="P67" t="e">
        <f t="shared" ref="P67:P101" si="13">IF(N67+1&lt;M67,I67-H67+1,(M67-H67)+(I67-N67))</f>
        <v>#NUM!</v>
      </c>
      <c r="Q67">
        <f ca="1">IF(I67&gt;'入力シート（基本情報）'!$I$1,1,0)*IF(E67=Q$1,1,0)</f>
        <v>0</v>
      </c>
      <c r="R67">
        <f ca="1">IFERROR(VLOOKUP($F67,リスト用!$P:$Q,2,FALSE)*VLOOKUP($J67,リスト用!$H:$I,2,FALSE)*O67*Q67,0)</f>
        <v>0</v>
      </c>
      <c r="S67">
        <f ca="1">IFERROR(VLOOKUP($F67,リスト用!$P:$Q,2,FALSE)*VLOOKUP($J67,リスト用!$H:$I,2,FALSE)*P67*Q67,0)</f>
        <v>0</v>
      </c>
      <c r="U67">
        <f t="shared" ca="1" si="5"/>
        <v>0</v>
      </c>
      <c r="V67">
        <f t="shared" ca="1" si="6"/>
        <v>0</v>
      </c>
      <c r="W67">
        <f ca="1">IF(I67&gt;'入力シート（基本情報）'!$J$1,1,0)*IF(OR(E67=$W$1,E67=$Q$1),1,0)</f>
        <v>0</v>
      </c>
      <c r="X67">
        <f ca="1">IFERROR(VLOOKUP($E67,リスト用!$M:$N,2,FALSE)*VLOOKUP($J67,リスト用!$H:$I,2,FALSE)*O67*W67,0)</f>
        <v>0</v>
      </c>
      <c r="Y67">
        <f ca="1">IFERROR(VLOOKUP($E67,リスト用!$M:$N,2,FALSE)*VLOOKUP($J67,リスト用!$H:$I,2,FALSE)*P67*W67,0)</f>
        <v>0</v>
      </c>
      <c r="AA67">
        <f t="shared" ca="1" si="7"/>
        <v>0</v>
      </c>
      <c r="AB67">
        <f t="shared" ca="1" si="8"/>
        <v>0</v>
      </c>
    </row>
    <row r="68" spans="1:28">
      <c r="A68" s="7" t="str">
        <f t="shared" si="9"/>
        <v/>
      </c>
      <c r="B68" s="39"/>
      <c r="C68" s="39"/>
      <c r="D68" s="39"/>
      <c r="E68" s="39"/>
      <c r="F68" s="39"/>
      <c r="G68" s="39"/>
      <c r="H68" s="56"/>
      <c r="I68" s="56"/>
      <c r="J68" s="39"/>
      <c r="K68" s="8"/>
      <c r="L68" s="25"/>
      <c r="M68" s="36" t="e">
        <f t="shared" si="10"/>
        <v>#NUM!</v>
      </c>
      <c r="N68" s="36" t="e">
        <f t="shared" si="11"/>
        <v>#NUM!</v>
      </c>
      <c r="O68">
        <f t="shared" si="12"/>
        <v>0</v>
      </c>
      <c r="P68" t="e">
        <f t="shared" si="13"/>
        <v>#NUM!</v>
      </c>
      <c r="Q68">
        <f ca="1">IF(I68&gt;'入力シート（基本情報）'!$I$1,1,0)*IF(E68=Q$1,1,0)</f>
        <v>0</v>
      </c>
      <c r="R68">
        <f ca="1">IFERROR(VLOOKUP($F68,リスト用!$P:$Q,2,FALSE)*VLOOKUP($J68,リスト用!$H:$I,2,FALSE)*O68*Q68,0)</f>
        <v>0</v>
      </c>
      <c r="S68">
        <f ca="1">IFERROR(VLOOKUP($F68,リスト用!$P:$Q,2,FALSE)*VLOOKUP($J68,リスト用!$H:$I,2,FALSE)*P68*Q68,0)</f>
        <v>0</v>
      </c>
      <c r="U68">
        <f t="shared" ref="U68:U101" ca="1" si="14">INT(R68)</f>
        <v>0</v>
      </c>
      <c r="V68">
        <f t="shared" ref="V68:V101" ca="1" si="15">(R68-U68)*30+S68</f>
        <v>0</v>
      </c>
      <c r="W68">
        <f ca="1">IF(I68&gt;'入力シート（基本情報）'!$J$1,1,0)*IF(OR(E68=$W$1,E68=$Q$1),1,0)</f>
        <v>0</v>
      </c>
      <c r="X68">
        <f ca="1">IFERROR(VLOOKUP($E68,リスト用!$M:$N,2,FALSE)*VLOOKUP($J68,リスト用!$H:$I,2,FALSE)*O68*W68,0)</f>
        <v>0</v>
      </c>
      <c r="Y68">
        <f ca="1">IFERROR(VLOOKUP($E68,リスト用!$M:$N,2,FALSE)*VLOOKUP($J68,リスト用!$H:$I,2,FALSE)*P68*W68,0)</f>
        <v>0</v>
      </c>
      <c r="AA68">
        <f t="shared" ref="AA68:AA101" ca="1" si="16">INT(X68)</f>
        <v>0</v>
      </c>
      <c r="AB68">
        <f t="shared" ref="AB68:AB101" ca="1" si="17">(X68-AA68)*30+Y68</f>
        <v>0</v>
      </c>
    </row>
    <row r="69" spans="1:28">
      <c r="A69" s="7" t="str">
        <f t="shared" si="9"/>
        <v/>
      </c>
      <c r="B69" s="39"/>
      <c r="C69" s="39"/>
      <c r="D69" s="39"/>
      <c r="E69" s="39"/>
      <c r="F69" s="39"/>
      <c r="G69" s="39"/>
      <c r="H69" s="56"/>
      <c r="I69" s="56"/>
      <c r="J69" s="39"/>
      <c r="K69" s="8"/>
      <c r="L69" s="25"/>
      <c r="M69" s="36" t="e">
        <f t="shared" si="10"/>
        <v>#NUM!</v>
      </c>
      <c r="N69" s="36" t="e">
        <f t="shared" si="11"/>
        <v>#NUM!</v>
      </c>
      <c r="O69">
        <f t="shared" si="12"/>
        <v>0</v>
      </c>
      <c r="P69" t="e">
        <f t="shared" si="13"/>
        <v>#NUM!</v>
      </c>
      <c r="Q69">
        <f ca="1">IF(I69&gt;'入力シート（基本情報）'!$I$1,1,0)*IF(E69=Q$1,1,0)</f>
        <v>0</v>
      </c>
      <c r="R69">
        <f ca="1">IFERROR(VLOOKUP($F69,リスト用!$P:$Q,2,FALSE)*VLOOKUP($J69,リスト用!$H:$I,2,FALSE)*O69*Q69,0)</f>
        <v>0</v>
      </c>
      <c r="S69">
        <f ca="1">IFERROR(VLOOKUP($F69,リスト用!$P:$Q,2,FALSE)*VLOOKUP($J69,リスト用!$H:$I,2,FALSE)*P69*Q69,0)</f>
        <v>0</v>
      </c>
      <c r="U69">
        <f t="shared" ca="1" si="14"/>
        <v>0</v>
      </c>
      <c r="V69">
        <f t="shared" ca="1" si="15"/>
        <v>0</v>
      </c>
      <c r="W69">
        <f ca="1">IF(I69&gt;'入力シート（基本情報）'!$J$1,1,0)*IF(OR(E69=$W$1,E69=$Q$1),1,0)</f>
        <v>0</v>
      </c>
      <c r="X69">
        <f ca="1">IFERROR(VLOOKUP($E69,リスト用!$M:$N,2,FALSE)*VLOOKUP($J69,リスト用!$H:$I,2,FALSE)*O69*W69,0)</f>
        <v>0</v>
      </c>
      <c r="Y69">
        <f ca="1">IFERROR(VLOOKUP($E69,リスト用!$M:$N,2,FALSE)*VLOOKUP($J69,リスト用!$H:$I,2,FALSE)*P69*W69,0)</f>
        <v>0</v>
      </c>
      <c r="AA69">
        <f t="shared" ca="1" si="16"/>
        <v>0</v>
      </c>
      <c r="AB69">
        <f t="shared" ca="1" si="17"/>
        <v>0</v>
      </c>
    </row>
    <row r="70" spans="1:28">
      <c r="A70" s="7" t="str">
        <f t="shared" si="9"/>
        <v/>
      </c>
      <c r="B70" s="39"/>
      <c r="C70" s="39"/>
      <c r="D70" s="39"/>
      <c r="E70" s="39"/>
      <c r="F70" s="39"/>
      <c r="G70" s="39"/>
      <c r="H70" s="56"/>
      <c r="I70" s="56"/>
      <c r="J70" s="39"/>
      <c r="K70" s="8"/>
      <c r="L70" s="25"/>
      <c r="M70" s="36" t="e">
        <f t="shared" si="10"/>
        <v>#NUM!</v>
      </c>
      <c r="N70" s="36" t="e">
        <f t="shared" si="11"/>
        <v>#NUM!</v>
      </c>
      <c r="O70">
        <f t="shared" si="12"/>
        <v>0</v>
      </c>
      <c r="P70" t="e">
        <f t="shared" si="13"/>
        <v>#NUM!</v>
      </c>
      <c r="Q70">
        <f ca="1">IF(I70&gt;'入力シート（基本情報）'!$I$1,1,0)*IF(E70=Q$1,1,0)</f>
        <v>0</v>
      </c>
      <c r="R70">
        <f ca="1">IFERROR(VLOOKUP($F70,リスト用!$P:$Q,2,FALSE)*VLOOKUP($J70,リスト用!$H:$I,2,FALSE)*O70*Q70,0)</f>
        <v>0</v>
      </c>
      <c r="S70">
        <f ca="1">IFERROR(VLOOKUP($F70,リスト用!$P:$Q,2,FALSE)*VLOOKUP($J70,リスト用!$H:$I,2,FALSE)*P70*Q70,0)</f>
        <v>0</v>
      </c>
      <c r="U70">
        <f t="shared" ca="1" si="14"/>
        <v>0</v>
      </c>
      <c r="V70">
        <f t="shared" ca="1" si="15"/>
        <v>0</v>
      </c>
      <c r="W70">
        <f ca="1">IF(I70&gt;'入力シート（基本情報）'!$J$1,1,0)*IF(OR(E70=$W$1,E70=$Q$1),1,0)</f>
        <v>0</v>
      </c>
      <c r="X70">
        <f ca="1">IFERROR(VLOOKUP($E70,リスト用!$M:$N,2,FALSE)*VLOOKUP($J70,リスト用!$H:$I,2,FALSE)*O70*W70,0)</f>
        <v>0</v>
      </c>
      <c r="Y70">
        <f ca="1">IFERROR(VLOOKUP($E70,リスト用!$M:$N,2,FALSE)*VLOOKUP($J70,リスト用!$H:$I,2,FALSE)*P70*W70,0)</f>
        <v>0</v>
      </c>
      <c r="AA70">
        <f t="shared" ca="1" si="16"/>
        <v>0</v>
      </c>
      <c r="AB70">
        <f t="shared" ca="1" si="17"/>
        <v>0</v>
      </c>
    </row>
    <row r="71" spans="1:28">
      <c r="A71" s="7" t="str">
        <f t="shared" si="9"/>
        <v/>
      </c>
      <c r="B71" s="39"/>
      <c r="C71" s="39"/>
      <c r="D71" s="39"/>
      <c r="E71" s="39"/>
      <c r="F71" s="39"/>
      <c r="G71" s="39"/>
      <c r="H71" s="56"/>
      <c r="I71" s="56"/>
      <c r="J71" s="39"/>
      <c r="K71" s="8"/>
      <c r="L71" s="25"/>
      <c r="M71" s="36" t="e">
        <f t="shared" si="10"/>
        <v>#NUM!</v>
      </c>
      <c r="N71" s="36" t="e">
        <f t="shared" si="11"/>
        <v>#NUM!</v>
      </c>
      <c r="O71">
        <f t="shared" si="12"/>
        <v>0</v>
      </c>
      <c r="P71" t="e">
        <f t="shared" si="13"/>
        <v>#NUM!</v>
      </c>
      <c r="Q71">
        <f ca="1">IF(I71&gt;'入力シート（基本情報）'!$I$1,1,0)*IF(E71=Q$1,1,0)</f>
        <v>0</v>
      </c>
      <c r="R71">
        <f ca="1">IFERROR(VLOOKUP($F71,リスト用!$P:$Q,2,FALSE)*VLOOKUP($J71,リスト用!$H:$I,2,FALSE)*O71*Q71,0)</f>
        <v>0</v>
      </c>
      <c r="S71">
        <f ca="1">IFERROR(VLOOKUP($F71,リスト用!$P:$Q,2,FALSE)*VLOOKUP($J71,リスト用!$H:$I,2,FALSE)*P71*Q71,0)</f>
        <v>0</v>
      </c>
      <c r="U71">
        <f t="shared" ca="1" si="14"/>
        <v>0</v>
      </c>
      <c r="V71">
        <f t="shared" ca="1" si="15"/>
        <v>0</v>
      </c>
      <c r="W71">
        <f ca="1">IF(I71&gt;'入力シート（基本情報）'!$J$1,1,0)*IF(OR(E71=$W$1,E71=$Q$1),1,0)</f>
        <v>0</v>
      </c>
      <c r="X71">
        <f ca="1">IFERROR(VLOOKUP($E71,リスト用!$M:$N,2,FALSE)*VLOOKUP($J71,リスト用!$H:$I,2,FALSE)*O71*W71,0)</f>
        <v>0</v>
      </c>
      <c r="Y71">
        <f ca="1">IFERROR(VLOOKUP($E71,リスト用!$M:$N,2,FALSE)*VLOOKUP($J71,リスト用!$H:$I,2,FALSE)*P71*W71,0)</f>
        <v>0</v>
      </c>
      <c r="AA71">
        <f t="shared" ca="1" si="16"/>
        <v>0</v>
      </c>
      <c r="AB71">
        <f t="shared" ca="1" si="17"/>
        <v>0</v>
      </c>
    </row>
    <row r="72" spans="1:28">
      <c r="A72" s="7" t="str">
        <f t="shared" si="9"/>
        <v/>
      </c>
      <c r="B72" s="39"/>
      <c r="C72" s="39"/>
      <c r="D72" s="39"/>
      <c r="E72" s="39"/>
      <c r="F72" s="39"/>
      <c r="G72" s="39"/>
      <c r="H72" s="56"/>
      <c r="I72" s="56"/>
      <c r="J72" s="39"/>
      <c r="K72" s="8"/>
      <c r="L72" s="25"/>
      <c r="M72" s="36" t="e">
        <f t="shared" si="10"/>
        <v>#NUM!</v>
      </c>
      <c r="N72" s="36" t="e">
        <f t="shared" si="11"/>
        <v>#NUM!</v>
      </c>
      <c r="O72">
        <f t="shared" si="12"/>
        <v>0</v>
      </c>
      <c r="P72" t="e">
        <f t="shared" si="13"/>
        <v>#NUM!</v>
      </c>
      <c r="Q72">
        <f ca="1">IF(I72&gt;'入力シート（基本情報）'!$I$1,1,0)*IF(E72=Q$1,1,0)</f>
        <v>0</v>
      </c>
      <c r="R72">
        <f ca="1">IFERROR(VLOOKUP($F72,リスト用!$P:$Q,2,FALSE)*VLOOKUP($J72,リスト用!$H:$I,2,FALSE)*O72*Q72,0)</f>
        <v>0</v>
      </c>
      <c r="S72">
        <f ca="1">IFERROR(VLOOKUP($F72,リスト用!$P:$Q,2,FALSE)*VLOOKUP($J72,リスト用!$H:$I,2,FALSE)*P72*Q72,0)</f>
        <v>0</v>
      </c>
      <c r="U72">
        <f t="shared" ca="1" si="14"/>
        <v>0</v>
      </c>
      <c r="V72">
        <f t="shared" ca="1" si="15"/>
        <v>0</v>
      </c>
      <c r="W72">
        <f ca="1">IF(I72&gt;'入力シート（基本情報）'!$J$1,1,0)*IF(OR(E72=$W$1,E72=$Q$1),1,0)</f>
        <v>0</v>
      </c>
      <c r="X72">
        <f ca="1">IFERROR(VLOOKUP($E72,リスト用!$M:$N,2,FALSE)*VLOOKUP($J72,リスト用!$H:$I,2,FALSE)*O72*W72,0)</f>
        <v>0</v>
      </c>
      <c r="Y72">
        <f ca="1">IFERROR(VLOOKUP($E72,リスト用!$M:$N,2,FALSE)*VLOOKUP($J72,リスト用!$H:$I,2,FALSE)*P72*W72,0)</f>
        <v>0</v>
      </c>
      <c r="AA72">
        <f t="shared" ca="1" si="16"/>
        <v>0</v>
      </c>
      <c r="AB72">
        <f t="shared" ca="1" si="17"/>
        <v>0</v>
      </c>
    </row>
    <row r="73" spans="1:28">
      <c r="A73" s="7" t="str">
        <f t="shared" si="9"/>
        <v/>
      </c>
      <c r="B73" s="39"/>
      <c r="C73" s="39"/>
      <c r="D73" s="39"/>
      <c r="E73" s="39"/>
      <c r="F73" s="39"/>
      <c r="G73" s="39"/>
      <c r="H73" s="56"/>
      <c r="I73" s="56"/>
      <c r="J73" s="39"/>
      <c r="K73" s="8"/>
      <c r="L73" s="25"/>
      <c r="M73" s="36" t="e">
        <f t="shared" si="10"/>
        <v>#NUM!</v>
      </c>
      <c r="N73" s="36" t="e">
        <f t="shared" si="11"/>
        <v>#NUM!</v>
      </c>
      <c r="O73">
        <f t="shared" si="12"/>
        <v>0</v>
      </c>
      <c r="P73" t="e">
        <f t="shared" si="13"/>
        <v>#NUM!</v>
      </c>
      <c r="Q73">
        <f ca="1">IF(I73&gt;'入力シート（基本情報）'!$I$1,1,0)*IF(E73=Q$1,1,0)</f>
        <v>0</v>
      </c>
      <c r="R73">
        <f ca="1">IFERROR(VLOOKUP($F73,リスト用!$P:$Q,2,FALSE)*VLOOKUP($J73,リスト用!$H:$I,2,FALSE)*O73*Q73,0)</f>
        <v>0</v>
      </c>
      <c r="S73">
        <f ca="1">IFERROR(VLOOKUP($F73,リスト用!$P:$Q,2,FALSE)*VLOOKUP($J73,リスト用!$H:$I,2,FALSE)*P73*Q73,0)</f>
        <v>0</v>
      </c>
      <c r="U73">
        <f t="shared" ca="1" si="14"/>
        <v>0</v>
      </c>
      <c r="V73">
        <f t="shared" ca="1" si="15"/>
        <v>0</v>
      </c>
      <c r="W73">
        <f ca="1">IF(I73&gt;'入力シート（基本情報）'!$J$1,1,0)*IF(OR(E73=$W$1,E73=$Q$1),1,0)</f>
        <v>0</v>
      </c>
      <c r="X73">
        <f ca="1">IFERROR(VLOOKUP($E73,リスト用!$M:$N,2,FALSE)*VLOOKUP($J73,リスト用!$H:$I,2,FALSE)*O73*W73,0)</f>
        <v>0</v>
      </c>
      <c r="Y73">
        <f ca="1">IFERROR(VLOOKUP($E73,リスト用!$M:$N,2,FALSE)*VLOOKUP($J73,リスト用!$H:$I,2,FALSE)*P73*W73,0)</f>
        <v>0</v>
      </c>
      <c r="AA73">
        <f t="shared" ca="1" si="16"/>
        <v>0</v>
      </c>
      <c r="AB73">
        <f t="shared" ca="1" si="17"/>
        <v>0</v>
      </c>
    </row>
    <row r="74" spans="1:28">
      <c r="A74" s="7" t="str">
        <f t="shared" si="9"/>
        <v/>
      </c>
      <c r="B74" s="39"/>
      <c r="C74" s="39"/>
      <c r="D74" s="39"/>
      <c r="E74" s="39"/>
      <c r="F74" s="39"/>
      <c r="G74" s="39"/>
      <c r="H74" s="56"/>
      <c r="I74" s="56"/>
      <c r="J74" s="39"/>
      <c r="K74" s="8"/>
      <c r="L74" s="25"/>
      <c r="M74" s="36" t="e">
        <f t="shared" si="10"/>
        <v>#NUM!</v>
      </c>
      <c r="N74" s="36" t="e">
        <f t="shared" si="11"/>
        <v>#NUM!</v>
      </c>
      <c r="O74">
        <f t="shared" si="12"/>
        <v>0</v>
      </c>
      <c r="P74" t="e">
        <f t="shared" si="13"/>
        <v>#NUM!</v>
      </c>
      <c r="Q74">
        <f ca="1">IF(I74&gt;'入力シート（基本情報）'!$I$1,1,0)*IF(E74=Q$1,1,0)</f>
        <v>0</v>
      </c>
      <c r="R74">
        <f ca="1">IFERROR(VLOOKUP($F74,リスト用!$P:$Q,2,FALSE)*VLOOKUP($J74,リスト用!$H:$I,2,FALSE)*O74*Q74,0)</f>
        <v>0</v>
      </c>
      <c r="S74">
        <f ca="1">IFERROR(VLOOKUP($F74,リスト用!$P:$Q,2,FALSE)*VLOOKUP($J74,リスト用!$H:$I,2,FALSE)*P74*Q74,0)</f>
        <v>0</v>
      </c>
      <c r="U74">
        <f t="shared" ca="1" si="14"/>
        <v>0</v>
      </c>
      <c r="V74">
        <f t="shared" ca="1" si="15"/>
        <v>0</v>
      </c>
      <c r="W74">
        <f ca="1">IF(I74&gt;'入力シート（基本情報）'!$J$1,1,0)*IF(OR(E74=$W$1,E74=$Q$1),1,0)</f>
        <v>0</v>
      </c>
      <c r="X74">
        <f ca="1">IFERROR(VLOOKUP($E74,リスト用!$M:$N,2,FALSE)*VLOOKUP($J74,リスト用!$H:$I,2,FALSE)*O74*W74,0)</f>
        <v>0</v>
      </c>
      <c r="Y74">
        <f ca="1">IFERROR(VLOOKUP($E74,リスト用!$M:$N,2,FALSE)*VLOOKUP($J74,リスト用!$H:$I,2,FALSE)*P74*W74,0)</f>
        <v>0</v>
      </c>
      <c r="AA74">
        <f t="shared" ca="1" si="16"/>
        <v>0</v>
      </c>
      <c r="AB74">
        <f t="shared" ca="1" si="17"/>
        <v>0</v>
      </c>
    </row>
    <row r="75" spans="1:28">
      <c r="A75" s="7" t="str">
        <f t="shared" si="9"/>
        <v/>
      </c>
      <c r="B75" s="39"/>
      <c r="C75" s="39"/>
      <c r="D75" s="39"/>
      <c r="E75" s="39"/>
      <c r="F75" s="39"/>
      <c r="G75" s="39"/>
      <c r="H75" s="56"/>
      <c r="I75" s="56"/>
      <c r="J75" s="39"/>
      <c r="K75" s="8"/>
      <c r="L75" s="25"/>
      <c r="M75" s="36" t="e">
        <f t="shared" si="10"/>
        <v>#NUM!</v>
      </c>
      <c r="N75" s="36" t="e">
        <f t="shared" si="11"/>
        <v>#NUM!</v>
      </c>
      <c r="O75">
        <f t="shared" si="12"/>
        <v>0</v>
      </c>
      <c r="P75" t="e">
        <f t="shared" si="13"/>
        <v>#NUM!</v>
      </c>
      <c r="Q75">
        <f ca="1">IF(I75&gt;'入力シート（基本情報）'!$I$1,1,0)*IF(E75=Q$1,1,0)</f>
        <v>0</v>
      </c>
      <c r="R75">
        <f ca="1">IFERROR(VLOOKUP($F75,リスト用!$P:$Q,2,FALSE)*VLOOKUP($J75,リスト用!$H:$I,2,FALSE)*O75*Q75,0)</f>
        <v>0</v>
      </c>
      <c r="S75">
        <f ca="1">IFERROR(VLOOKUP($F75,リスト用!$P:$Q,2,FALSE)*VLOOKUP($J75,リスト用!$H:$I,2,FALSE)*P75*Q75,0)</f>
        <v>0</v>
      </c>
      <c r="U75">
        <f t="shared" ca="1" si="14"/>
        <v>0</v>
      </c>
      <c r="V75">
        <f t="shared" ca="1" si="15"/>
        <v>0</v>
      </c>
      <c r="W75">
        <f ca="1">IF(I75&gt;'入力シート（基本情報）'!$J$1,1,0)*IF(OR(E75=$W$1,E75=$Q$1),1,0)</f>
        <v>0</v>
      </c>
      <c r="X75">
        <f ca="1">IFERROR(VLOOKUP($E75,リスト用!$M:$N,2,FALSE)*VLOOKUP($J75,リスト用!$H:$I,2,FALSE)*O75*W75,0)</f>
        <v>0</v>
      </c>
      <c r="Y75">
        <f ca="1">IFERROR(VLOOKUP($E75,リスト用!$M:$N,2,FALSE)*VLOOKUP($J75,リスト用!$H:$I,2,FALSE)*P75*W75,0)</f>
        <v>0</v>
      </c>
      <c r="AA75">
        <f t="shared" ca="1" si="16"/>
        <v>0</v>
      </c>
      <c r="AB75">
        <f t="shared" ca="1" si="17"/>
        <v>0</v>
      </c>
    </row>
    <row r="76" spans="1:28">
      <c r="A76" s="7" t="str">
        <f t="shared" si="9"/>
        <v/>
      </c>
      <c r="B76" s="39"/>
      <c r="C76" s="39"/>
      <c r="D76" s="39"/>
      <c r="E76" s="39"/>
      <c r="F76" s="39"/>
      <c r="G76" s="39"/>
      <c r="H76" s="56"/>
      <c r="I76" s="56"/>
      <c r="J76" s="39"/>
      <c r="K76" s="8"/>
      <c r="L76" s="25"/>
      <c r="M76" s="36" t="e">
        <f t="shared" si="10"/>
        <v>#NUM!</v>
      </c>
      <c r="N76" s="36" t="e">
        <f t="shared" si="11"/>
        <v>#NUM!</v>
      </c>
      <c r="O76">
        <f t="shared" si="12"/>
        <v>0</v>
      </c>
      <c r="P76" t="e">
        <f t="shared" si="13"/>
        <v>#NUM!</v>
      </c>
      <c r="Q76">
        <f ca="1">IF(I76&gt;'入力シート（基本情報）'!$I$1,1,0)*IF(E76=Q$1,1,0)</f>
        <v>0</v>
      </c>
      <c r="R76">
        <f ca="1">IFERROR(VLOOKUP($F76,リスト用!$P:$Q,2,FALSE)*VLOOKUP($J76,リスト用!$H:$I,2,FALSE)*O76*Q76,0)</f>
        <v>0</v>
      </c>
      <c r="S76">
        <f ca="1">IFERROR(VLOOKUP($F76,リスト用!$P:$Q,2,FALSE)*VLOOKUP($J76,リスト用!$H:$I,2,FALSE)*P76*Q76,0)</f>
        <v>0</v>
      </c>
      <c r="U76">
        <f t="shared" ca="1" si="14"/>
        <v>0</v>
      </c>
      <c r="V76">
        <f t="shared" ca="1" si="15"/>
        <v>0</v>
      </c>
      <c r="W76">
        <f ca="1">IF(I76&gt;'入力シート（基本情報）'!$J$1,1,0)*IF(OR(E76=$W$1,E76=$Q$1),1,0)</f>
        <v>0</v>
      </c>
      <c r="X76">
        <f ca="1">IFERROR(VLOOKUP($E76,リスト用!$M:$N,2,FALSE)*VLOOKUP($J76,リスト用!$H:$I,2,FALSE)*O76*W76,0)</f>
        <v>0</v>
      </c>
      <c r="Y76">
        <f ca="1">IFERROR(VLOOKUP($E76,リスト用!$M:$N,2,FALSE)*VLOOKUP($J76,リスト用!$H:$I,2,FALSE)*P76*W76,0)</f>
        <v>0</v>
      </c>
      <c r="AA76">
        <f t="shared" ca="1" si="16"/>
        <v>0</v>
      </c>
      <c r="AB76">
        <f t="shared" ca="1" si="17"/>
        <v>0</v>
      </c>
    </row>
    <row r="77" spans="1:28">
      <c r="A77" s="7" t="str">
        <f t="shared" si="9"/>
        <v/>
      </c>
      <c r="B77" s="39"/>
      <c r="C77" s="39"/>
      <c r="D77" s="39"/>
      <c r="E77" s="39"/>
      <c r="F77" s="39"/>
      <c r="G77" s="39"/>
      <c r="H77" s="56"/>
      <c r="I77" s="56"/>
      <c r="J77" s="39"/>
      <c r="K77" s="8"/>
      <c r="L77" s="25"/>
      <c r="M77" s="36" t="e">
        <f t="shared" si="10"/>
        <v>#NUM!</v>
      </c>
      <c r="N77" s="36" t="e">
        <f t="shared" si="11"/>
        <v>#NUM!</v>
      </c>
      <c r="O77">
        <f t="shared" si="12"/>
        <v>0</v>
      </c>
      <c r="P77" t="e">
        <f t="shared" si="13"/>
        <v>#NUM!</v>
      </c>
      <c r="Q77">
        <f ca="1">IF(I77&gt;'入力シート（基本情報）'!$I$1,1,0)*IF(E77=Q$1,1,0)</f>
        <v>0</v>
      </c>
      <c r="R77">
        <f ca="1">IFERROR(VLOOKUP($F77,リスト用!$P:$Q,2,FALSE)*VLOOKUP($J77,リスト用!$H:$I,2,FALSE)*O77*Q77,0)</f>
        <v>0</v>
      </c>
      <c r="S77">
        <f ca="1">IFERROR(VLOOKUP($F77,リスト用!$P:$Q,2,FALSE)*VLOOKUP($J77,リスト用!$H:$I,2,FALSE)*P77*Q77,0)</f>
        <v>0</v>
      </c>
      <c r="U77">
        <f t="shared" ca="1" si="14"/>
        <v>0</v>
      </c>
      <c r="V77">
        <f t="shared" ca="1" si="15"/>
        <v>0</v>
      </c>
      <c r="W77">
        <f ca="1">IF(I77&gt;'入力シート（基本情報）'!$J$1,1,0)*IF(OR(E77=$W$1,E77=$Q$1),1,0)</f>
        <v>0</v>
      </c>
      <c r="X77">
        <f ca="1">IFERROR(VLOOKUP($E77,リスト用!$M:$N,2,FALSE)*VLOOKUP($J77,リスト用!$H:$I,2,FALSE)*O77*W77,0)</f>
        <v>0</v>
      </c>
      <c r="Y77">
        <f ca="1">IFERROR(VLOOKUP($E77,リスト用!$M:$N,2,FALSE)*VLOOKUP($J77,リスト用!$H:$I,2,FALSE)*P77*W77,0)</f>
        <v>0</v>
      </c>
      <c r="AA77">
        <f t="shared" ca="1" si="16"/>
        <v>0</v>
      </c>
      <c r="AB77">
        <f t="shared" ca="1" si="17"/>
        <v>0</v>
      </c>
    </row>
    <row r="78" spans="1:28">
      <c r="A78" s="7" t="str">
        <f t="shared" si="9"/>
        <v/>
      </c>
      <c r="B78" s="39"/>
      <c r="C78" s="39"/>
      <c r="D78" s="39"/>
      <c r="E78" s="39"/>
      <c r="F78" s="39"/>
      <c r="G78" s="39"/>
      <c r="H78" s="56"/>
      <c r="I78" s="56"/>
      <c r="J78" s="39"/>
      <c r="K78" s="8"/>
      <c r="L78" s="25"/>
      <c r="M78" s="36" t="e">
        <f t="shared" si="10"/>
        <v>#NUM!</v>
      </c>
      <c r="N78" s="36" t="e">
        <f t="shared" si="11"/>
        <v>#NUM!</v>
      </c>
      <c r="O78">
        <f t="shared" si="12"/>
        <v>0</v>
      </c>
      <c r="P78" t="e">
        <f t="shared" si="13"/>
        <v>#NUM!</v>
      </c>
      <c r="Q78">
        <f ca="1">IF(I78&gt;'入力シート（基本情報）'!$I$1,1,0)*IF(E78=Q$1,1,0)</f>
        <v>0</v>
      </c>
      <c r="R78">
        <f ca="1">IFERROR(VLOOKUP($F78,リスト用!$P:$Q,2,FALSE)*VLOOKUP($J78,リスト用!$H:$I,2,FALSE)*O78*Q78,0)</f>
        <v>0</v>
      </c>
      <c r="S78">
        <f ca="1">IFERROR(VLOOKUP($F78,リスト用!$P:$Q,2,FALSE)*VLOOKUP($J78,リスト用!$H:$I,2,FALSE)*P78*Q78,0)</f>
        <v>0</v>
      </c>
      <c r="U78">
        <f t="shared" ca="1" si="14"/>
        <v>0</v>
      </c>
      <c r="V78">
        <f t="shared" ca="1" si="15"/>
        <v>0</v>
      </c>
      <c r="W78">
        <f ca="1">IF(I78&gt;'入力シート（基本情報）'!$J$1,1,0)*IF(OR(E78=$W$1,E78=$Q$1),1,0)</f>
        <v>0</v>
      </c>
      <c r="X78">
        <f ca="1">IFERROR(VLOOKUP($E78,リスト用!$M:$N,2,FALSE)*VLOOKUP($J78,リスト用!$H:$I,2,FALSE)*O78*W78,0)</f>
        <v>0</v>
      </c>
      <c r="Y78">
        <f ca="1">IFERROR(VLOOKUP($E78,リスト用!$M:$N,2,FALSE)*VLOOKUP($J78,リスト用!$H:$I,2,FALSE)*P78*W78,0)</f>
        <v>0</v>
      </c>
      <c r="AA78">
        <f t="shared" ca="1" si="16"/>
        <v>0</v>
      </c>
      <c r="AB78">
        <f t="shared" ca="1" si="17"/>
        <v>0</v>
      </c>
    </row>
    <row r="79" spans="1:28">
      <c r="A79" s="7" t="str">
        <f t="shared" si="9"/>
        <v/>
      </c>
      <c r="B79" s="39"/>
      <c r="C79" s="39"/>
      <c r="D79" s="39"/>
      <c r="E79" s="39"/>
      <c r="F79" s="39"/>
      <c r="G79" s="39"/>
      <c r="H79" s="56"/>
      <c r="I79" s="56"/>
      <c r="J79" s="39"/>
      <c r="K79" s="8"/>
      <c r="L79" s="25"/>
      <c r="M79" s="36" t="e">
        <f t="shared" si="10"/>
        <v>#NUM!</v>
      </c>
      <c r="N79" s="36" t="e">
        <f t="shared" si="11"/>
        <v>#NUM!</v>
      </c>
      <c r="O79">
        <f t="shared" si="12"/>
        <v>0</v>
      </c>
      <c r="P79" t="e">
        <f t="shared" si="13"/>
        <v>#NUM!</v>
      </c>
      <c r="Q79">
        <f ca="1">IF(I79&gt;'入力シート（基本情報）'!$I$1,1,0)*IF(E79=Q$1,1,0)</f>
        <v>0</v>
      </c>
      <c r="R79">
        <f ca="1">IFERROR(VLOOKUP($F79,リスト用!$P:$Q,2,FALSE)*VLOOKUP($J79,リスト用!$H:$I,2,FALSE)*O79*Q79,0)</f>
        <v>0</v>
      </c>
      <c r="S79">
        <f ca="1">IFERROR(VLOOKUP($F79,リスト用!$P:$Q,2,FALSE)*VLOOKUP($J79,リスト用!$H:$I,2,FALSE)*P79*Q79,0)</f>
        <v>0</v>
      </c>
      <c r="U79">
        <f t="shared" ca="1" si="14"/>
        <v>0</v>
      </c>
      <c r="V79">
        <f t="shared" ca="1" si="15"/>
        <v>0</v>
      </c>
      <c r="W79">
        <f ca="1">IF(I79&gt;'入力シート（基本情報）'!$J$1,1,0)*IF(OR(E79=$W$1,E79=$Q$1),1,0)</f>
        <v>0</v>
      </c>
      <c r="X79">
        <f ca="1">IFERROR(VLOOKUP($E79,リスト用!$M:$N,2,FALSE)*VLOOKUP($J79,リスト用!$H:$I,2,FALSE)*O79*W79,0)</f>
        <v>0</v>
      </c>
      <c r="Y79">
        <f ca="1">IFERROR(VLOOKUP($E79,リスト用!$M:$N,2,FALSE)*VLOOKUP($J79,リスト用!$H:$I,2,FALSE)*P79*W79,0)</f>
        <v>0</v>
      </c>
      <c r="AA79">
        <f t="shared" ca="1" si="16"/>
        <v>0</v>
      </c>
      <c r="AB79">
        <f t="shared" ca="1" si="17"/>
        <v>0</v>
      </c>
    </row>
    <row r="80" spans="1:28">
      <c r="A80" s="7" t="str">
        <f t="shared" si="9"/>
        <v/>
      </c>
      <c r="B80" s="39"/>
      <c r="C80" s="39"/>
      <c r="D80" s="39"/>
      <c r="E80" s="39"/>
      <c r="F80" s="39"/>
      <c r="G80" s="39"/>
      <c r="H80" s="56"/>
      <c r="I80" s="56"/>
      <c r="J80" s="39"/>
      <c r="K80" s="8"/>
      <c r="L80" s="25"/>
      <c r="M80" s="36" t="e">
        <f t="shared" si="10"/>
        <v>#NUM!</v>
      </c>
      <c r="N80" s="36" t="e">
        <f t="shared" si="11"/>
        <v>#NUM!</v>
      </c>
      <c r="O80">
        <f t="shared" si="12"/>
        <v>0</v>
      </c>
      <c r="P80" t="e">
        <f t="shared" si="13"/>
        <v>#NUM!</v>
      </c>
      <c r="Q80">
        <f ca="1">IF(I80&gt;'入力シート（基本情報）'!$I$1,1,0)*IF(E80=Q$1,1,0)</f>
        <v>0</v>
      </c>
      <c r="R80">
        <f ca="1">IFERROR(VLOOKUP($F80,リスト用!$P:$Q,2,FALSE)*VLOOKUP($J80,リスト用!$H:$I,2,FALSE)*O80*Q80,0)</f>
        <v>0</v>
      </c>
      <c r="S80">
        <f ca="1">IFERROR(VLOOKUP($F80,リスト用!$P:$Q,2,FALSE)*VLOOKUP($J80,リスト用!$H:$I,2,FALSE)*P80*Q80,0)</f>
        <v>0</v>
      </c>
      <c r="U80">
        <f t="shared" ca="1" si="14"/>
        <v>0</v>
      </c>
      <c r="V80">
        <f t="shared" ca="1" si="15"/>
        <v>0</v>
      </c>
      <c r="W80">
        <f ca="1">IF(I80&gt;'入力シート（基本情報）'!$J$1,1,0)*IF(OR(E80=$W$1,E80=$Q$1),1,0)</f>
        <v>0</v>
      </c>
      <c r="X80">
        <f ca="1">IFERROR(VLOOKUP($E80,リスト用!$M:$N,2,FALSE)*VLOOKUP($J80,リスト用!$H:$I,2,FALSE)*O80*W80,0)</f>
        <v>0</v>
      </c>
      <c r="Y80">
        <f ca="1">IFERROR(VLOOKUP($E80,リスト用!$M:$N,2,FALSE)*VLOOKUP($J80,リスト用!$H:$I,2,FALSE)*P80*W80,0)</f>
        <v>0</v>
      </c>
      <c r="AA80">
        <f t="shared" ca="1" si="16"/>
        <v>0</v>
      </c>
      <c r="AB80">
        <f t="shared" ca="1" si="17"/>
        <v>0</v>
      </c>
    </row>
    <row r="81" spans="1:28">
      <c r="A81" s="7" t="str">
        <f t="shared" si="9"/>
        <v/>
      </c>
      <c r="B81" s="39"/>
      <c r="C81" s="39"/>
      <c r="D81" s="39"/>
      <c r="E81" s="39"/>
      <c r="F81" s="39"/>
      <c r="G81" s="39"/>
      <c r="H81" s="56"/>
      <c r="I81" s="56"/>
      <c r="J81" s="39"/>
      <c r="K81" s="8"/>
      <c r="L81" s="25"/>
      <c r="M81" s="36" t="e">
        <f t="shared" si="10"/>
        <v>#NUM!</v>
      </c>
      <c r="N81" s="36" t="e">
        <f t="shared" si="11"/>
        <v>#NUM!</v>
      </c>
      <c r="O81">
        <f t="shared" si="12"/>
        <v>0</v>
      </c>
      <c r="P81" t="e">
        <f t="shared" si="13"/>
        <v>#NUM!</v>
      </c>
      <c r="Q81">
        <f ca="1">IF(I81&gt;'入力シート（基本情報）'!$I$1,1,0)*IF(E81=Q$1,1,0)</f>
        <v>0</v>
      </c>
      <c r="R81">
        <f ca="1">IFERROR(VLOOKUP($F81,リスト用!$P:$Q,2,FALSE)*VLOOKUP($J81,リスト用!$H:$I,2,FALSE)*O81*Q81,0)</f>
        <v>0</v>
      </c>
      <c r="S81">
        <f ca="1">IFERROR(VLOOKUP($F81,リスト用!$P:$Q,2,FALSE)*VLOOKUP($J81,リスト用!$H:$I,2,FALSE)*P81*Q81,0)</f>
        <v>0</v>
      </c>
      <c r="U81">
        <f t="shared" ca="1" si="14"/>
        <v>0</v>
      </c>
      <c r="V81">
        <f t="shared" ca="1" si="15"/>
        <v>0</v>
      </c>
      <c r="W81">
        <f ca="1">IF(I81&gt;'入力シート（基本情報）'!$J$1,1,0)*IF(OR(E81=$W$1,E81=$Q$1),1,0)</f>
        <v>0</v>
      </c>
      <c r="X81">
        <f ca="1">IFERROR(VLOOKUP($E81,リスト用!$M:$N,2,FALSE)*VLOOKUP($J81,リスト用!$H:$I,2,FALSE)*O81*W81,0)</f>
        <v>0</v>
      </c>
      <c r="Y81">
        <f ca="1">IFERROR(VLOOKUP($E81,リスト用!$M:$N,2,FALSE)*VLOOKUP($J81,リスト用!$H:$I,2,FALSE)*P81*W81,0)</f>
        <v>0</v>
      </c>
      <c r="AA81">
        <f t="shared" ca="1" si="16"/>
        <v>0</v>
      </c>
      <c r="AB81">
        <f t="shared" ca="1" si="17"/>
        <v>0</v>
      </c>
    </row>
    <row r="82" spans="1:28">
      <c r="A82" s="7" t="str">
        <f t="shared" si="9"/>
        <v/>
      </c>
      <c r="B82" s="39"/>
      <c r="C82" s="39"/>
      <c r="D82" s="39"/>
      <c r="E82" s="39"/>
      <c r="F82" s="39"/>
      <c r="G82" s="39"/>
      <c r="H82" s="56"/>
      <c r="I82" s="56"/>
      <c r="J82" s="39"/>
      <c r="K82" s="8"/>
      <c r="L82" s="25"/>
      <c r="M82" s="36" t="e">
        <f t="shared" si="10"/>
        <v>#NUM!</v>
      </c>
      <c r="N82" s="36" t="e">
        <f t="shared" si="11"/>
        <v>#NUM!</v>
      </c>
      <c r="O82">
        <f t="shared" si="12"/>
        <v>0</v>
      </c>
      <c r="P82" t="e">
        <f t="shared" si="13"/>
        <v>#NUM!</v>
      </c>
      <c r="Q82">
        <f ca="1">IF(I82&gt;'入力シート（基本情報）'!$I$1,1,0)*IF(E82=Q$1,1,0)</f>
        <v>0</v>
      </c>
      <c r="R82">
        <f ca="1">IFERROR(VLOOKUP($F82,リスト用!$P:$Q,2,FALSE)*VLOOKUP($J82,リスト用!$H:$I,2,FALSE)*O82*Q82,0)</f>
        <v>0</v>
      </c>
      <c r="S82">
        <f ca="1">IFERROR(VLOOKUP($F82,リスト用!$P:$Q,2,FALSE)*VLOOKUP($J82,リスト用!$H:$I,2,FALSE)*P82*Q82,0)</f>
        <v>0</v>
      </c>
      <c r="U82">
        <f t="shared" ca="1" si="14"/>
        <v>0</v>
      </c>
      <c r="V82">
        <f t="shared" ca="1" si="15"/>
        <v>0</v>
      </c>
      <c r="W82">
        <f ca="1">IF(I82&gt;'入力シート（基本情報）'!$J$1,1,0)*IF(OR(E82=$W$1,E82=$Q$1),1,0)</f>
        <v>0</v>
      </c>
      <c r="X82">
        <f ca="1">IFERROR(VLOOKUP($E82,リスト用!$M:$N,2,FALSE)*VLOOKUP($J82,リスト用!$H:$I,2,FALSE)*O82*W82,0)</f>
        <v>0</v>
      </c>
      <c r="Y82">
        <f ca="1">IFERROR(VLOOKUP($E82,リスト用!$M:$N,2,FALSE)*VLOOKUP($J82,リスト用!$H:$I,2,FALSE)*P82*W82,0)</f>
        <v>0</v>
      </c>
      <c r="AA82">
        <f t="shared" ca="1" si="16"/>
        <v>0</v>
      </c>
      <c r="AB82">
        <f t="shared" ca="1" si="17"/>
        <v>0</v>
      </c>
    </row>
    <row r="83" spans="1:28">
      <c r="A83" s="7" t="str">
        <f t="shared" si="9"/>
        <v/>
      </c>
      <c r="B83" s="39"/>
      <c r="C83" s="39"/>
      <c r="D83" s="39"/>
      <c r="E83" s="39"/>
      <c r="F83" s="39"/>
      <c r="G83" s="39"/>
      <c r="H83" s="56"/>
      <c r="I83" s="56"/>
      <c r="J83" s="39"/>
      <c r="K83" s="8"/>
      <c r="L83" s="25"/>
      <c r="M83" s="36" t="e">
        <f t="shared" si="10"/>
        <v>#NUM!</v>
      </c>
      <c r="N83" s="36" t="e">
        <f t="shared" si="11"/>
        <v>#NUM!</v>
      </c>
      <c r="O83">
        <f t="shared" si="12"/>
        <v>0</v>
      </c>
      <c r="P83" t="e">
        <f t="shared" si="13"/>
        <v>#NUM!</v>
      </c>
      <c r="Q83">
        <f ca="1">IF(I83&gt;'入力シート（基本情報）'!$I$1,1,0)*IF(E83=Q$1,1,0)</f>
        <v>0</v>
      </c>
      <c r="R83">
        <f ca="1">IFERROR(VLOOKUP($F83,リスト用!$P:$Q,2,FALSE)*VLOOKUP($J83,リスト用!$H:$I,2,FALSE)*O83*Q83,0)</f>
        <v>0</v>
      </c>
      <c r="S83">
        <f ca="1">IFERROR(VLOOKUP($F83,リスト用!$P:$Q,2,FALSE)*VLOOKUP($J83,リスト用!$H:$I,2,FALSE)*P83*Q83,0)</f>
        <v>0</v>
      </c>
      <c r="U83">
        <f t="shared" ca="1" si="14"/>
        <v>0</v>
      </c>
      <c r="V83">
        <f t="shared" ca="1" si="15"/>
        <v>0</v>
      </c>
      <c r="W83">
        <f ca="1">IF(I83&gt;'入力シート（基本情報）'!$J$1,1,0)*IF(OR(E83=$W$1,E83=$Q$1),1,0)</f>
        <v>0</v>
      </c>
      <c r="X83">
        <f ca="1">IFERROR(VLOOKUP($E83,リスト用!$M:$N,2,FALSE)*VLOOKUP($J83,リスト用!$H:$I,2,FALSE)*O83*W83,0)</f>
        <v>0</v>
      </c>
      <c r="Y83">
        <f ca="1">IFERROR(VLOOKUP($E83,リスト用!$M:$N,2,FALSE)*VLOOKUP($J83,リスト用!$H:$I,2,FALSE)*P83*W83,0)</f>
        <v>0</v>
      </c>
      <c r="AA83">
        <f t="shared" ca="1" si="16"/>
        <v>0</v>
      </c>
      <c r="AB83">
        <f t="shared" ca="1" si="17"/>
        <v>0</v>
      </c>
    </row>
    <row r="84" spans="1:28">
      <c r="A84" s="7" t="str">
        <f t="shared" si="9"/>
        <v/>
      </c>
      <c r="B84" s="39"/>
      <c r="C84" s="39"/>
      <c r="D84" s="39"/>
      <c r="E84" s="39"/>
      <c r="F84" s="39"/>
      <c r="G84" s="39"/>
      <c r="H84" s="56"/>
      <c r="I84" s="56"/>
      <c r="J84" s="39"/>
      <c r="K84" s="8"/>
      <c r="L84" s="25"/>
      <c r="M84" s="36" t="e">
        <f t="shared" si="10"/>
        <v>#NUM!</v>
      </c>
      <c r="N84" s="36" t="e">
        <f t="shared" si="11"/>
        <v>#NUM!</v>
      </c>
      <c r="O84">
        <f t="shared" si="12"/>
        <v>0</v>
      </c>
      <c r="P84" t="e">
        <f t="shared" si="13"/>
        <v>#NUM!</v>
      </c>
      <c r="Q84">
        <f ca="1">IF(I84&gt;'入力シート（基本情報）'!$I$1,1,0)*IF(E84=Q$1,1,0)</f>
        <v>0</v>
      </c>
      <c r="R84">
        <f ca="1">IFERROR(VLOOKUP($F84,リスト用!$P:$Q,2,FALSE)*VLOOKUP($J84,リスト用!$H:$I,2,FALSE)*O84*Q84,0)</f>
        <v>0</v>
      </c>
      <c r="S84">
        <f ca="1">IFERROR(VLOOKUP($F84,リスト用!$P:$Q,2,FALSE)*VLOOKUP($J84,リスト用!$H:$I,2,FALSE)*P84*Q84,0)</f>
        <v>0</v>
      </c>
      <c r="U84">
        <f t="shared" ca="1" si="14"/>
        <v>0</v>
      </c>
      <c r="V84">
        <f t="shared" ca="1" si="15"/>
        <v>0</v>
      </c>
      <c r="W84">
        <f ca="1">IF(I84&gt;'入力シート（基本情報）'!$J$1,1,0)*IF(OR(E84=$W$1,E84=$Q$1),1,0)</f>
        <v>0</v>
      </c>
      <c r="X84">
        <f ca="1">IFERROR(VLOOKUP($E84,リスト用!$M:$N,2,FALSE)*VLOOKUP($J84,リスト用!$H:$I,2,FALSE)*O84*W84,0)</f>
        <v>0</v>
      </c>
      <c r="Y84">
        <f ca="1">IFERROR(VLOOKUP($E84,リスト用!$M:$N,2,FALSE)*VLOOKUP($J84,リスト用!$H:$I,2,FALSE)*P84*W84,0)</f>
        <v>0</v>
      </c>
      <c r="AA84">
        <f t="shared" ca="1" si="16"/>
        <v>0</v>
      </c>
      <c r="AB84">
        <f t="shared" ca="1" si="17"/>
        <v>0</v>
      </c>
    </row>
    <row r="85" spans="1:28">
      <c r="A85" s="7" t="str">
        <f t="shared" si="9"/>
        <v/>
      </c>
      <c r="B85" s="39"/>
      <c r="C85" s="39"/>
      <c r="D85" s="39"/>
      <c r="E85" s="39"/>
      <c r="F85" s="39"/>
      <c r="G85" s="39"/>
      <c r="H85" s="56"/>
      <c r="I85" s="56"/>
      <c r="J85" s="39"/>
      <c r="K85" s="8"/>
      <c r="L85" s="25"/>
      <c r="M85" s="36" t="e">
        <f t="shared" si="10"/>
        <v>#NUM!</v>
      </c>
      <c r="N85" s="36" t="e">
        <f t="shared" si="11"/>
        <v>#NUM!</v>
      </c>
      <c r="O85">
        <f t="shared" si="12"/>
        <v>0</v>
      </c>
      <c r="P85" t="e">
        <f t="shared" si="13"/>
        <v>#NUM!</v>
      </c>
      <c r="Q85">
        <f ca="1">IF(I85&gt;'入力シート（基本情報）'!$I$1,1,0)*IF(E85=Q$1,1,0)</f>
        <v>0</v>
      </c>
      <c r="R85">
        <f ca="1">IFERROR(VLOOKUP($F85,リスト用!$P:$Q,2,FALSE)*VLOOKUP($J85,リスト用!$H:$I,2,FALSE)*O85*Q85,0)</f>
        <v>0</v>
      </c>
      <c r="S85">
        <f ca="1">IFERROR(VLOOKUP($F85,リスト用!$P:$Q,2,FALSE)*VLOOKUP($J85,リスト用!$H:$I,2,FALSE)*P85*Q85,0)</f>
        <v>0</v>
      </c>
      <c r="U85">
        <f t="shared" ca="1" si="14"/>
        <v>0</v>
      </c>
      <c r="V85">
        <f t="shared" ca="1" si="15"/>
        <v>0</v>
      </c>
      <c r="W85">
        <f ca="1">IF(I85&gt;'入力シート（基本情報）'!$J$1,1,0)*IF(OR(E85=$W$1,E85=$Q$1),1,0)</f>
        <v>0</v>
      </c>
      <c r="X85">
        <f ca="1">IFERROR(VLOOKUP($E85,リスト用!$M:$N,2,FALSE)*VLOOKUP($J85,リスト用!$H:$I,2,FALSE)*O85*W85,0)</f>
        <v>0</v>
      </c>
      <c r="Y85">
        <f ca="1">IFERROR(VLOOKUP($E85,リスト用!$M:$N,2,FALSE)*VLOOKUP($J85,リスト用!$H:$I,2,FALSE)*P85*W85,0)</f>
        <v>0</v>
      </c>
      <c r="AA85">
        <f t="shared" ca="1" si="16"/>
        <v>0</v>
      </c>
      <c r="AB85">
        <f t="shared" ca="1" si="17"/>
        <v>0</v>
      </c>
    </row>
    <row r="86" spans="1:28">
      <c r="A86" s="7" t="str">
        <f t="shared" si="9"/>
        <v/>
      </c>
      <c r="B86" s="39"/>
      <c r="C86" s="39"/>
      <c r="D86" s="39"/>
      <c r="E86" s="39"/>
      <c r="F86" s="39"/>
      <c r="G86" s="39"/>
      <c r="H86" s="56"/>
      <c r="I86" s="56"/>
      <c r="J86" s="39"/>
      <c r="K86" s="8"/>
      <c r="L86" s="25"/>
      <c r="M86" s="36" t="e">
        <f t="shared" si="10"/>
        <v>#NUM!</v>
      </c>
      <c r="N86" s="36" t="e">
        <f t="shared" si="11"/>
        <v>#NUM!</v>
      </c>
      <c r="O86">
        <f t="shared" si="12"/>
        <v>0</v>
      </c>
      <c r="P86" t="e">
        <f t="shared" si="13"/>
        <v>#NUM!</v>
      </c>
      <c r="Q86">
        <f ca="1">IF(I86&gt;'入力シート（基本情報）'!$I$1,1,0)*IF(E86=Q$1,1,0)</f>
        <v>0</v>
      </c>
      <c r="R86">
        <f ca="1">IFERROR(VLOOKUP($F86,リスト用!$P:$Q,2,FALSE)*VLOOKUP($J86,リスト用!$H:$I,2,FALSE)*O86*Q86,0)</f>
        <v>0</v>
      </c>
      <c r="S86">
        <f ca="1">IFERROR(VLOOKUP($F86,リスト用!$P:$Q,2,FALSE)*VLOOKUP($J86,リスト用!$H:$I,2,FALSE)*P86*Q86,0)</f>
        <v>0</v>
      </c>
      <c r="U86">
        <f t="shared" ca="1" si="14"/>
        <v>0</v>
      </c>
      <c r="V86">
        <f t="shared" ca="1" si="15"/>
        <v>0</v>
      </c>
      <c r="W86">
        <f ca="1">IF(I86&gt;'入力シート（基本情報）'!$J$1,1,0)*IF(OR(E86=$W$1,E86=$Q$1),1,0)</f>
        <v>0</v>
      </c>
      <c r="X86">
        <f ca="1">IFERROR(VLOOKUP($E86,リスト用!$M:$N,2,FALSE)*VLOOKUP($J86,リスト用!$H:$I,2,FALSE)*O86*W86,0)</f>
        <v>0</v>
      </c>
      <c r="Y86">
        <f ca="1">IFERROR(VLOOKUP($E86,リスト用!$M:$N,2,FALSE)*VLOOKUP($J86,リスト用!$H:$I,2,FALSE)*P86*W86,0)</f>
        <v>0</v>
      </c>
      <c r="AA86">
        <f t="shared" ca="1" si="16"/>
        <v>0</v>
      </c>
      <c r="AB86">
        <f t="shared" ca="1" si="17"/>
        <v>0</v>
      </c>
    </row>
    <row r="87" spans="1:28">
      <c r="A87" s="7" t="str">
        <f t="shared" si="9"/>
        <v/>
      </c>
      <c r="B87" s="39"/>
      <c r="C87" s="39"/>
      <c r="D87" s="39"/>
      <c r="E87" s="39"/>
      <c r="F87" s="39"/>
      <c r="G87" s="39"/>
      <c r="H87" s="56"/>
      <c r="I87" s="56"/>
      <c r="J87" s="39"/>
      <c r="K87" s="8"/>
      <c r="L87" s="25"/>
      <c r="M87" s="36" t="e">
        <f t="shared" si="10"/>
        <v>#NUM!</v>
      </c>
      <c r="N87" s="36" t="e">
        <f t="shared" si="11"/>
        <v>#NUM!</v>
      </c>
      <c r="O87">
        <f t="shared" si="12"/>
        <v>0</v>
      </c>
      <c r="P87" t="e">
        <f t="shared" si="13"/>
        <v>#NUM!</v>
      </c>
      <c r="Q87">
        <f ca="1">IF(I87&gt;'入力シート（基本情報）'!$I$1,1,0)*IF(E87=Q$1,1,0)</f>
        <v>0</v>
      </c>
      <c r="R87">
        <f ca="1">IFERROR(VLOOKUP($F87,リスト用!$P:$Q,2,FALSE)*VLOOKUP($J87,リスト用!$H:$I,2,FALSE)*O87*Q87,0)</f>
        <v>0</v>
      </c>
      <c r="S87">
        <f ca="1">IFERROR(VLOOKUP($F87,リスト用!$P:$Q,2,FALSE)*VLOOKUP($J87,リスト用!$H:$I,2,FALSE)*P87*Q87,0)</f>
        <v>0</v>
      </c>
      <c r="U87">
        <f t="shared" ca="1" si="14"/>
        <v>0</v>
      </c>
      <c r="V87">
        <f t="shared" ca="1" si="15"/>
        <v>0</v>
      </c>
      <c r="W87">
        <f ca="1">IF(I87&gt;'入力シート（基本情報）'!$J$1,1,0)*IF(OR(E87=$W$1,E87=$Q$1),1,0)</f>
        <v>0</v>
      </c>
      <c r="X87">
        <f ca="1">IFERROR(VLOOKUP($E87,リスト用!$M:$N,2,FALSE)*VLOOKUP($J87,リスト用!$H:$I,2,FALSE)*O87*W87,0)</f>
        <v>0</v>
      </c>
      <c r="Y87">
        <f ca="1">IFERROR(VLOOKUP($E87,リスト用!$M:$N,2,FALSE)*VLOOKUP($J87,リスト用!$H:$I,2,FALSE)*P87*W87,0)</f>
        <v>0</v>
      </c>
      <c r="AA87">
        <f t="shared" ca="1" si="16"/>
        <v>0</v>
      </c>
      <c r="AB87">
        <f t="shared" ca="1" si="17"/>
        <v>0</v>
      </c>
    </row>
    <row r="88" spans="1:28">
      <c r="A88" s="7" t="str">
        <f t="shared" si="9"/>
        <v/>
      </c>
      <c r="B88" s="39"/>
      <c r="C88" s="39"/>
      <c r="D88" s="39"/>
      <c r="E88" s="39"/>
      <c r="F88" s="39"/>
      <c r="G88" s="39"/>
      <c r="H88" s="56"/>
      <c r="I88" s="56"/>
      <c r="J88" s="39"/>
      <c r="K88" s="8"/>
      <c r="L88" s="25"/>
      <c r="M88" s="36" t="e">
        <f t="shared" si="10"/>
        <v>#NUM!</v>
      </c>
      <c r="N88" s="36" t="e">
        <f t="shared" si="11"/>
        <v>#NUM!</v>
      </c>
      <c r="O88">
        <f t="shared" si="12"/>
        <v>0</v>
      </c>
      <c r="P88" t="e">
        <f t="shared" si="13"/>
        <v>#NUM!</v>
      </c>
      <c r="Q88">
        <f ca="1">IF(I88&gt;'入力シート（基本情報）'!$I$1,1,0)*IF(E88=Q$1,1,0)</f>
        <v>0</v>
      </c>
      <c r="R88">
        <f ca="1">IFERROR(VLOOKUP($F88,リスト用!$P:$Q,2,FALSE)*VLOOKUP($J88,リスト用!$H:$I,2,FALSE)*O88*Q88,0)</f>
        <v>0</v>
      </c>
      <c r="S88">
        <f ca="1">IFERROR(VLOOKUP($F88,リスト用!$P:$Q,2,FALSE)*VLOOKUP($J88,リスト用!$H:$I,2,FALSE)*P88*Q88,0)</f>
        <v>0</v>
      </c>
      <c r="U88">
        <f t="shared" ca="1" si="14"/>
        <v>0</v>
      </c>
      <c r="V88">
        <f t="shared" ca="1" si="15"/>
        <v>0</v>
      </c>
      <c r="W88">
        <f ca="1">IF(I88&gt;'入力シート（基本情報）'!$J$1,1,0)*IF(OR(E88=$W$1,E88=$Q$1),1,0)</f>
        <v>0</v>
      </c>
      <c r="X88">
        <f ca="1">IFERROR(VLOOKUP($E88,リスト用!$M:$N,2,FALSE)*VLOOKUP($J88,リスト用!$H:$I,2,FALSE)*O88*W88,0)</f>
        <v>0</v>
      </c>
      <c r="Y88">
        <f ca="1">IFERROR(VLOOKUP($E88,リスト用!$M:$N,2,FALSE)*VLOOKUP($J88,リスト用!$H:$I,2,FALSE)*P88*W88,0)</f>
        <v>0</v>
      </c>
      <c r="AA88">
        <f t="shared" ca="1" si="16"/>
        <v>0</v>
      </c>
      <c r="AB88">
        <f t="shared" ca="1" si="17"/>
        <v>0</v>
      </c>
    </row>
    <row r="89" spans="1:28">
      <c r="A89" s="7" t="str">
        <f t="shared" si="9"/>
        <v/>
      </c>
      <c r="B89" s="39"/>
      <c r="C89" s="39"/>
      <c r="D89" s="39"/>
      <c r="E89" s="39"/>
      <c r="F89" s="39"/>
      <c r="G89" s="39"/>
      <c r="H89" s="56"/>
      <c r="I89" s="56"/>
      <c r="J89" s="39"/>
      <c r="K89" s="8"/>
      <c r="L89" s="25"/>
      <c r="M89" s="36" t="e">
        <f t="shared" si="10"/>
        <v>#NUM!</v>
      </c>
      <c r="N89" s="36" t="e">
        <f t="shared" si="11"/>
        <v>#NUM!</v>
      </c>
      <c r="O89">
        <f t="shared" si="12"/>
        <v>0</v>
      </c>
      <c r="P89" t="e">
        <f t="shared" si="13"/>
        <v>#NUM!</v>
      </c>
      <c r="Q89">
        <f ca="1">IF(I89&gt;'入力シート（基本情報）'!$I$1,1,0)*IF(E89=Q$1,1,0)</f>
        <v>0</v>
      </c>
      <c r="R89">
        <f ca="1">IFERROR(VLOOKUP($F89,リスト用!$P:$Q,2,FALSE)*VLOOKUP($J89,リスト用!$H:$I,2,FALSE)*O89*Q89,0)</f>
        <v>0</v>
      </c>
      <c r="S89">
        <f ca="1">IFERROR(VLOOKUP($F89,リスト用!$P:$Q,2,FALSE)*VLOOKUP($J89,リスト用!$H:$I,2,FALSE)*P89*Q89,0)</f>
        <v>0</v>
      </c>
      <c r="U89">
        <f t="shared" ca="1" si="14"/>
        <v>0</v>
      </c>
      <c r="V89">
        <f t="shared" ca="1" si="15"/>
        <v>0</v>
      </c>
      <c r="W89">
        <f ca="1">IF(I89&gt;'入力シート（基本情報）'!$J$1,1,0)*IF(OR(E89=$W$1,E89=$Q$1),1,0)</f>
        <v>0</v>
      </c>
      <c r="X89">
        <f ca="1">IFERROR(VLOOKUP($E89,リスト用!$M:$N,2,FALSE)*VLOOKUP($J89,リスト用!$H:$I,2,FALSE)*O89*W89,0)</f>
        <v>0</v>
      </c>
      <c r="Y89">
        <f ca="1">IFERROR(VLOOKUP($E89,リスト用!$M:$N,2,FALSE)*VLOOKUP($J89,リスト用!$H:$I,2,FALSE)*P89*W89,0)</f>
        <v>0</v>
      </c>
      <c r="AA89">
        <f t="shared" ca="1" si="16"/>
        <v>0</v>
      </c>
      <c r="AB89">
        <f t="shared" ca="1" si="17"/>
        <v>0</v>
      </c>
    </row>
    <row r="90" spans="1:28">
      <c r="A90" s="7" t="str">
        <f t="shared" si="9"/>
        <v/>
      </c>
      <c r="B90" s="39"/>
      <c r="C90" s="39"/>
      <c r="D90" s="39"/>
      <c r="E90" s="39"/>
      <c r="F90" s="39"/>
      <c r="G90" s="39"/>
      <c r="H90" s="56"/>
      <c r="I90" s="56"/>
      <c r="J90" s="39"/>
      <c r="K90" s="8"/>
      <c r="L90" s="25"/>
      <c r="M90" s="36" t="e">
        <f t="shared" si="10"/>
        <v>#NUM!</v>
      </c>
      <c r="N90" s="36" t="e">
        <f t="shared" si="11"/>
        <v>#NUM!</v>
      </c>
      <c r="O90">
        <f t="shared" si="12"/>
        <v>0</v>
      </c>
      <c r="P90" t="e">
        <f t="shared" si="13"/>
        <v>#NUM!</v>
      </c>
      <c r="Q90">
        <f ca="1">IF(I90&gt;'入力シート（基本情報）'!$I$1,1,0)*IF(E90=Q$1,1,0)</f>
        <v>0</v>
      </c>
      <c r="R90">
        <f ca="1">IFERROR(VLOOKUP($F90,リスト用!$P:$Q,2,FALSE)*VLOOKUP($J90,リスト用!$H:$I,2,FALSE)*O90*Q90,0)</f>
        <v>0</v>
      </c>
      <c r="S90">
        <f ca="1">IFERROR(VLOOKUP($F90,リスト用!$P:$Q,2,FALSE)*VLOOKUP($J90,リスト用!$H:$I,2,FALSE)*P90*Q90,0)</f>
        <v>0</v>
      </c>
      <c r="U90">
        <f t="shared" ca="1" si="14"/>
        <v>0</v>
      </c>
      <c r="V90">
        <f t="shared" ca="1" si="15"/>
        <v>0</v>
      </c>
      <c r="W90">
        <f ca="1">IF(I90&gt;'入力シート（基本情報）'!$J$1,1,0)*IF(OR(E90=$W$1,E90=$Q$1),1,0)</f>
        <v>0</v>
      </c>
      <c r="X90">
        <f ca="1">IFERROR(VLOOKUP($E90,リスト用!$M:$N,2,FALSE)*VLOOKUP($J90,リスト用!$H:$I,2,FALSE)*O90*W90,0)</f>
        <v>0</v>
      </c>
      <c r="Y90">
        <f ca="1">IFERROR(VLOOKUP($E90,リスト用!$M:$N,2,FALSE)*VLOOKUP($J90,リスト用!$H:$I,2,FALSE)*P90*W90,0)</f>
        <v>0</v>
      </c>
      <c r="AA90">
        <f t="shared" ca="1" si="16"/>
        <v>0</v>
      </c>
      <c r="AB90">
        <f t="shared" ca="1" si="17"/>
        <v>0</v>
      </c>
    </row>
    <row r="91" spans="1:28">
      <c r="A91" s="7" t="str">
        <f t="shared" si="9"/>
        <v/>
      </c>
      <c r="B91" s="39"/>
      <c r="C91" s="39"/>
      <c r="D91" s="39"/>
      <c r="E91" s="39"/>
      <c r="F91" s="39"/>
      <c r="G91" s="39"/>
      <c r="H91" s="56"/>
      <c r="I91" s="56"/>
      <c r="J91" s="39"/>
      <c r="K91" s="8"/>
      <c r="L91" s="25"/>
      <c r="M91" s="36" t="e">
        <f t="shared" si="10"/>
        <v>#NUM!</v>
      </c>
      <c r="N91" s="36" t="e">
        <f t="shared" si="11"/>
        <v>#NUM!</v>
      </c>
      <c r="O91">
        <f t="shared" si="12"/>
        <v>0</v>
      </c>
      <c r="P91" t="e">
        <f t="shared" si="13"/>
        <v>#NUM!</v>
      </c>
      <c r="Q91">
        <f ca="1">IF(I91&gt;'入力シート（基本情報）'!$I$1,1,0)*IF(E91=Q$1,1,0)</f>
        <v>0</v>
      </c>
      <c r="R91">
        <f ca="1">IFERROR(VLOOKUP($F91,リスト用!$P:$Q,2,FALSE)*VLOOKUP($J91,リスト用!$H:$I,2,FALSE)*O91*Q91,0)</f>
        <v>0</v>
      </c>
      <c r="S91">
        <f ca="1">IFERROR(VLOOKUP($F91,リスト用!$P:$Q,2,FALSE)*VLOOKUP($J91,リスト用!$H:$I,2,FALSE)*P91*Q91,0)</f>
        <v>0</v>
      </c>
      <c r="U91">
        <f t="shared" ca="1" si="14"/>
        <v>0</v>
      </c>
      <c r="V91">
        <f t="shared" ca="1" si="15"/>
        <v>0</v>
      </c>
      <c r="W91">
        <f ca="1">IF(I91&gt;'入力シート（基本情報）'!$J$1,1,0)*IF(OR(E91=$W$1,E91=$Q$1),1,0)</f>
        <v>0</v>
      </c>
      <c r="X91">
        <f ca="1">IFERROR(VLOOKUP($E91,リスト用!$M:$N,2,FALSE)*VLOOKUP($J91,リスト用!$H:$I,2,FALSE)*O91*W91,0)</f>
        <v>0</v>
      </c>
      <c r="Y91">
        <f ca="1">IFERROR(VLOOKUP($E91,リスト用!$M:$N,2,FALSE)*VLOOKUP($J91,リスト用!$H:$I,2,FALSE)*P91*W91,0)</f>
        <v>0</v>
      </c>
      <c r="AA91">
        <f t="shared" ca="1" si="16"/>
        <v>0</v>
      </c>
      <c r="AB91">
        <f t="shared" ca="1" si="17"/>
        <v>0</v>
      </c>
    </row>
    <row r="92" spans="1:28">
      <c r="A92" s="7" t="str">
        <f t="shared" si="9"/>
        <v/>
      </c>
      <c r="B92" s="39"/>
      <c r="C92" s="39"/>
      <c r="D92" s="39"/>
      <c r="E92" s="39"/>
      <c r="F92" s="39"/>
      <c r="G92" s="39"/>
      <c r="H92" s="56"/>
      <c r="I92" s="56"/>
      <c r="J92" s="39"/>
      <c r="K92" s="8"/>
      <c r="L92" s="25"/>
      <c r="M92" s="36" t="e">
        <f t="shared" si="10"/>
        <v>#NUM!</v>
      </c>
      <c r="N92" s="36" t="e">
        <f t="shared" si="11"/>
        <v>#NUM!</v>
      </c>
      <c r="O92">
        <f t="shared" si="12"/>
        <v>0</v>
      </c>
      <c r="P92" t="e">
        <f t="shared" si="13"/>
        <v>#NUM!</v>
      </c>
      <c r="Q92">
        <f ca="1">IF(I92&gt;'入力シート（基本情報）'!$I$1,1,0)*IF(E92=Q$1,1,0)</f>
        <v>0</v>
      </c>
      <c r="R92">
        <f ca="1">IFERROR(VLOOKUP($F92,リスト用!$P:$Q,2,FALSE)*VLOOKUP($J92,リスト用!$H:$I,2,FALSE)*O92*Q92,0)</f>
        <v>0</v>
      </c>
      <c r="S92">
        <f ca="1">IFERROR(VLOOKUP($F92,リスト用!$P:$Q,2,FALSE)*VLOOKUP($J92,リスト用!$H:$I,2,FALSE)*P92*Q92,0)</f>
        <v>0</v>
      </c>
      <c r="U92">
        <f t="shared" ca="1" si="14"/>
        <v>0</v>
      </c>
      <c r="V92">
        <f t="shared" ca="1" si="15"/>
        <v>0</v>
      </c>
      <c r="W92">
        <f ca="1">IF(I92&gt;'入力シート（基本情報）'!$J$1,1,0)*IF(OR(E92=$W$1,E92=$Q$1),1,0)</f>
        <v>0</v>
      </c>
      <c r="X92">
        <f ca="1">IFERROR(VLOOKUP($E92,リスト用!$M:$N,2,FALSE)*VLOOKUP($J92,リスト用!$H:$I,2,FALSE)*O92*W92,0)</f>
        <v>0</v>
      </c>
      <c r="Y92">
        <f ca="1">IFERROR(VLOOKUP($E92,リスト用!$M:$N,2,FALSE)*VLOOKUP($J92,リスト用!$H:$I,2,FALSE)*P92*W92,0)</f>
        <v>0</v>
      </c>
      <c r="AA92">
        <f t="shared" ca="1" si="16"/>
        <v>0</v>
      </c>
      <c r="AB92">
        <f t="shared" ca="1" si="17"/>
        <v>0</v>
      </c>
    </row>
    <row r="93" spans="1:28">
      <c r="A93" s="7" t="str">
        <f t="shared" si="9"/>
        <v/>
      </c>
      <c r="B93" s="39"/>
      <c r="C93" s="39"/>
      <c r="D93" s="39"/>
      <c r="E93" s="39"/>
      <c r="F93" s="39"/>
      <c r="G93" s="39"/>
      <c r="H93" s="56"/>
      <c r="I93" s="56"/>
      <c r="J93" s="39"/>
      <c r="K93" s="8"/>
      <c r="L93" s="25"/>
      <c r="M93" s="36" t="e">
        <f t="shared" si="10"/>
        <v>#NUM!</v>
      </c>
      <c r="N93" s="36" t="e">
        <f t="shared" si="11"/>
        <v>#NUM!</v>
      </c>
      <c r="O93">
        <f t="shared" si="12"/>
        <v>0</v>
      </c>
      <c r="P93" t="e">
        <f t="shared" si="13"/>
        <v>#NUM!</v>
      </c>
      <c r="Q93">
        <f ca="1">IF(I93&gt;'入力シート（基本情報）'!$I$1,1,0)*IF(E93=Q$1,1,0)</f>
        <v>0</v>
      </c>
      <c r="R93">
        <f ca="1">IFERROR(VLOOKUP($F93,リスト用!$P:$Q,2,FALSE)*VLOOKUP($J93,リスト用!$H:$I,2,FALSE)*O93*Q93,0)</f>
        <v>0</v>
      </c>
      <c r="S93">
        <f ca="1">IFERROR(VLOOKUP($F93,リスト用!$P:$Q,2,FALSE)*VLOOKUP($J93,リスト用!$H:$I,2,FALSE)*P93*Q93,0)</f>
        <v>0</v>
      </c>
      <c r="U93">
        <f t="shared" ca="1" si="14"/>
        <v>0</v>
      </c>
      <c r="V93">
        <f t="shared" ca="1" si="15"/>
        <v>0</v>
      </c>
      <c r="W93">
        <f ca="1">IF(I93&gt;'入力シート（基本情報）'!$J$1,1,0)*IF(OR(E93=$W$1,E93=$Q$1),1,0)</f>
        <v>0</v>
      </c>
      <c r="X93">
        <f ca="1">IFERROR(VLOOKUP($E93,リスト用!$M:$N,2,FALSE)*VLOOKUP($J93,リスト用!$H:$I,2,FALSE)*O93*W93,0)</f>
        <v>0</v>
      </c>
      <c r="Y93">
        <f ca="1">IFERROR(VLOOKUP($E93,リスト用!$M:$N,2,FALSE)*VLOOKUP($J93,リスト用!$H:$I,2,FALSE)*P93*W93,0)</f>
        <v>0</v>
      </c>
      <c r="AA93">
        <f t="shared" ca="1" si="16"/>
        <v>0</v>
      </c>
      <c r="AB93">
        <f t="shared" ca="1" si="17"/>
        <v>0</v>
      </c>
    </row>
    <row r="94" spans="1:28">
      <c r="A94" s="7" t="str">
        <f t="shared" si="9"/>
        <v/>
      </c>
      <c r="B94" s="39"/>
      <c r="C94" s="39"/>
      <c r="D94" s="39"/>
      <c r="E94" s="39"/>
      <c r="F94" s="39"/>
      <c r="G94" s="39"/>
      <c r="H94" s="56"/>
      <c r="I94" s="56"/>
      <c r="J94" s="39"/>
      <c r="K94" s="8"/>
      <c r="L94" s="25"/>
      <c r="M94" s="36" t="e">
        <f t="shared" si="10"/>
        <v>#NUM!</v>
      </c>
      <c r="N94" s="36" t="e">
        <f t="shared" si="11"/>
        <v>#NUM!</v>
      </c>
      <c r="O94">
        <f t="shared" si="12"/>
        <v>0</v>
      </c>
      <c r="P94" t="e">
        <f t="shared" si="13"/>
        <v>#NUM!</v>
      </c>
      <c r="Q94">
        <f ca="1">IF(I94&gt;'入力シート（基本情報）'!$I$1,1,0)*IF(E94=Q$1,1,0)</f>
        <v>0</v>
      </c>
      <c r="R94">
        <f ca="1">IFERROR(VLOOKUP($F94,リスト用!$P:$Q,2,FALSE)*VLOOKUP($J94,リスト用!$H:$I,2,FALSE)*O94*Q94,0)</f>
        <v>0</v>
      </c>
      <c r="S94">
        <f ca="1">IFERROR(VLOOKUP($F94,リスト用!$P:$Q,2,FALSE)*VLOOKUP($J94,リスト用!$H:$I,2,FALSE)*P94*Q94,0)</f>
        <v>0</v>
      </c>
      <c r="U94">
        <f t="shared" ca="1" si="14"/>
        <v>0</v>
      </c>
      <c r="V94">
        <f t="shared" ca="1" si="15"/>
        <v>0</v>
      </c>
      <c r="W94">
        <f ca="1">IF(I94&gt;'入力シート（基本情報）'!$J$1,1,0)*IF(OR(E94=$W$1,E94=$Q$1),1,0)</f>
        <v>0</v>
      </c>
      <c r="X94">
        <f ca="1">IFERROR(VLOOKUP($E94,リスト用!$M:$N,2,FALSE)*VLOOKUP($J94,リスト用!$H:$I,2,FALSE)*O94*W94,0)</f>
        <v>0</v>
      </c>
      <c r="Y94">
        <f ca="1">IFERROR(VLOOKUP($E94,リスト用!$M:$N,2,FALSE)*VLOOKUP($J94,リスト用!$H:$I,2,FALSE)*P94*W94,0)</f>
        <v>0</v>
      </c>
      <c r="AA94">
        <f t="shared" ca="1" si="16"/>
        <v>0</v>
      </c>
      <c r="AB94">
        <f t="shared" ca="1" si="17"/>
        <v>0</v>
      </c>
    </row>
    <row r="95" spans="1:28">
      <c r="A95" s="7" t="str">
        <f t="shared" si="9"/>
        <v/>
      </c>
      <c r="B95" s="39"/>
      <c r="C95" s="39"/>
      <c r="D95" s="39"/>
      <c r="E95" s="39"/>
      <c r="F95" s="39"/>
      <c r="G95" s="39"/>
      <c r="H95" s="56"/>
      <c r="I95" s="56"/>
      <c r="J95" s="39"/>
      <c r="K95" s="8"/>
      <c r="L95" s="25"/>
      <c r="M95" s="36" t="e">
        <f t="shared" si="10"/>
        <v>#NUM!</v>
      </c>
      <c r="N95" s="36" t="e">
        <f t="shared" si="11"/>
        <v>#NUM!</v>
      </c>
      <c r="O95">
        <f t="shared" si="12"/>
        <v>0</v>
      </c>
      <c r="P95" t="e">
        <f t="shared" si="13"/>
        <v>#NUM!</v>
      </c>
      <c r="Q95">
        <f ca="1">IF(I95&gt;'入力シート（基本情報）'!$I$1,1,0)*IF(E95=Q$1,1,0)</f>
        <v>0</v>
      </c>
      <c r="R95">
        <f ca="1">IFERROR(VLOOKUP($F95,リスト用!$P:$Q,2,FALSE)*VLOOKUP($J95,リスト用!$H:$I,2,FALSE)*O95*Q95,0)</f>
        <v>0</v>
      </c>
      <c r="S95">
        <f ca="1">IFERROR(VLOOKUP($F95,リスト用!$P:$Q,2,FALSE)*VLOOKUP($J95,リスト用!$H:$I,2,FALSE)*P95*Q95,0)</f>
        <v>0</v>
      </c>
      <c r="U95">
        <f t="shared" ca="1" si="14"/>
        <v>0</v>
      </c>
      <c r="V95">
        <f t="shared" ca="1" si="15"/>
        <v>0</v>
      </c>
      <c r="W95">
        <f ca="1">IF(I95&gt;'入力シート（基本情報）'!$J$1,1,0)*IF(OR(E95=$W$1,E95=$Q$1),1,0)</f>
        <v>0</v>
      </c>
      <c r="X95">
        <f ca="1">IFERROR(VLOOKUP($E95,リスト用!$M:$N,2,FALSE)*VLOOKUP($J95,リスト用!$H:$I,2,FALSE)*O95*W95,0)</f>
        <v>0</v>
      </c>
      <c r="Y95">
        <f ca="1">IFERROR(VLOOKUP($E95,リスト用!$M:$N,2,FALSE)*VLOOKUP($J95,リスト用!$H:$I,2,FALSE)*P95*W95,0)</f>
        <v>0</v>
      </c>
      <c r="AA95">
        <f t="shared" ca="1" si="16"/>
        <v>0</v>
      </c>
      <c r="AB95">
        <f t="shared" ca="1" si="17"/>
        <v>0</v>
      </c>
    </row>
    <row r="96" spans="1:28">
      <c r="A96" s="7" t="str">
        <f t="shared" si="9"/>
        <v/>
      </c>
      <c r="B96" s="39"/>
      <c r="C96" s="39"/>
      <c r="D96" s="39"/>
      <c r="E96" s="39"/>
      <c r="F96" s="39"/>
      <c r="G96" s="39"/>
      <c r="H96" s="56"/>
      <c r="I96" s="56"/>
      <c r="J96" s="39"/>
      <c r="K96" s="8"/>
      <c r="L96" s="25"/>
      <c r="M96" s="36" t="e">
        <f t="shared" si="10"/>
        <v>#NUM!</v>
      </c>
      <c r="N96" s="36" t="e">
        <f t="shared" si="11"/>
        <v>#NUM!</v>
      </c>
      <c r="O96">
        <f t="shared" si="12"/>
        <v>0</v>
      </c>
      <c r="P96" t="e">
        <f t="shared" si="13"/>
        <v>#NUM!</v>
      </c>
      <c r="Q96">
        <f ca="1">IF(I96&gt;'入力シート（基本情報）'!$I$1,1,0)*IF(E96=Q$1,1,0)</f>
        <v>0</v>
      </c>
      <c r="R96">
        <f ca="1">IFERROR(VLOOKUP($F96,リスト用!$P:$Q,2,FALSE)*VLOOKUP($J96,リスト用!$H:$I,2,FALSE)*O96*Q96,0)</f>
        <v>0</v>
      </c>
      <c r="S96">
        <f ca="1">IFERROR(VLOOKUP($F96,リスト用!$P:$Q,2,FALSE)*VLOOKUP($J96,リスト用!$H:$I,2,FALSE)*P96*Q96,0)</f>
        <v>0</v>
      </c>
      <c r="U96">
        <f t="shared" ca="1" si="14"/>
        <v>0</v>
      </c>
      <c r="V96">
        <f t="shared" ca="1" si="15"/>
        <v>0</v>
      </c>
      <c r="W96">
        <f ca="1">IF(I96&gt;'入力シート（基本情報）'!$J$1,1,0)*IF(OR(E96=$W$1,E96=$Q$1),1,0)</f>
        <v>0</v>
      </c>
      <c r="X96">
        <f ca="1">IFERROR(VLOOKUP($E96,リスト用!$M:$N,2,FALSE)*VLOOKUP($J96,リスト用!$H:$I,2,FALSE)*O96*W96,0)</f>
        <v>0</v>
      </c>
      <c r="Y96">
        <f ca="1">IFERROR(VLOOKUP($E96,リスト用!$M:$N,2,FALSE)*VLOOKUP($J96,リスト用!$H:$I,2,FALSE)*P96*W96,0)</f>
        <v>0</v>
      </c>
      <c r="AA96">
        <f t="shared" ca="1" si="16"/>
        <v>0</v>
      </c>
      <c r="AB96">
        <f t="shared" ca="1" si="17"/>
        <v>0</v>
      </c>
    </row>
    <row r="97" spans="1:28">
      <c r="A97" s="7" t="str">
        <f t="shared" si="9"/>
        <v/>
      </c>
      <c r="B97" s="39"/>
      <c r="C97" s="39"/>
      <c r="D97" s="39"/>
      <c r="E97" s="39"/>
      <c r="F97" s="39"/>
      <c r="G97" s="39"/>
      <c r="H97" s="56"/>
      <c r="I97" s="56"/>
      <c r="J97" s="39"/>
      <c r="K97" s="8"/>
      <c r="L97" s="25"/>
      <c r="M97" s="36" t="e">
        <f t="shared" si="10"/>
        <v>#NUM!</v>
      </c>
      <c r="N97" s="36" t="e">
        <f t="shared" si="11"/>
        <v>#NUM!</v>
      </c>
      <c r="O97">
        <f t="shared" si="12"/>
        <v>0</v>
      </c>
      <c r="P97" t="e">
        <f t="shared" si="13"/>
        <v>#NUM!</v>
      </c>
      <c r="Q97">
        <f ca="1">IF(I97&gt;'入力シート（基本情報）'!$I$1,1,0)*IF(E97=Q$1,1,0)</f>
        <v>0</v>
      </c>
      <c r="R97">
        <f ca="1">IFERROR(VLOOKUP($F97,リスト用!$P:$Q,2,FALSE)*VLOOKUP($J97,リスト用!$H:$I,2,FALSE)*O97*Q97,0)</f>
        <v>0</v>
      </c>
      <c r="S97">
        <f ca="1">IFERROR(VLOOKUP($F97,リスト用!$P:$Q,2,FALSE)*VLOOKUP($J97,リスト用!$H:$I,2,FALSE)*P97*Q97,0)</f>
        <v>0</v>
      </c>
      <c r="U97">
        <f t="shared" ca="1" si="14"/>
        <v>0</v>
      </c>
      <c r="V97">
        <f t="shared" ca="1" si="15"/>
        <v>0</v>
      </c>
      <c r="W97">
        <f ca="1">IF(I97&gt;'入力シート（基本情報）'!$J$1,1,0)*IF(OR(E97=$W$1,E97=$Q$1),1,0)</f>
        <v>0</v>
      </c>
      <c r="X97">
        <f ca="1">IFERROR(VLOOKUP($E97,リスト用!$M:$N,2,FALSE)*VLOOKUP($J97,リスト用!$H:$I,2,FALSE)*O97*W97,0)</f>
        <v>0</v>
      </c>
      <c r="Y97">
        <f ca="1">IFERROR(VLOOKUP($E97,リスト用!$M:$N,2,FALSE)*VLOOKUP($J97,リスト用!$H:$I,2,FALSE)*P97*W97,0)</f>
        <v>0</v>
      </c>
      <c r="AA97">
        <f t="shared" ca="1" si="16"/>
        <v>0</v>
      </c>
      <c r="AB97">
        <f t="shared" ca="1" si="17"/>
        <v>0</v>
      </c>
    </row>
    <row r="98" spans="1:28">
      <c r="A98" s="7" t="str">
        <f t="shared" si="9"/>
        <v/>
      </c>
      <c r="B98" s="39"/>
      <c r="C98" s="39"/>
      <c r="D98" s="39"/>
      <c r="E98" s="39"/>
      <c r="F98" s="39"/>
      <c r="G98" s="39"/>
      <c r="H98" s="56"/>
      <c r="I98" s="56"/>
      <c r="J98" s="39"/>
      <c r="K98" s="8"/>
      <c r="L98" s="25"/>
      <c r="M98" s="36" t="e">
        <f t="shared" si="10"/>
        <v>#NUM!</v>
      </c>
      <c r="N98" s="36" t="e">
        <f t="shared" si="11"/>
        <v>#NUM!</v>
      </c>
      <c r="O98">
        <f t="shared" si="12"/>
        <v>0</v>
      </c>
      <c r="P98" t="e">
        <f t="shared" si="13"/>
        <v>#NUM!</v>
      </c>
      <c r="Q98">
        <f ca="1">IF(I98&gt;'入力シート（基本情報）'!$I$1,1,0)*IF(E98=Q$1,1,0)</f>
        <v>0</v>
      </c>
      <c r="R98">
        <f ca="1">IFERROR(VLOOKUP($F98,リスト用!$P:$Q,2,FALSE)*VLOOKUP($J98,リスト用!$H:$I,2,FALSE)*O98*Q98,0)</f>
        <v>0</v>
      </c>
      <c r="S98">
        <f ca="1">IFERROR(VLOOKUP($F98,リスト用!$P:$Q,2,FALSE)*VLOOKUP($J98,リスト用!$H:$I,2,FALSE)*P98*Q98,0)</f>
        <v>0</v>
      </c>
      <c r="U98">
        <f t="shared" ca="1" si="14"/>
        <v>0</v>
      </c>
      <c r="V98">
        <f t="shared" ca="1" si="15"/>
        <v>0</v>
      </c>
      <c r="W98">
        <f ca="1">IF(I98&gt;'入力シート（基本情報）'!$J$1,1,0)*IF(OR(E98=$W$1,E98=$Q$1),1,0)</f>
        <v>0</v>
      </c>
      <c r="X98">
        <f ca="1">IFERROR(VLOOKUP($E98,リスト用!$M:$N,2,FALSE)*VLOOKUP($J98,リスト用!$H:$I,2,FALSE)*O98*W98,0)</f>
        <v>0</v>
      </c>
      <c r="Y98">
        <f ca="1">IFERROR(VLOOKUP($E98,リスト用!$M:$N,2,FALSE)*VLOOKUP($J98,リスト用!$H:$I,2,FALSE)*P98*W98,0)</f>
        <v>0</v>
      </c>
      <c r="AA98">
        <f t="shared" ca="1" si="16"/>
        <v>0</v>
      </c>
      <c r="AB98">
        <f t="shared" ca="1" si="17"/>
        <v>0</v>
      </c>
    </row>
    <row r="99" spans="1:28">
      <c r="A99" s="7" t="str">
        <f t="shared" si="9"/>
        <v/>
      </c>
      <c r="B99" s="39"/>
      <c r="C99" s="39"/>
      <c r="D99" s="39"/>
      <c r="E99" s="39"/>
      <c r="F99" s="39"/>
      <c r="G99" s="39"/>
      <c r="H99" s="56"/>
      <c r="I99" s="56"/>
      <c r="J99" s="39"/>
      <c r="K99" s="8"/>
      <c r="L99" s="25"/>
      <c r="M99" s="36" t="e">
        <f t="shared" si="10"/>
        <v>#NUM!</v>
      </c>
      <c r="N99" s="36" t="e">
        <f t="shared" si="11"/>
        <v>#NUM!</v>
      </c>
      <c r="O99">
        <f t="shared" si="12"/>
        <v>0</v>
      </c>
      <c r="P99" t="e">
        <f t="shared" si="13"/>
        <v>#NUM!</v>
      </c>
      <c r="Q99">
        <f ca="1">IF(I99&gt;'入力シート（基本情報）'!$I$1,1,0)*IF(E99=Q$1,1,0)</f>
        <v>0</v>
      </c>
      <c r="R99">
        <f ca="1">IFERROR(VLOOKUP($F99,リスト用!$P:$Q,2,FALSE)*VLOOKUP($J99,リスト用!$H:$I,2,FALSE)*O99*Q99,0)</f>
        <v>0</v>
      </c>
      <c r="S99">
        <f ca="1">IFERROR(VLOOKUP($F99,リスト用!$P:$Q,2,FALSE)*VLOOKUP($J99,リスト用!$H:$I,2,FALSE)*P99*Q99,0)</f>
        <v>0</v>
      </c>
      <c r="U99">
        <f t="shared" ca="1" si="14"/>
        <v>0</v>
      </c>
      <c r="V99">
        <f t="shared" ca="1" si="15"/>
        <v>0</v>
      </c>
      <c r="W99">
        <f ca="1">IF(I99&gt;'入力シート（基本情報）'!$J$1,1,0)*IF(OR(E99=$W$1,E99=$Q$1),1,0)</f>
        <v>0</v>
      </c>
      <c r="X99">
        <f ca="1">IFERROR(VLOOKUP($E99,リスト用!$M:$N,2,FALSE)*VLOOKUP($J99,リスト用!$H:$I,2,FALSE)*O99*W99,0)</f>
        <v>0</v>
      </c>
      <c r="Y99">
        <f ca="1">IFERROR(VLOOKUP($E99,リスト用!$M:$N,2,FALSE)*VLOOKUP($J99,リスト用!$H:$I,2,FALSE)*P99*W99,0)</f>
        <v>0</v>
      </c>
      <c r="AA99">
        <f t="shared" ca="1" si="16"/>
        <v>0</v>
      </c>
      <c r="AB99">
        <f t="shared" ca="1" si="17"/>
        <v>0</v>
      </c>
    </row>
    <row r="100" spans="1:28">
      <c r="A100" s="7" t="str">
        <f t="shared" si="9"/>
        <v/>
      </c>
      <c r="B100" s="39"/>
      <c r="C100" s="39"/>
      <c r="D100" s="39"/>
      <c r="E100" s="39"/>
      <c r="F100" s="39"/>
      <c r="G100" s="39"/>
      <c r="H100" s="56"/>
      <c r="I100" s="56"/>
      <c r="J100" s="39"/>
      <c r="K100" s="8"/>
      <c r="L100" s="25"/>
      <c r="M100" s="36" t="e">
        <f t="shared" si="10"/>
        <v>#NUM!</v>
      </c>
      <c r="N100" s="36" t="e">
        <f t="shared" si="11"/>
        <v>#NUM!</v>
      </c>
      <c r="O100">
        <f t="shared" si="12"/>
        <v>0</v>
      </c>
      <c r="P100" t="e">
        <f t="shared" si="13"/>
        <v>#NUM!</v>
      </c>
      <c r="Q100">
        <f ca="1">IF(I100&gt;'入力シート（基本情報）'!$I$1,1,0)*IF(E100=Q$1,1,0)</f>
        <v>0</v>
      </c>
      <c r="R100">
        <f ca="1">IFERROR(VLOOKUP($F100,リスト用!$P:$Q,2,FALSE)*VLOOKUP($J100,リスト用!$H:$I,2,FALSE)*O100*Q100,0)</f>
        <v>0</v>
      </c>
      <c r="S100">
        <f ca="1">IFERROR(VLOOKUP($F100,リスト用!$P:$Q,2,FALSE)*VLOOKUP($J100,リスト用!$H:$I,2,FALSE)*P100*Q100,0)</f>
        <v>0</v>
      </c>
      <c r="U100">
        <f t="shared" ca="1" si="14"/>
        <v>0</v>
      </c>
      <c r="V100">
        <f t="shared" ca="1" si="15"/>
        <v>0</v>
      </c>
      <c r="W100">
        <f ca="1">IF(I100&gt;'入力シート（基本情報）'!$J$1,1,0)*IF(OR(E100=$W$1,E100=$Q$1),1,0)</f>
        <v>0</v>
      </c>
      <c r="X100">
        <f ca="1">IFERROR(VLOOKUP($E100,リスト用!$M:$N,2,FALSE)*VLOOKUP($J100,リスト用!$H:$I,2,FALSE)*O100*W100,0)</f>
        <v>0</v>
      </c>
      <c r="Y100">
        <f ca="1">IFERROR(VLOOKUP($E100,リスト用!$M:$N,2,FALSE)*VLOOKUP($J100,リスト用!$H:$I,2,FALSE)*P100*W100,0)</f>
        <v>0</v>
      </c>
      <c r="AA100">
        <f t="shared" ca="1" si="16"/>
        <v>0</v>
      </c>
      <c r="AB100">
        <f t="shared" ca="1" si="17"/>
        <v>0</v>
      </c>
    </row>
    <row r="101" spans="1:28">
      <c r="A101" s="7" t="str">
        <f t="shared" si="9"/>
        <v/>
      </c>
      <c r="B101" s="39"/>
      <c r="C101" s="39"/>
      <c r="D101" s="39"/>
      <c r="E101" s="39"/>
      <c r="F101" s="39"/>
      <c r="G101" s="39"/>
      <c r="H101" s="56"/>
      <c r="I101" s="56"/>
      <c r="J101" s="39"/>
      <c r="K101" s="8"/>
      <c r="L101" s="25"/>
      <c r="M101" s="36" t="e">
        <f t="shared" si="10"/>
        <v>#NUM!</v>
      </c>
      <c r="N101" s="36" t="e">
        <f t="shared" si="11"/>
        <v>#NUM!</v>
      </c>
      <c r="O101">
        <f t="shared" si="12"/>
        <v>0</v>
      </c>
      <c r="P101" t="e">
        <f t="shared" si="13"/>
        <v>#NUM!</v>
      </c>
      <c r="Q101">
        <f ca="1">IF(I101&gt;'入力シート（基本情報）'!$I$1,1,0)*IF(E101=Q$1,1,0)</f>
        <v>0</v>
      </c>
      <c r="R101">
        <f ca="1">IFERROR(VLOOKUP($F101,リスト用!$P:$Q,2,FALSE)*VLOOKUP($J101,リスト用!$H:$I,2,FALSE)*O101*Q101,0)</f>
        <v>0</v>
      </c>
      <c r="S101">
        <f ca="1">IFERROR(VLOOKUP($F101,リスト用!$P:$Q,2,FALSE)*VLOOKUP($J101,リスト用!$H:$I,2,FALSE)*P101*Q101,0)</f>
        <v>0</v>
      </c>
      <c r="U101">
        <f t="shared" ca="1" si="14"/>
        <v>0</v>
      </c>
      <c r="V101">
        <f t="shared" ca="1" si="15"/>
        <v>0</v>
      </c>
      <c r="W101">
        <f ca="1">IF(I101&gt;'入力シート（基本情報）'!$J$1,1,0)*IF(OR(E101=$W$1,E101=$Q$1),1,0)</f>
        <v>0</v>
      </c>
      <c r="X101">
        <f ca="1">IFERROR(VLOOKUP($E101,リスト用!$M:$N,2,FALSE)*VLOOKUP($J101,リスト用!$H:$I,2,FALSE)*O101*W101,0)</f>
        <v>0</v>
      </c>
      <c r="Y101">
        <f ca="1">IFERROR(VLOOKUP($E101,リスト用!$M:$N,2,FALSE)*VLOOKUP($J101,リスト用!$H:$I,2,FALSE)*P101*W101,0)</f>
        <v>0</v>
      </c>
      <c r="AA101">
        <f t="shared" ca="1" si="16"/>
        <v>0</v>
      </c>
      <c r="AB101">
        <f t="shared" ca="1" si="17"/>
        <v>0</v>
      </c>
    </row>
  </sheetData>
  <sheetProtection algorithmName="SHA-512" hashValue="4diyN68+75dckJouOl49YKJFpO/OajyRWG1neZD2HIMPSrDed4iruqWo42sJvj8jaQj3BwRYl9/8OIvtrABsqg==" saltValue="p9kFqDHzOC40A7wOnXlPpw==" spinCount="100000" sheet="1" objects="1" scenarios="1" selectLockedCells="1"/>
  <dataConsolidate/>
  <phoneticPr fontId="1"/>
  <conditionalFormatting sqref="H2:J1048576">
    <cfRule type="expression" dxfId="32" priority="22">
      <formula>AND($A2&lt;&gt;"",ISBLANK(H2))</formula>
    </cfRule>
  </conditionalFormatting>
  <conditionalFormatting sqref="D2">
    <cfRule type="expression" dxfId="31" priority="17">
      <formula>AND($D$2&lt;&gt;"高校２",$D$2&lt;&gt;"高校３")</formula>
    </cfRule>
  </conditionalFormatting>
  <conditionalFormatting sqref="J1:J1048576">
    <cfRule type="expression" dxfId="30" priority="10">
      <formula>AND(J1="休職等（３か月以上のもの）",O1*30+P1&lt;90)</formula>
    </cfRule>
    <cfRule type="expression" dxfId="29" priority="11">
      <formula>AND(NOT(ISBLANK(D1)),J1&lt;&gt;"正規課程",J1&lt;&gt;"休学、留年等",J1&lt;&gt;$J$1)</formula>
    </cfRule>
    <cfRule type="expression" dxfId="28" priority="12">
      <formula>AND(ISBLANK(D1),OR(J1="正規課程",J1="休学、留年等"))</formula>
    </cfRule>
  </conditionalFormatting>
  <conditionalFormatting sqref="H1:H1048576">
    <cfRule type="expression" dxfId="27" priority="16">
      <formula>AND($A1&gt;1,$A1&lt;101,I1048576+1&lt;&gt;H1)</formula>
    </cfRule>
  </conditionalFormatting>
  <conditionalFormatting sqref="I1:I1048576">
    <cfRule type="expression" dxfId="26" priority="15">
      <formula>AND($A1&gt;1,$A1&lt;101,H1&gt;I1)</formula>
    </cfRule>
  </conditionalFormatting>
  <conditionalFormatting sqref="D1:E1048576 G1:J1048576">
    <cfRule type="expression" dxfId="25" priority="13">
      <formula>AND($A1="",NOT(ISBLANK(D1)),ROW(D1)&lt;&gt;2)</formula>
    </cfRule>
  </conditionalFormatting>
  <conditionalFormatting sqref="E1:E1048576 C1:C1048576">
    <cfRule type="expression" dxfId="24" priority="9">
      <formula>AND($A1&lt;&gt;"",ISBLANK($D1),ISBLANK(C1),$J1&lt;&gt;"29時間未満、在家庭、浪人等")</formula>
    </cfRule>
  </conditionalFormatting>
  <conditionalFormatting sqref="V1:W1 M1:S1 AA1:AB1 M2:AB1048576">
    <cfRule type="expression" dxfId="23" priority="8">
      <formula>AND(ISERROR($M1),ISERROR($N1))</formula>
    </cfRule>
  </conditionalFormatting>
  <conditionalFormatting sqref="X1:Y1">
    <cfRule type="expression" dxfId="22" priority="7">
      <formula>AND(ISERROR($M1),ISERROR($N1))</formula>
    </cfRule>
  </conditionalFormatting>
  <conditionalFormatting sqref="G1:G1048576">
    <cfRule type="expression" dxfId="21" priority="6">
      <formula>AND(OR(LEFT(E1,3)="その他",LEFT(F1,3)="その他",RIGHT(E1,2)="経験"),ISBLANK(G1))</formula>
    </cfRule>
  </conditionalFormatting>
  <conditionalFormatting sqref="D1:D1048576">
    <cfRule type="expression" dxfId="20" priority="5">
      <formula>AND($E1&lt;&gt;"学生",$A1&lt;&gt;"",$D1&lt;&gt;"学校区分")</formula>
    </cfRule>
  </conditionalFormatting>
  <conditionalFormatting sqref="F1:F1048576">
    <cfRule type="expression" dxfId="19" priority="1">
      <formula>AND(RIGHT($E1,3)="等経験",$A1&lt;&gt;"",ISBLANK($F1))</formula>
    </cfRule>
    <cfRule type="expression" dxfId="18" priority="4">
      <formula>AND(RIGHT($E1,3)&lt;&gt;"等経験",$A1&lt;&gt;"",$F1&lt;&gt;"業務内容")</formula>
    </cfRule>
  </conditionalFormatting>
  <conditionalFormatting sqref="K3 K6">
    <cfRule type="expression" dxfId="17" priority="3">
      <formula>K3&lt;L3</formula>
    </cfRule>
  </conditionalFormatting>
  <dataValidations count="4">
    <dataValidation allowBlank="1" showInputMessage="1" showErrorMessage="1" prompt="高等学校以降の経歴を古い順に入力してください。" sqref="B2:B1048576 C102:C1048576"/>
    <dataValidation allowBlank="1" showInputMessage="1" showErrorMessage="1" prompt="空白期間が存在しないよう、入力してください。" sqref="H2:I101"/>
    <dataValidation allowBlank="1" showInputMessage="1" showErrorMessage="1" prompt="職歴の場合のみ入力してください。" sqref="C2:C101"/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>
          <x14:formula1>
            <xm:f>リスト用!$M$1:$M$6</xm:f>
          </x14:formula1>
          <xm:sqref>E2:E1048576</xm:sqref>
        </x14:dataValidation>
        <x14:dataValidation type="list" allowBlank="1" showInputMessage="1" showErrorMessage="1">
          <x14:formula1>
            <xm:f>リスト用!$P$1:$P$5</xm:f>
          </x14:formula1>
          <xm:sqref>F2:F1048576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2" sqref="F22"/>
    </sheetView>
  </sheetViews>
  <sheetFormatPr defaultColWidth="9" defaultRowHeight="14" outlineLevelCol="1"/>
  <cols>
    <col min="1" max="1" width="4.33203125" style="7" bestFit="1" customWidth="1"/>
    <col min="2" max="2" width="35.75" style="7" customWidth="1"/>
    <col min="3" max="3" width="30.58203125" style="7" customWidth="1"/>
    <col min="4" max="4" width="9.5" style="7" bestFit="1" customWidth="1"/>
    <col min="5" max="6" width="15.83203125" style="45" customWidth="1"/>
    <col min="7" max="7" width="39.75" style="45" customWidth="1"/>
    <col min="8" max="9" width="10.5" style="7" bestFit="1" customWidth="1"/>
    <col min="10" max="10" width="22.25" style="45" customWidth="1"/>
    <col min="11" max="11" width="18.33203125" style="8" hidden="1" customWidth="1" outlineLevel="1"/>
    <col min="12" max="12" width="9" style="7" hidden="1" customWidth="1" outlineLevel="1"/>
    <col min="13" max="14" width="10.5" style="7" hidden="1" customWidth="1" outlineLevel="1"/>
    <col min="15" max="28" width="9" style="7" hidden="1" customWidth="1" outlineLevel="1"/>
    <col min="29" max="29" width="9" style="7" collapsed="1"/>
    <col min="30" max="16384" width="9" style="7"/>
  </cols>
  <sheetData>
    <row r="1" spans="1:28">
      <c r="A1" s="7" t="s">
        <v>135</v>
      </c>
      <c r="B1" s="7" t="s">
        <v>132</v>
      </c>
      <c r="C1" s="7" t="s">
        <v>263</v>
      </c>
      <c r="D1" s="7" t="s">
        <v>151</v>
      </c>
      <c r="E1" s="45" t="s">
        <v>273</v>
      </c>
      <c r="F1" s="7" t="s">
        <v>280</v>
      </c>
      <c r="G1" s="45" t="s">
        <v>274</v>
      </c>
      <c r="H1" s="7" t="s">
        <v>256</v>
      </c>
      <c r="I1" s="7" t="s">
        <v>257</v>
      </c>
      <c r="J1" s="45" t="s">
        <v>262</v>
      </c>
      <c r="K1" s="46"/>
      <c r="O1" s="7" t="s">
        <v>260</v>
      </c>
      <c r="P1" s="7" t="s">
        <v>261</v>
      </c>
      <c r="Q1" s="7" t="s">
        <v>275</v>
      </c>
      <c r="R1" s="7">
        <f ca="1">SUM(U2:U101)</f>
        <v>60</v>
      </c>
      <c r="S1" s="7">
        <f ca="1">SUM(V2:V101)</f>
        <v>0</v>
      </c>
      <c r="T1" s="7">
        <f ca="1">R1+INT(S1/30)+IF(MOD(S1,30)=0,0,1)</f>
        <v>60</v>
      </c>
      <c r="W1" s="7" t="s">
        <v>276</v>
      </c>
      <c r="X1" s="7">
        <f>SUM(AA2:AA101)</f>
        <v>189</v>
      </c>
      <c r="Y1" s="7">
        <f>SUM(AB2:AB101)</f>
        <v>28</v>
      </c>
      <c r="Z1" s="7">
        <f>X1+INT(Y1/30)+IF(MOD(Y1,30)=0,0,1)</f>
        <v>190</v>
      </c>
    </row>
    <row r="2" spans="1:28">
      <c r="A2" s="7">
        <f>IF(ISBLANK(B2),"",ROW()-1)</f>
        <v>1</v>
      </c>
      <c r="B2" s="26" t="s">
        <v>278</v>
      </c>
      <c r="C2" s="26"/>
      <c r="D2" s="26" t="s">
        <v>140</v>
      </c>
      <c r="E2" s="47" t="s">
        <v>271</v>
      </c>
      <c r="F2" s="59"/>
      <c r="G2" s="48"/>
      <c r="H2" s="55">
        <v>35521</v>
      </c>
      <c r="I2" s="55">
        <v>36616</v>
      </c>
      <c r="J2" s="47" t="s">
        <v>154</v>
      </c>
      <c r="K2" s="42" t="s">
        <v>283</v>
      </c>
      <c r="L2" s="49"/>
      <c r="M2" s="50">
        <f>EOMONTH(H2-1,0)+1</f>
        <v>35521</v>
      </c>
      <c r="N2" s="50">
        <f>EOMONTH(I2+1,-1)</f>
        <v>36616</v>
      </c>
      <c r="O2" s="7">
        <f>IFERROR(DATEDIF(M2,N2+1,"M"),0)</f>
        <v>36</v>
      </c>
      <c r="P2" s="7">
        <f>IF(N2+1&lt;M2,I2-H2+1,(M2-H2)+(I2-N2))</f>
        <v>0</v>
      </c>
      <c r="Q2" s="7">
        <f ca="1">IF(I2&gt;'入力シート（基本情報）'!$I$1,1,0)</f>
        <v>0</v>
      </c>
      <c r="R2" s="7">
        <f ca="1">IFERROR(VLOOKUP($F2,リスト用!$P:$Q,2,FALSE)*VLOOKUP($J2,リスト用!$H:$I,2,FALSE)*O2*Q2,0)</f>
        <v>0</v>
      </c>
      <c r="S2" s="7">
        <f ca="1">IFERROR(VLOOKUP($F2,リスト用!$P:$Q,2,FALSE)*VLOOKUP($J2,リスト用!$H:$I,2,FALSE)*P2*Q2,0)</f>
        <v>0</v>
      </c>
      <c r="U2" s="7">
        <f ca="1">INT(R2)</f>
        <v>0</v>
      </c>
      <c r="V2" s="7">
        <f ca="1">(R2-U2)*30+S2</f>
        <v>0</v>
      </c>
      <c r="W2" s="7">
        <f>IF(D2="高校３",0,1)</f>
        <v>0</v>
      </c>
      <c r="X2" s="7">
        <f>IFERROR(VLOOKUP($E2,リスト用!$M:$N,2,FALSE)*VLOOKUP($J2,リスト用!$H:$I,2,FALSE)*O2*W2,0)</f>
        <v>0</v>
      </c>
      <c r="Y2" s="7">
        <f>IFERROR(VLOOKUP($E2,リスト用!$M:$N,2,FALSE)*VLOOKUP($J2,リスト用!$H:$I,2,FALSE)*P2*W2,0)</f>
        <v>0</v>
      </c>
      <c r="AA2" s="7">
        <f>INT(X2)</f>
        <v>0</v>
      </c>
      <c r="AB2" s="7">
        <f>(X2-AA2)*30+Y2</f>
        <v>0</v>
      </c>
    </row>
    <row r="3" spans="1:28">
      <c r="A3" s="7">
        <f t="shared" ref="A3:A66" si="0">IF(ISBLANK(B3),"",ROW()-1)</f>
        <v>2</v>
      </c>
      <c r="B3" s="26" t="s">
        <v>244</v>
      </c>
      <c r="C3" s="26"/>
      <c r="D3" s="58"/>
      <c r="E3" s="47" t="s">
        <v>244</v>
      </c>
      <c r="F3" s="59"/>
      <c r="G3" s="48" t="s">
        <v>243</v>
      </c>
      <c r="H3" s="55">
        <v>36617</v>
      </c>
      <c r="I3" s="55">
        <v>36981</v>
      </c>
      <c r="J3" s="47" t="s">
        <v>251</v>
      </c>
      <c r="K3" s="51">
        <f>Z1</f>
        <v>190</v>
      </c>
      <c r="L3" s="49"/>
      <c r="M3" s="50">
        <f t="shared" ref="M3:M66" si="1">EOMONTH(H3-1,0)+1</f>
        <v>36617</v>
      </c>
      <c r="N3" s="50">
        <f t="shared" ref="N3:N66" si="2">EOMONTH(I3+1,-1)</f>
        <v>36981</v>
      </c>
      <c r="O3" s="7">
        <f t="shared" ref="O3:O66" si="3">IFERROR(DATEDIF(M3,N3+1,"M"),0)</f>
        <v>12</v>
      </c>
      <c r="P3" s="7">
        <f t="shared" ref="P3:P66" si="4">IF(N3+1&lt;M3,I3-H3+1,(M3-H3)+(I3-N3))</f>
        <v>0</v>
      </c>
      <c r="Q3" s="7">
        <f ca="1">IF(I3&gt;'入力シート（基本情報）'!$I$1,1,0)</f>
        <v>0</v>
      </c>
      <c r="R3" s="7">
        <f ca="1">IFERROR(VLOOKUP($F3,リスト用!$P:$Q,2,FALSE)*VLOOKUP($J3,リスト用!$H:$I,2,FALSE)*O3*Q3,0)</f>
        <v>0</v>
      </c>
      <c r="S3" s="7">
        <f ca="1">IFERROR(VLOOKUP($F3,リスト用!$P:$Q,2,FALSE)*VLOOKUP($J3,リスト用!$H:$I,2,FALSE)*P3*Q3,0)</f>
        <v>0</v>
      </c>
      <c r="U3" s="7">
        <f ca="1">INT(R3)</f>
        <v>0</v>
      </c>
      <c r="V3" s="7">
        <f ca="1">(R3-U3)*30+S3</f>
        <v>0</v>
      </c>
      <c r="W3" s="7">
        <f t="shared" ref="W3:W66" si="5">IF(D3="高校３",0,1)</f>
        <v>1</v>
      </c>
      <c r="X3" s="7">
        <f>IFERROR(VLOOKUP($E3,リスト用!$M:$N,2,FALSE)*VLOOKUP($J3,リスト用!$H:$I,2,FALSE)*O3*W3,0)</f>
        <v>0</v>
      </c>
      <c r="Y3" s="7">
        <f>IFERROR(VLOOKUP($E3,リスト用!$M:$N,2,FALSE)*VLOOKUP($J3,リスト用!$H:$I,2,FALSE)*P3*W3,0)</f>
        <v>0</v>
      </c>
      <c r="AA3" s="7">
        <f>INT(X3)</f>
        <v>0</v>
      </c>
      <c r="AB3" s="7">
        <f>(X3-AA3)*30+Y3</f>
        <v>0</v>
      </c>
    </row>
    <row r="4" spans="1:28">
      <c r="A4" s="7">
        <f t="shared" si="0"/>
        <v>3</v>
      </c>
      <c r="B4" s="26" t="s">
        <v>279</v>
      </c>
      <c r="C4" s="26"/>
      <c r="D4" s="26" t="s">
        <v>145</v>
      </c>
      <c r="E4" s="47" t="s">
        <v>271</v>
      </c>
      <c r="F4" s="59"/>
      <c r="G4" s="48"/>
      <c r="H4" s="55">
        <v>36982</v>
      </c>
      <c r="I4" s="55">
        <v>38442</v>
      </c>
      <c r="J4" s="47" t="s">
        <v>154</v>
      </c>
      <c r="K4" s="52"/>
      <c r="L4" s="49"/>
      <c r="M4" s="50">
        <f t="shared" si="1"/>
        <v>36982</v>
      </c>
      <c r="N4" s="50">
        <f t="shared" si="2"/>
        <v>38442</v>
      </c>
      <c r="O4" s="7">
        <f t="shared" si="3"/>
        <v>48</v>
      </c>
      <c r="P4" s="7">
        <f t="shared" si="4"/>
        <v>0</v>
      </c>
      <c r="Q4" s="7">
        <f ca="1">IF(I4&gt;'入力シート（基本情報）'!$I$1,1,0)</f>
        <v>0</v>
      </c>
      <c r="R4" s="7">
        <f ca="1">IFERROR(VLOOKUP($F4,リスト用!$P:$Q,2,FALSE)*VLOOKUP($J4,リスト用!$H:$I,2,FALSE)*O4*Q4,0)</f>
        <v>0</v>
      </c>
      <c r="S4" s="7">
        <f ca="1">IFERROR(VLOOKUP($F4,リスト用!$P:$Q,2,FALSE)*VLOOKUP($J4,リスト用!$H:$I,2,FALSE)*P4*Q4,0)</f>
        <v>0</v>
      </c>
      <c r="U4" s="7">
        <f t="shared" ref="U4:U67" ca="1" si="6">INT(R4)</f>
        <v>0</v>
      </c>
      <c r="V4" s="7">
        <f t="shared" ref="V4:V67" ca="1" si="7">(R4-U4)*30+S4</f>
        <v>0</v>
      </c>
      <c r="W4" s="7">
        <f t="shared" si="5"/>
        <v>1</v>
      </c>
      <c r="X4" s="7">
        <f>IFERROR(VLOOKUP($E4,リスト用!$M:$N,2,FALSE)*VLOOKUP($J4,リスト用!$H:$I,2,FALSE)*O4*W4,0)</f>
        <v>0</v>
      </c>
      <c r="Y4" s="7">
        <f>IFERROR(VLOOKUP($E4,リスト用!$M:$N,2,FALSE)*VLOOKUP($J4,リスト用!$H:$I,2,FALSE)*P4*W4,0)</f>
        <v>0</v>
      </c>
      <c r="AA4" s="7">
        <f t="shared" ref="AA4:AA67" si="8">INT(X4)</f>
        <v>0</v>
      </c>
      <c r="AB4" s="7">
        <f t="shared" ref="AB4:AB67" si="9">(X4-AA4)*30+Y4</f>
        <v>0</v>
      </c>
    </row>
    <row r="5" spans="1:28">
      <c r="A5" s="7">
        <f t="shared" si="0"/>
        <v>4</v>
      </c>
      <c r="B5" s="26" t="s">
        <v>279</v>
      </c>
      <c r="C5" s="26"/>
      <c r="D5" s="26" t="s">
        <v>145</v>
      </c>
      <c r="E5" s="47" t="s">
        <v>271</v>
      </c>
      <c r="F5" s="59"/>
      <c r="G5" s="48" t="s">
        <v>307</v>
      </c>
      <c r="H5" s="55">
        <v>38443</v>
      </c>
      <c r="I5" s="55">
        <v>39172</v>
      </c>
      <c r="J5" s="47" t="s">
        <v>252</v>
      </c>
      <c r="K5" s="42" t="s">
        <v>284</v>
      </c>
      <c r="L5" s="49"/>
      <c r="M5" s="50">
        <f t="shared" si="1"/>
        <v>38443</v>
      </c>
      <c r="N5" s="50">
        <f t="shared" si="2"/>
        <v>39172</v>
      </c>
      <c r="O5" s="7">
        <f t="shared" si="3"/>
        <v>24</v>
      </c>
      <c r="P5" s="7">
        <f t="shared" si="4"/>
        <v>0</v>
      </c>
      <c r="Q5" s="7">
        <f ca="1">IF(I5&gt;'入力シート（基本情報）'!$I$1,1,0)</f>
        <v>0</v>
      </c>
      <c r="R5" s="7">
        <f ca="1">IFERROR(VLOOKUP($F5,リスト用!$P:$Q,2,FALSE)*VLOOKUP($J5,リスト用!$H:$I,2,FALSE)*O5*Q5,0)</f>
        <v>0</v>
      </c>
      <c r="S5" s="7">
        <f ca="1">IFERROR(VLOOKUP($F5,リスト用!$P:$Q,2,FALSE)*VLOOKUP($J5,リスト用!$H:$I,2,FALSE)*P5*Q5,0)</f>
        <v>0</v>
      </c>
      <c r="U5" s="7">
        <f t="shared" ca="1" si="6"/>
        <v>0</v>
      </c>
      <c r="V5" s="7">
        <f t="shared" ca="1" si="7"/>
        <v>0</v>
      </c>
      <c r="W5" s="7">
        <f t="shared" si="5"/>
        <v>1</v>
      </c>
      <c r="X5" s="7">
        <f>IFERROR(VLOOKUP($E5,リスト用!$M:$N,2,FALSE)*VLOOKUP($J5,リスト用!$H:$I,2,FALSE)*O5*W5,0)</f>
        <v>0</v>
      </c>
      <c r="Y5" s="7">
        <f>IFERROR(VLOOKUP($E5,リスト用!$M:$N,2,FALSE)*VLOOKUP($J5,リスト用!$H:$I,2,FALSE)*P5*W5,0)</f>
        <v>0</v>
      </c>
      <c r="AA5" s="7">
        <f t="shared" si="8"/>
        <v>0</v>
      </c>
      <c r="AB5" s="7">
        <f t="shared" si="9"/>
        <v>0</v>
      </c>
    </row>
    <row r="6" spans="1:28">
      <c r="A6" s="7">
        <f t="shared" si="0"/>
        <v>5</v>
      </c>
      <c r="B6" s="26" t="s">
        <v>259</v>
      </c>
      <c r="C6" s="26" t="s">
        <v>264</v>
      </c>
      <c r="D6" s="58"/>
      <c r="E6" s="47" t="s">
        <v>290</v>
      </c>
      <c r="F6" s="47" t="s">
        <v>293</v>
      </c>
      <c r="G6" s="54"/>
      <c r="H6" s="55">
        <v>39173</v>
      </c>
      <c r="I6" s="55">
        <v>40298</v>
      </c>
      <c r="J6" s="47" t="s">
        <v>254</v>
      </c>
      <c r="K6" s="51">
        <f ca="1">T1</f>
        <v>60</v>
      </c>
      <c r="L6" s="49"/>
      <c r="M6" s="50">
        <f t="shared" si="1"/>
        <v>39173</v>
      </c>
      <c r="N6" s="50">
        <f t="shared" si="2"/>
        <v>40298</v>
      </c>
      <c r="O6" s="7">
        <f t="shared" si="3"/>
        <v>37</v>
      </c>
      <c r="P6" s="7">
        <f t="shared" si="4"/>
        <v>0</v>
      </c>
      <c r="Q6" s="7">
        <f ca="1">IF(I6&gt;'入力シート（基本情報）'!$I$1,1,0)</f>
        <v>0</v>
      </c>
      <c r="R6" s="7">
        <f ca="1">IFERROR(VLOOKUP($F6,リスト用!$P:$Q,2,FALSE)*VLOOKUP($J6,リスト用!$H:$I,2,FALSE)*O6*Q6,0)</f>
        <v>0</v>
      </c>
      <c r="S6" s="7">
        <f ca="1">IFERROR(VLOOKUP($F6,リスト用!$P:$Q,2,FALSE)*VLOOKUP($J6,リスト用!$H:$I,2,FALSE)*P6*Q6,0)</f>
        <v>0</v>
      </c>
      <c r="U6" s="7">
        <f t="shared" ca="1" si="6"/>
        <v>0</v>
      </c>
      <c r="V6" s="7">
        <f t="shared" ca="1" si="7"/>
        <v>0</v>
      </c>
      <c r="W6" s="7">
        <f t="shared" si="5"/>
        <v>1</v>
      </c>
      <c r="X6" s="7">
        <f>IFERROR(VLOOKUP($E6,リスト用!$M:$N,2,FALSE)*VLOOKUP($J6,リスト用!$H:$I,2,FALSE)*O6*W6,0)</f>
        <v>37</v>
      </c>
      <c r="Y6" s="7">
        <f>IFERROR(VLOOKUP($E6,リスト用!$M:$N,2,FALSE)*VLOOKUP($J6,リスト用!$H:$I,2,FALSE)*P6*W6,0)</f>
        <v>0</v>
      </c>
      <c r="AA6" s="7">
        <f t="shared" si="8"/>
        <v>37</v>
      </c>
      <c r="AB6" s="7">
        <f t="shared" si="9"/>
        <v>0</v>
      </c>
    </row>
    <row r="7" spans="1:28">
      <c r="A7" s="7">
        <f t="shared" si="0"/>
        <v>6</v>
      </c>
      <c r="B7" s="26" t="s">
        <v>259</v>
      </c>
      <c r="C7" s="26" t="s">
        <v>264</v>
      </c>
      <c r="D7" s="58"/>
      <c r="E7" s="47" t="s">
        <v>272</v>
      </c>
      <c r="F7" s="59"/>
      <c r="G7" s="53" t="s">
        <v>301</v>
      </c>
      <c r="H7" s="55">
        <v>40299</v>
      </c>
      <c r="I7" s="55">
        <v>40999</v>
      </c>
      <c r="J7" s="47" t="s">
        <v>258</v>
      </c>
      <c r="L7" s="49"/>
      <c r="M7" s="50">
        <f t="shared" si="1"/>
        <v>40299</v>
      </c>
      <c r="N7" s="50">
        <f t="shared" si="2"/>
        <v>40999</v>
      </c>
      <c r="O7" s="7">
        <f t="shared" si="3"/>
        <v>23</v>
      </c>
      <c r="P7" s="7">
        <f t="shared" si="4"/>
        <v>0</v>
      </c>
      <c r="Q7" s="7">
        <f ca="1">IF(I7&gt;'入力シート（基本情報）'!$I$1,1,0)</f>
        <v>0</v>
      </c>
      <c r="R7" s="7">
        <f ca="1">IFERROR(VLOOKUP($F7,リスト用!$P:$Q,2,FALSE)*VLOOKUP($J7,リスト用!$H:$I,2,FALSE)*O7*Q7,0)</f>
        <v>0</v>
      </c>
      <c r="S7" s="7">
        <f ca="1">IFERROR(VLOOKUP($F7,リスト用!$P:$Q,2,FALSE)*VLOOKUP($J7,リスト用!$H:$I,2,FALSE)*P7*Q7,0)</f>
        <v>0</v>
      </c>
      <c r="U7" s="7">
        <f t="shared" ca="1" si="6"/>
        <v>0</v>
      </c>
      <c r="V7" s="7">
        <f t="shared" ca="1" si="7"/>
        <v>0</v>
      </c>
      <c r="W7" s="7">
        <f t="shared" si="5"/>
        <v>1</v>
      </c>
      <c r="X7" s="7">
        <f>IFERROR(VLOOKUP($E7,リスト用!$M:$N,2,FALSE)*VLOOKUP($J7,リスト用!$H:$I,2,FALSE)*O7*W7,0)</f>
        <v>0</v>
      </c>
      <c r="Y7" s="7">
        <f>IFERROR(VLOOKUP($E7,リスト用!$M:$N,2,FALSE)*VLOOKUP($J7,リスト用!$H:$I,2,FALSE)*P7*W7,0)</f>
        <v>0</v>
      </c>
      <c r="AA7" s="7">
        <f t="shared" si="8"/>
        <v>0</v>
      </c>
      <c r="AB7" s="7">
        <f t="shared" si="9"/>
        <v>0</v>
      </c>
    </row>
    <row r="8" spans="1:28">
      <c r="A8" s="7">
        <f t="shared" si="0"/>
        <v>7</v>
      </c>
      <c r="B8" s="26" t="s">
        <v>259</v>
      </c>
      <c r="C8" s="26" t="s">
        <v>264</v>
      </c>
      <c r="D8" s="58"/>
      <c r="E8" s="47" t="s">
        <v>290</v>
      </c>
      <c r="F8" s="60" t="s">
        <v>294</v>
      </c>
      <c r="G8" s="48" t="s">
        <v>299</v>
      </c>
      <c r="H8" s="55">
        <v>41000</v>
      </c>
      <c r="I8" s="55">
        <v>41729</v>
      </c>
      <c r="J8" s="47" t="s">
        <v>254</v>
      </c>
      <c r="L8" s="49"/>
      <c r="M8" s="50">
        <f t="shared" si="1"/>
        <v>41000</v>
      </c>
      <c r="N8" s="50">
        <f t="shared" si="2"/>
        <v>41729</v>
      </c>
      <c r="O8" s="7">
        <f t="shared" si="3"/>
        <v>24</v>
      </c>
      <c r="P8" s="7">
        <f t="shared" si="4"/>
        <v>0</v>
      </c>
      <c r="Q8" s="7">
        <f ca="1">IF(I8&gt;'入力シート（基本情報）'!$I$1,1,0)</f>
        <v>0</v>
      </c>
      <c r="R8" s="7">
        <f ca="1">IFERROR(VLOOKUP($F8,リスト用!$P:$Q,2,FALSE)*VLOOKUP($J8,リスト用!$H:$I,2,FALSE)*O8*Q8,0)</f>
        <v>0</v>
      </c>
      <c r="S8" s="7">
        <f ca="1">IFERROR(VLOOKUP($F8,リスト用!$P:$Q,2,FALSE)*VLOOKUP($J8,リスト用!$H:$I,2,FALSE)*P8*Q8,0)</f>
        <v>0</v>
      </c>
      <c r="U8" s="7">
        <f t="shared" ca="1" si="6"/>
        <v>0</v>
      </c>
      <c r="V8" s="7">
        <f t="shared" ca="1" si="7"/>
        <v>0</v>
      </c>
      <c r="W8" s="7">
        <f t="shared" si="5"/>
        <v>1</v>
      </c>
      <c r="X8" s="7">
        <f>IFERROR(VLOOKUP($E8,リスト用!$M:$N,2,FALSE)*VLOOKUP($J8,リスト用!$H:$I,2,FALSE)*O8*W8,0)</f>
        <v>24</v>
      </c>
      <c r="Y8" s="7">
        <f>IFERROR(VLOOKUP($E8,リスト用!$M:$N,2,FALSE)*VLOOKUP($J8,リスト用!$H:$I,2,FALSE)*P8*W8,0)</f>
        <v>0</v>
      </c>
      <c r="AA8" s="7">
        <f t="shared" si="8"/>
        <v>24</v>
      </c>
      <c r="AB8" s="7">
        <f t="shared" si="9"/>
        <v>0</v>
      </c>
    </row>
    <row r="9" spans="1:28">
      <c r="A9" s="7">
        <f t="shared" si="0"/>
        <v>8</v>
      </c>
      <c r="B9" s="26" t="s">
        <v>259</v>
      </c>
      <c r="C9" s="26" t="s">
        <v>265</v>
      </c>
      <c r="D9" s="58"/>
      <c r="E9" s="47" t="s">
        <v>292</v>
      </c>
      <c r="F9" s="47" t="s">
        <v>297</v>
      </c>
      <c r="G9" s="53" t="s">
        <v>302</v>
      </c>
      <c r="H9" s="55">
        <v>41730</v>
      </c>
      <c r="I9" s="55">
        <v>43097</v>
      </c>
      <c r="J9" s="47" t="s">
        <v>254</v>
      </c>
      <c r="L9" s="49"/>
      <c r="M9" s="50">
        <f t="shared" si="1"/>
        <v>41730</v>
      </c>
      <c r="N9" s="50">
        <f t="shared" si="2"/>
        <v>43069</v>
      </c>
      <c r="O9" s="7">
        <f t="shared" si="3"/>
        <v>44</v>
      </c>
      <c r="P9" s="7">
        <f t="shared" si="4"/>
        <v>28</v>
      </c>
      <c r="Q9" s="7">
        <f ca="1">IF(I9&gt;'入力シート（基本情報）'!$I$1,1,0)</f>
        <v>0</v>
      </c>
      <c r="R9" s="7">
        <f ca="1">IFERROR(VLOOKUP($F9,リスト用!$P:$Q,2,FALSE)*VLOOKUP($J9,リスト用!$H:$I,2,FALSE)*O9*Q9,0)</f>
        <v>0</v>
      </c>
      <c r="S9" s="7">
        <f ca="1">IFERROR(VLOOKUP($F9,リスト用!$P:$Q,2,FALSE)*VLOOKUP($J9,リスト用!$H:$I,2,FALSE)*P9*Q9,0)</f>
        <v>0</v>
      </c>
      <c r="U9" s="7">
        <f t="shared" ca="1" si="6"/>
        <v>0</v>
      </c>
      <c r="V9" s="7">
        <f t="shared" ca="1" si="7"/>
        <v>0</v>
      </c>
      <c r="W9" s="7">
        <f t="shared" si="5"/>
        <v>1</v>
      </c>
      <c r="X9" s="7">
        <f>IFERROR(VLOOKUP($E9,リスト用!$M:$N,2,FALSE)*VLOOKUP($J9,リスト用!$H:$I,2,FALSE)*O9*W9,0)</f>
        <v>44</v>
      </c>
      <c r="Y9" s="7">
        <f>IFERROR(VLOOKUP($E9,リスト用!$M:$N,2,FALSE)*VLOOKUP($J9,リスト用!$H:$I,2,FALSE)*P9*W9,0)</f>
        <v>28</v>
      </c>
      <c r="AA9" s="7">
        <f t="shared" si="8"/>
        <v>44</v>
      </c>
      <c r="AB9" s="7">
        <f t="shared" si="9"/>
        <v>28</v>
      </c>
    </row>
    <row r="10" spans="1:28">
      <c r="A10" s="7">
        <f t="shared" si="0"/>
        <v>9</v>
      </c>
      <c r="B10" s="26" t="s">
        <v>244</v>
      </c>
      <c r="C10" s="26"/>
      <c r="D10" s="58"/>
      <c r="E10" s="47" t="s">
        <v>244</v>
      </c>
      <c r="F10" s="59"/>
      <c r="G10" s="48"/>
      <c r="H10" s="55">
        <v>43098</v>
      </c>
      <c r="I10" s="55">
        <v>43103</v>
      </c>
      <c r="J10" s="47" t="s">
        <v>251</v>
      </c>
      <c r="L10" s="49"/>
      <c r="M10" s="50">
        <f t="shared" si="1"/>
        <v>43101</v>
      </c>
      <c r="N10" s="50">
        <f t="shared" si="2"/>
        <v>43100</v>
      </c>
      <c r="O10" s="7">
        <f t="shared" si="3"/>
        <v>0</v>
      </c>
      <c r="P10" s="7">
        <f t="shared" si="4"/>
        <v>6</v>
      </c>
      <c r="Q10" s="7">
        <f ca="1">IF(I10&gt;'入力シート（基本情報）'!$I$1,1,0)</f>
        <v>0</v>
      </c>
      <c r="R10" s="7">
        <f ca="1">IFERROR(VLOOKUP($F10,リスト用!$P:$Q,2,FALSE)*VLOOKUP($J10,リスト用!$H:$I,2,FALSE)*O10*Q10,0)</f>
        <v>0</v>
      </c>
      <c r="S10" s="7">
        <f ca="1">IFERROR(VLOOKUP($F10,リスト用!$P:$Q,2,FALSE)*VLOOKUP($J10,リスト用!$H:$I,2,FALSE)*P10*Q10,0)</f>
        <v>0</v>
      </c>
      <c r="U10" s="7">
        <f t="shared" ca="1" si="6"/>
        <v>0</v>
      </c>
      <c r="V10" s="7">
        <f t="shared" ca="1" si="7"/>
        <v>0</v>
      </c>
      <c r="W10" s="7">
        <f t="shared" si="5"/>
        <v>1</v>
      </c>
      <c r="X10" s="7">
        <f>IFERROR(VLOOKUP($E10,リスト用!$M:$N,2,FALSE)*VLOOKUP($J10,リスト用!$H:$I,2,FALSE)*O10*W10,0)</f>
        <v>0</v>
      </c>
      <c r="Y10" s="7">
        <f>IFERROR(VLOOKUP($E10,リスト用!$M:$N,2,FALSE)*VLOOKUP($J10,リスト用!$H:$I,2,FALSE)*P10*W10,0)</f>
        <v>0</v>
      </c>
      <c r="AA10" s="7">
        <f t="shared" si="8"/>
        <v>0</v>
      </c>
      <c r="AB10" s="7">
        <f t="shared" si="9"/>
        <v>0</v>
      </c>
    </row>
    <row r="11" spans="1:28">
      <c r="A11" s="7">
        <f t="shared" si="0"/>
        <v>10</v>
      </c>
      <c r="B11" s="26" t="s">
        <v>266</v>
      </c>
      <c r="C11" s="26" t="s">
        <v>267</v>
      </c>
      <c r="D11" s="58"/>
      <c r="E11" s="47" t="s">
        <v>306</v>
      </c>
      <c r="F11" s="59"/>
      <c r="G11" s="48" t="s">
        <v>285</v>
      </c>
      <c r="H11" s="55">
        <v>43104</v>
      </c>
      <c r="I11" s="55">
        <v>43159</v>
      </c>
      <c r="J11" s="47" t="s">
        <v>153</v>
      </c>
      <c r="L11" s="49"/>
      <c r="M11" s="50">
        <f t="shared" si="1"/>
        <v>43132</v>
      </c>
      <c r="N11" s="50">
        <f t="shared" si="2"/>
        <v>43159</v>
      </c>
      <c r="O11" s="7">
        <f t="shared" si="3"/>
        <v>1</v>
      </c>
      <c r="P11" s="7">
        <f t="shared" si="4"/>
        <v>28</v>
      </c>
      <c r="Q11" s="7">
        <f ca="1">IF(I11&gt;'入力シート（基本情報）'!$I$1,1,0)</f>
        <v>0</v>
      </c>
      <c r="R11" s="7">
        <f ca="1">IFERROR(VLOOKUP($F11,リスト用!$P:$Q,2,FALSE)*VLOOKUP($J11,リスト用!$H:$I,2,FALSE)*O11*Q11,0)</f>
        <v>0</v>
      </c>
      <c r="S11" s="7">
        <f ca="1">IFERROR(VLOOKUP($F11,リスト用!$P:$Q,2,FALSE)*VLOOKUP($J11,リスト用!$H:$I,2,FALSE)*P11*Q11,0)</f>
        <v>0</v>
      </c>
      <c r="U11" s="7">
        <f t="shared" ca="1" si="6"/>
        <v>0</v>
      </c>
      <c r="V11" s="7">
        <f t="shared" ca="1" si="7"/>
        <v>0</v>
      </c>
      <c r="W11" s="7">
        <f t="shared" si="5"/>
        <v>1</v>
      </c>
      <c r="X11" s="7">
        <f>IFERROR(VLOOKUP($E11,リスト用!$M:$N,2,FALSE)*VLOOKUP($J11,リスト用!$H:$I,2,FALSE)*O11*W11,0)</f>
        <v>0</v>
      </c>
      <c r="Y11" s="7">
        <f>IFERROR(VLOOKUP($E11,リスト用!$M:$N,2,FALSE)*VLOOKUP($J11,リスト用!$H:$I,2,FALSE)*P11*W11,0)</f>
        <v>0</v>
      </c>
      <c r="AA11" s="7">
        <f t="shared" si="8"/>
        <v>0</v>
      </c>
      <c r="AB11" s="7">
        <f t="shared" si="9"/>
        <v>0</v>
      </c>
    </row>
    <row r="12" spans="1:28">
      <c r="A12" s="7">
        <f t="shared" si="0"/>
        <v>11</v>
      </c>
      <c r="B12" s="26" t="s">
        <v>268</v>
      </c>
      <c r="C12" s="26"/>
      <c r="D12" s="58"/>
      <c r="E12" s="47" t="s">
        <v>244</v>
      </c>
      <c r="F12" s="59"/>
      <c r="G12" s="53"/>
      <c r="H12" s="55">
        <v>43160</v>
      </c>
      <c r="I12" s="55">
        <v>43190</v>
      </c>
      <c r="J12" s="47" t="s">
        <v>251</v>
      </c>
      <c r="L12" s="49"/>
      <c r="M12" s="50">
        <f t="shared" si="1"/>
        <v>43160</v>
      </c>
      <c r="N12" s="50">
        <f t="shared" si="2"/>
        <v>43190</v>
      </c>
      <c r="O12" s="7">
        <f t="shared" si="3"/>
        <v>1</v>
      </c>
      <c r="P12" s="7">
        <f t="shared" si="4"/>
        <v>0</v>
      </c>
      <c r="Q12" s="7">
        <f ca="1">IF(I12&gt;'入力シート（基本情報）'!$I$1,1,0)</f>
        <v>0</v>
      </c>
      <c r="R12" s="7">
        <f ca="1">IFERROR(VLOOKUP($F12,リスト用!$P:$Q,2,FALSE)*VLOOKUP($J12,リスト用!$H:$I,2,FALSE)*O12*Q12,0)</f>
        <v>0</v>
      </c>
      <c r="S12" s="7">
        <f ca="1">IFERROR(VLOOKUP($F12,リスト用!$P:$Q,2,FALSE)*VLOOKUP($J12,リスト用!$H:$I,2,FALSE)*P12*Q12,0)</f>
        <v>0</v>
      </c>
      <c r="U12" s="7">
        <f t="shared" ca="1" si="6"/>
        <v>0</v>
      </c>
      <c r="V12" s="7">
        <f t="shared" ca="1" si="7"/>
        <v>0</v>
      </c>
      <c r="W12" s="7">
        <f t="shared" si="5"/>
        <v>1</v>
      </c>
      <c r="X12" s="7">
        <f>IFERROR(VLOOKUP($E12,リスト用!$M:$N,2,FALSE)*VLOOKUP($J12,リスト用!$H:$I,2,FALSE)*O12*W12,0)</f>
        <v>0</v>
      </c>
      <c r="Y12" s="7">
        <f>IFERROR(VLOOKUP($E12,リスト用!$M:$N,2,FALSE)*VLOOKUP($J12,リスト用!$H:$I,2,FALSE)*P12*W12,0)</f>
        <v>0</v>
      </c>
      <c r="AA12" s="7">
        <f t="shared" si="8"/>
        <v>0</v>
      </c>
      <c r="AB12" s="7">
        <f t="shared" si="9"/>
        <v>0</v>
      </c>
    </row>
    <row r="13" spans="1:28">
      <c r="A13" s="7">
        <f t="shared" si="0"/>
        <v>12</v>
      </c>
      <c r="B13" s="26" t="s">
        <v>269</v>
      </c>
      <c r="C13" s="26" t="s">
        <v>270</v>
      </c>
      <c r="D13" s="58"/>
      <c r="E13" s="47" t="s">
        <v>292</v>
      </c>
      <c r="F13" s="47" t="s">
        <v>296</v>
      </c>
      <c r="G13" s="48" t="s">
        <v>300</v>
      </c>
      <c r="H13" s="55">
        <v>43191</v>
      </c>
      <c r="I13" s="55">
        <v>43921</v>
      </c>
      <c r="J13" s="47" t="s">
        <v>254</v>
      </c>
      <c r="L13" s="49"/>
      <c r="M13" s="50">
        <f t="shared" si="1"/>
        <v>43191</v>
      </c>
      <c r="N13" s="50">
        <f t="shared" si="2"/>
        <v>43921</v>
      </c>
      <c r="O13" s="7">
        <f t="shared" si="3"/>
        <v>24</v>
      </c>
      <c r="P13" s="7">
        <f t="shared" si="4"/>
        <v>0</v>
      </c>
      <c r="Q13" s="7">
        <f ca="1">IF(I13&gt;'入力シート（基本情報）'!$I$1,1,0)</f>
        <v>0</v>
      </c>
      <c r="R13" s="7">
        <f ca="1">IFERROR(VLOOKUP($F13,リスト用!$P:$Q,2,FALSE)*VLOOKUP($J13,リスト用!$H:$I,2,FALSE)*O13*Q13,0)</f>
        <v>0</v>
      </c>
      <c r="S13" s="7">
        <f ca="1">IFERROR(VLOOKUP($F13,リスト用!$P:$Q,2,FALSE)*VLOOKUP($J13,リスト用!$H:$I,2,FALSE)*P13*Q13,0)</f>
        <v>0</v>
      </c>
      <c r="U13" s="7">
        <f t="shared" ca="1" si="6"/>
        <v>0</v>
      </c>
      <c r="V13" s="7">
        <f t="shared" ca="1" si="7"/>
        <v>0</v>
      </c>
      <c r="W13" s="7">
        <f t="shared" si="5"/>
        <v>1</v>
      </c>
      <c r="X13" s="7">
        <f>IFERROR(VLOOKUP($E13,リスト用!$M:$N,2,FALSE)*VLOOKUP($J13,リスト用!$H:$I,2,FALSE)*O13*W13,0)</f>
        <v>24</v>
      </c>
      <c r="Y13" s="7">
        <f>IFERROR(VLOOKUP($E13,リスト用!$M:$N,2,FALSE)*VLOOKUP($J13,リスト用!$H:$I,2,FALSE)*P13*W13,0)</f>
        <v>0</v>
      </c>
      <c r="AA13" s="7">
        <f t="shared" si="8"/>
        <v>24</v>
      </c>
      <c r="AB13" s="7">
        <f t="shared" si="9"/>
        <v>0</v>
      </c>
    </row>
    <row r="14" spans="1:28">
      <c r="A14" s="7">
        <f t="shared" si="0"/>
        <v>13</v>
      </c>
      <c r="B14" s="26" t="s">
        <v>303</v>
      </c>
      <c r="C14" s="26" t="s">
        <v>304</v>
      </c>
      <c r="E14" s="48" t="s">
        <v>290</v>
      </c>
      <c r="F14" s="48" t="s">
        <v>293</v>
      </c>
      <c r="G14" s="48" t="s">
        <v>305</v>
      </c>
      <c r="H14" s="55">
        <v>43922</v>
      </c>
      <c r="I14" s="55">
        <v>45747</v>
      </c>
      <c r="J14" s="48" t="s">
        <v>254</v>
      </c>
      <c r="L14" s="49"/>
      <c r="M14" s="50">
        <f t="shared" si="1"/>
        <v>43922</v>
      </c>
      <c r="N14" s="50">
        <f t="shared" si="2"/>
        <v>45747</v>
      </c>
      <c r="O14" s="7">
        <f t="shared" si="3"/>
        <v>60</v>
      </c>
      <c r="P14" s="7">
        <f t="shared" si="4"/>
        <v>0</v>
      </c>
      <c r="Q14" s="7">
        <f ca="1">IF(I14&gt;'入力シート（基本情報）'!$I$1,1,0)</f>
        <v>1</v>
      </c>
      <c r="R14" s="7">
        <f ca="1">IFERROR(VLOOKUP($F14,リスト用!$P:$Q,2,FALSE)*VLOOKUP($J14,リスト用!$H:$I,2,FALSE)*O14*Q14,0)</f>
        <v>60</v>
      </c>
      <c r="S14" s="7">
        <f ca="1">IFERROR(VLOOKUP($F14,リスト用!$P:$Q,2,FALSE)*VLOOKUP($J14,リスト用!$H:$I,2,FALSE)*P14*Q14,0)</f>
        <v>0</v>
      </c>
      <c r="U14" s="7">
        <f t="shared" ca="1" si="6"/>
        <v>60</v>
      </c>
      <c r="V14" s="7">
        <f t="shared" ca="1" si="7"/>
        <v>0</v>
      </c>
      <c r="W14" s="7">
        <f t="shared" si="5"/>
        <v>1</v>
      </c>
      <c r="X14" s="7">
        <f>IFERROR(VLOOKUP($E14,リスト用!$M:$N,2,FALSE)*VLOOKUP($J14,リスト用!$H:$I,2,FALSE)*O14*W14,0)</f>
        <v>60</v>
      </c>
      <c r="Y14" s="7">
        <f>IFERROR(VLOOKUP($E14,リスト用!$M:$N,2,FALSE)*VLOOKUP($J14,リスト用!$H:$I,2,FALSE)*P14*W14,0)</f>
        <v>0</v>
      </c>
      <c r="AA14" s="7">
        <f t="shared" si="8"/>
        <v>60</v>
      </c>
      <c r="AB14" s="7">
        <f t="shared" si="9"/>
        <v>0</v>
      </c>
    </row>
    <row r="15" spans="1:28">
      <c r="A15" s="7" t="str">
        <f t="shared" si="0"/>
        <v/>
      </c>
      <c r="H15" s="50"/>
      <c r="I15" s="50"/>
      <c r="L15" s="49"/>
      <c r="M15" s="50" t="e">
        <f t="shared" si="1"/>
        <v>#NUM!</v>
      </c>
      <c r="N15" s="50" t="e">
        <f t="shared" si="2"/>
        <v>#NUM!</v>
      </c>
      <c r="O15" s="7">
        <f t="shared" si="3"/>
        <v>0</v>
      </c>
      <c r="P15" s="7" t="e">
        <f t="shared" si="4"/>
        <v>#NUM!</v>
      </c>
      <c r="Q15" s="7">
        <f ca="1">IF(I15&gt;'入力シート（基本情報）'!$I$1,1,0)</f>
        <v>0</v>
      </c>
      <c r="R15" s="7">
        <f ca="1">IFERROR(VLOOKUP($F15,リスト用!$P:$Q,2,FALSE)*VLOOKUP($J15,リスト用!$H:$I,2,FALSE)*O15*Q15,0)</f>
        <v>0</v>
      </c>
      <c r="S15" s="7">
        <f ca="1">IFERROR(VLOOKUP($F15,リスト用!$P:$Q,2,FALSE)*VLOOKUP($J15,リスト用!$H:$I,2,FALSE)*P15*Q15,0)</f>
        <v>0</v>
      </c>
      <c r="U15" s="7">
        <f t="shared" ca="1" si="6"/>
        <v>0</v>
      </c>
      <c r="V15" s="7">
        <f t="shared" ca="1" si="7"/>
        <v>0</v>
      </c>
      <c r="W15" s="7">
        <f t="shared" si="5"/>
        <v>1</v>
      </c>
      <c r="X15" s="7">
        <f>IFERROR(VLOOKUP($E15,リスト用!$M:$N,2,FALSE)*VLOOKUP($J15,リスト用!$H:$I,2,FALSE)*O15*W15,0)</f>
        <v>0</v>
      </c>
      <c r="Y15" s="7">
        <f>IFERROR(VLOOKUP($E15,リスト用!$M:$N,2,FALSE)*VLOOKUP($J15,リスト用!$H:$I,2,FALSE)*P15*W15,0)</f>
        <v>0</v>
      </c>
      <c r="AA15" s="7">
        <f t="shared" si="8"/>
        <v>0</v>
      </c>
      <c r="AB15" s="7">
        <f t="shared" si="9"/>
        <v>0</v>
      </c>
    </row>
    <row r="16" spans="1:28">
      <c r="A16" s="7" t="str">
        <f t="shared" si="0"/>
        <v/>
      </c>
      <c r="H16" s="50"/>
      <c r="I16" s="50"/>
      <c r="L16" s="49"/>
      <c r="M16" s="50" t="e">
        <f t="shared" si="1"/>
        <v>#NUM!</v>
      </c>
      <c r="N16" s="50" t="e">
        <f t="shared" si="2"/>
        <v>#NUM!</v>
      </c>
      <c r="O16" s="7">
        <f t="shared" si="3"/>
        <v>0</v>
      </c>
      <c r="P16" s="7" t="e">
        <f t="shared" si="4"/>
        <v>#NUM!</v>
      </c>
      <c r="Q16" s="7">
        <f ca="1">IF(I16&gt;'入力シート（基本情報）'!$I$1,1,0)</f>
        <v>0</v>
      </c>
      <c r="R16" s="7">
        <f ca="1">IFERROR(VLOOKUP($F16,リスト用!$P:$Q,2,FALSE)*VLOOKUP($J16,リスト用!$H:$I,2,FALSE)*O16*Q16,0)</f>
        <v>0</v>
      </c>
      <c r="S16" s="7">
        <f ca="1">IFERROR(VLOOKUP($F16,リスト用!$P:$Q,2,FALSE)*VLOOKUP($J16,リスト用!$H:$I,2,FALSE)*P16*Q16,0)</f>
        <v>0</v>
      </c>
      <c r="U16" s="7">
        <f t="shared" ca="1" si="6"/>
        <v>0</v>
      </c>
      <c r="V16" s="7">
        <f t="shared" ca="1" si="7"/>
        <v>0</v>
      </c>
      <c r="W16" s="7">
        <f t="shared" si="5"/>
        <v>1</v>
      </c>
      <c r="X16" s="7">
        <f>IFERROR(VLOOKUP($E16,リスト用!$M:$N,2,FALSE)*VLOOKUP($J16,リスト用!$H:$I,2,FALSE)*O16*W16,0)</f>
        <v>0</v>
      </c>
      <c r="Y16" s="7">
        <f>IFERROR(VLOOKUP($E16,リスト用!$M:$N,2,FALSE)*VLOOKUP($J16,リスト用!$H:$I,2,FALSE)*P16*W16,0)</f>
        <v>0</v>
      </c>
      <c r="AA16" s="7">
        <f t="shared" si="8"/>
        <v>0</v>
      </c>
      <c r="AB16" s="7">
        <f t="shared" si="9"/>
        <v>0</v>
      </c>
    </row>
    <row r="17" spans="1:28">
      <c r="A17" s="7" t="str">
        <f t="shared" si="0"/>
        <v/>
      </c>
      <c r="H17" s="50"/>
      <c r="I17" s="50"/>
      <c r="L17" s="49"/>
      <c r="M17" s="50" t="e">
        <f t="shared" si="1"/>
        <v>#NUM!</v>
      </c>
      <c r="N17" s="50" t="e">
        <f t="shared" si="2"/>
        <v>#NUM!</v>
      </c>
      <c r="O17" s="7">
        <f t="shared" si="3"/>
        <v>0</v>
      </c>
      <c r="P17" s="7" t="e">
        <f t="shared" si="4"/>
        <v>#NUM!</v>
      </c>
      <c r="Q17" s="7">
        <f ca="1">IF(I17&gt;'入力シート（基本情報）'!$I$1,1,0)</f>
        <v>0</v>
      </c>
      <c r="R17" s="7">
        <f ca="1">IFERROR(VLOOKUP($F17,リスト用!$P:$Q,2,FALSE)*VLOOKUP($J17,リスト用!$H:$I,2,FALSE)*O17*Q17,0)</f>
        <v>0</v>
      </c>
      <c r="S17" s="7">
        <f ca="1">IFERROR(VLOOKUP($F17,リスト用!$P:$Q,2,FALSE)*VLOOKUP($J17,リスト用!$H:$I,2,FALSE)*P17*Q17,0)</f>
        <v>0</v>
      </c>
      <c r="U17" s="7">
        <f t="shared" ca="1" si="6"/>
        <v>0</v>
      </c>
      <c r="V17" s="7">
        <f t="shared" ca="1" si="7"/>
        <v>0</v>
      </c>
      <c r="W17" s="7">
        <f t="shared" si="5"/>
        <v>1</v>
      </c>
      <c r="X17" s="7">
        <f>IFERROR(VLOOKUP($E17,リスト用!$M:$N,2,FALSE)*VLOOKUP($J17,リスト用!$H:$I,2,FALSE)*O17*W17,0)</f>
        <v>0</v>
      </c>
      <c r="Y17" s="7">
        <f>IFERROR(VLOOKUP($E17,リスト用!$M:$N,2,FALSE)*VLOOKUP($J17,リスト用!$H:$I,2,FALSE)*P17*W17,0)</f>
        <v>0</v>
      </c>
      <c r="AA17" s="7">
        <f t="shared" si="8"/>
        <v>0</v>
      </c>
      <c r="AB17" s="7">
        <f t="shared" si="9"/>
        <v>0</v>
      </c>
    </row>
    <row r="18" spans="1:28">
      <c r="A18" s="7" t="str">
        <f t="shared" si="0"/>
        <v/>
      </c>
      <c r="H18" s="50"/>
      <c r="I18" s="50"/>
      <c r="L18" s="49"/>
      <c r="M18" s="50" t="e">
        <f t="shared" si="1"/>
        <v>#NUM!</v>
      </c>
      <c r="N18" s="50" t="e">
        <f t="shared" si="2"/>
        <v>#NUM!</v>
      </c>
      <c r="O18" s="7">
        <f t="shared" si="3"/>
        <v>0</v>
      </c>
      <c r="P18" s="7" t="e">
        <f t="shared" si="4"/>
        <v>#NUM!</v>
      </c>
      <c r="Q18" s="7">
        <f ca="1">IF(I18&gt;'入力シート（基本情報）'!$I$1,1,0)</f>
        <v>0</v>
      </c>
      <c r="R18" s="7">
        <f ca="1">IFERROR(VLOOKUP($F18,リスト用!$P:$Q,2,FALSE)*VLOOKUP($J18,リスト用!$H:$I,2,FALSE)*O18*Q18,0)</f>
        <v>0</v>
      </c>
      <c r="S18" s="7">
        <f ca="1">IFERROR(VLOOKUP($F18,リスト用!$P:$Q,2,FALSE)*VLOOKUP($J18,リスト用!$H:$I,2,FALSE)*P18*Q18,0)</f>
        <v>0</v>
      </c>
      <c r="U18" s="7">
        <f t="shared" ca="1" si="6"/>
        <v>0</v>
      </c>
      <c r="V18" s="7">
        <f t="shared" ca="1" si="7"/>
        <v>0</v>
      </c>
      <c r="W18" s="7">
        <f t="shared" si="5"/>
        <v>1</v>
      </c>
      <c r="X18" s="7">
        <f>IFERROR(VLOOKUP($E18,リスト用!$M:$N,2,FALSE)*VLOOKUP($J18,リスト用!$H:$I,2,FALSE)*O18*W18,0)</f>
        <v>0</v>
      </c>
      <c r="Y18" s="7">
        <f>IFERROR(VLOOKUP($E18,リスト用!$M:$N,2,FALSE)*VLOOKUP($J18,リスト用!$H:$I,2,FALSE)*P18*W18,0)</f>
        <v>0</v>
      </c>
      <c r="AA18" s="7">
        <f t="shared" si="8"/>
        <v>0</v>
      </c>
      <c r="AB18" s="7">
        <f t="shared" si="9"/>
        <v>0</v>
      </c>
    </row>
    <row r="19" spans="1:28">
      <c r="A19" s="7" t="str">
        <f t="shared" si="0"/>
        <v/>
      </c>
      <c r="H19" s="50"/>
      <c r="I19" s="50"/>
      <c r="L19" s="49"/>
      <c r="M19" s="50" t="e">
        <f t="shared" si="1"/>
        <v>#NUM!</v>
      </c>
      <c r="N19" s="50" t="e">
        <f t="shared" si="2"/>
        <v>#NUM!</v>
      </c>
      <c r="O19" s="7">
        <f t="shared" si="3"/>
        <v>0</v>
      </c>
      <c r="P19" s="7" t="e">
        <f t="shared" si="4"/>
        <v>#NUM!</v>
      </c>
      <c r="Q19" s="7">
        <f ca="1">IF(I19&gt;'入力シート（基本情報）'!$I$1,1,0)</f>
        <v>0</v>
      </c>
      <c r="R19" s="7">
        <f ca="1">IFERROR(VLOOKUP($F19,リスト用!$P:$Q,2,FALSE)*VLOOKUP($J19,リスト用!$H:$I,2,FALSE)*O19*Q19,0)</f>
        <v>0</v>
      </c>
      <c r="S19" s="7">
        <f ca="1">IFERROR(VLOOKUP($F19,リスト用!$P:$Q,2,FALSE)*VLOOKUP($J19,リスト用!$H:$I,2,FALSE)*P19*Q19,0)</f>
        <v>0</v>
      </c>
      <c r="U19" s="7">
        <f t="shared" ca="1" si="6"/>
        <v>0</v>
      </c>
      <c r="V19" s="7">
        <f t="shared" ca="1" si="7"/>
        <v>0</v>
      </c>
      <c r="W19" s="7">
        <f t="shared" si="5"/>
        <v>1</v>
      </c>
      <c r="X19" s="7">
        <f>IFERROR(VLOOKUP($E19,リスト用!$M:$N,2,FALSE)*VLOOKUP($J19,リスト用!$H:$I,2,FALSE)*O19*W19,0)</f>
        <v>0</v>
      </c>
      <c r="Y19" s="7">
        <f>IFERROR(VLOOKUP($E19,リスト用!$M:$N,2,FALSE)*VLOOKUP($J19,リスト用!$H:$I,2,FALSE)*P19*W19,0)</f>
        <v>0</v>
      </c>
      <c r="AA19" s="7">
        <f t="shared" si="8"/>
        <v>0</v>
      </c>
      <c r="AB19" s="7">
        <f t="shared" si="9"/>
        <v>0</v>
      </c>
    </row>
    <row r="20" spans="1:28">
      <c r="A20" s="7" t="str">
        <f t="shared" si="0"/>
        <v/>
      </c>
      <c r="H20" s="50"/>
      <c r="I20" s="50"/>
      <c r="L20" s="49"/>
      <c r="M20" s="50" t="e">
        <f t="shared" si="1"/>
        <v>#NUM!</v>
      </c>
      <c r="N20" s="50" t="e">
        <f t="shared" si="2"/>
        <v>#NUM!</v>
      </c>
      <c r="O20" s="7">
        <f t="shared" si="3"/>
        <v>0</v>
      </c>
      <c r="P20" s="7" t="e">
        <f t="shared" si="4"/>
        <v>#NUM!</v>
      </c>
      <c r="Q20" s="7">
        <f ca="1">IF(I20&gt;'入力シート（基本情報）'!$I$1,1,0)</f>
        <v>0</v>
      </c>
      <c r="R20" s="7">
        <f ca="1">IFERROR(VLOOKUP($F20,リスト用!$P:$Q,2,FALSE)*VLOOKUP($J20,リスト用!$H:$I,2,FALSE)*O20*Q20,0)</f>
        <v>0</v>
      </c>
      <c r="S20" s="7">
        <f ca="1">IFERROR(VLOOKUP($F20,リスト用!$P:$Q,2,FALSE)*VLOOKUP($J20,リスト用!$H:$I,2,FALSE)*P20*Q20,0)</f>
        <v>0</v>
      </c>
      <c r="U20" s="7">
        <f t="shared" ca="1" si="6"/>
        <v>0</v>
      </c>
      <c r="V20" s="7">
        <f t="shared" ca="1" si="7"/>
        <v>0</v>
      </c>
      <c r="W20" s="7">
        <f t="shared" si="5"/>
        <v>1</v>
      </c>
      <c r="X20" s="7">
        <f>IFERROR(VLOOKUP($E20,リスト用!$M:$N,2,FALSE)*VLOOKUP($J20,リスト用!$H:$I,2,FALSE)*O20*W20,0)</f>
        <v>0</v>
      </c>
      <c r="Y20" s="7">
        <f>IFERROR(VLOOKUP($E20,リスト用!$M:$N,2,FALSE)*VLOOKUP($J20,リスト用!$H:$I,2,FALSE)*P20*W20,0)</f>
        <v>0</v>
      </c>
      <c r="AA20" s="7">
        <f t="shared" si="8"/>
        <v>0</v>
      </c>
      <c r="AB20" s="7">
        <f t="shared" si="9"/>
        <v>0</v>
      </c>
    </row>
    <row r="21" spans="1:28">
      <c r="A21" s="7" t="str">
        <f t="shared" si="0"/>
        <v/>
      </c>
      <c r="H21" s="50"/>
      <c r="I21" s="50"/>
      <c r="L21" s="49"/>
      <c r="M21" s="50" t="e">
        <f t="shared" si="1"/>
        <v>#NUM!</v>
      </c>
      <c r="N21" s="50" t="e">
        <f t="shared" si="2"/>
        <v>#NUM!</v>
      </c>
      <c r="O21" s="7">
        <f t="shared" si="3"/>
        <v>0</v>
      </c>
      <c r="P21" s="7" t="e">
        <f t="shared" si="4"/>
        <v>#NUM!</v>
      </c>
      <c r="Q21" s="7">
        <f ca="1">IF(I21&gt;'入力シート（基本情報）'!$I$1,1,0)</f>
        <v>0</v>
      </c>
      <c r="R21" s="7">
        <f ca="1">IFERROR(VLOOKUP($F21,リスト用!$P:$Q,2,FALSE)*VLOOKUP($J21,リスト用!$H:$I,2,FALSE)*O21*Q21,0)</f>
        <v>0</v>
      </c>
      <c r="S21" s="7">
        <f ca="1">IFERROR(VLOOKUP($F21,リスト用!$P:$Q,2,FALSE)*VLOOKUP($J21,リスト用!$H:$I,2,FALSE)*P21*Q21,0)</f>
        <v>0</v>
      </c>
      <c r="U21" s="7">
        <f t="shared" ca="1" si="6"/>
        <v>0</v>
      </c>
      <c r="V21" s="7">
        <f t="shared" ca="1" si="7"/>
        <v>0</v>
      </c>
      <c r="W21" s="7">
        <f t="shared" si="5"/>
        <v>1</v>
      </c>
      <c r="X21" s="7">
        <f>IFERROR(VLOOKUP($E21,リスト用!$M:$N,2,FALSE)*VLOOKUP($J21,リスト用!$H:$I,2,FALSE)*O21*W21,0)</f>
        <v>0</v>
      </c>
      <c r="Y21" s="7">
        <f>IFERROR(VLOOKUP($E21,リスト用!$M:$N,2,FALSE)*VLOOKUP($J21,リスト用!$H:$I,2,FALSE)*P21*W21,0)</f>
        <v>0</v>
      </c>
      <c r="AA21" s="7">
        <f t="shared" si="8"/>
        <v>0</v>
      </c>
      <c r="AB21" s="7">
        <f t="shared" si="9"/>
        <v>0</v>
      </c>
    </row>
    <row r="22" spans="1:28">
      <c r="A22" s="7" t="str">
        <f t="shared" si="0"/>
        <v/>
      </c>
      <c r="H22" s="50"/>
      <c r="I22" s="50"/>
      <c r="L22" s="49"/>
      <c r="M22" s="50" t="e">
        <f t="shared" si="1"/>
        <v>#NUM!</v>
      </c>
      <c r="N22" s="50" t="e">
        <f t="shared" si="2"/>
        <v>#NUM!</v>
      </c>
      <c r="O22" s="7">
        <f t="shared" si="3"/>
        <v>0</v>
      </c>
      <c r="P22" s="7" t="e">
        <f t="shared" si="4"/>
        <v>#NUM!</v>
      </c>
      <c r="Q22" s="7">
        <f ca="1">IF(I22&gt;'入力シート（基本情報）'!$I$1,1,0)</f>
        <v>0</v>
      </c>
      <c r="R22" s="7">
        <f ca="1">IFERROR(VLOOKUP($F22,リスト用!$P:$Q,2,FALSE)*VLOOKUP($J22,リスト用!$H:$I,2,FALSE)*O22*Q22,0)</f>
        <v>0</v>
      </c>
      <c r="S22" s="7">
        <f ca="1">IFERROR(VLOOKUP($F22,リスト用!$P:$Q,2,FALSE)*VLOOKUP($J22,リスト用!$H:$I,2,FALSE)*P22*Q22,0)</f>
        <v>0</v>
      </c>
      <c r="U22" s="7">
        <f t="shared" ca="1" si="6"/>
        <v>0</v>
      </c>
      <c r="V22" s="7">
        <f t="shared" ca="1" si="7"/>
        <v>0</v>
      </c>
      <c r="W22" s="7">
        <f t="shared" si="5"/>
        <v>1</v>
      </c>
      <c r="X22" s="7">
        <f>IFERROR(VLOOKUP($E22,リスト用!$M:$N,2,FALSE)*VLOOKUP($J22,リスト用!$H:$I,2,FALSE)*O22*W22,0)</f>
        <v>0</v>
      </c>
      <c r="Y22" s="7">
        <f>IFERROR(VLOOKUP($E22,リスト用!$M:$N,2,FALSE)*VLOOKUP($J22,リスト用!$H:$I,2,FALSE)*P22*W22,0)</f>
        <v>0</v>
      </c>
      <c r="AA22" s="7">
        <f t="shared" si="8"/>
        <v>0</v>
      </c>
      <c r="AB22" s="7">
        <f t="shared" si="9"/>
        <v>0</v>
      </c>
    </row>
    <row r="23" spans="1:28">
      <c r="A23" s="7" t="str">
        <f t="shared" si="0"/>
        <v/>
      </c>
      <c r="H23" s="50"/>
      <c r="I23" s="50"/>
      <c r="L23" s="49"/>
      <c r="M23" s="50" t="e">
        <f t="shared" si="1"/>
        <v>#NUM!</v>
      </c>
      <c r="N23" s="50" t="e">
        <f t="shared" si="2"/>
        <v>#NUM!</v>
      </c>
      <c r="O23" s="7">
        <f t="shared" si="3"/>
        <v>0</v>
      </c>
      <c r="P23" s="7" t="e">
        <f t="shared" si="4"/>
        <v>#NUM!</v>
      </c>
      <c r="Q23" s="7">
        <f ca="1">IF(I23&gt;'入力シート（基本情報）'!$I$1,1,0)</f>
        <v>0</v>
      </c>
      <c r="R23" s="7">
        <f ca="1">IFERROR(VLOOKUP($F23,リスト用!$P:$Q,2,FALSE)*VLOOKUP($J23,リスト用!$H:$I,2,FALSE)*O23*Q23,0)</f>
        <v>0</v>
      </c>
      <c r="S23" s="7">
        <f ca="1">IFERROR(VLOOKUP($F23,リスト用!$P:$Q,2,FALSE)*VLOOKUP($J23,リスト用!$H:$I,2,FALSE)*P23*Q23,0)</f>
        <v>0</v>
      </c>
      <c r="U23" s="7">
        <f t="shared" ca="1" si="6"/>
        <v>0</v>
      </c>
      <c r="V23" s="7">
        <f t="shared" ca="1" si="7"/>
        <v>0</v>
      </c>
      <c r="W23" s="7">
        <f t="shared" si="5"/>
        <v>1</v>
      </c>
      <c r="X23" s="7">
        <f>IFERROR(VLOOKUP($E23,リスト用!$M:$N,2,FALSE)*VLOOKUP($J23,リスト用!$H:$I,2,FALSE)*O23*W23,0)</f>
        <v>0</v>
      </c>
      <c r="Y23" s="7">
        <f>IFERROR(VLOOKUP($E23,リスト用!$M:$N,2,FALSE)*VLOOKUP($J23,リスト用!$H:$I,2,FALSE)*P23*W23,0)</f>
        <v>0</v>
      </c>
      <c r="AA23" s="7">
        <f t="shared" si="8"/>
        <v>0</v>
      </c>
      <c r="AB23" s="7">
        <f t="shared" si="9"/>
        <v>0</v>
      </c>
    </row>
    <row r="24" spans="1:28">
      <c r="A24" s="7" t="str">
        <f t="shared" si="0"/>
        <v/>
      </c>
      <c r="H24" s="50"/>
      <c r="I24" s="50"/>
      <c r="L24" s="49"/>
      <c r="M24" s="50" t="e">
        <f t="shared" si="1"/>
        <v>#NUM!</v>
      </c>
      <c r="N24" s="50" t="e">
        <f t="shared" si="2"/>
        <v>#NUM!</v>
      </c>
      <c r="O24" s="7">
        <f t="shared" si="3"/>
        <v>0</v>
      </c>
      <c r="P24" s="7" t="e">
        <f t="shared" si="4"/>
        <v>#NUM!</v>
      </c>
      <c r="Q24" s="7">
        <f ca="1">IF(I24&gt;'入力シート（基本情報）'!$I$1,1,0)</f>
        <v>0</v>
      </c>
      <c r="R24" s="7">
        <f ca="1">IFERROR(VLOOKUP($F24,リスト用!$P:$Q,2,FALSE)*VLOOKUP($J24,リスト用!$H:$I,2,FALSE)*O24*Q24,0)</f>
        <v>0</v>
      </c>
      <c r="S24" s="7">
        <f ca="1">IFERROR(VLOOKUP($F24,リスト用!$P:$Q,2,FALSE)*VLOOKUP($J24,リスト用!$H:$I,2,FALSE)*P24*Q24,0)</f>
        <v>0</v>
      </c>
      <c r="U24" s="7">
        <f t="shared" ca="1" si="6"/>
        <v>0</v>
      </c>
      <c r="V24" s="7">
        <f t="shared" ca="1" si="7"/>
        <v>0</v>
      </c>
      <c r="W24" s="7">
        <f t="shared" si="5"/>
        <v>1</v>
      </c>
      <c r="X24" s="7">
        <f>IFERROR(VLOOKUP($E24,リスト用!$M:$N,2,FALSE)*VLOOKUP($J24,リスト用!$H:$I,2,FALSE)*O24*W24,0)</f>
        <v>0</v>
      </c>
      <c r="Y24" s="7">
        <f>IFERROR(VLOOKUP($E24,リスト用!$M:$N,2,FALSE)*VLOOKUP($J24,リスト用!$H:$I,2,FALSE)*P24*W24,0)</f>
        <v>0</v>
      </c>
      <c r="AA24" s="7">
        <f t="shared" si="8"/>
        <v>0</v>
      </c>
      <c r="AB24" s="7">
        <f t="shared" si="9"/>
        <v>0</v>
      </c>
    </row>
    <row r="25" spans="1:28">
      <c r="A25" s="7" t="str">
        <f t="shared" si="0"/>
        <v/>
      </c>
      <c r="H25" s="50"/>
      <c r="I25" s="50"/>
      <c r="L25" s="49"/>
      <c r="M25" s="50" t="e">
        <f t="shared" si="1"/>
        <v>#NUM!</v>
      </c>
      <c r="N25" s="50" t="e">
        <f t="shared" si="2"/>
        <v>#NUM!</v>
      </c>
      <c r="O25" s="7">
        <f t="shared" si="3"/>
        <v>0</v>
      </c>
      <c r="P25" s="7" t="e">
        <f t="shared" si="4"/>
        <v>#NUM!</v>
      </c>
      <c r="Q25" s="7">
        <f ca="1">IF(I25&gt;'入力シート（基本情報）'!$I$1,1,0)</f>
        <v>0</v>
      </c>
      <c r="R25" s="7">
        <f ca="1">IFERROR(VLOOKUP($F25,リスト用!$P:$Q,2,FALSE)*VLOOKUP($J25,リスト用!$H:$I,2,FALSE)*O25*Q25,0)</f>
        <v>0</v>
      </c>
      <c r="S25" s="7">
        <f ca="1">IFERROR(VLOOKUP($F25,リスト用!$P:$Q,2,FALSE)*VLOOKUP($J25,リスト用!$H:$I,2,FALSE)*P25*Q25,0)</f>
        <v>0</v>
      </c>
      <c r="U25" s="7">
        <f t="shared" ca="1" si="6"/>
        <v>0</v>
      </c>
      <c r="V25" s="7">
        <f t="shared" ca="1" si="7"/>
        <v>0</v>
      </c>
      <c r="W25" s="7">
        <f t="shared" si="5"/>
        <v>1</v>
      </c>
      <c r="X25" s="7">
        <f>IFERROR(VLOOKUP($E25,リスト用!$M:$N,2,FALSE)*VLOOKUP($J25,リスト用!$H:$I,2,FALSE)*O25*W25,0)</f>
        <v>0</v>
      </c>
      <c r="Y25" s="7">
        <f>IFERROR(VLOOKUP($E25,リスト用!$M:$N,2,FALSE)*VLOOKUP($J25,リスト用!$H:$I,2,FALSE)*P25*W25,0)</f>
        <v>0</v>
      </c>
      <c r="AA25" s="7">
        <f t="shared" si="8"/>
        <v>0</v>
      </c>
      <c r="AB25" s="7">
        <f t="shared" si="9"/>
        <v>0</v>
      </c>
    </row>
    <row r="26" spans="1:28">
      <c r="A26" s="7" t="str">
        <f t="shared" si="0"/>
        <v/>
      </c>
      <c r="H26" s="50"/>
      <c r="I26" s="50"/>
      <c r="L26" s="49"/>
      <c r="M26" s="50" t="e">
        <f t="shared" si="1"/>
        <v>#NUM!</v>
      </c>
      <c r="N26" s="50" t="e">
        <f t="shared" si="2"/>
        <v>#NUM!</v>
      </c>
      <c r="O26" s="7">
        <f t="shared" si="3"/>
        <v>0</v>
      </c>
      <c r="P26" s="7" t="e">
        <f t="shared" si="4"/>
        <v>#NUM!</v>
      </c>
      <c r="Q26" s="7">
        <f ca="1">IF(I26&gt;'入力シート（基本情報）'!$I$1,1,0)</f>
        <v>0</v>
      </c>
      <c r="R26" s="7">
        <f ca="1">IFERROR(VLOOKUP($F26,リスト用!$P:$Q,2,FALSE)*VLOOKUP($J26,リスト用!$H:$I,2,FALSE)*O26*Q26,0)</f>
        <v>0</v>
      </c>
      <c r="S26" s="7">
        <f ca="1">IFERROR(VLOOKUP($F26,リスト用!$P:$Q,2,FALSE)*VLOOKUP($J26,リスト用!$H:$I,2,FALSE)*P26*Q26,0)</f>
        <v>0</v>
      </c>
      <c r="U26" s="7">
        <f t="shared" ca="1" si="6"/>
        <v>0</v>
      </c>
      <c r="V26" s="7">
        <f t="shared" ca="1" si="7"/>
        <v>0</v>
      </c>
      <c r="W26" s="7">
        <f t="shared" si="5"/>
        <v>1</v>
      </c>
      <c r="X26" s="7">
        <f>IFERROR(VLOOKUP($E26,リスト用!$M:$N,2,FALSE)*VLOOKUP($J26,リスト用!$H:$I,2,FALSE)*O26*W26,0)</f>
        <v>0</v>
      </c>
      <c r="Y26" s="7">
        <f>IFERROR(VLOOKUP($E26,リスト用!$M:$N,2,FALSE)*VLOOKUP($J26,リスト用!$H:$I,2,FALSE)*P26*W26,0)</f>
        <v>0</v>
      </c>
      <c r="AA26" s="7">
        <f t="shared" si="8"/>
        <v>0</v>
      </c>
      <c r="AB26" s="7">
        <f t="shared" si="9"/>
        <v>0</v>
      </c>
    </row>
    <row r="27" spans="1:28">
      <c r="A27" s="7" t="str">
        <f t="shared" si="0"/>
        <v/>
      </c>
      <c r="H27" s="50"/>
      <c r="I27" s="50"/>
      <c r="L27" s="49"/>
      <c r="M27" s="50" t="e">
        <f t="shared" si="1"/>
        <v>#NUM!</v>
      </c>
      <c r="N27" s="50" t="e">
        <f t="shared" si="2"/>
        <v>#NUM!</v>
      </c>
      <c r="O27" s="7">
        <f t="shared" si="3"/>
        <v>0</v>
      </c>
      <c r="P27" s="7" t="e">
        <f t="shared" si="4"/>
        <v>#NUM!</v>
      </c>
      <c r="Q27" s="7">
        <f ca="1">IF(I27&gt;'入力シート（基本情報）'!$I$1,1,0)</f>
        <v>0</v>
      </c>
      <c r="R27" s="7">
        <f ca="1">IFERROR(VLOOKUP($F27,リスト用!$P:$Q,2,FALSE)*VLOOKUP($J27,リスト用!$H:$I,2,FALSE)*O27*Q27,0)</f>
        <v>0</v>
      </c>
      <c r="S27" s="7">
        <f ca="1">IFERROR(VLOOKUP($F27,リスト用!$P:$Q,2,FALSE)*VLOOKUP($J27,リスト用!$H:$I,2,FALSE)*P27*Q27,0)</f>
        <v>0</v>
      </c>
      <c r="U27" s="7">
        <f t="shared" ca="1" si="6"/>
        <v>0</v>
      </c>
      <c r="V27" s="7">
        <f t="shared" ca="1" si="7"/>
        <v>0</v>
      </c>
      <c r="W27" s="7">
        <f t="shared" si="5"/>
        <v>1</v>
      </c>
      <c r="X27" s="7">
        <f>IFERROR(VLOOKUP($E27,リスト用!$M:$N,2,FALSE)*VLOOKUP($J27,リスト用!$H:$I,2,FALSE)*O27*W27,0)</f>
        <v>0</v>
      </c>
      <c r="Y27" s="7">
        <f>IFERROR(VLOOKUP($E27,リスト用!$M:$N,2,FALSE)*VLOOKUP($J27,リスト用!$H:$I,2,FALSE)*P27*W27,0)</f>
        <v>0</v>
      </c>
      <c r="AA27" s="7">
        <f t="shared" si="8"/>
        <v>0</v>
      </c>
      <c r="AB27" s="7">
        <f t="shared" si="9"/>
        <v>0</v>
      </c>
    </row>
    <row r="28" spans="1:28">
      <c r="A28" s="7" t="str">
        <f t="shared" si="0"/>
        <v/>
      </c>
      <c r="H28" s="50"/>
      <c r="I28" s="50"/>
      <c r="L28" s="49"/>
      <c r="M28" s="50" t="e">
        <f t="shared" si="1"/>
        <v>#NUM!</v>
      </c>
      <c r="N28" s="50" t="e">
        <f t="shared" si="2"/>
        <v>#NUM!</v>
      </c>
      <c r="O28" s="7">
        <f t="shared" si="3"/>
        <v>0</v>
      </c>
      <c r="P28" s="7" t="e">
        <f t="shared" si="4"/>
        <v>#NUM!</v>
      </c>
      <c r="Q28" s="7">
        <f ca="1">IF(I28&gt;'入力シート（基本情報）'!$I$1,1,0)</f>
        <v>0</v>
      </c>
      <c r="R28" s="7">
        <f ca="1">IFERROR(VLOOKUP($F28,リスト用!$P:$Q,2,FALSE)*VLOOKUP($J28,リスト用!$H:$I,2,FALSE)*O28*Q28,0)</f>
        <v>0</v>
      </c>
      <c r="S28" s="7">
        <f ca="1">IFERROR(VLOOKUP($F28,リスト用!$P:$Q,2,FALSE)*VLOOKUP($J28,リスト用!$H:$I,2,FALSE)*P28*Q28,0)</f>
        <v>0</v>
      </c>
      <c r="U28" s="7">
        <f t="shared" ca="1" si="6"/>
        <v>0</v>
      </c>
      <c r="V28" s="7">
        <f t="shared" ca="1" si="7"/>
        <v>0</v>
      </c>
      <c r="W28" s="7">
        <f t="shared" si="5"/>
        <v>1</v>
      </c>
      <c r="X28" s="7">
        <f>IFERROR(VLOOKUP($E28,リスト用!$M:$N,2,FALSE)*VLOOKUP($J28,リスト用!$H:$I,2,FALSE)*O28*W28,0)</f>
        <v>0</v>
      </c>
      <c r="Y28" s="7">
        <f>IFERROR(VLOOKUP($E28,リスト用!$M:$N,2,FALSE)*VLOOKUP($J28,リスト用!$H:$I,2,FALSE)*P28*W28,0)</f>
        <v>0</v>
      </c>
      <c r="AA28" s="7">
        <f t="shared" si="8"/>
        <v>0</v>
      </c>
      <c r="AB28" s="7">
        <f t="shared" si="9"/>
        <v>0</v>
      </c>
    </row>
    <row r="29" spans="1:28">
      <c r="A29" s="7" t="str">
        <f t="shared" si="0"/>
        <v/>
      </c>
      <c r="H29" s="50"/>
      <c r="I29" s="50"/>
      <c r="L29" s="49"/>
      <c r="M29" s="50" t="e">
        <f t="shared" si="1"/>
        <v>#NUM!</v>
      </c>
      <c r="N29" s="50" t="e">
        <f t="shared" si="2"/>
        <v>#NUM!</v>
      </c>
      <c r="O29" s="7">
        <f t="shared" si="3"/>
        <v>0</v>
      </c>
      <c r="P29" s="7" t="e">
        <f t="shared" si="4"/>
        <v>#NUM!</v>
      </c>
      <c r="Q29" s="7">
        <f ca="1">IF(I29&gt;'入力シート（基本情報）'!$I$1,1,0)</f>
        <v>0</v>
      </c>
      <c r="R29" s="7">
        <f ca="1">IFERROR(VLOOKUP($F29,リスト用!$P:$Q,2,FALSE)*VLOOKUP($J29,リスト用!$H:$I,2,FALSE)*O29*Q29,0)</f>
        <v>0</v>
      </c>
      <c r="S29" s="7">
        <f ca="1">IFERROR(VLOOKUP($F29,リスト用!$P:$Q,2,FALSE)*VLOOKUP($J29,リスト用!$H:$I,2,FALSE)*P29*Q29,0)</f>
        <v>0</v>
      </c>
      <c r="U29" s="7">
        <f t="shared" ca="1" si="6"/>
        <v>0</v>
      </c>
      <c r="V29" s="7">
        <f t="shared" ca="1" si="7"/>
        <v>0</v>
      </c>
      <c r="W29" s="7">
        <f t="shared" si="5"/>
        <v>1</v>
      </c>
      <c r="X29" s="7">
        <f>IFERROR(VLOOKUP($E29,リスト用!$M:$N,2,FALSE)*VLOOKUP($J29,リスト用!$H:$I,2,FALSE)*O29*W29,0)</f>
        <v>0</v>
      </c>
      <c r="Y29" s="7">
        <f>IFERROR(VLOOKUP($E29,リスト用!$M:$N,2,FALSE)*VLOOKUP($J29,リスト用!$H:$I,2,FALSE)*P29*W29,0)</f>
        <v>0</v>
      </c>
      <c r="AA29" s="7">
        <f t="shared" si="8"/>
        <v>0</v>
      </c>
      <c r="AB29" s="7">
        <f t="shared" si="9"/>
        <v>0</v>
      </c>
    </row>
    <row r="30" spans="1:28">
      <c r="A30" s="7" t="str">
        <f t="shared" si="0"/>
        <v/>
      </c>
      <c r="H30" s="50"/>
      <c r="I30" s="50"/>
      <c r="L30" s="49"/>
      <c r="M30" s="50" t="e">
        <f t="shared" si="1"/>
        <v>#NUM!</v>
      </c>
      <c r="N30" s="50" t="e">
        <f t="shared" si="2"/>
        <v>#NUM!</v>
      </c>
      <c r="O30" s="7">
        <f t="shared" si="3"/>
        <v>0</v>
      </c>
      <c r="P30" s="7" t="e">
        <f t="shared" si="4"/>
        <v>#NUM!</v>
      </c>
      <c r="Q30" s="7">
        <f ca="1">IF(I30&gt;'入力シート（基本情報）'!$I$1,1,0)</f>
        <v>0</v>
      </c>
      <c r="R30" s="7">
        <f ca="1">IFERROR(VLOOKUP($F30,リスト用!$P:$Q,2,FALSE)*VLOOKUP($J30,リスト用!$H:$I,2,FALSE)*O30*Q30,0)</f>
        <v>0</v>
      </c>
      <c r="S30" s="7">
        <f ca="1">IFERROR(VLOOKUP($F30,リスト用!$P:$Q,2,FALSE)*VLOOKUP($J30,リスト用!$H:$I,2,FALSE)*P30*Q30,0)</f>
        <v>0</v>
      </c>
      <c r="U30" s="7">
        <f t="shared" ca="1" si="6"/>
        <v>0</v>
      </c>
      <c r="V30" s="7">
        <f t="shared" ca="1" si="7"/>
        <v>0</v>
      </c>
      <c r="W30" s="7">
        <f t="shared" si="5"/>
        <v>1</v>
      </c>
      <c r="X30" s="7">
        <f>IFERROR(VLOOKUP($E30,リスト用!$M:$N,2,FALSE)*VLOOKUP($J30,リスト用!$H:$I,2,FALSE)*O30*W30,0)</f>
        <v>0</v>
      </c>
      <c r="Y30" s="7">
        <f>IFERROR(VLOOKUP($E30,リスト用!$M:$N,2,FALSE)*VLOOKUP($J30,リスト用!$H:$I,2,FALSE)*P30*W30,0)</f>
        <v>0</v>
      </c>
      <c r="AA30" s="7">
        <f t="shared" si="8"/>
        <v>0</v>
      </c>
      <c r="AB30" s="7">
        <f t="shared" si="9"/>
        <v>0</v>
      </c>
    </row>
    <row r="31" spans="1:28">
      <c r="A31" s="7" t="str">
        <f t="shared" si="0"/>
        <v/>
      </c>
      <c r="H31" s="50"/>
      <c r="I31" s="50"/>
      <c r="L31" s="49"/>
      <c r="M31" s="50" t="e">
        <f t="shared" si="1"/>
        <v>#NUM!</v>
      </c>
      <c r="N31" s="50" t="e">
        <f t="shared" si="2"/>
        <v>#NUM!</v>
      </c>
      <c r="O31" s="7">
        <f t="shared" si="3"/>
        <v>0</v>
      </c>
      <c r="P31" s="7" t="e">
        <f t="shared" si="4"/>
        <v>#NUM!</v>
      </c>
      <c r="Q31" s="7">
        <f ca="1">IF(I31&gt;'入力シート（基本情報）'!$I$1,1,0)</f>
        <v>0</v>
      </c>
      <c r="R31" s="7">
        <f ca="1">IFERROR(VLOOKUP($F31,リスト用!$P:$Q,2,FALSE)*VLOOKUP($J31,リスト用!$H:$I,2,FALSE)*O31*Q31,0)</f>
        <v>0</v>
      </c>
      <c r="S31" s="7">
        <f ca="1">IFERROR(VLOOKUP($F31,リスト用!$P:$Q,2,FALSE)*VLOOKUP($J31,リスト用!$H:$I,2,FALSE)*P31*Q31,0)</f>
        <v>0</v>
      </c>
      <c r="U31" s="7">
        <f t="shared" ca="1" si="6"/>
        <v>0</v>
      </c>
      <c r="V31" s="7">
        <f t="shared" ca="1" si="7"/>
        <v>0</v>
      </c>
      <c r="W31" s="7">
        <f t="shared" si="5"/>
        <v>1</v>
      </c>
      <c r="X31" s="7">
        <f>IFERROR(VLOOKUP($E31,リスト用!$M:$N,2,FALSE)*VLOOKUP($J31,リスト用!$H:$I,2,FALSE)*O31*W31,0)</f>
        <v>0</v>
      </c>
      <c r="Y31" s="7">
        <f>IFERROR(VLOOKUP($E31,リスト用!$M:$N,2,FALSE)*VLOOKUP($J31,リスト用!$H:$I,2,FALSE)*P31*W31,0)</f>
        <v>0</v>
      </c>
      <c r="AA31" s="7">
        <f t="shared" si="8"/>
        <v>0</v>
      </c>
      <c r="AB31" s="7">
        <f t="shared" si="9"/>
        <v>0</v>
      </c>
    </row>
    <row r="32" spans="1:28">
      <c r="A32" s="7" t="str">
        <f t="shared" si="0"/>
        <v/>
      </c>
      <c r="H32" s="50"/>
      <c r="I32" s="50"/>
      <c r="L32" s="49"/>
      <c r="M32" s="50" t="e">
        <f t="shared" si="1"/>
        <v>#NUM!</v>
      </c>
      <c r="N32" s="50" t="e">
        <f t="shared" si="2"/>
        <v>#NUM!</v>
      </c>
      <c r="O32" s="7">
        <f t="shared" si="3"/>
        <v>0</v>
      </c>
      <c r="P32" s="7" t="e">
        <f t="shared" si="4"/>
        <v>#NUM!</v>
      </c>
      <c r="Q32" s="7">
        <f ca="1">IF(I32&gt;'入力シート（基本情報）'!$I$1,1,0)</f>
        <v>0</v>
      </c>
      <c r="R32" s="7">
        <f ca="1">IFERROR(VLOOKUP($F32,リスト用!$P:$Q,2,FALSE)*VLOOKUP($J32,リスト用!$H:$I,2,FALSE)*O32*Q32,0)</f>
        <v>0</v>
      </c>
      <c r="S32" s="7">
        <f ca="1">IFERROR(VLOOKUP($F32,リスト用!$P:$Q,2,FALSE)*VLOOKUP($J32,リスト用!$H:$I,2,FALSE)*P32*Q32,0)</f>
        <v>0</v>
      </c>
      <c r="U32" s="7">
        <f t="shared" ca="1" si="6"/>
        <v>0</v>
      </c>
      <c r="V32" s="7">
        <f t="shared" ca="1" si="7"/>
        <v>0</v>
      </c>
      <c r="W32" s="7">
        <f t="shared" si="5"/>
        <v>1</v>
      </c>
      <c r="X32" s="7">
        <f>IFERROR(VLOOKUP($E32,リスト用!$M:$N,2,FALSE)*VLOOKUP($J32,リスト用!$H:$I,2,FALSE)*O32*W32,0)</f>
        <v>0</v>
      </c>
      <c r="Y32" s="7">
        <f>IFERROR(VLOOKUP($E32,リスト用!$M:$N,2,FALSE)*VLOOKUP($J32,リスト用!$H:$I,2,FALSE)*P32*W32,0)</f>
        <v>0</v>
      </c>
      <c r="AA32" s="7">
        <f t="shared" si="8"/>
        <v>0</v>
      </c>
      <c r="AB32" s="7">
        <f t="shared" si="9"/>
        <v>0</v>
      </c>
    </row>
    <row r="33" spans="1:28">
      <c r="A33" s="7" t="str">
        <f t="shared" si="0"/>
        <v/>
      </c>
      <c r="H33" s="50"/>
      <c r="I33" s="50"/>
      <c r="L33" s="49"/>
      <c r="M33" s="50" t="e">
        <f t="shared" si="1"/>
        <v>#NUM!</v>
      </c>
      <c r="N33" s="50" t="e">
        <f t="shared" si="2"/>
        <v>#NUM!</v>
      </c>
      <c r="O33" s="7">
        <f t="shared" si="3"/>
        <v>0</v>
      </c>
      <c r="P33" s="7" t="e">
        <f t="shared" si="4"/>
        <v>#NUM!</v>
      </c>
      <c r="Q33" s="7">
        <f ca="1">IF(I33&gt;'入力シート（基本情報）'!$I$1,1,0)</f>
        <v>0</v>
      </c>
      <c r="R33" s="7">
        <f ca="1">IFERROR(VLOOKUP($F33,リスト用!$P:$Q,2,FALSE)*VLOOKUP($J33,リスト用!$H:$I,2,FALSE)*O33*Q33,0)</f>
        <v>0</v>
      </c>
      <c r="S33" s="7">
        <f ca="1">IFERROR(VLOOKUP($F33,リスト用!$P:$Q,2,FALSE)*VLOOKUP($J33,リスト用!$H:$I,2,FALSE)*P33*Q33,0)</f>
        <v>0</v>
      </c>
      <c r="U33" s="7">
        <f t="shared" ca="1" si="6"/>
        <v>0</v>
      </c>
      <c r="V33" s="7">
        <f t="shared" ca="1" si="7"/>
        <v>0</v>
      </c>
      <c r="W33" s="7">
        <f t="shared" si="5"/>
        <v>1</v>
      </c>
      <c r="X33" s="7">
        <f>IFERROR(VLOOKUP($E33,リスト用!$M:$N,2,FALSE)*VLOOKUP($J33,リスト用!$H:$I,2,FALSE)*O33*W33,0)</f>
        <v>0</v>
      </c>
      <c r="Y33" s="7">
        <f>IFERROR(VLOOKUP($E33,リスト用!$M:$N,2,FALSE)*VLOOKUP($J33,リスト用!$H:$I,2,FALSE)*P33*W33,0)</f>
        <v>0</v>
      </c>
      <c r="AA33" s="7">
        <f t="shared" si="8"/>
        <v>0</v>
      </c>
      <c r="AB33" s="7">
        <f t="shared" si="9"/>
        <v>0</v>
      </c>
    </row>
    <row r="34" spans="1:28">
      <c r="A34" s="7" t="str">
        <f t="shared" si="0"/>
        <v/>
      </c>
      <c r="H34" s="50"/>
      <c r="I34" s="50"/>
      <c r="L34" s="49"/>
      <c r="M34" s="50" t="e">
        <f t="shared" si="1"/>
        <v>#NUM!</v>
      </c>
      <c r="N34" s="50" t="e">
        <f t="shared" si="2"/>
        <v>#NUM!</v>
      </c>
      <c r="O34" s="7">
        <f t="shared" si="3"/>
        <v>0</v>
      </c>
      <c r="P34" s="7" t="e">
        <f t="shared" si="4"/>
        <v>#NUM!</v>
      </c>
      <c r="Q34" s="7">
        <f ca="1">IF(I34&gt;'入力シート（基本情報）'!$I$1,1,0)</f>
        <v>0</v>
      </c>
      <c r="R34" s="7">
        <f ca="1">IFERROR(VLOOKUP($F34,リスト用!$P:$Q,2,FALSE)*VLOOKUP($J34,リスト用!$H:$I,2,FALSE)*O34*Q34,0)</f>
        <v>0</v>
      </c>
      <c r="S34" s="7">
        <f ca="1">IFERROR(VLOOKUP($F34,リスト用!$P:$Q,2,FALSE)*VLOOKUP($J34,リスト用!$H:$I,2,FALSE)*P34*Q34,0)</f>
        <v>0</v>
      </c>
      <c r="U34" s="7">
        <f t="shared" ca="1" si="6"/>
        <v>0</v>
      </c>
      <c r="V34" s="7">
        <f t="shared" ca="1" si="7"/>
        <v>0</v>
      </c>
      <c r="W34" s="7">
        <f t="shared" si="5"/>
        <v>1</v>
      </c>
      <c r="X34" s="7">
        <f>IFERROR(VLOOKUP($E34,リスト用!$M:$N,2,FALSE)*VLOOKUP($J34,リスト用!$H:$I,2,FALSE)*O34*W34,0)</f>
        <v>0</v>
      </c>
      <c r="Y34" s="7">
        <f>IFERROR(VLOOKUP($E34,リスト用!$M:$N,2,FALSE)*VLOOKUP($J34,リスト用!$H:$I,2,FALSE)*P34*W34,0)</f>
        <v>0</v>
      </c>
      <c r="AA34" s="7">
        <f t="shared" si="8"/>
        <v>0</v>
      </c>
      <c r="AB34" s="7">
        <f t="shared" si="9"/>
        <v>0</v>
      </c>
    </row>
    <row r="35" spans="1:28">
      <c r="A35" s="7" t="str">
        <f t="shared" si="0"/>
        <v/>
      </c>
      <c r="H35" s="50"/>
      <c r="I35" s="50"/>
      <c r="L35" s="49"/>
      <c r="M35" s="50" t="e">
        <f t="shared" si="1"/>
        <v>#NUM!</v>
      </c>
      <c r="N35" s="50" t="e">
        <f t="shared" si="2"/>
        <v>#NUM!</v>
      </c>
      <c r="O35" s="7">
        <f t="shared" si="3"/>
        <v>0</v>
      </c>
      <c r="P35" s="7" t="e">
        <f t="shared" si="4"/>
        <v>#NUM!</v>
      </c>
      <c r="Q35" s="7">
        <f ca="1">IF(I35&gt;'入力シート（基本情報）'!$I$1,1,0)</f>
        <v>0</v>
      </c>
      <c r="R35" s="7">
        <f ca="1">IFERROR(VLOOKUP($F35,リスト用!$P:$Q,2,FALSE)*VLOOKUP($J35,リスト用!$H:$I,2,FALSE)*O35*Q35,0)</f>
        <v>0</v>
      </c>
      <c r="S35" s="7">
        <f ca="1">IFERROR(VLOOKUP($F35,リスト用!$P:$Q,2,FALSE)*VLOOKUP($J35,リスト用!$H:$I,2,FALSE)*P35*Q35,0)</f>
        <v>0</v>
      </c>
      <c r="U35" s="7">
        <f t="shared" ca="1" si="6"/>
        <v>0</v>
      </c>
      <c r="V35" s="7">
        <f t="shared" ca="1" si="7"/>
        <v>0</v>
      </c>
      <c r="W35" s="7">
        <f t="shared" si="5"/>
        <v>1</v>
      </c>
      <c r="X35" s="7">
        <f>IFERROR(VLOOKUP($E35,リスト用!$M:$N,2,FALSE)*VLOOKUP($J35,リスト用!$H:$I,2,FALSE)*O35*W35,0)</f>
        <v>0</v>
      </c>
      <c r="Y35" s="7">
        <f>IFERROR(VLOOKUP($E35,リスト用!$M:$N,2,FALSE)*VLOOKUP($J35,リスト用!$H:$I,2,FALSE)*P35*W35,0)</f>
        <v>0</v>
      </c>
      <c r="AA35" s="7">
        <f t="shared" si="8"/>
        <v>0</v>
      </c>
      <c r="AB35" s="7">
        <f t="shared" si="9"/>
        <v>0</v>
      </c>
    </row>
    <row r="36" spans="1:28">
      <c r="A36" s="7" t="str">
        <f t="shared" si="0"/>
        <v/>
      </c>
      <c r="H36" s="50"/>
      <c r="I36" s="50"/>
      <c r="L36" s="49"/>
      <c r="M36" s="50" t="e">
        <f t="shared" si="1"/>
        <v>#NUM!</v>
      </c>
      <c r="N36" s="50" t="e">
        <f t="shared" si="2"/>
        <v>#NUM!</v>
      </c>
      <c r="O36" s="7">
        <f t="shared" si="3"/>
        <v>0</v>
      </c>
      <c r="P36" s="7" t="e">
        <f t="shared" si="4"/>
        <v>#NUM!</v>
      </c>
      <c r="Q36" s="7">
        <f ca="1">IF(I36&gt;'入力シート（基本情報）'!$I$1,1,0)</f>
        <v>0</v>
      </c>
      <c r="R36" s="7">
        <f ca="1">IFERROR(VLOOKUP($F36,リスト用!$P:$Q,2,FALSE)*VLOOKUP($J36,リスト用!$H:$I,2,FALSE)*O36*Q36,0)</f>
        <v>0</v>
      </c>
      <c r="S36" s="7">
        <f ca="1">IFERROR(VLOOKUP($F36,リスト用!$P:$Q,2,FALSE)*VLOOKUP($J36,リスト用!$H:$I,2,FALSE)*P36*Q36,0)</f>
        <v>0</v>
      </c>
      <c r="U36" s="7">
        <f t="shared" ca="1" si="6"/>
        <v>0</v>
      </c>
      <c r="V36" s="7">
        <f t="shared" ca="1" si="7"/>
        <v>0</v>
      </c>
      <c r="W36" s="7">
        <f t="shared" si="5"/>
        <v>1</v>
      </c>
      <c r="X36" s="7">
        <f>IFERROR(VLOOKUP($E36,リスト用!$M:$N,2,FALSE)*VLOOKUP($J36,リスト用!$H:$I,2,FALSE)*O36*W36,0)</f>
        <v>0</v>
      </c>
      <c r="Y36" s="7">
        <f>IFERROR(VLOOKUP($E36,リスト用!$M:$N,2,FALSE)*VLOOKUP($J36,リスト用!$H:$I,2,FALSE)*P36*W36,0)</f>
        <v>0</v>
      </c>
      <c r="AA36" s="7">
        <f t="shared" si="8"/>
        <v>0</v>
      </c>
      <c r="AB36" s="7">
        <f t="shared" si="9"/>
        <v>0</v>
      </c>
    </row>
    <row r="37" spans="1:28">
      <c r="A37" s="7" t="str">
        <f t="shared" si="0"/>
        <v/>
      </c>
      <c r="H37" s="50"/>
      <c r="I37" s="50"/>
      <c r="L37" s="49"/>
      <c r="M37" s="50" t="e">
        <f t="shared" si="1"/>
        <v>#NUM!</v>
      </c>
      <c r="N37" s="50" t="e">
        <f t="shared" si="2"/>
        <v>#NUM!</v>
      </c>
      <c r="O37" s="7">
        <f t="shared" si="3"/>
        <v>0</v>
      </c>
      <c r="P37" s="7" t="e">
        <f t="shared" si="4"/>
        <v>#NUM!</v>
      </c>
      <c r="Q37" s="7">
        <f ca="1">IF(I37&gt;'入力シート（基本情報）'!$I$1,1,0)</f>
        <v>0</v>
      </c>
      <c r="R37" s="7">
        <f ca="1">IFERROR(VLOOKUP($F37,リスト用!$P:$Q,2,FALSE)*VLOOKUP($J37,リスト用!$H:$I,2,FALSE)*O37*Q37,0)</f>
        <v>0</v>
      </c>
      <c r="S37" s="7">
        <f ca="1">IFERROR(VLOOKUP($F37,リスト用!$P:$Q,2,FALSE)*VLOOKUP($J37,リスト用!$H:$I,2,FALSE)*P37*Q37,0)</f>
        <v>0</v>
      </c>
      <c r="U37" s="7">
        <f t="shared" ca="1" si="6"/>
        <v>0</v>
      </c>
      <c r="V37" s="7">
        <f t="shared" ca="1" si="7"/>
        <v>0</v>
      </c>
      <c r="W37" s="7">
        <f t="shared" si="5"/>
        <v>1</v>
      </c>
      <c r="X37" s="7">
        <f>IFERROR(VLOOKUP($E37,リスト用!$M:$N,2,FALSE)*VLOOKUP($J37,リスト用!$H:$I,2,FALSE)*O37*W37,0)</f>
        <v>0</v>
      </c>
      <c r="Y37" s="7">
        <f>IFERROR(VLOOKUP($E37,リスト用!$M:$N,2,FALSE)*VLOOKUP($J37,リスト用!$H:$I,2,FALSE)*P37*W37,0)</f>
        <v>0</v>
      </c>
      <c r="AA37" s="7">
        <f t="shared" si="8"/>
        <v>0</v>
      </c>
      <c r="AB37" s="7">
        <f t="shared" si="9"/>
        <v>0</v>
      </c>
    </row>
    <row r="38" spans="1:28">
      <c r="A38" s="7" t="str">
        <f t="shared" si="0"/>
        <v/>
      </c>
      <c r="H38" s="50"/>
      <c r="I38" s="50"/>
      <c r="L38" s="49"/>
      <c r="M38" s="50" t="e">
        <f t="shared" si="1"/>
        <v>#NUM!</v>
      </c>
      <c r="N38" s="50" t="e">
        <f t="shared" si="2"/>
        <v>#NUM!</v>
      </c>
      <c r="O38" s="7">
        <f t="shared" si="3"/>
        <v>0</v>
      </c>
      <c r="P38" s="7" t="e">
        <f t="shared" si="4"/>
        <v>#NUM!</v>
      </c>
      <c r="Q38" s="7">
        <f ca="1">IF(I38&gt;'入力シート（基本情報）'!$I$1,1,0)</f>
        <v>0</v>
      </c>
      <c r="R38" s="7">
        <f ca="1">IFERROR(VLOOKUP($F38,リスト用!$P:$Q,2,FALSE)*VLOOKUP($J38,リスト用!$H:$I,2,FALSE)*O38*Q38,0)</f>
        <v>0</v>
      </c>
      <c r="S38" s="7">
        <f ca="1">IFERROR(VLOOKUP($F38,リスト用!$P:$Q,2,FALSE)*VLOOKUP($J38,リスト用!$H:$I,2,FALSE)*P38*Q38,0)</f>
        <v>0</v>
      </c>
      <c r="U38" s="7">
        <f t="shared" ca="1" si="6"/>
        <v>0</v>
      </c>
      <c r="V38" s="7">
        <f t="shared" ca="1" si="7"/>
        <v>0</v>
      </c>
      <c r="W38" s="7">
        <f t="shared" si="5"/>
        <v>1</v>
      </c>
      <c r="X38" s="7">
        <f>IFERROR(VLOOKUP($E38,リスト用!$M:$N,2,FALSE)*VLOOKUP($J38,リスト用!$H:$I,2,FALSE)*O38*W38,0)</f>
        <v>0</v>
      </c>
      <c r="Y38" s="7">
        <f>IFERROR(VLOOKUP($E38,リスト用!$M:$N,2,FALSE)*VLOOKUP($J38,リスト用!$H:$I,2,FALSE)*P38*W38,0)</f>
        <v>0</v>
      </c>
      <c r="AA38" s="7">
        <f t="shared" si="8"/>
        <v>0</v>
      </c>
      <c r="AB38" s="7">
        <f t="shared" si="9"/>
        <v>0</v>
      </c>
    </row>
    <row r="39" spans="1:28">
      <c r="A39" s="7" t="str">
        <f t="shared" si="0"/>
        <v/>
      </c>
      <c r="H39" s="50"/>
      <c r="I39" s="50"/>
      <c r="L39" s="49"/>
      <c r="M39" s="50" t="e">
        <f t="shared" si="1"/>
        <v>#NUM!</v>
      </c>
      <c r="N39" s="50" t="e">
        <f t="shared" si="2"/>
        <v>#NUM!</v>
      </c>
      <c r="O39" s="7">
        <f t="shared" si="3"/>
        <v>0</v>
      </c>
      <c r="P39" s="7" t="e">
        <f t="shared" si="4"/>
        <v>#NUM!</v>
      </c>
      <c r="Q39" s="7">
        <f ca="1">IF(I39&gt;'入力シート（基本情報）'!$I$1,1,0)</f>
        <v>0</v>
      </c>
      <c r="R39" s="7">
        <f ca="1">IFERROR(VLOOKUP($F39,リスト用!$P:$Q,2,FALSE)*VLOOKUP($J39,リスト用!$H:$I,2,FALSE)*O39*Q39,0)</f>
        <v>0</v>
      </c>
      <c r="S39" s="7">
        <f ca="1">IFERROR(VLOOKUP($F39,リスト用!$P:$Q,2,FALSE)*VLOOKUP($J39,リスト用!$H:$I,2,FALSE)*P39*Q39,0)</f>
        <v>0</v>
      </c>
      <c r="U39" s="7">
        <f t="shared" ca="1" si="6"/>
        <v>0</v>
      </c>
      <c r="V39" s="7">
        <f t="shared" ca="1" si="7"/>
        <v>0</v>
      </c>
      <c r="W39" s="7">
        <f t="shared" si="5"/>
        <v>1</v>
      </c>
      <c r="X39" s="7">
        <f>IFERROR(VLOOKUP($E39,リスト用!$M:$N,2,FALSE)*VLOOKUP($J39,リスト用!$H:$I,2,FALSE)*O39*W39,0)</f>
        <v>0</v>
      </c>
      <c r="Y39" s="7">
        <f>IFERROR(VLOOKUP($E39,リスト用!$M:$N,2,FALSE)*VLOOKUP($J39,リスト用!$H:$I,2,FALSE)*P39*W39,0)</f>
        <v>0</v>
      </c>
      <c r="AA39" s="7">
        <f t="shared" si="8"/>
        <v>0</v>
      </c>
      <c r="AB39" s="7">
        <f t="shared" si="9"/>
        <v>0</v>
      </c>
    </row>
    <row r="40" spans="1:28">
      <c r="A40" s="7" t="str">
        <f t="shared" si="0"/>
        <v/>
      </c>
      <c r="H40" s="50"/>
      <c r="I40" s="50"/>
      <c r="L40" s="49"/>
      <c r="M40" s="50" t="e">
        <f t="shared" si="1"/>
        <v>#NUM!</v>
      </c>
      <c r="N40" s="50" t="e">
        <f t="shared" si="2"/>
        <v>#NUM!</v>
      </c>
      <c r="O40" s="7">
        <f t="shared" si="3"/>
        <v>0</v>
      </c>
      <c r="P40" s="7" t="e">
        <f t="shared" si="4"/>
        <v>#NUM!</v>
      </c>
      <c r="Q40" s="7">
        <f ca="1">IF(I40&gt;'入力シート（基本情報）'!$I$1,1,0)</f>
        <v>0</v>
      </c>
      <c r="R40" s="7">
        <f ca="1">IFERROR(VLOOKUP($F40,リスト用!$P:$Q,2,FALSE)*VLOOKUP($J40,リスト用!$H:$I,2,FALSE)*O40*Q40,0)</f>
        <v>0</v>
      </c>
      <c r="S40" s="7">
        <f ca="1">IFERROR(VLOOKUP($F40,リスト用!$P:$Q,2,FALSE)*VLOOKUP($J40,リスト用!$H:$I,2,FALSE)*P40*Q40,0)</f>
        <v>0</v>
      </c>
      <c r="U40" s="7">
        <f t="shared" ca="1" si="6"/>
        <v>0</v>
      </c>
      <c r="V40" s="7">
        <f t="shared" ca="1" si="7"/>
        <v>0</v>
      </c>
      <c r="W40" s="7">
        <f t="shared" si="5"/>
        <v>1</v>
      </c>
      <c r="X40" s="7">
        <f>IFERROR(VLOOKUP($E40,リスト用!$M:$N,2,FALSE)*VLOOKUP($J40,リスト用!$H:$I,2,FALSE)*O40*W40,0)</f>
        <v>0</v>
      </c>
      <c r="Y40" s="7">
        <f>IFERROR(VLOOKUP($E40,リスト用!$M:$N,2,FALSE)*VLOOKUP($J40,リスト用!$H:$I,2,FALSE)*P40*W40,0)</f>
        <v>0</v>
      </c>
      <c r="AA40" s="7">
        <f t="shared" si="8"/>
        <v>0</v>
      </c>
      <c r="AB40" s="7">
        <f t="shared" si="9"/>
        <v>0</v>
      </c>
    </row>
    <row r="41" spans="1:28">
      <c r="A41" s="7" t="str">
        <f t="shared" si="0"/>
        <v/>
      </c>
      <c r="H41" s="50"/>
      <c r="I41" s="50"/>
      <c r="L41" s="49"/>
      <c r="M41" s="50" t="e">
        <f t="shared" si="1"/>
        <v>#NUM!</v>
      </c>
      <c r="N41" s="50" t="e">
        <f t="shared" si="2"/>
        <v>#NUM!</v>
      </c>
      <c r="O41" s="7">
        <f t="shared" si="3"/>
        <v>0</v>
      </c>
      <c r="P41" s="7" t="e">
        <f t="shared" si="4"/>
        <v>#NUM!</v>
      </c>
      <c r="Q41" s="7">
        <f ca="1">IF(I41&gt;'入力シート（基本情報）'!$I$1,1,0)</f>
        <v>0</v>
      </c>
      <c r="R41" s="7">
        <f ca="1">IFERROR(VLOOKUP($F41,リスト用!$P:$Q,2,FALSE)*VLOOKUP($J41,リスト用!$H:$I,2,FALSE)*O41*Q41,0)</f>
        <v>0</v>
      </c>
      <c r="S41" s="7">
        <f ca="1">IFERROR(VLOOKUP($F41,リスト用!$P:$Q,2,FALSE)*VLOOKUP($J41,リスト用!$H:$I,2,FALSE)*P41*Q41,0)</f>
        <v>0</v>
      </c>
      <c r="U41" s="7">
        <f t="shared" ca="1" si="6"/>
        <v>0</v>
      </c>
      <c r="V41" s="7">
        <f t="shared" ca="1" si="7"/>
        <v>0</v>
      </c>
      <c r="W41" s="7">
        <f t="shared" si="5"/>
        <v>1</v>
      </c>
      <c r="X41" s="7">
        <f>IFERROR(VLOOKUP($E41,リスト用!$M:$N,2,FALSE)*VLOOKUP($J41,リスト用!$H:$I,2,FALSE)*O41*W41,0)</f>
        <v>0</v>
      </c>
      <c r="Y41" s="7">
        <f>IFERROR(VLOOKUP($E41,リスト用!$M:$N,2,FALSE)*VLOOKUP($J41,リスト用!$H:$I,2,FALSE)*P41*W41,0)</f>
        <v>0</v>
      </c>
      <c r="AA41" s="7">
        <f t="shared" si="8"/>
        <v>0</v>
      </c>
      <c r="AB41" s="7">
        <f t="shared" si="9"/>
        <v>0</v>
      </c>
    </row>
    <row r="42" spans="1:28">
      <c r="A42" s="7" t="str">
        <f t="shared" si="0"/>
        <v/>
      </c>
      <c r="H42" s="50"/>
      <c r="I42" s="50"/>
      <c r="L42" s="49"/>
      <c r="M42" s="50" t="e">
        <f t="shared" si="1"/>
        <v>#NUM!</v>
      </c>
      <c r="N42" s="50" t="e">
        <f t="shared" si="2"/>
        <v>#NUM!</v>
      </c>
      <c r="O42" s="7">
        <f t="shared" si="3"/>
        <v>0</v>
      </c>
      <c r="P42" s="7" t="e">
        <f t="shared" si="4"/>
        <v>#NUM!</v>
      </c>
      <c r="Q42" s="7">
        <f ca="1">IF(I42&gt;'入力シート（基本情報）'!$I$1,1,0)</f>
        <v>0</v>
      </c>
      <c r="R42" s="7">
        <f ca="1">IFERROR(VLOOKUP($F42,リスト用!$P:$Q,2,FALSE)*VLOOKUP($J42,リスト用!$H:$I,2,FALSE)*O42*Q42,0)</f>
        <v>0</v>
      </c>
      <c r="S42" s="7">
        <f ca="1">IFERROR(VLOOKUP($F42,リスト用!$P:$Q,2,FALSE)*VLOOKUP($J42,リスト用!$H:$I,2,FALSE)*P42*Q42,0)</f>
        <v>0</v>
      </c>
      <c r="U42" s="7">
        <f t="shared" ca="1" si="6"/>
        <v>0</v>
      </c>
      <c r="V42" s="7">
        <f t="shared" ca="1" si="7"/>
        <v>0</v>
      </c>
      <c r="W42" s="7">
        <f t="shared" si="5"/>
        <v>1</v>
      </c>
      <c r="X42" s="7">
        <f>IFERROR(VLOOKUP($E42,リスト用!$M:$N,2,FALSE)*VLOOKUP($J42,リスト用!$H:$I,2,FALSE)*O42*W42,0)</f>
        <v>0</v>
      </c>
      <c r="Y42" s="7">
        <f>IFERROR(VLOOKUP($E42,リスト用!$M:$N,2,FALSE)*VLOOKUP($J42,リスト用!$H:$I,2,FALSE)*P42*W42,0)</f>
        <v>0</v>
      </c>
      <c r="AA42" s="7">
        <f t="shared" si="8"/>
        <v>0</v>
      </c>
      <c r="AB42" s="7">
        <f t="shared" si="9"/>
        <v>0</v>
      </c>
    </row>
    <row r="43" spans="1:28">
      <c r="A43" s="7" t="str">
        <f t="shared" si="0"/>
        <v/>
      </c>
      <c r="H43" s="50"/>
      <c r="I43" s="50"/>
      <c r="L43" s="49"/>
      <c r="M43" s="50" t="e">
        <f t="shared" si="1"/>
        <v>#NUM!</v>
      </c>
      <c r="N43" s="50" t="e">
        <f t="shared" si="2"/>
        <v>#NUM!</v>
      </c>
      <c r="O43" s="7">
        <f t="shared" si="3"/>
        <v>0</v>
      </c>
      <c r="P43" s="7" t="e">
        <f t="shared" si="4"/>
        <v>#NUM!</v>
      </c>
      <c r="Q43" s="7">
        <f ca="1">IF(I43&gt;'入力シート（基本情報）'!$I$1,1,0)</f>
        <v>0</v>
      </c>
      <c r="R43" s="7">
        <f ca="1">IFERROR(VLOOKUP($F43,リスト用!$P:$Q,2,FALSE)*VLOOKUP($J43,リスト用!$H:$I,2,FALSE)*O43*Q43,0)</f>
        <v>0</v>
      </c>
      <c r="S43" s="7">
        <f ca="1">IFERROR(VLOOKUP($F43,リスト用!$P:$Q,2,FALSE)*VLOOKUP($J43,リスト用!$H:$I,2,FALSE)*P43*Q43,0)</f>
        <v>0</v>
      </c>
      <c r="U43" s="7">
        <f t="shared" ca="1" si="6"/>
        <v>0</v>
      </c>
      <c r="V43" s="7">
        <f t="shared" ca="1" si="7"/>
        <v>0</v>
      </c>
      <c r="W43" s="7">
        <f t="shared" si="5"/>
        <v>1</v>
      </c>
      <c r="X43" s="7">
        <f>IFERROR(VLOOKUP($E43,リスト用!$M:$N,2,FALSE)*VLOOKUP($J43,リスト用!$H:$I,2,FALSE)*O43*W43,0)</f>
        <v>0</v>
      </c>
      <c r="Y43" s="7">
        <f>IFERROR(VLOOKUP($E43,リスト用!$M:$N,2,FALSE)*VLOOKUP($J43,リスト用!$H:$I,2,FALSE)*P43*W43,0)</f>
        <v>0</v>
      </c>
      <c r="AA43" s="7">
        <f t="shared" si="8"/>
        <v>0</v>
      </c>
      <c r="AB43" s="7">
        <f t="shared" si="9"/>
        <v>0</v>
      </c>
    </row>
    <row r="44" spans="1:28">
      <c r="A44" s="7" t="str">
        <f t="shared" si="0"/>
        <v/>
      </c>
      <c r="H44" s="50"/>
      <c r="I44" s="50"/>
      <c r="L44" s="49"/>
      <c r="M44" s="50" t="e">
        <f t="shared" si="1"/>
        <v>#NUM!</v>
      </c>
      <c r="N44" s="50" t="e">
        <f t="shared" si="2"/>
        <v>#NUM!</v>
      </c>
      <c r="O44" s="7">
        <f t="shared" si="3"/>
        <v>0</v>
      </c>
      <c r="P44" s="7" t="e">
        <f t="shared" si="4"/>
        <v>#NUM!</v>
      </c>
      <c r="Q44" s="7">
        <f ca="1">IF(I44&gt;'入力シート（基本情報）'!$I$1,1,0)</f>
        <v>0</v>
      </c>
      <c r="R44" s="7">
        <f ca="1">IFERROR(VLOOKUP($F44,リスト用!$P:$Q,2,FALSE)*VLOOKUP($J44,リスト用!$H:$I,2,FALSE)*O44*Q44,0)</f>
        <v>0</v>
      </c>
      <c r="S44" s="7">
        <f ca="1">IFERROR(VLOOKUP($F44,リスト用!$P:$Q,2,FALSE)*VLOOKUP($J44,リスト用!$H:$I,2,FALSE)*P44*Q44,0)</f>
        <v>0</v>
      </c>
      <c r="U44" s="7">
        <f t="shared" ca="1" si="6"/>
        <v>0</v>
      </c>
      <c r="V44" s="7">
        <f t="shared" ca="1" si="7"/>
        <v>0</v>
      </c>
      <c r="W44" s="7">
        <f t="shared" si="5"/>
        <v>1</v>
      </c>
      <c r="X44" s="7">
        <f>IFERROR(VLOOKUP($E44,リスト用!$M:$N,2,FALSE)*VLOOKUP($J44,リスト用!$H:$I,2,FALSE)*O44*W44,0)</f>
        <v>0</v>
      </c>
      <c r="Y44" s="7">
        <f>IFERROR(VLOOKUP($E44,リスト用!$M:$N,2,FALSE)*VLOOKUP($J44,リスト用!$H:$I,2,FALSE)*P44*W44,0)</f>
        <v>0</v>
      </c>
      <c r="AA44" s="7">
        <f t="shared" si="8"/>
        <v>0</v>
      </c>
      <c r="AB44" s="7">
        <f t="shared" si="9"/>
        <v>0</v>
      </c>
    </row>
    <row r="45" spans="1:28">
      <c r="A45" s="7" t="str">
        <f t="shared" si="0"/>
        <v/>
      </c>
      <c r="H45" s="50"/>
      <c r="I45" s="50"/>
      <c r="L45" s="49"/>
      <c r="M45" s="50" t="e">
        <f t="shared" si="1"/>
        <v>#NUM!</v>
      </c>
      <c r="N45" s="50" t="e">
        <f t="shared" si="2"/>
        <v>#NUM!</v>
      </c>
      <c r="O45" s="7">
        <f t="shared" si="3"/>
        <v>0</v>
      </c>
      <c r="P45" s="7" t="e">
        <f t="shared" si="4"/>
        <v>#NUM!</v>
      </c>
      <c r="Q45" s="7">
        <f ca="1">IF(I45&gt;'入力シート（基本情報）'!$I$1,1,0)</f>
        <v>0</v>
      </c>
      <c r="R45" s="7">
        <f ca="1">IFERROR(VLOOKUP($F45,リスト用!$P:$Q,2,FALSE)*VLOOKUP($J45,リスト用!$H:$I,2,FALSE)*O45*Q45,0)</f>
        <v>0</v>
      </c>
      <c r="S45" s="7">
        <f ca="1">IFERROR(VLOOKUP($F45,リスト用!$P:$Q,2,FALSE)*VLOOKUP($J45,リスト用!$H:$I,2,FALSE)*P45*Q45,0)</f>
        <v>0</v>
      </c>
      <c r="U45" s="7">
        <f t="shared" ca="1" si="6"/>
        <v>0</v>
      </c>
      <c r="V45" s="7">
        <f t="shared" ca="1" si="7"/>
        <v>0</v>
      </c>
      <c r="W45" s="7">
        <f t="shared" si="5"/>
        <v>1</v>
      </c>
      <c r="X45" s="7">
        <f>IFERROR(VLOOKUP($E45,リスト用!$M:$N,2,FALSE)*VLOOKUP($J45,リスト用!$H:$I,2,FALSE)*O45*W45,0)</f>
        <v>0</v>
      </c>
      <c r="Y45" s="7">
        <f>IFERROR(VLOOKUP($E45,リスト用!$M:$N,2,FALSE)*VLOOKUP($J45,リスト用!$H:$I,2,FALSE)*P45*W45,0)</f>
        <v>0</v>
      </c>
      <c r="AA45" s="7">
        <f t="shared" si="8"/>
        <v>0</v>
      </c>
      <c r="AB45" s="7">
        <f t="shared" si="9"/>
        <v>0</v>
      </c>
    </row>
    <row r="46" spans="1:28">
      <c r="A46" s="7" t="str">
        <f t="shared" si="0"/>
        <v/>
      </c>
      <c r="H46" s="50"/>
      <c r="I46" s="50"/>
      <c r="L46" s="49"/>
      <c r="M46" s="50" t="e">
        <f t="shared" si="1"/>
        <v>#NUM!</v>
      </c>
      <c r="N46" s="50" t="e">
        <f t="shared" si="2"/>
        <v>#NUM!</v>
      </c>
      <c r="O46" s="7">
        <f t="shared" si="3"/>
        <v>0</v>
      </c>
      <c r="P46" s="7" t="e">
        <f t="shared" si="4"/>
        <v>#NUM!</v>
      </c>
      <c r="Q46" s="7">
        <f ca="1">IF(I46&gt;'入力シート（基本情報）'!$I$1,1,0)</f>
        <v>0</v>
      </c>
      <c r="R46" s="7">
        <f ca="1">IFERROR(VLOOKUP($F46,リスト用!$P:$Q,2,FALSE)*VLOOKUP($J46,リスト用!$H:$I,2,FALSE)*O46*Q46,0)</f>
        <v>0</v>
      </c>
      <c r="S46" s="7">
        <f ca="1">IFERROR(VLOOKUP($F46,リスト用!$P:$Q,2,FALSE)*VLOOKUP($J46,リスト用!$H:$I,2,FALSE)*P46*Q46,0)</f>
        <v>0</v>
      </c>
      <c r="U46" s="7">
        <f t="shared" ca="1" si="6"/>
        <v>0</v>
      </c>
      <c r="V46" s="7">
        <f t="shared" ca="1" si="7"/>
        <v>0</v>
      </c>
      <c r="W46" s="7">
        <f t="shared" si="5"/>
        <v>1</v>
      </c>
      <c r="X46" s="7">
        <f>IFERROR(VLOOKUP($E46,リスト用!$M:$N,2,FALSE)*VLOOKUP($J46,リスト用!$H:$I,2,FALSE)*O46*W46,0)</f>
        <v>0</v>
      </c>
      <c r="Y46" s="7">
        <f>IFERROR(VLOOKUP($E46,リスト用!$M:$N,2,FALSE)*VLOOKUP($J46,リスト用!$H:$I,2,FALSE)*P46*W46,0)</f>
        <v>0</v>
      </c>
      <c r="AA46" s="7">
        <f t="shared" si="8"/>
        <v>0</v>
      </c>
      <c r="AB46" s="7">
        <f t="shared" si="9"/>
        <v>0</v>
      </c>
    </row>
    <row r="47" spans="1:28">
      <c r="A47" s="7" t="str">
        <f t="shared" si="0"/>
        <v/>
      </c>
      <c r="H47" s="50"/>
      <c r="I47" s="50"/>
      <c r="L47" s="49"/>
      <c r="M47" s="50" t="e">
        <f t="shared" si="1"/>
        <v>#NUM!</v>
      </c>
      <c r="N47" s="50" t="e">
        <f t="shared" si="2"/>
        <v>#NUM!</v>
      </c>
      <c r="O47" s="7">
        <f t="shared" si="3"/>
        <v>0</v>
      </c>
      <c r="P47" s="7" t="e">
        <f t="shared" si="4"/>
        <v>#NUM!</v>
      </c>
      <c r="Q47" s="7">
        <f ca="1">IF(I47&gt;'入力シート（基本情報）'!$I$1,1,0)</f>
        <v>0</v>
      </c>
      <c r="R47" s="7">
        <f ca="1">IFERROR(VLOOKUP($F47,リスト用!$P:$Q,2,FALSE)*VLOOKUP($J47,リスト用!$H:$I,2,FALSE)*O47*Q47,0)</f>
        <v>0</v>
      </c>
      <c r="S47" s="7">
        <f ca="1">IFERROR(VLOOKUP($F47,リスト用!$P:$Q,2,FALSE)*VLOOKUP($J47,リスト用!$H:$I,2,FALSE)*P47*Q47,0)</f>
        <v>0</v>
      </c>
      <c r="U47" s="7">
        <f t="shared" ca="1" si="6"/>
        <v>0</v>
      </c>
      <c r="V47" s="7">
        <f t="shared" ca="1" si="7"/>
        <v>0</v>
      </c>
      <c r="W47" s="7">
        <f t="shared" si="5"/>
        <v>1</v>
      </c>
      <c r="X47" s="7">
        <f>IFERROR(VLOOKUP($E47,リスト用!$M:$N,2,FALSE)*VLOOKUP($J47,リスト用!$H:$I,2,FALSE)*O47*W47,0)</f>
        <v>0</v>
      </c>
      <c r="Y47" s="7">
        <f>IFERROR(VLOOKUP($E47,リスト用!$M:$N,2,FALSE)*VLOOKUP($J47,リスト用!$H:$I,2,FALSE)*P47*W47,0)</f>
        <v>0</v>
      </c>
      <c r="AA47" s="7">
        <f t="shared" si="8"/>
        <v>0</v>
      </c>
      <c r="AB47" s="7">
        <f t="shared" si="9"/>
        <v>0</v>
      </c>
    </row>
    <row r="48" spans="1:28">
      <c r="A48" s="7" t="str">
        <f t="shared" si="0"/>
        <v/>
      </c>
      <c r="H48" s="50"/>
      <c r="I48" s="50"/>
      <c r="L48" s="49"/>
      <c r="M48" s="50" t="e">
        <f t="shared" si="1"/>
        <v>#NUM!</v>
      </c>
      <c r="N48" s="50" t="e">
        <f t="shared" si="2"/>
        <v>#NUM!</v>
      </c>
      <c r="O48" s="7">
        <f t="shared" si="3"/>
        <v>0</v>
      </c>
      <c r="P48" s="7" t="e">
        <f t="shared" si="4"/>
        <v>#NUM!</v>
      </c>
      <c r="Q48" s="7">
        <f ca="1">IF(I48&gt;'入力シート（基本情報）'!$I$1,1,0)</f>
        <v>0</v>
      </c>
      <c r="R48" s="7">
        <f ca="1">IFERROR(VLOOKUP($F48,リスト用!$P:$Q,2,FALSE)*VLOOKUP($J48,リスト用!$H:$I,2,FALSE)*O48*Q48,0)</f>
        <v>0</v>
      </c>
      <c r="S48" s="7">
        <f ca="1">IFERROR(VLOOKUP($F48,リスト用!$P:$Q,2,FALSE)*VLOOKUP($J48,リスト用!$H:$I,2,FALSE)*P48*Q48,0)</f>
        <v>0</v>
      </c>
      <c r="U48" s="7">
        <f t="shared" ca="1" si="6"/>
        <v>0</v>
      </c>
      <c r="V48" s="7">
        <f t="shared" ca="1" si="7"/>
        <v>0</v>
      </c>
      <c r="W48" s="7">
        <f t="shared" si="5"/>
        <v>1</v>
      </c>
      <c r="X48" s="7">
        <f>IFERROR(VLOOKUP($E48,リスト用!$M:$N,2,FALSE)*VLOOKUP($J48,リスト用!$H:$I,2,FALSE)*O48*W48,0)</f>
        <v>0</v>
      </c>
      <c r="Y48" s="7">
        <f>IFERROR(VLOOKUP($E48,リスト用!$M:$N,2,FALSE)*VLOOKUP($J48,リスト用!$H:$I,2,FALSE)*P48*W48,0)</f>
        <v>0</v>
      </c>
      <c r="AA48" s="7">
        <f t="shared" si="8"/>
        <v>0</v>
      </c>
      <c r="AB48" s="7">
        <f t="shared" si="9"/>
        <v>0</v>
      </c>
    </row>
    <row r="49" spans="1:28">
      <c r="A49" s="7" t="str">
        <f t="shared" si="0"/>
        <v/>
      </c>
      <c r="H49" s="50"/>
      <c r="I49" s="50"/>
      <c r="L49" s="49"/>
      <c r="M49" s="50" t="e">
        <f t="shared" si="1"/>
        <v>#NUM!</v>
      </c>
      <c r="N49" s="50" t="e">
        <f t="shared" si="2"/>
        <v>#NUM!</v>
      </c>
      <c r="O49" s="7">
        <f t="shared" si="3"/>
        <v>0</v>
      </c>
      <c r="P49" s="7" t="e">
        <f t="shared" si="4"/>
        <v>#NUM!</v>
      </c>
      <c r="Q49" s="7">
        <f ca="1">IF(I49&gt;'入力シート（基本情報）'!$I$1,1,0)</f>
        <v>0</v>
      </c>
      <c r="R49" s="7">
        <f ca="1">IFERROR(VLOOKUP($F49,リスト用!$P:$Q,2,FALSE)*VLOOKUP($J49,リスト用!$H:$I,2,FALSE)*O49*Q49,0)</f>
        <v>0</v>
      </c>
      <c r="S49" s="7">
        <f ca="1">IFERROR(VLOOKUP($F49,リスト用!$P:$Q,2,FALSE)*VLOOKUP($J49,リスト用!$H:$I,2,FALSE)*P49*Q49,0)</f>
        <v>0</v>
      </c>
      <c r="U49" s="7">
        <f t="shared" ca="1" si="6"/>
        <v>0</v>
      </c>
      <c r="V49" s="7">
        <f t="shared" ca="1" si="7"/>
        <v>0</v>
      </c>
      <c r="W49" s="7">
        <f t="shared" si="5"/>
        <v>1</v>
      </c>
      <c r="X49" s="7">
        <f>IFERROR(VLOOKUP($E49,リスト用!$M:$N,2,FALSE)*VLOOKUP($J49,リスト用!$H:$I,2,FALSE)*O49*W49,0)</f>
        <v>0</v>
      </c>
      <c r="Y49" s="7">
        <f>IFERROR(VLOOKUP($E49,リスト用!$M:$N,2,FALSE)*VLOOKUP($J49,リスト用!$H:$I,2,FALSE)*P49*W49,0)</f>
        <v>0</v>
      </c>
      <c r="AA49" s="7">
        <f t="shared" si="8"/>
        <v>0</v>
      </c>
      <c r="AB49" s="7">
        <f t="shared" si="9"/>
        <v>0</v>
      </c>
    </row>
    <row r="50" spans="1:28">
      <c r="A50" s="7" t="str">
        <f t="shared" si="0"/>
        <v/>
      </c>
      <c r="H50" s="50"/>
      <c r="I50" s="50"/>
      <c r="L50" s="49"/>
      <c r="M50" s="50" t="e">
        <f t="shared" si="1"/>
        <v>#NUM!</v>
      </c>
      <c r="N50" s="50" t="e">
        <f t="shared" si="2"/>
        <v>#NUM!</v>
      </c>
      <c r="O50" s="7">
        <f t="shared" si="3"/>
        <v>0</v>
      </c>
      <c r="P50" s="7" t="e">
        <f t="shared" si="4"/>
        <v>#NUM!</v>
      </c>
      <c r="Q50" s="7">
        <f ca="1">IF(I50&gt;'入力シート（基本情報）'!$I$1,1,0)</f>
        <v>0</v>
      </c>
      <c r="R50" s="7">
        <f ca="1">IFERROR(VLOOKUP($F50,リスト用!$P:$Q,2,FALSE)*VLOOKUP($J50,リスト用!$H:$I,2,FALSE)*O50*Q50,0)</f>
        <v>0</v>
      </c>
      <c r="S50" s="7">
        <f ca="1">IFERROR(VLOOKUP($F50,リスト用!$P:$Q,2,FALSE)*VLOOKUP($J50,リスト用!$H:$I,2,FALSE)*P50*Q50,0)</f>
        <v>0</v>
      </c>
      <c r="U50" s="7">
        <f t="shared" ca="1" si="6"/>
        <v>0</v>
      </c>
      <c r="V50" s="7">
        <f t="shared" ca="1" si="7"/>
        <v>0</v>
      </c>
      <c r="W50" s="7">
        <f t="shared" si="5"/>
        <v>1</v>
      </c>
      <c r="X50" s="7">
        <f>IFERROR(VLOOKUP($E50,リスト用!$M:$N,2,FALSE)*VLOOKUP($J50,リスト用!$H:$I,2,FALSE)*O50*W50,0)</f>
        <v>0</v>
      </c>
      <c r="Y50" s="7">
        <f>IFERROR(VLOOKUP($E50,リスト用!$M:$N,2,FALSE)*VLOOKUP($J50,リスト用!$H:$I,2,FALSE)*P50*W50,0)</f>
        <v>0</v>
      </c>
      <c r="AA50" s="7">
        <f t="shared" si="8"/>
        <v>0</v>
      </c>
      <c r="AB50" s="7">
        <f t="shared" si="9"/>
        <v>0</v>
      </c>
    </row>
    <row r="51" spans="1:28">
      <c r="A51" s="7" t="str">
        <f t="shared" si="0"/>
        <v/>
      </c>
      <c r="H51" s="50"/>
      <c r="I51" s="50"/>
      <c r="L51" s="49"/>
      <c r="M51" s="50" t="e">
        <f t="shared" si="1"/>
        <v>#NUM!</v>
      </c>
      <c r="N51" s="50" t="e">
        <f t="shared" si="2"/>
        <v>#NUM!</v>
      </c>
      <c r="O51" s="7">
        <f t="shared" si="3"/>
        <v>0</v>
      </c>
      <c r="P51" s="7" t="e">
        <f t="shared" si="4"/>
        <v>#NUM!</v>
      </c>
      <c r="Q51" s="7">
        <f ca="1">IF(I51&gt;'入力シート（基本情報）'!$I$1,1,0)</f>
        <v>0</v>
      </c>
      <c r="R51" s="7">
        <f ca="1">IFERROR(VLOOKUP($F51,リスト用!$P:$Q,2,FALSE)*VLOOKUP($J51,リスト用!$H:$I,2,FALSE)*O51*Q51,0)</f>
        <v>0</v>
      </c>
      <c r="S51" s="7">
        <f ca="1">IFERROR(VLOOKUP($F51,リスト用!$P:$Q,2,FALSE)*VLOOKUP($J51,リスト用!$H:$I,2,FALSE)*P51*Q51,0)</f>
        <v>0</v>
      </c>
      <c r="U51" s="7">
        <f t="shared" ca="1" si="6"/>
        <v>0</v>
      </c>
      <c r="V51" s="7">
        <f t="shared" ca="1" si="7"/>
        <v>0</v>
      </c>
      <c r="W51" s="7">
        <f t="shared" si="5"/>
        <v>1</v>
      </c>
      <c r="X51" s="7">
        <f>IFERROR(VLOOKUP($E51,リスト用!$M:$N,2,FALSE)*VLOOKUP($J51,リスト用!$H:$I,2,FALSE)*O51*W51,0)</f>
        <v>0</v>
      </c>
      <c r="Y51" s="7">
        <f>IFERROR(VLOOKUP($E51,リスト用!$M:$N,2,FALSE)*VLOOKUP($J51,リスト用!$H:$I,2,FALSE)*P51*W51,0)</f>
        <v>0</v>
      </c>
      <c r="AA51" s="7">
        <f t="shared" si="8"/>
        <v>0</v>
      </c>
      <c r="AB51" s="7">
        <f t="shared" si="9"/>
        <v>0</v>
      </c>
    </row>
    <row r="52" spans="1:28">
      <c r="A52" s="7" t="str">
        <f t="shared" si="0"/>
        <v/>
      </c>
      <c r="H52" s="50"/>
      <c r="I52" s="50"/>
      <c r="L52" s="49"/>
      <c r="M52" s="50" t="e">
        <f t="shared" si="1"/>
        <v>#NUM!</v>
      </c>
      <c r="N52" s="50" t="e">
        <f t="shared" si="2"/>
        <v>#NUM!</v>
      </c>
      <c r="O52" s="7">
        <f t="shared" si="3"/>
        <v>0</v>
      </c>
      <c r="P52" s="7" t="e">
        <f t="shared" si="4"/>
        <v>#NUM!</v>
      </c>
      <c r="Q52" s="7">
        <f ca="1">IF(I52&gt;'入力シート（基本情報）'!$I$1,1,0)</f>
        <v>0</v>
      </c>
      <c r="R52" s="7">
        <f ca="1">IFERROR(VLOOKUP($F52,リスト用!$P:$Q,2,FALSE)*VLOOKUP($J52,リスト用!$H:$I,2,FALSE)*O52*Q52,0)</f>
        <v>0</v>
      </c>
      <c r="S52" s="7">
        <f ca="1">IFERROR(VLOOKUP($F52,リスト用!$P:$Q,2,FALSE)*VLOOKUP($J52,リスト用!$H:$I,2,FALSE)*P52*Q52,0)</f>
        <v>0</v>
      </c>
      <c r="U52" s="7">
        <f t="shared" ca="1" si="6"/>
        <v>0</v>
      </c>
      <c r="V52" s="7">
        <f t="shared" ca="1" si="7"/>
        <v>0</v>
      </c>
      <c r="W52" s="7">
        <f t="shared" si="5"/>
        <v>1</v>
      </c>
      <c r="X52" s="7">
        <f>IFERROR(VLOOKUP($E52,リスト用!$M:$N,2,FALSE)*VLOOKUP($J52,リスト用!$H:$I,2,FALSE)*O52*W52,0)</f>
        <v>0</v>
      </c>
      <c r="Y52" s="7">
        <f>IFERROR(VLOOKUP($E52,リスト用!$M:$N,2,FALSE)*VLOOKUP($J52,リスト用!$H:$I,2,FALSE)*P52*W52,0)</f>
        <v>0</v>
      </c>
      <c r="AA52" s="7">
        <f t="shared" si="8"/>
        <v>0</v>
      </c>
      <c r="AB52" s="7">
        <f t="shared" si="9"/>
        <v>0</v>
      </c>
    </row>
    <row r="53" spans="1:28">
      <c r="A53" s="7" t="str">
        <f t="shared" si="0"/>
        <v/>
      </c>
      <c r="H53" s="50"/>
      <c r="I53" s="50"/>
      <c r="L53" s="49"/>
      <c r="M53" s="50" t="e">
        <f t="shared" si="1"/>
        <v>#NUM!</v>
      </c>
      <c r="N53" s="50" t="e">
        <f t="shared" si="2"/>
        <v>#NUM!</v>
      </c>
      <c r="O53" s="7">
        <f t="shared" si="3"/>
        <v>0</v>
      </c>
      <c r="P53" s="7" t="e">
        <f t="shared" si="4"/>
        <v>#NUM!</v>
      </c>
      <c r="Q53" s="7">
        <f ca="1">IF(I53&gt;'入力シート（基本情報）'!$I$1,1,0)</f>
        <v>0</v>
      </c>
      <c r="R53" s="7">
        <f ca="1">IFERROR(VLOOKUP($F53,リスト用!$P:$Q,2,FALSE)*VLOOKUP($J53,リスト用!$H:$I,2,FALSE)*O53*Q53,0)</f>
        <v>0</v>
      </c>
      <c r="S53" s="7">
        <f ca="1">IFERROR(VLOOKUP($F53,リスト用!$P:$Q,2,FALSE)*VLOOKUP($J53,リスト用!$H:$I,2,FALSE)*P53*Q53,0)</f>
        <v>0</v>
      </c>
      <c r="U53" s="7">
        <f t="shared" ca="1" si="6"/>
        <v>0</v>
      </c>
      <c r="V53" s="7">
        <f t="shared" ca="1" si="7"/>
        <v>0</v>
      </c>
      <c r="W53" s="7">
        <f t="shared" si="5"/>
        <v>1</v>
      </c>
      <c r="X53" s="7">
        <f>IFERROR(VLOOKUP($E53,リスト用!$M:$N,2,FALSE)*VLOOKUP($J53,リスト用!$H:$I,2,FALSE)*O53*W53,0)</f>
        <v>0</v>
      </c>
      <c r="Y53" s="7">
        <f>IFERROR(VLOOKUP($E53,リスト用!$M:$N,2,FALSE)*VLOOKUP($J53,リスト用!$H:$I,2,FALSE)*P53*W53,0)</f>
        <v>0</v>
      </c>
      <c r="AA53" s="7">
        <f t="shared" si="8"/>
        <v>0</v>
      </c>
      <c r="AB53" s="7">
        <f t="shared" si="9"/>
        <v>0</v>
      </c>
    </row>
    <row r="54" spans="1:28">
      <c r="A54" s="7" t="str">
        <f t="shared" si="0"/>
        <v/>
      </c>
      <c r="H54" s="50"/>
      <c r="I54" s="50"/>
      <c r="L54" s="49"/>
      <c r="M54" s="50" t="e">
        <f t="shared" si="1"/>
        <v>#NUM!</v>
      </c>
      <c r="N54" s="50" t="e">
        <f t="shared" si="2"/>
        <v>#NUM!</v>
      </c>
      <c r="O54" s="7">
        <f t="shared" si="3"/>
        <v>0</v>
      </c>
      <c r="P54" s="7" t="e">
        <f t="shared" si="4"/>
        <v>#NUM!</v>
      </c>
      <c r="Q54" s="7">
        <f ca="1">IF(I54&gt;'入力シート（基本情報）'!$I$1,1,0)</f>
        <v>0</v>
      </c>
      <c r="R54" s="7">
        <f ca="1">IFERROR(VLOOKUP($F54,リスト用!$P:$Q,2,FALSE)*VLOOKUP($J54,リスト用!$H:$I,2,FALSE)*O54*Q54,0)</f>
        <v>0</v>
      </c>
      <c r="S54" s="7">
        <f ca="1">IFERROR(VLOOKUP($F54,リスト用!$P:$Q,2,FALSE)*VLOOKUP($J54,リスト用!$H:$I,2,FALSE)*P54*Q54,0)</f>
        <v>0</v>
      </c>
      <c r="U54" s="7">
        <f t="shared" ca="1" si="6"/>
        <v>0</v>
      </c>
      <c r="V54" s="7">
        <f t="shared" ca="1" si="7"/>
        <v>0</v>
      </c>
      <c r="W54" s="7">
        <f t="shared" si="5"/>
        <v>1</v>
      </c>
      <c r="X54" s="7">
        <f>IFERROR(VLOOKUP($E54,リスト用!$M:$N,2,FALSE)*VLOOKUP($J54,リスト用!$H:$I,2,FALSE)*O54*W54,0)</f>
        <v>0</v>
      </c>
      <c r="Y54" s="7">
        <f>IFERROR(VLOOKUP($E54,リスト用!$M:$N,2,FALSE)*VLOOKUP($J54,リスト用!$H:$I,2,FALSE)*P54*W54,0)</f>
        <v>0</v>
      </c>
      <c r="AA54" s="7">
        <f t="shared" si="8"/>
        <v>0</v>
      </c>
      <c r="AB54" s="7">
        <f t="shared" si="9"/>
        <v>0</v>
      </c>
    </row>
    <row r="55" spans="1:28">
      <c r="A55" s="7" t="str">
        <f t="shared" si="0"/>
        <v/>
      </c>
      <c r="H55" s="50"/>
      <c r="I55" s="50"/>
      <c r="L55" s="49"/>
      <c r="M55" s="50" t="e">
        <f t="shared" si="1"/>
        <v>#NUM!</v>
      </c>
      <c r="N55" s="50" t="e">
        <f t="shared" si="2"/>
        <v>#NUM!</v>
      </c>
      <c r="O55" s="7">
        <f t="shared" si="3"/>
        <v>0</v>
      </c>
      <c r="P55" s="7" t="e">
        <f t="shared" si="4"/>
        <v>#NUM!</v>
      </c>
      <c r="Q55" s="7">
        <f ca="1">IF(I55&gt;'入力シート（基本情報）'!$I$1,1,0)</f>
        <v>0</v>
      </c>
      <c r="R55" s="7">
        <f ca="1">IFERROR(VLOOKUP($F55,リスト用!$P:$Q,2,FALSE)*VLOOKUP($J55,リスト用!$H:$I,2,FALSE)*O55*Q55,0)</f>
        <v>0</v>
      </c>
      <c r="S55" s="7">
        <f ca="1">IFERROR(VLOOKUP($F55,リスト用!$P:$Q,2,FALSE)*VLOOKUP($J55,リスト用!$H:$I,2,FALSE)*P55*Q55,0)</f>
        <v>0</v>
      </c>
      <c r="U55" s="7">
        <f t="shared" ca="1" si="6"/>
        <v>0</v>
      </c>
      <c r="V55" s="7">
        <f t="shared" ca="1" si="7"/>
        <v>0</v>
      </c>
      <c r="W55" s="7">
        <f t="shared" si="5"/>
        <v>1</v>
      </c>
      <c r="X55" s="7">
        <f>IFERROR(VLOOKUP($E55,リスト用!$M:$N,2,FALSE)*VLOOKUP($J55,リスト用!$H:$I,2,FALSE)*O55*W55,0)</f>
        <v>0</v>
      </c>
      <c r="Y55" s="7">
        <f>IFERROR(VLOOKUP($E55,リスト用!$M:$N,2,FALSE)*VLOOKUP($J55,リスト用!$H:$I,2,FALSE)*P55*W55,0)</f>
        <v>0</v>
      </c>
      <c r="AA55" s="7">
        <f t="shared" si="8"/>
        <v>0</v>
      </c>
      <c r="AB55" s="7">
        <f t="shared" si="9"/>
        <v>0</v>
      </c>
    </row>
    <row r="56" spans="1:28">
      <c r="A56" s="7" t="str">
        <f t="shared" si="0"/>
        <v/>
      </c>
      <c r="H56" s="50"/>
      <c r="I56" s="50"/>
      <c r="L56" s="49"/>
      <c r="M56" s="50" t="e">
        <f t="shared" si="1"/>
        <v>#NUM!</v>
      </c>
      <c r="N56" s="50" t="e">
        <f t="shared" si="2"/>
        <v>#NUM!</v>
      </c>
      <c r="O56" s="7">
        <f t="shared" si="3"/>
        <v>0</v>
      </c>
      <c r="P56" s="7" t="e">
        <f t="shared" si="4"/>
        <v>#NUM!</v>
      </c>
      <c r="Q56" s="7">
        <f ca="1">IF(I56&gt;'入力シート（基本情報）'!$I$1,1,0)</f>
        <v>0</v>
      </c>
      <c r="R56" s="7">
        <f ca="1">IFERROR(VLOOKUP($F56,リスト用!$P:$Q,2,FALSE)*VLOOKUP($J56,リスト用!$H:$I,2,FALSE)*O56*Q56,0)</f>
        <v>0</v>
      </c>
      <c r="S56" s="7">
        <f ca="1">IFERROR(VLOOKUP($F56,リスト用!$P:$Q,2,FALSE)*VLOOKUP($J56,リスト用!$H:$I,2,FALSE)*P56*Q56,0)</f>
        <v>0</v>
      </c>
      <c r="U56" s="7">
        <f t="shared" ca="1" si="6"/>
        <v>0</v>
      </c>
      <c r="V56" s="7">
        <f t="shared" ca="1" si="7"/>
        <v>0</v>
      </c>
      <c r="W56" s="7">
        <f t="shared" si="5"/>
        <v>1</v>
      </c>
      <c r="X56" s="7">
        <f>IFERROR(VLOOKUP($E56,リスト用!$M:$N,2,FALSE)*VLOOKUP($J56,リスト用!$H:$I,2,FALSE)*O56*W56,0)</f>
        <v>0</v>
      </c>
      <c r="Y56" s="7">
        <f>IFERROR(VLOOKUP($E56,リスト用!$M:$N,2,FALSE)*VLOOKUP($J56,リスト用!$H:$I,2,FALSE)*P56*W56,0)</f>
        <v>0</v>
      </c>
      <c r="AA56" s="7">
        <f t="shared" si="8"/>
        <v>0</v>
      </c>
      <c r="AB56" s="7">
        <f t="shared" si="9"/>
        <v>0</v>
      </c>
    </row>
    <row r="57" spans="1:28">
      <c r="A57" s="7" t="str">
        <f t="shared" si="0"/>
        <v/>
      </c>
      <c r="H57" s="50"/>
      <c r="I57" s="50"/>
      <c r="L57" s="49"/>
      <c r="M57" s="50" t="e">
        <f t="shared" si="1"/>
        <v>#NUM!</v>
      </c>
      <c r="N57" s="50" t="e">
        <f t="shared" si="2"/>
        <v>#NUM!</v>
      </c>
      <c r="O57" s="7">
        <f t="shared" si="3"/>
        <v>0</v>
      </c>
      <c r="P57" s="7" t="e">
        <f t="shared" si="4"/>
        <v>#NUM!</v>
      </c>
      <c r="Q57" s="7">
        <f ca="1">IF(I57&gt;'入力シート（基本情報）'!$I$1,1,0)</f>
        <v>0</v>
      </c>
      <c r="R57" s="7">
        <f ca="1">IFERROR(VLOOKUP($F57,リスト用!$P:$Q,2,FALSE)*VLOOKUP($J57,リスト用!$H:$I,2,FALSE)*O57*Q57,0)</f>
        <v>0</v>
      </c>
      <c r="S57" s="7">
        <f ca="1">IFERROR(VLOOKUP($F57,リスト用!$P:$Q,2,FALSE)*VLOOKUP($J57,リスト用!$H:$I,2,FALSE)*P57*Q57,0)</f>
        <v>0</v>
      </c>
      <c r="U57" s="7">
        <f t="shared" ca="1" si="6"/>
        <v>0</v>
      </c>
      <c r="V57" s="7">
        <f t="shared" ca="1" si="7"/>
        <v>0</v>
      </c>
      <c r="W57" s="7">
        <f t="shared" si="5"/>
        <v>1</v>
      </c>
      <c r="X57" s="7">
        <f>IFERROR(VLOOKUP($E57,リスト用!$M:$N,2,FALSE)*VLOOKUP($J57,リスト用!$H:$I,2,FALSE)*O57*W57,0)</f>
        <v>0</v>
      </c>
      <c r="Y57" s="7">
        <f>IFERROR(VLOOKUP($E57,リスト用!$M:$N,2,FALSE)*VLOOKUP($J57,リスト用!$H:$I,2,FALSE)*P57*W57,0)</f>
        <v>0</v>
      </c>
      <c r="AA57" s="7">
        <f t="shared" si="8"/>
        <v>0</v>
      </c>
      <c r="AB57" s="7">
        <f t="shared" si="9"/>
        <v>0</v>
      </c>
    </row>
    <row r="58" spans="1:28">
      <c r="A58" s="7" t="str">
        <f t="shared" si="0"/>
        <v/>
      </c>
      <c r="H58" s="50"/>
      <c r="I58" s="50"/>
      <c r="L58" s="49"/>
      <c r="M58" s="50" t="e">
        <f t="shared" si="1"/>
        <v>#NUM!</v>
      </c>
      <c r="N58" s="50" t="e">
        <f t="shared" si="2"/>
        <v>#NUM!</v>
      </c>
      <c r="O58" s="7">
        <f t="shared" si="3"/>
        <v>0</v>
      </c>
      <c r="P58" s="7" t="e">
        <f t="shared" si="4"/>
        <v>#NUM!</v>
      </c>
      <c r="Q58" s="7">
        <f ca="1">IF(I58&gt;'入力シート（基本情報）'!$I$1,1,0)</f>
        <v>0</v>
      </c>
      <c r="R58" s="7">
        <f ca="1">IFERROR(VLOOKUP($F58,リスト用!$P:$Q,2,FALSE)*VLOOKUP($J58,リスト用!$H:$I,2,FALSE)*O58*Q58,0)</f>
        <v>0</v>
      </c>
      <c r="S58" s="7">
        <f ca="1">IFERROR(VLOOKUP($F58,リスト用!$P:$Q,2,FALSE)*VLOOKUP($J58,リスト用!$H:$I,2,FALSE)*P58*Q58,0)</f>
        <v>0</v>
      </c>
      <c r="U58" s="7">
        <f t="shared" ca="1" si="6"/>
        <v>0</v>
      </c>
      <c r="V58" s="7">
        <f t="shared" ca="1" si="7"/>
        <v>0</v>
      </c>
      <c r="W58" s="7">
        <f t="shared" si="5"/>
        <v>1</v>
      </c>
      <c r="X58" s="7">
        <f>IFERROR(VLOOKUP($E58,リスト用!$M:$N,2,FALSE)*VLOOKUP($J58,リスト用!$H:$I,2,FALSE)*O58*W58,0)</f>
        <v>0</v>
      </c>
      <c r="Y58" s="7">
        <f>IFERROR(VLOOKUP($E58,リスト用!$M:$N,2,FALSE)*VLOOKUP($J58,リスト用!$H:$I,2,FALSE)*P58*W58,0)</f>
        <v>0</v>
      </c>
      <c r="AA58" s="7">
        <f t="shared" si="8"/>
        <v>0</v>
      </c>
      <c r="AB58" s="7">
        <f t="shared" si="9"/>
        <v>0</v>
      </c>
    </row>
    <row r="59" spans="1:28">
      <c r="A59" s="7" t="str">
        <f t="shared" si="0"/>
        <v/>
      </c>
      <c r="H59" s="50"/>
      <c r="I59" s="50"/>
      <c r="L59" s="49"/>
      <c r="M59" s="50" t="e">
        <f t="shared" si="1"/>
        <v>#NUM!</v>
      </c>
      <c r="N59" s="50" t="e">
        <f t="shared" si="2"/>
        <v>#NUM!</v>
      </c>
      <c r="O59" s="7">
        <f t="shared" si="3"/>
        <v>0</v>
      </c>
      <c r="P59" s="7" t="e">
        <f t="shared" si="4"/>
        <v>#NUM!</v>
      </c>
      <c r="Q59" s="7">
        <f ca="1">IF(I59&gt;'入力シート（基本情報）'!$I$1,1,0)</f>
        <v>0</v>
      </c>
      <c r="R59" s="7">
        <f ca="1">IFERROR(VLOOKUP($F59,リスト用!$P:$Q,2,FALSE)*VLOOKUP($J59,リスト用!$H:$I,2,FALSE)*O59*Q59,0)</f>
        <v>0</v>
      </c>
      <c r="S59" s="7">
        <f ca="1">IFERROR(VLOOKUP($F59,リスト用!$P:$Q,2,FALSE)*VLOOKUP($J59,リスト用!$H:$I,2,FALSE)*P59*Q59,0)</f>
        <v>0</v>
      </c>
      <c r="U59" s="7">
        <f t="shared" ca="1" si="6"/>
        <v>0</v>
      </c>
      <c r="V59" s="7">
        <f t="shared" ca="1" si="7"/>
        <v>0</v>
      </c>
      <c r="W59" s="7">
        <f t="shared" si="5"/>
        <v>1</v>
      </c>
      <c r="X59" s="7">
        <f>IFERROR(VLOOKUP($E59,リスト用!$M:$N,2,FALSE)*VLOOKUP($J59,リスト用!$H:$I,2,FALSE)*O59*W59,0)</f>
        <v>0</v>
      </c>
      <c r="Y59" s="7">
        <f>IFERROR(VLOOKUP($E59,リスト用!$M:$N,2,FALSE)*VLOOKUP($J59,リスト用!$H:$I,2,FALSE)*P59*W59,0)</f>
        <v>0</v>
      </c>
      <c r="AA59" s="7">
        <f t="shared" si="8"/>
        <v>0</v>
      </c>
      <c r="AB59" s="7">
        <f t="shared" si="9"/>
        <v>0</v>
      </c>
    </row>
    <row r="60" spans="1:28">
      <c r="A60" s="7" t="str">
        <f t="shared" si="0"/>
        <v/>
      </c>
      <c r="H60" s="50"/>
      <c r="I60" s="50"/>
      <c r="L60" s="49"/>
      <c r="M60" s="50" t="e">
        <f t="shared" si="1"/>
        <v>#NUM!</v>
      </c>
      <c r="N60" s="50" t="e">
        <f t="shared" si="2"/>
        <v>#NUM!</v>
      </c>
      <c r="O60" s="7">
        <f t="shared" si="3"/>
        <v>0</v>
      </c>
      <c r="P60" s="7" t="e">
        <f t="shared" si="4"/>
        <v>#NUM!</v>
      </c>
      <c r="Q60" s="7">
        <f ca="1">IF(I60&gt;'入力シート（基本情報）'!$I$1,1,0)</f>
        <v>0</v>
      </c>
      <c r="R60" s="7">
        <f ca="1">IFERROR(VLOOKUP($F60,リスト用!$P:$Q,2,FALSE)*VLOOKUP($J60,リスト用!$H:$I,2,FALSE)*O60*Q60,0)</f>
        <v>0</v>
      </c>
      <c r="S60" s="7">
        <f ca="1">IFERROR(VLOOKUP($F60,リスト用!$P:$Q,2,FALSE)*VLOOKUP($J60,リスト用!$H:$I,2,FALSE)*P60*Q60,0)</f>
        <v>0</v>
      </c>
      <c r="U60" s="7">
        <f t="shared" ca="1" si="6"/>
        <v>0</v>
      </c>
      <c r="V60" s="7">
        <f t="shared" ca="1" si="7"/>
        <v>0</v>
      </c>
      <c r="W60" s="7">
        <f t="shared" si="5"/>
        <v>1</v>
      </c>
      <c r="X60" s="7">
        <f>IFERROR(VLOOKUP($E60,リスト用!$M:$N,2,FALSE)*VLOOKUP($J60,リスト用!$H:$I,2,FALSE)*O60*W60,0)</f>
        <v>0</v>
      </c>
      <c r="Y60" s="7">
        <f>IFERROR(VLOOKUP($E60,リスト用!$M:$N,2,FALSE)*VLOOKUP($J60,リスト用!$H:$I,2,FALSE)*P60*W60,0)</f>
        <v>0</v>
      </c>
      <c r="AA60" s="7">
        <f t="shared" si="8"/>
        <v>0</v>
      </c>
      <c r="AB60" s="7">
        <f t="shared" si="9"/>
        <v>0</v>
      </c>
    </row>
    <row r="61" spans="1:28">
      <c r="A61" s="7" t="str">
        <f t="shared" si="0"/>
        <v/>
      </c>
      <c r="H61" s="50"/>
      <c r="I61" s="50"/>
      <c r="L61" s="49"/>
      <c r="M61" s="50" t="e">
        <f t="shared" si="1"/>
        <v>#NUM!</v>
      </c>
      <c r="N61" s="50" t="e">
        <f t="shared" si="2"/>
        <v>#NUM!</v>
      </c>
      <c r="O61" s="7">
        <f t="shared" si="3"/>
        <v>0</v>
      </c>
      <c r="P61" s="7" t="e">
        <f t="shared" si="4"/>
        <v>#NUM!</v>
      </c>
      <c r="Q61" s="7">
        <f ca="1">IF(I61&gt;'入力シート（基本情報）'!$I$1,1,0)</f>
        <v>0</v>
      </c>
      <c r="R61" s="7">
        <f ca="1">IFERROR(VLOOKUP($F61,リスト用!$P:$Q,2,FALSE)*VLOOKUP($J61,リスト用!$H:$I,2,FALSE)*O61*Q61,0)</f>
        <v>0</v>
      </c>
      <c r="S61" s="7">
        <f ca="1">IFERROR(VLOOKUP($F61,リスト用!$P:$Q,2,FALSE)*VLOOKUP($J61,リスト用!$H:$I,2,FALSE)*P61*Q61,0)</f>
        <v>0</v>
      </c>
      <c r="U61" s="7">
        <f t="shared" ca="1" si="6"/>
        <v>0</v>
      </c>
      <c r="V61" s="7">
        <f t="shared" ca="1" si="7"/>
        <v>0</v>
      </c>
      <c r="W61" s="7">
        <f t="shared" si="5"/>
        <v>1</v>
      </c>
      <c r="X61" s="7">
        <f>IFERROR(VLOOKUP($E61,リスト用!$M:$N,2,FALSE)*VLOOKUP($J61,リスト用!$H:$I,2,FALSE)*O61*W61,0)</f>
        <v>0</v>
      </c>
      <c r="Y61" s="7">
        <f>IFERROR(VLOOKUP($E61,リスト用!$M:$N,2,FALSE)*VLOOKUP($J61,リスト用!$H:$I,2,FALSE)*P61*W61,0)</f>
        <v>0</v>
      </c>
      <c r="AA61" s="7">
        <f t="shared" si="8"/>
        <v>0</v>
      </c>
      <c r="AB61" s="7">
        <f t="shared" si="9"/>
        <v>0</v>
      </c>
    </row>
    <row r="62" spans="1:28">
      <c r="A62" s="7" t="str">
        <f t="shared" si="0"/>
        <v/>
      </c>
      <c r="H62" s="50"/>
      <c r="I62" s="50"/>
      <c r="L62" s="49"/>
      <c r="M62" s="50" t="e">
        <f t="shared" si="1"/>
        <v>#NUM!</v>
      </c>
      <c r="N62" s="50" t="e">
        <f t="shared" si="2"/>
        <v>#NUM!</v>
      </c>
      <c r="O62" s="7">
        <f t="shared" si="3"/>
        <v>0</v>
      </c>
      <c r="P62" s="7" t="e">
        <f t="shared" si="4"/>
        <v>#NUM!</v>
      </c>
      <c r="Q62" s="7">
        <f ca="1">IF(I62&gt;'入力シート（基本情報）'!$I$1,1,0)</f>
        <v>0</v>
      </c>
      <c r="R62" s="7">
        <f ca="1">IFERROR(VLOOKUP($F62,リスト用!$P:$Q,2,FALSE)*VLOOKUP($J62,リスト用!$H:$I,2,FALSE)*O62*Q62,0)</f>
        <v>0</v>
      </c>
      <c r="S62" s="7">
        <f ca="1">IFERROR(VLOOKUP($F62,リスト用!$P:$Q,2,FALSE)*VLOOKUP($J62,リスト用!$H:$I,2,FALSE)*P62*Q62,0)</f>
        <v>0</v>
      </c>
      <c r="U62" s="7">
        <f t="shared" ca="1" si="6"/>
        <v>0</v>
      </c>
      <c r="V62" s="7">
        <f t="shared" ca="1" si="7"/>
        <v>0</v>
      </c>
      <c r="W62" s="7">
        <f t="shared" si="5"/>
        <v>1</v>
      </c>
      <c r="X62" s="7">
        <f>IFERROR(VLOOKUP($E62,リスト用!$M:$N,2,FALSE)*VLOOKUP($J62,リスト用!$H:$I,2,FALSE)*O62*W62,0)</f>
        <v>0</v>
      </c>
      <c r="Y62" s="7">
        <f>IFERROR(VLOOKUP($E62,リスト用!$M:$N,2,FALSE)*VLOOKUP($J62,リスト用!$H:$I,2,FALSE)*P62*W62,0)</f>
        <v>0</v>
      </c>
      <c r="AA62" s="7">
        <f t="shared" si="8"/>
        <v>0</v>
      </c>
      <c r="AB62" s="7">
        <f t="shared" si="9"/>
        <v>0</v>
      </c>
    </row>
    <row r="63" spans="1:28">
      <c r="A63" s="7" t="str">
        <f t="shared" si="0"/>
        <v/>
      </c>
      <c r="H63" s="50"/>
      <c r="I63" s="50"/>
      <c r="L63" s="49"/>
      <c r="M63" s="50" t="e">
        <f t="shared" si="1"/>
        <v>#NUM!</v>
      </c>
      <c r="N63" s="50" t="e">
        <f t="shared" si="2"/>
        <v>#NUM!</v>
      </c>
      <c r="O63" s="7">
        <f t="shared" si="3"/>
        <v>0</v>
      </c>
      <c r="P63" s="7" t="e">
        <f t="shared" si="4"/>
        <v>#NUM!</v>
      </c>
      <c r="Q63" s="7">
        <f ca="1">IF(I63&gt;'入力シート（基本情報）'!$I$1,1,0)</f>
        <v>0</v>
      </c>
      <c r="R63" s="7">
        <f ca="1">IFERROR(VLOOKUP($F63,リスト用!$P:$Q,2,FALSE)*VLOOKUP($J63,リスト用!$H:$I,2,FALSE)*O63*Q63,0)</f>
        <v>0</v>
      </c>
      <c r="S63" s="7">
        <f ca="1">IFERROR(VLOOKUP($F63,リスト用!$P:$Q,2,FALSE)*VLOOKUP($J63,リスト用!$H:$I,2,FALSE)*P63*Q63,0)</f>
        <v>0</v>
      </c>
      <c r="U63" s="7">
        <f t="shared" ca="1" si="6"/>
        <v>0</v>
      </c>
      <c r="V63" s="7">
        <f t="shared" ca="1" si="7"/>
        <v>0</v>
      </c>
      <c r="W63" s="7">
        <f t="shared" si="5"/>
        <v>1</v>
      </c>
      <c r="X63" s="7">
        <f>IFERROR(VLOOKUP($E63,リスト用!$M:$N,2,FALSE)*VLOOKUP($J63,リスト用!$H:$I,2,FALSE)*O63*W63,0)</f>
        <v>0</v>
      </c>
      <c r="Y63" s="7">
        <f>IFERROR(VLOOKUP($E63,リスト用!$M:$N,2,FALSE)*VLOOKUP($J63,リスト用!$H:$I,2,FALSE)*P63*W63,0)</f>
        <v>0</v>
      </c>
      <c r="AA63" s="7">
        <f t="shared" si="8"/>
        <v>0</v>
      </c>
      <c r="AB63" s="7">
        <f t="shared" si="9"/>
        <v>0</v>
      </c>
    </row>
    <row r="64" spans="1:28">
      <c r="A64" s="7" t="str">
        <f t="shared" si="0"/>
        <v/>
      </c>
      <c r="H64" s="50"/>
      <c r="I64" s="50"/>
      <c r="L64" s="49"/>
      <c r="M64" s="50" t="e">
        <f t="shared" si="1"/>
        <v>#NUM!</v>
      </c>
      <c r="N64" s="50" t="e">
        <f t="shared" si="2"/>
        <v>#NUM!</v>
      </c>
      <c r="O64" s="7">
        <f t="shared" si="3"/>
        <v>0</v>
      </c>
      <c r="P64" s="7" t="e">
        <f t="shared" si="4"/>
        <v>#NUM!</v>
      </c>
      <c r="Q64" s="7">
        <f ca="1">IF(I64&gt;'入力シート（基本情報）'!$I$1,1,0)</f>
        <v>0</v>
      </c>
      <c r="R64" s="7">
        <f ca="1">IFERROR(VLOOKUP($F64,リスト用!$P:$Q,2,FALSE)*VLOOKUP($J64,リスト用!$H:$I,2,FALSE)*O64*Q64,0)</f>
        <v>0</v>
      </c>
      <c r="S64" s="7">
        <f ca="1">IFERROR(VLOOKUP($F64,リスト用!$P:$Q,2,FALSE)*VLOOKUP($J64,リスト用!$H:$I,2,FALSE)*P64*Q64,0)</f>
        <v>0</v>
      </c>
      <c r="U64" s="7">
        <f t="shared" ca="1" si="6"/>
        <v>0</v>
      </c>
      <c r="V64" s="7">
        <f t="shared" ca="1" si="7"/>
        <v>0</v>
      </c>
      <c r="W64" s="7">
        <f t="shared" si="5"/>
        <v>1</v>
      </c>
      <c r="X64" s="7">
        <f>IFERROR(VLOOKUP($E64,リスト用!$M:$N,2,FALSE)*VLOOKUP($J64,リスト用!$H:$I,2,FALSE)*O64*W64,0)</f>
        <v>0</v>
      </c>
      <c r="Y64" s="7">
        <f>IFERROR(VLOOKUP($E64,リスト用!$M:$N,2,FALSE)*VLOOKUP($J64,リスト用!$H:$I,2,FALSE)*P64*W64,0)</f>
        <v>0</v>
      </c>
      <c r="AA64" s="7">
        <f t="shared" si="8"/>
        <v>0</v>
      </c>
      <c r="AB64" s="7">
        <f t="shared" si="9"/>
        <v>0</v>
      </c>
    </row>
    <row r="65" spans="1:28">
      <c r="A65" s="7" t="str">
        <f t="shared" si="0"/>
        <v/>
      </c>
      <c r="H65" s="50"/>
      <c r="I65" s="50"/>
      <c r="L65" s="49"/>
      <c r="M65" s="50" t="e">
        <f t="shared" si="1"/>
        <v>#NUM!</v>
      </c>
      <c r="N65" s="50" t="e">
        <f t="shared" si="2"/>
        <v>#NUM!</v>
      </c>
      <c r="O65" s="7">
        <f t="shared" si="3"/>
        <v>0</v>
      </c>
      <c r="P65" s="7" t="e">
        <f t="shared" si="4"/>
        <v>#NUM!</v>
      </c>
      <c r="Q65" s="7">
        <f ca="1">IF(I65&gt;'入力シート（基本情報）'!$I$1,1,0)</f>
        <v>0</v>
      </c>
      <c r="R65" s="7">
        <f ca="1">IFERROR(VLOOKUP($F65,リスト用!$P:$Q,2,FALSE)*VLOOKUP($J65,リスト用!$H:$I,2,FALSE)*O65*Q65,0)</f>
        <v>0</v>
      </c>
      <c r="S65" s="7">
        <f ca="1">IFERROR(VLOOKUP($F65,リスト用!$P:$Q,2,FALSE)*VLOOKUP($J65,リスト用!$H:$I,2,FALSE)*P65*Q65,0)</f>
        <v>0</v>
      </c>
      <c r="U65" s="7">
        <f t="shared" ca="1" si="6"/>
        <v>0</v>
      </c>
      <c r="V65" s="7">
        <f t="shared" ca="1" si="7"/>
        <v>0</v>
      </c>
      <c r="W65" s="7">
        <f t="shared" si="5"/>
        <v>1</v>
      </c>
      <c r="X65" s="7">
        <f>IFERROR(VLOOKUP($E65,リスト用!$M:$N,2,FALSE)*VLOOKUP($J65,リスト用!$H:$I,2,FALSE)*O65*W65,0)</f>
        <v>0</v>
      </c>
      <c r="Y65" s="7">
        <f>IFERROR(VLOOKUP($E65,リスト用!$M:$N,2,FALSE)*VLOOKUP($J65,リスト用!$H:$I,2,FALSE)*P65*W65,0)</f>
        <v>0</v>
      </c>
      <c r="AA65" s="7">
        <f t="shared" si="8"/>
        <v>0</v>
      </c>
      <c r="AB65" s="7">
        <f t="shared" si="9"/>
        <v>0</v>
      </c>
    </row>
    <row r="66" spans="1:28">
      <c r="A66" s="7" t="str">
        <f t="shared" si="0"/>
        <v/>
      </c>
      <c r="H66" s="50"/>
      <c r="I66" s="50"/>
      <c r="L66" s="49"/>
      <c r="M66" s="50" t="e">
        <f t="shared" si="1"/>
        <v>#NUM!</v>
      </c>
      <c r="N66" s="50" t="e">
        <f t="shared" si="2"/>
        <v>#NUM!</v>
      </c>
      <c r="O66" s="7">
        <f t="shared" si="3"/>
        <v>0</v>
      </c>
      <c r="P66" s="7" t="e">
        <f t="shared" si="4"/>
        <v>#NUM!</v>
      </c>
      <c r="Q66" s="7">
        <f ca="1">IF(I66&gt;'入力シート（基本情報）'!$I$1,1,0)</f>
        <v>0</v>
      </c>
      <c r="R66" s="7">
        <f ca="1">IFERROR(VLOOKUP($F66,リスト用!$P:$Q,2,FALSE)*VLOOKUP($J66,リスト用!$H:$I,2,FALSE)*O66*Q66,0)</f>
        <v>0</v>
      </c>
      <c r="S66" s="7">
        <f ca="1">IFERROR(VLOOKUP($F66,リスト用!$P:$Q,2,FALSE)*VLOOKUP($J66,リスト用!$H:$I,2,FALSE)*P66*Q66,0)</f>
        <v>0</v>
      </c>
      <c r="U66" s="7">
        <f t="shared" ca="1" si="6"/>
        <v>0</v>
      </c>
      <c r="V66" s="7">
        <f t="shared" ca="1" si="7"/>
        <v>0</v>
      </c>
      <c r="W66" s="7">
        <f t="shared" si="5"/>
        <v>1</v>
      </c>
      <c r="X66" s="7">
        <f>IFERROR(VLOOKUP($E66,リスト用!$M:$N,2,FALSE)*VLOOKUP($J66,リスト用!$H:$I,2,FALSE)*O66*W66,0)</f>
        <v>0</v>
      </c>
      <c r="Y66" s="7">
        <f>IFERROR(VLOOKUP($E66,リスト用!$M:$N,2,FALSE)*VLOOKUP($J66,リスト用!$H:$I,2,FALSE)*P66*W66,0)</f>
        <v>0</v>
      </c>
      <c r="AA66" s="7">
        <f t="shared" si="8"/>
        <v>0</v>
      </c>
      <c r="AB66" s="7">
        <f t="shared" si="9"/>
        <v>0</v>
      </c>
    </row>
    <row r="67" spans="1:28">
      <c r="A67" s="7" t="str">
        <f t="shared" ref="A67:A101" si="10">IF(ISBLANK(B67),"",ROW()-1)</f>
        <v/>
      </c>
      <c r="H67" s="50"/>
      <c r="I67" s="50"/>
      <c r="L67" s="49"/>
      <c r="M67" s="50" t="e">
        <f t="shared" ref="M67:M101" si="11">EOMONTH(H67-1,0)+1</f>
        <v>#NUM!</v>
      </c>
      <c r="N67" s="50" t="e">
        <f t="shared" ref="N67:N101" si="12">EOMONTH(I67+1,-1)</f>
        <v>#NUM!</v>
      </c>
      <c r="O67" s="7">
        <f t="shared" ref="O67:O101" si="13">IFERROR(DATEDIF(M67,N67+1,"M"),0)</f>
        <v>0</v>
      </c>
      <c r="P67" s="7" t="e">
        <f t="shared" ref="P67:P101" si="14">IF(N67+1&lt;M67,I67-H67+1,(M67-H67)+(I67-N67))</f>
        <v>#NUM!</v>
      </c>
      <c r="Q67" s="7">
        <f ca="1">IF(I67&gt;'入力シート（基本情報）'!$I$1,1,0)</f>
        <v>0</v>
      </c>
      <c r="R67" s="7">
        <f ca="1">IFERROR(VLOOKUP($F67,リスト用!$P:$Q,2,FALSE)*VLOOKUP($J67,リスト用!$H:$I,2,FALSE)*O67*Q67,0)</f>
        <v>0</v>
      </c>
      <c r="S67" s="7">
        <f ca="1">IFERROR(VLOOKUP($F67,リスト用!$P:$Q,2,FALSE)*VLOOKUP($J67,リスト用!$H:$I,2,FALSE)*P67*Q67,0)</f>
        <v>0</v>
      </c>
      <c r="U67" s="7">
        <f t="shared" ca="1" si="6"/>
        <v>0</v>
      </c>
      <c r="V67" s="7">
        <f t="shared" ca="1" si="7"/>
        <v>0</v>
      </c>
      <c r="W67" s="7">
        <f t="shared" ref="W67:W101" si="15">IF(D67="高校３",0,1)</f>
        <v>1</v>
      </c>
      <c r="X67" s="7">
        <f>IFERROR(VLOOKUP($E67,リスト用!$M:$N,2,FALSE)*VLOOKUP($J67,リスト用!$H:$I,2,FALSE)*O67*W67,0)</f>
        <v>0</v>
      </c>
      <c r="Y67" s="7">
        <f>IFERROR(VLOOKUP($E67,リスト用!$M:$N,2,FALSE)*VLOOKUP($J67,リスト用!$H:$I,2,FALSE)*P67*W67,0)</f>
        <v>0</v>
      </c>
      <c r="AA67" s="7">
        <f t="shared" si="8"/>
        <v>0</v>
      </c>
      <c r="AB67" s="7">
        <f t="shared" si="9"/>
        <v>0</v>
      </c>
    </row>
    <row r="68" spans="1:28">
      <c r="A68" s="7" t="str">
        <f t="shared" si="10"/>
        <v/>
      </c>
      <c r="H68" s="50"/>
      <c r="I68" s="50"/>
      <c r="L68" s="49"/>
      <c r="M68" s="50" t="e">
        <f t="shared" si="11"/>
        <v>#NUM!</v>
      </c>
      <c r="N68" s="50" t="e">
        <f t="shared" si="12"/>
        <v>#NUM!</v>
      </c>
      <c r="O68" s="7">
        <f t="shared" si="13"/>
        <v>0</v>
      </c>
      <c r="P68" s="7" t="e">
        <f t="shared" si="14"/>
        <v>#NUM!</v>
      </c>
      <c r="Q68" s="7">
        <f ca="1">IF(I68&gt;'入力シート（基本情報）'!$I$1,1,0)</f>
        <v>0</v>
      </c>
      <c r="R68" s="7">
        <f ca="1">IFERROR(VLOOKUP($F68,リスト用!$P:$Q,2,FALSE)*VLOOKUP($J68,リスト用!$H:$I,2,FALSE)*O68*Q68,0)</f>
        <v>0</v>
      </c>
      <c r="S68" s="7">
        <f ca="1">IFERROR(VLOOKUP($F68,リスト用!$P:$Q,2,FALSE)*VLOOKUP($J68,リスト用!$H:$I,2,FALSE)*P68*Q68,0)</f>
        <v>0</v>
      </c>
      <c r="U68" s="7">
        <f t="shared" ref="U68:U101" ca="1" si="16">INT(R68)</f>
        <v>0</v>
      </c>
      <c r="V68" s="7">
        <f t="shared" ref="V68:V101" ca="1" si="17">(R68-U68)*30+S68</f>
        <v>0</v>
      </c>
      <c r="W68" s="7">
        <f t="shared" si="15"/>
        <v>1</v>
      </c>
      <c r="X68" s="7">
        <f>IFERROR(VLOOKUP($E68,リスト用!$M:$N,2,FALSE)*VLOOKUP($J68,リスト用!$H:$I,2,FALSE)*O68*W68,0)</f>
        <v>0</v>
      </c>
      <c r="Y68" s="7">
        <f>IFERROR(VLOOKUP($E68,リスト用!$M:$N,2,FALSE)*VLOOKUP($J68,リスト用!$H:$I,2,FALSE)*P68*W68,0)</f>
        <v>0</v>
      </c>
      <c r="AA68" s="7">
        <f t="shared" ref="AA68:AA101" si="18">INT(X68)</f>
        <v>0</v>
      </c>
      <c r="AB68" s="7">
        <f t="shared" ref="AB68:AB101" si="19">(X68-AA68)*30+Y68</f>
        <v>0</v>
      </c>
    </row>
    <row r="69" spans="1:28">
      <c r="A69" s="7" t="str">
        <f t="shared" si="10"/>
        <v/>
      </c>
      <c r="H69" s="50"/>
      <c r="I69" s="50"/>
      <c r="L69" s="49"/>
      <c r="M69" s="50" t="e">
        <f t="shared" si="11"/>
        <v>#NUM!</v>
      </c>
      <c r="N69" s="50" t="e">
        <f t="shared" si="12"/>
        <v>#NUM!</v>
      </c>
      <c r="O69" s="7">
        <f t="shared" si="13"/>
        <v>0</v>
      </c>
      <c r="P69" s="7" t="e">
        <f t="shared" si="14"/>
        <v>#NUM!</v>
      </c>
      <c r="Q69" s="7">
        <f ca="1">IF(I69&gt;'入力シート（基本情報）'!$I$1,1,0)</f>
        <v>0</v>
      </c>
      <c r="R69" s="7">
        <f ca="1">IFERROR(VLOOKUP($F69,リスト用!$P:$Q,2,FALSE)*VLOOKUP($J69,リスト用!$H:$I,2,FALSE)*O69*Q69,0)</f>
        <v>0</v>
      </c>
      <c r="S69" s="7">
        <f ca="1">IFERROR(VLOOKUP($F69,リスト用!$P:$Q,2,FALSE)*VLOOKUP($J69,リスト用!$H:$I,2,FALSE)*P69*Q69,0)</f>
        <v>0</v>
      </c>
      <c r="U69" s="7">
        <f t="shared" ca="1" si="16"/>
        <v>0</v>
      </c>
      <c r="V69" s="7">
        <f t="shared" ca="1" si="17"/>
        <v>0</v>
      </c>
      <c r="W69" s="7">
        <f t="shared" si="15"/>
        <v>1</v>
      </c>
      <c r="X69" s="7">
        <f>IFERROR(VLOOKUP($E69,リスト用!$M:$N,2,FALSE)*VLOOKUP($J69,リスト用!$H:$I,2,FALSE)*O69*W69,0)</f>
        <v>0</v>
      </c>
      <c r="Y69" s="7">
        <f>IFERROR(VLOOKUP($E69,リスト用!$M:$N,2,FALSE)*VLOOKUP($J69,リスト用!$H:$I,2,FALSE)*P69*W69,0)</f>
        <v>0</v>
      </c>
      <c r="AA69" s="7">
        <f t="shared" si="18"/>
        <v>0</v>
      </c>
      <c r="AB69" s="7">
        <f t="shared" si="19"/>
        <v>0</v>
      </c>
    </row>
    <row r="70" spans="1:28">
      <c r="A70" s="7" t="str">
        <f t="shared" si="10"/>
        <v/>
      </c>
      <c r="H70" s="50"/>
      <c r="I70" s="50"/>
      <c r="L70" s="49"/>
      <c r="M70" s="50" t="e">
        <f t="shared" si="11"/>
        <v>#NUM!</v>
      </c>
      <c r="N70" s="50" t="e">
        <f t="shared" si="12"/>
        <v>#NUM!</v>
      </c>
      <c r="O70" s="7">
        <f t="shared" si="13"/>
        <v>0</v>
      </c>
      <c r="P70" s="7" t="e">
        <f t="shared" si="14"/>
        <v>#NUM!</v>
      </c>
      <c r="Q70" s="7">
        <f ca="1">IF(I70&gt;'入力シート（基本情報）'!$I$1,1,0)</f>
        <v>0</v>
      </c>
      <c r="R70" s="7">
        <f ca="1">IFERROR(VLOOKUP($F70,リスト用!$P:$Q,2,FALSE)*VLOOKUP($J70,リスト用!$H:$I,2,FALSE)*O70*Q70,0)</f>
        <v>0</v>
      </c>
      <c r="S70" s="7">
        <f ca="1">IFERROR(VLOOKUP($F70,リスト用!$P:$Q,2,FALSE)*VLOOKUP($J70,リスト用!$H:$I,2,FALSE)*P70*Q70,0)</f>
        <v>0</v>
      </c>
      <c r="U70" s="7">
        <f t="shared" ca="1" si="16"/>
        <v>0</v>
      </c>
      <c r="V70" s="7">
        <f t="shared" ca="1" si="17"/>
        <v>0</v>
      </c>
      <c r="W70" s="7">
        <f t="shared" si="15"/>
        <v>1</v>
      </c>
      <c r="X70" s="7">
        <f>IFERROR(VLOOKUP($E70,リスト用!$M:$N,2,FALSE)*VLOOKUP($J70,リスト用!$H:$I,2,FALSE)*O70*W70,0)</f>
        <v>0</v>
      </c>
      <c r="Y70" s="7">
        <f>IFERROR(VLOOKUP($E70,リスト用!$M:$N,2,FALSE)*VLOOKUP($J70,リスト用!$H:$I,2,FALSE)*P70*W70,0)</f>
        <v>0</v>
      </c>
      <c r="AA70" s="7">
        <f t="shared" si="18"/>
        <v>0</v>
      </c>
      <c r="AB70" s="7">
        <f t="shared" si="19"/>
        <v>0</v>
      </c>
    </row>
    <row r="71" spans="1:28">
      <c r="A71" s="7" t="str">
        <f t="shared" si="10"/>
        <v/>
      </c>
      <c r="H71" s="50"/>
      <c r="I71" s="50"/>
      <c r="L71" s="49"/>
      <c r="M71" s="50" t="e">
        <f t="shared" si="11"/>
        <v>#NUM!</v>
      </c>
      <c r="N71" s="50" t="e">
        <f t="shared" si="12"/>
        <v>#NUM!</v>
      </c>
      <c r="O71" s="7">
        <f t="shared" si="13"/>
        <v>0</v>
      </c>
      <c r="P71" s="7" t="e">
        <f t="shared" si="14"/>
        <v>#NUM!</v>
      </c>
      <c r="Q71" s="7">
        <f ca="1">IF(I71&gt;'入力シート（基本情報）'!$I$1,1,0)</f>
        <v>0</v>
      </c>
      <c r="R71" s="7">
        <f ca="1">IFERROR(VLOOKUP($F71,リスト用!$P:$Q,2,FALSE)*VLOOKUP($J71,リスト用!$H:$I,2,FALSE)*O71*Q71,0)</f>
        <v>0</v>
      </c>
      <c r="S71" s="7">
        <f ca="1">IFERROR(VLOOKUP($F71,リスト用!$P:$Q,2,FALSE)*VLOOKUP($J71,リスト用!$H:$I,2,FALSE)*P71*Q71,0)</f>
        <v>0</v>
      </c>
      <c r="U71" s="7">
        <f t="shared" ca="1" si="16"/>
        <v>0</v>
      </c>
      <c r="V71" s="7">
        <f t="shared" ca="1" si="17"/>
        <v>0</v>
      </c>
      <c r="W71" s="7">
        <f t="shared" si="15"/>
        <v>1</v>
      </c>
      <c r="X71" s="7">
        <f>IFERROR(VLOOKUP($E71,リスト用!$M:$N,2,FALSE)*VLOOKUP($J71,リスト用!$H:$I,2,FALSE)*O71*W71,0)</f>
        <v>0</v>
      </c>
      <c r="Y71" s="7">
        <f>IFERROR(VLOOKUP($E71,リスト用!$M:$N,2,FALSE)*VLOOKUP($J71,リスト用!$H:$I,2,FALSE)*P71*W71,0)</f>
        <v>0</v>
      </c>
      <c r="AA71" s="7">
        <f t="shared" si="18"/>
        <v>0</v>
      </c>
      <c r="AB71" s="7">
        <f t="shared" si="19"/>
        <v>0</v>
      </c>
    </row>
    <row r="72" spans="1:28">
      <c r="A72" s="7" t="str">
        <f t="shared" si="10"/>
        <v/>
      </c>
      <c r="H72" s="50"/>
      <c r="I72" s="50"/>
      <c r="L72" s="49"/>
      <c r="M72" s="50" t="e">
        <f t="shared" si="11"/>
        <v>#NUM!</v>
      </c>
      <c r="N72" s="50" t="e">
        <f t="shared" si="12"/>
        <v>#NUM!</v>
      </c>
      <c r="O72" s="7">
        <f t="shared" si="13"/>
        <v>0</v>
      </c>
      <c r="P72" s="7" t="e">
        <f t="shared" si="14"/>
        <v>#NUM!</v>
      </c>
      <c r="Q72" s="7">
        <f ca="1">IF(I72&gt;'入力シート（基本情報）'!$I$1,1,0)</f>
        <v>0</v>
      </c>
      <c r="R72" s="7">
        <f ca="1">IFERROR(VLOOKUP($F72,リスト用!$P:$Q,2,FALSE)*VLOOKUP($J72,リスト用!$H:$I,2,FALSE)*O72*Q72,0)</f>
        <v>0</v>
      </c>
      <c r="S72" s="7">
        <f ca="1">IFERROR(VLOOKUP($F72,リスト用!$P:$Q,2,FALSE)*VLOOKUP($J72,リスト用!$H:$I,2,FALSE)*P72*Q72,0)</f>
        <v>0</v>
      </c>
      <c r="U72" s="7">
        <f t="shared" ca="1" si="16"/>
        <v>0</v>
      </c>
      <c r="V72" s="7">
        <f t="shared" ca="1" si="17"/>
        <v>0</v>
      </c>
      <c r="W72" s="7">
        <f t="shared" si="15"/>
        <v>1</v>
      </c>
      <c r="X72" s="7">
        <f>IFERROR(VLOOKUP($E72,リスト用!$M:$N,2,FALSE)*VLOOKUP($J72,リスト用!$H:$I,2,FALSE)*O72*W72,0)</f>
        <v>0</v>
      </c>
      <c r="Y72" s="7">
        <f>IFERROR(VLOOKUP($E72,リスト用!$M:$N,2,FALSE)*VLOOKUP($J72,リスト用!$H:$I,2,FALSE)*P72*W72,0)</f>
        <v>0</v>
      </c>
      <c r="AA72" s="7">
        <f t="shared" si="18"/>
        <v>0</v>
      </c>
      <c r="AB72" s="7">
        <f t="shared" si="19"/>
        <v>0</v>
      </c>
    </row>
    <row r="73" spans="1:28">
      <c r="A73" s="7" t="str">
        <f t="shared" si="10"/>
        <v/>
      </c>
      <c r="H73" s="50"/>
      <c r="I73" s="50"/>
      <c r="L73" s="49"/>
      <c r="M73" s="50" t="e">
        <f t="shared" si="11"/>
        <v>#NUM!</v>
      </c>
      <c r="N73" s="50" t="e">
        <f t="shared" si="12"/>
        <v>#NUM!</v>
      </c>
      <c r="O73" s="7">
        <f t="shared" si="13"/>
        <v>0</v>
      </c>
      <c r="P73" s="7" t="e">
        <f t="shared" si="14"/>
        <v>#NUM!</v>
      </c>
      <c r="Q73" s="7">
        <f ca="1">IF(I73&gt;'入力シート（基本情報）'!$I$1,1,0)</f>
        <v>0</v>
      </c>
      <c r="R73" s="7">
        <f ca="1">IFERROR(VLOOKUP($F73,リスト用!$P:$Q,2,FALSE)*VLOOKUP($J73,リスト用!$H:$I,2,FALSE)*O73*Q73,0)</f>
        <v>0</v>
      </c>
      <c r="S73" s="7">
        <f ca="1">IFERROR(VLOOKUP($F73,リスト用!$P:$Q,2,FALSE)*VLOOKUP($J73,リスト用!$H:$I,2,FALSE)*P73*Q73,0)</f>
        <v>0</v>
      </c>
      <c r="U73" s="7">
        <f t="shared" ca="1" si="16"/>
        <v>0</v>
      </c>
      <c r="V73" s="7">
        <f t="shared" ca="1" si="17"/>
        <v>0</v>
      </c>
      <c r="W73" s="7">
        <f t="shared" si="15"/>
        <v>1</v>
      </c>
      <c r="X73" s="7">
        <f>IFERROR(VLOOKUP($E73,リスト用!$M:$N,2,FALSE)*VLOOKUP($J73,リスト用!$H:$I,2,FALSE)*O73*W73,0)</f>
        <v>0</v>
      </c>
      <c r="Y73" s="7">
        <f>IFERROR(VLOOKUP($E73,リスト用!$M:$N,2,FALSE)*VLOOKUP($J73,リスト用!$H:$I,2,FALSE)*P73*W73,0)</f>
        <v>0</v>
      </c>
      <c r="AA73" s="7">
        <f t="shared" si="18"/>
        <v>0</v>
      </c>
      <c r="AB73" s="7">
        <f t="shared" si="19"/>
        <v>0</v>
      </c>
    </row>
    <row r="74" spans="1:28">
      <c r="A74" s="7" t="str">
        <f t="shared" si="10"/>
        <v/>
      </c>
      <c r="H74" s="50"/>
      <c r="I74" s="50"/>
      <c r="L74" s="49"/>
      <c r="M74" s="50" t="e">
        <f t="shared" si="11"/>
        <v>#NUM!</v>
      </c>
      <c r="N74" s="50" t="e">
        <f t="shared" si="12"/>
        <v>#NUM!</v>
      </c>
      <c r="O74" s="7">
        <f t="shared" si="13"/>
        <v>0</v>
      </c>
      <c r="P74" s="7" t="e">
        <f t="shared" si="14"/>
        <v>#NUM!</v>
      </c>
      <c r="Q74" s="7">
        <f ca="1">IF(I74&gt;'入力シート（基本情報）'!$I$1,1,0)</f>
        <v>0</v>
      </c>
      <c r="R74" s="7">
        <f ca="1">IFERROR(VLOOKUP($F74,リスト用!$P:$Q,2,FALSE)*VLOOKUP($J74,リスト用!$H:$I,2,FALSE)*O74*Q74,0)</f>
        <v>0</v>
      </c>
      <c r="S74" s="7">
        <f ca="1">IFERROR(VLOOKUP($F74,リスト用!$P:$Q,2,FALSE)*VLOOKUP($J74,リスト用!$H:$I,2,FALSE)*P74*Q74,0)</f>
        <v>0</v>
      </c>
      <c r="U74" s="7">
        <f t="shared" ca="1" si="16"/>
        <v>0</v>
      </c>
      <c r="V74" s="7">
        <f t="shared" ca="1" si="17"/>
        <v>0</v>
      </c>
      <c r="W74" s="7">
        <f t="shared" si="15"/>
        <v>1</v>
      </c>
      <c r="X74" s="7">
        <f>IFERROR(VLOOKUP($E74,リスト用!$M:$N,2,FALSE)*VLOOKUP($J74,リスト用!$H:$I,2,FALSE)*O74*W74,0)</f>
        <v>0</v>
      </c>
      <c r="Y74" s="7">
        <f>IFERROR(VLOOKUP($E74,リスト用!$M:$N,2,FALSE)*VLOOKUP($J74,リスト用!$H:$I,2,FALSE)*P74*W74,0)</f>
        <v>0</v>
      </c>
      <c r="AA74" s="7">
        <f t="shared" si="18"/>
        <v>0</v>
      </c>
      <c r="AB74" s="7">
        <f t="shared" si="19"/>
        <v>0</v>
      </c>
    </row>
    <row r="75" spans="1:28">
      <c r="A75" s="7" t="str">
        <f t="shared" si="10"/>
        <v/>
      </c>
      <c r="H75" s="50"/>
      <c r="I75" s="50"/>
      <c r="L75" s="49"/>
      <c r="M75" s="50" t="e">
        <f t="shared" si="11"/>
        <v>#NUM!</v>
      </c>
      <c r="N75" s="50" t="e">
        <f t="shared" si="12"/>
        <v>#NUM!</v>
      </c>
      <c r="O75" s="7">
        <f t="shared" si="13"/>
        <v>0</v>
      </c>
      <c r="P75" s="7" t="e">
        <f t="shared" si="14"/>
        <v>#NUM!</v>
      </c>
      <c r="Q75" s="7">
        <f ca="1">IF(I75&gt;'入力シート（基本情報）'!$I$1,1,0)</f>
        <v>0</v>
      </c>
      <c r="R75" s="7">
        <f ca="1">IFERROR(VLOOKUP($F75,リスト用!$P:$Q,2,FALSE)*VLOOKUP($J75,リスト用!$H:$I,2,FALSE)*O75*Q75,0)</f>
        <v>0</v>
      </c>
      <c r="S75" s="7">
        <f ca="1">IFERROR(VLOOKUP($F75,リスト用!$P:$Q,2,FALSE)*VLOOKUP($J75,リスト用!$H:$I,2,FALSE)*P75*Q75,0)</f>
        <v>0</v>
      </c>
      <c r="U75" s="7">
        <f t="shared" ca="1" si="16"/>
        <v>0</v>
      </c>
      <c r="V75" s="7">
        <f t="shared" ca="1" si="17"/>
        <v>0</v>
      </c>
      <c r="W75" s="7">
        <f t="shared" si="15"/>
        <v>1</v>
      </c>
      <c r="X75" s="7">
        <f>IFERROR(VLOOKUP($E75,リスト用!$M:$N,2,FALSE)*VLOOKUP($J75,リスト用!$H:$I,2,FALSE)*O75*W75,0)</f>
        <v>0</v>
      </c>
      <c r="Y75" s="7">
        <f>IFERROR(VLOOKUP($E75,リスト用!$M:$N,2,FALSE)*VLOOKUP($J75,リスト用!$H:$I,2,FALSE)*P75*W75,0)</f>
        <v>0</v>
      </c>
      <c r="AA75" s="7">
        <f t="shared" si="18"/>
        <v>0</v>
      </c>
      <c r="AB75" s="7">
        <f t="shared" si="19"/>
        <v>0</v>
      </c>
    </row>
    <row r="76" spans="1:28">
      <c r="A76" s="7" t="str">
        <f t="shared" si="10"/>
        <v/>
      </c>
      <c r="H76" s="50"/>
      <c r="I76" s="50"/>
      <c r="L76" s="49"/>
      <c r="M76" s="50" t="e">
        <f t="shared" si="11"/>
        <v>#NUM!</v>
      </c>
      <c r="N76" s="50" t="e">
        <f t="shared" si="12"/>
        <v>#NUM!</v>
      </c>
      <c r="O76" s="7">
        <f t="shared" si="13"/>
        <v>0</v>
      </c>
      <c r="P76" s="7" t="e">
        <f t="shared" si="14"/>
        <v>#NUM!</v>
      </c>
      <c r="Q76" s="7">
        <f ca="1">IF(I76&gt;'入力シート（基本情報）'!$I$1,1,0)</f>
        <v>0</v>
      </c>
      <c r="R76" s="7">
        <f ca="1">IFERROR(VLOOKUP($F76,リスト用!$P:$Q,2,FALSE)*VLOOKUP($J76,リスト用!$H:$I,2,FALSE)*O76*Q76,0)</f>
        <v>0</v>
      </c>
      <c r="S76" s="7">
        <f ca="1">IFERROR(VLOOKUP($F76,リスト用!$P:$Q,2,FALSE)*VLOOKUP($J76,リスト用!$H:$I,2,FALSE)*P76*Q76,0)</f>
        <v>0</v>
      </c>
      <c r="U76" s="7">
        <f t="shared" ca="1" si="16"/>
        <v>0</v>
      </c>
      <c r="V76" s="7">
        <f t="shared" ca="1" si="17"/>
        <v>0</v>
      </c>
      <c r="W76" s="7">
        <f t="shared" si="15"/>
        <v>1</v>
      </c>
      <c r="X76" s="7">
        <f>IFERROR(VLOOKUP($E76,リスト用!$M:$N,2,FALSE)*VLOOKUP($J76,リスト用!$H:$I,2,FALSE)*O76*W76,0)</f>
        <v>0</v>
      </c>
      <c r="Y76" s="7">
        <f>IFERROR(VLOOKUP($E76,リスト用!$M:$N,2,FALSE)*VLOOKUP($J76,リスト用!$H:$I,2,FALSE)*P76*W76,0)</f>
        <v>0</v>
      </c>
      <c r="AA76" s="7">
        <f t="shared" si="18"/>
        <v>0</v>
      </c>
      <c r="AB76" s="7">
        <f t="shared" si="19"/>
        <v>0</v>
      </c>
    </row>
    <row r="77" spans="1:28">
      <c r="A77" s="7" t="str">
        <f t="shared" si="10"/>
        <v/>
      </c>
      <c r="H77" s="50"/>
      <c r="I77" s="50"/>
      <c r="L77" s="49"/>
      <c r="M77" s="50" t="e">
        <f t="shared" si="11"/>
        <v>#NUM!</v>
      </c>
      <c r="N77" s="50" t="e">
        <f t="shared" si="12"/>
        <v>#NUM!</v>
      </c>
      <c r="O77" s="7">
        <f t="shared" si="13"/>
        <v>0</v>
      </c>
      <c r="P77" s="7" t="e">
        <f t="shared" si="14"/>
        <v>#NUM!</v>
      </c>
      <c r="Q77" s="7">
        <f ca="1">IF(I77&gt;'入力シート（基本情報）'!$I$1,1,0)</f>
        <v>0</v>
      </c>
      <c r="R77" s="7">
        <f ca="1">IFERROR(VLOOKUP($F77,リスト用!$P:$Q,2,FALSE)*VLOOKUP($J77,リスト用!$H:$I,2,FALSE)*O77*Q77,0)</f>
        <v>0</v>
      </c>
      <c r="S77" s="7">
        <f ca="1">IFERROR(VLOOKUP($F77,リスト用!$P:$Q,2,FALSE)*VLOOKUP($J77,リスト用!$H:$I,2,FALSE)*P77*Q77,0)</f>
        <v>0</v>
      </c>
      <c r="U77" s="7">
        <f t="shared" ca="1" si="16"/>
        <v>0</v>
      </c>
      <c r="V77" s="7">
        <f t="shared" ca="1" si="17"/>
        <v>0</v>
      </c>
      <c r="W77" s="7">
        <f t="shared" si="15"/>
        <v>1</v>
      </c>
      <c r="X77" s="7">
        <f>IFERROR(VLOOKUP($E77,リスト用!$M:$N,2,FALSE)*VLOOKUP($J77,リスト用!$H:$I,2,FALSE)*O77*W77,0)</f>
        <v>0</v>
      </c>
      <c r="Y77" s="7">
        <f>IFERROR(VLOOKUP($E77,リスト用!$M:$N,2,FALSE)*VLOOKUP($J77,リスト用!$H:$I,2,FALSE)*P77*W77,0)</f>
        <v>0</v>
      </c>
      <c r="AA77" s="7">
        <f t="shared" si="18"/>
        <v>0</v>
      </c>
      <c r="AB77" s="7">
        <f t="shared" si="19"/>
        <v>0</v>
      </c>
    </row>
    <row r="78" spans="1:28">
      <c r="A78" s="7" t="str">
        <f t="shared" si="10"/>
        <v/>
      </c>
      <c r="H78" s="50"/>
      <c r="I78" s="50"/>
      <c r="L78" s="49"/>
      <c r="M78" s="50" t="e">
        <f t="shared" si="11"/>
        <v>#NUM!</v>
      </c>
      <c r="N78" s="50" t="e">
        <f t="shared" si="12"/>
        <v>#NUM!</v>
      </c>
      <c r="O78" s="7">
        <f t="shared" si="13"/>
        <v>0</v>
      </c>
      <c r="P78" s="7" t="e">
        <f t="shared" si="14"/>
        <v>#NUM!</v>
      </c>
      <c r="Q78" s="7">
        <f ca="1">IF(I78&gt;'入力シート（基本情報）'!$I$1,1,0)</f>
        <v>0</v>
      </c>
      <c r="R78" s="7">
        <f ca="1">IFERROR(VLOOKUP($F78,リスト用!$P:$Q,2,FALSE)*VLOOKUP($J78,リスト用!$H:$I,2,FALSE)*O78*Q78,0)</f>
        <v>0</v>
      </c>
      <c r="S78" s="7">
        <f ca="1">IFERROR(VLOOKUP($F78,リスト用!$P:$Q,2,FALSE)*VLOOKUP($J78,リスト用!$H:$I,2,FALSE)*P78*Q78,0)</f>
        <v>0</v>
      </c>
      <c r="U78" s="7">
        <f t="shared" ca="1" si="16"/>
        <v>0</v>
      </c>
      <c r="V78" s="7">
        <f t="shared" ca="1" si="17"/>
        <v>0</v>
      </c>
      <c r="W78" s="7">
        <f t="shared" si="15"/>
        <v>1</v>
      </c>
      <c r="X78" s="7">
        <f>IFERROR(VLOOKUP($E78,リスト用!$M:$N,2,FALSE)*VLOOKUP($J78,リスト用!$H:$I,2,FALSE)*O78*W78,0)</f>
        <v>0</v>
      </c>
      <c r="Y78" s="7">
        <f>IFERROR(VLOOKUP($E78,リスト用!$M:$N,2,FALSE)*VLOOKUP($J78,リスト用!$H:$I,2,FALSE)*P78*W78,0)</f>
        <v>0</v>
      </c>
      <c r="AA78" s="7">
        <f t="shared" si="18"/>
        <v>0</v>
      </c>
      <c r="AB78" s="7">
        <f t="shared" si="19"/>
        <v>0</v>
      </c>
    </row>
    <row r="79" spans="1:28">
      <c r="A79" s="7" t="str">
        <f t="shared" si="10"/>
        <v/>
      </c>
      <c r="H79" s="50"/>
      <c r="I79" s="50"/>
      <c r="L79" s="49"/>
      <c r="M79" s="50" t="e">
        <f t="shared" si="11"/>
        <v>#NUM!</v>
      </c>
      <c r="N79" s="50" t="e">
        <f t="shared" si="12"/>
        <v>#NUM!</v>
      </c>
      <c r="O79" s="7">
        <f t="shared" si="13"/>
        <v>0</v>
      </c>
      <c r="P79" s="7" t="e">
        <f t="shared" si="14"/>
        <v>#NUM!</v>
      </c>
      <c r="Q79" s="7">
        <f ca="1">IF(I79&gt;'入力シート（基本情報）'!$I$1,1,0)</f>
        <v>0</v>
      </c>
      <c r="R79" s="7">
        <f ca="1">IFERROR(VLOOKUP($F79,リスト用!$P:$Q,2,FALSE)*VLOOKUP($J79,リスト用!$H:$I,2,FALSE)*O79*Q79,0)</f>
        <v>0</v>
      </c>
      <c r="S79" s="7">
        <f ca="1">IFERROR(VLOOKUP($F79,リスト用!$P:$Q,2,FALSE)*VLOOKUP($J79,リスト用!$H:$I,2,FALSE)*P79*Q79,0)</f>
        <v>0</v>
      </c>
      <c r="U79" s="7">
        <f t="shared" ca="1" si="16"/>
        <v>0</v>
      </c>
      <c r="V79" s="7">
        <f t="shared" ca="1" si="17"/>
        <v>0</v>
      </c>
      <c r="W79" s="7">
        <f t="shared" si="15"/>
        <v>1</v>
      </c>
      <c r="X79" s="7">
        <f>IFERROR(VLOOKUP($E79,リスト用!$M:$N,2,FALSE)*VLOOKUP($J79,リスト用!$H:$I,2,FALSE)*O79*W79,0)</f>
        <v>0</v>
      </c>
      <c r="Y79" s="7">
        <f>IFERROR(VLOOKUP($E79,リスト用!$M:$N,2,FALSE)*VLOOKUP($J79,リスト用!$H:$I,2,FALSE)*P79*W79,0)</f>
        <v>0</v>
      </c>
      <c r="AA79" s="7">
        <f t="shared" si="18"/>
        <v>0</v>
      </c>
      <c r="AB79" s="7">
        <f t="shared" si="19"/>
        <v>0</v>
      </c>
    </row>
    <row r="80" spans="1:28">
      <c r="A80" s="7" t="str">
        <f t="shared" si="10"/>
        <v/>
      </c>
      <c r="H80" s="50"/>
      <c r="I80" s="50"/>
      <c r="L80" s="49"/>
      <c r="M80" s="50" t="e">
        <f t="shared" si="11"/>
        <v>#NUM!</v>
      </c>
      <c r="N80" s="50" t="e">
        <f t="shared" si="12"/>
        <v>#NUM!</v>
      </c>
      <c r="O80" s="7">
        <f t="shared" si="13"/>
        <v>0</v>
      </c>
      <c r="P80" s="7" t="e">
        <f t="shared" si="14"/>
        <v>#NUM!</v>
      </c>
      <c r="Q80" s="7">
        <f ca="1">IF(I80&gt;'入力シート（基本情報）'!$I$1,1,0)</f>
        <v>0</v>
      </c>
      <c r="R80" s="7">
        <f ca="1">IFERROR(VLOOKUP($F80,リスト用!$P:$Q,2,FALSE)*VLOOKUP($J80,リスト用!$H:$I,2,FALSE)*O80*Q80,0)</f>
        <v>0</v>
      </c>
      <c r="S80" s="7">
        <f ca="1">IFERROR(VLOOKUP($F80,リスト用!$P:$Q,2,FALSE)*VLOOKUP($J80,リスト用!$H:$I,2,FALSE)*P80*Q80,0)</f>
        <v>0</v>
      </c>
      <c r="U80" s="7">
        <f t="shared" ca="1" si="16"/>
        <v>0</v>
      </c>
      <c r="V80" s="7">
        <f t="shared" ca="1" si="17"/>
        <v>0</v>
      </c>
      <c r="W80" s="7">
        <f t="shared" si="15"/>
        <v>1</v>
      </c>
      <c r="X80" s="7">
        <f>IFERROR(VLOOKUP($E80,リスト用!$M:$N,2,FALSE)*VLOOKUP($J80,リスト用!$H:$I,2,FALSE)*O80*W80,0)</f>
        <v>0</v>
      </c>
      <c r="Y80" s="7">
        <f>IFERROR(VLOOKUP($E80,リスト用!$M:$N,2,FALSE)*VLOOKUP($J80,リスト用!$H:$I,2,FALSE)*P80*W80,0)</f>
        <v>0</v>
      </c>
      <c r="AA80" s="7">
        <f t="shared" si="18"/>
        <v>0</v>
      </c>
      <c r="AB80" s="7">
        <f t="shared" si="19"/>
        <v>0</v>
      </c>
    </row>
    <row r="81" spans="1:28">
      <c r="A81" s="7" t="str">
        <f t="shared" si="10"/>
        <v/>
      </c>
      <c r="H81" s="50"/>
      <c r="I81" s="50"/>
      <c r="L81" s="49"/>
      <c r="M81" s="50" t="e">
        <f t="shared" si="11"/>
        <v>#NUM!</v>
      </c>
      <c r="N81" s="50" t="e">
        <f t="shared" si="12"/>
        <v>#NUM!</v>
      </c>
      <c r="O81" s="7">
        <f t="shared" si="13"/>
        <v>0</v>
      </c>
      <c r="P81" s="7" t="e">
        <f t="shared" si="14"/>
        <v>#NUM!</v>
      </c>
      <c r="Q81" s="7">
        <f ca="1">IF(I81&gt;'入力シート（基本情報）'!$I$1,1,0)</f>
        <v>0</v>
      </c>
      <c r="R81" s="7">
        <f ca="1">IFERROR(VLOOKUP($F81,リスト用!$P:$Q,2,FALSE)*VLOOKUP($J81,リスト用!$H:$I,2,FALSE)*O81*Q81,0)</f>
        <v>0</v>
      </c>
      <c r="S81" s="7">
        <f ca="1">IFERROR(VLOOKUP($F81,リスト用!$P:$Q,2,FALSE)*VLOOKUP($J81,リスト用!$H:$I,2,FALSE)*P81*Q81,0)</f>
        <v>0</v>
      </c>
      <c r="U81" s="7">
        <f t="shared" ca="1" si="16"/>
        <v>0</v>
      </c>
      <c r="V81" s="7">
        <f t="shared" ca="1" si="17"/>
        <v>0</v>
      </c>
      <c r="W81" s="7">
        <f t="shared" si="15"/>
        <v>1</v>
      </c>
      <c r="X81" s="7">
        <f>IFERROR(VLOOKUP($E81,リスト用!$M:$N,2,FALSE)*VLOOKUP($J81,リスト用!$H:$I,2,FALSE)*O81*W81,0)</f>
        <v>0</v>
      </c>
      <c r="Y81" s="7">
        <f>IFERROR(VLOOKUP($E81,リスト用!$M:$N,2,FALSE)*VLOOKUP($J81,リスト用!$H:$I,2,FALSE)*P81*W81,0)</f>
        <v>0</v>
      </c>
      <c r="AA81" s="7">
        <f t="shared" si="18"/>
        <v>0</v>
      </c>
      <c r="AB81" s="7">
        <f t="shared" si="19"/>
        <v>0</v>
      </c>
    </row>
    <row r="82" spans="1:28">
      <c r="A82" s="7" t="str">
        <f t="shared" si="10"/>
        <v/>
      </c>
      <c r="H82" s="50"/>
      <c r="I82" s="50"/>
      <c r="L82" s="49"/>
      <c r="M82" s="50" t="e">
        <f t="shared" si="11"/>
        <v>#NUM!</v>
      </c>
      <c r="N82" s="50" t="e">
        <f t="shared" si="12"/>
        <v>#NUM!</v>
      </c>
      <c r="O82" s="7">
        <f t="shared" si="13"/>
        <v>0</v>
      </c>
      <c r="P82" s="7" t="e">
        <f t="shared" si="14"/>
        <v>#NUM!</v>
      </c>
      <c r="Q82" s="7">
        <f ca="1">IF(I82&gt;'入力シート（基本情報）'!$I$1,1,0)</f>
        <v>0</v>
      </c>
      <c r="R82" s="7">
        <f ca="1">IFERROR(VLOOKUP($F82,リスト用!$P:$Q,2,FALSE)*VLOOKUP($J82,リスト用!$H:$I,2,FALSE)*O82*Q82,0)</f>
        <v>0</v>
      </c>
      <c r="S82" s="7">
        <f ca="1">IFERROR(VLOOKUP($F82,リスト用!$P:$Q,2,FALSE)*VLOOKUP($J82,リスト用!$H:$I,2,FALSE)*P82*Q82,0)</f>
        <v>0</v>
      </c>
      <c r="U82" s="7">
        <f t="shared" ca="1" si="16"/>
        <v>0</v>
      </c>
      <c r="V82" s="7">
        <f t="shared" ca="1" si="17"/>
        <v>0</v>
      </c>
      <c r="W82" s="7">
        <f t="shared" si="15"/>
        <v>1</v>
      </c>
      <c r="X82" s="7">
        <f>IFERROR(VLOOKUP($E82,リスト用!$M:$N,2,FALSE)*VLOOKUP($J82,リスト用!$H:$I,2,FALSE)*O82*W82,0)</f>
        <v>0</v>
      </c>
      <c r="Y82" s="7">
        <f>IFERROR(VLOOKUP($E82,リスト用!$M:$N,2,FALSE)*VLOOKUP($J82,リスト用!$H:$I,2,FALSE)*P82*W82,0)</f>
        <v>0</v>
      </c>
      <c r="AA82" s="7">
        <f t="shared" si="18"/>
        <v>0</v>
      </c>
      <c r="AB82" s="7">
        <f t="shared" si="19"/>
        <v>0</v>
      </c>
    </row>
    <row r="83" spans="1:28">
      <c r="A83" s="7" t="str">
        <f t="shared" si="10"/>
        <v/>
      </c>
      <c r="H83" s="50"/>
      <c r="I83" s="50"/>
      <c r="L83" s="49"/>
      <c r="M83" s="50" t="e">
        <f t="shared" si="11"/>
        <v>#NUM!</v>
      </c>
      <c r="N83" s="50" t="e">
        <f t="shared" si="12"/>
        <v>#NUM!</v>
      </c>
      <c r="O83" s="7">
        <f t="shared" si="13"/>
        <v>0</v>
      </c>
      <c r="P83" s="7" t="e">
        <f t="shared" si="14"/>
        <v>#NUM!</v>
      </c>
      <c r="Q83" s="7">
        <f ca="1">IF(I83&gt;'入力シート（基本情報）'!$I$1,1,0)</f>
        <v>0</v>
      </c>
      <c r="R83" s="7">
        <f ca="1">IFERROR(VLOOKUP($F83,リスト用!$P:$Q,2,FALSE)*VLOOKUP($J83,リスト用!$H:$I,2,FALSE)*O83*Q83,0)</f>
        <v>0</v>
      </c>
      <c r="S83" s="7">
        <f ca="1">IFERROR(VLOOKUP($F83,リスト用!$P:$Q,2,FALSE)*VLOOKUP($J83,リスト用!$H:$I,2,FALSE)*P83*Q83,0)</f>
        <v>0</v>
      </c>
      <c r="U83" s="7">
        <f t="shared" ca="1" si="16"/>
        <v>0</v>
      </c>
      <c r="V83" s="7">
        <f t="shared" ca="1" si="17"/>
        <v>0</v>
      </c>
      <c r="W83" s="7">
        <f t="shared" si="15"/>
        <v>1</v>
      </c>
      <c r="X83" s="7">
        <f>IFERROR(VLOOKUP($E83,リスト用!$M:$N,2,FALSE)*VLOOKUP($J83,リスト用!$H:$I,2,FALSE)*O83*W83,0)</f>
        <v>0</v>
      </c>
      <c r="Y83" s="7">
        <f>IFERROR(VLOOKUP($E83,リスト用!$M:$N,2,FALSE)*VLOOKUP($J83,リスト用!$H:$I,2,FALSE)*P83*W83,0)</f>
        <v>0</v>
      </c>
      <c r="AA83" s="7">
        <f t="shared" si="18"/>
        <v>0</v>
      </c>
      <c r="AB83" s="7">
        <f t="shared" si="19"/>
        <v>0</v>
      </c>
    </row>
    <row r="84" spans="1:28">
      <c r="A84" s="7" t="str">
        <f t="shared" si="10"/>
        <v/>
      </c>
      <c r="H84" s="50"/>
      <c r="I84" s="50"/>
      <c r="L84" s="49"/>
      <c r="M84" s="50" t="e">
        <f t="shared" si="11"/>
        <v>#NUM!</v>
      </c>
      <c r="N84" s="50" t="e">
        <f t="shared" si="12"/>
        <v>#NUM!</v>
      </c>
      <c r="O84" s="7">
        <f t="shared" si="13"/>
        <v>0</v>
      </c>
      <c r="P84" s="7" t="e">
        <f t="shared" si="14"/>
        <v>#NUM!</v>
      </c>
      <c r="Q84" s="7">
        <f ca="1">IF(I84&gt;'入力シート（基本情報）'!$I$1,1,0)</f>
        <v>0</v>
      </c>
      <c r="R84" s="7">
        <f ca="1">IFERROR(VLOOKUP($F84,リスト用!$P:$Q,2,FALSE)*VLOOKUP($J84,リスト用!$H:$I,2,FALSE)*O84*Q84,0)</f>
        <v>0</v>
      </c>
      <c r="S84" s="7">
        <f ca="1">IFERROR(VLOOKUP($F84,リスト用!$P:$Q,2,FALSE)*VLOOKUP($J84,リスト用!$H:$I,2,FALSE)*P84*Q84,0)</f>
        <v>0</v>
      </c>
      <c r="U84" s="7">
        <f t="shared" ca="1" si="16"/>
        <v>0</v>
      </c>
      <c r="V84" s="7">
        <f t="shared" ca="1" si="17"/>
        <v>0</v>
      </c>
      <c r="W84" s="7">
        <f t="shared" si="15"/>
        <v>1</v>
      </c>
      <c r="X84" s="7">
        <f>IFERROR(VLOOKUP($E84,リスト用!$M:$N,2,FALSE)*VLOOKUP($J84,リスト用!$H:$I,2,FALSE)*O84*W84,0)</f>
        <v>0</v>
      </c>
      <c r="Y84" s="7">
        <f>IFERROR(VLOOKUP($E84,リスト用!$M:$N,2,FALSE)*VLOOKUP($J84,リスト用!$H:$I,2,FALSE)*P84*W84,0)</f>
        <v>0</v>
      </c>
      <c r="AA84" s="7">
        <f t="shared" si="18"/>
        <v>0</v>
      </c>
      <c r="AB84" s="7">
        <f t="shared" si="19"/>
        <v>0</v>
      </c>
    </row>
    <row r="85" spans="1:28">
      <c r="A85" s="7" t="str">
        <f t="shared" si="10"/>
        <v/>
      </c>
      <c r="H85" s="50"/>
      <c r="I85" s="50"/>
      <c r="L85" s="49"/>
      <c r="M85" s="50" t="e">
        <f t="shared" si="11"/>
        <v>#NUM!</v>
      </c>
      <c r="N85" s="50" t="e">
        <f t="shared" si="12"/>
        <v>#NUM!</v>
      </c>
      <c r="O85" s="7">
        <f t="shared" si="13"/>
        <v>0</v>
      </c>
      <c r="P85" s="7" t="e">
        <f t="shared" si="14"/>
        <v>#NUM!</v>
      </c>
      <c r="Q85" s="7">
        <f ca="1">IF(I85&gt;'入力シート（基本情報）'!$I$1,1,0)</f>
        <v>0</v>
      </c>
      <c r="R85" s="7">
        <f ca="1">IFERROR(VLOOKUP($F85,リスト用!$P:$Q,2,FALSE)*VLOOKUP($J85,リスト用!$H:$I,2,FALSE)*O85*Q85,0)</f>
        <v>0</v>
      </c>
      <c r="S85" s="7">
        <f ca="1">IFERROR(VLOOKUP($F85,リスト用!$P:$Q,2,FALSE)*VLOOKUP($J85,リスト用!$H:$I,2,FALSE)*P85*Q85,0)</f>
        <v>0</v>
      </c>
      <c r="U85" s="7">
        <f t="shared" ca="1" si="16"/>
        <v>0</v>
      </c>
      <c r="V85" s="7">
        <f t="shared" ca="1" si="17"/>
        <v>0</v>
      </c>
      <c r="W85" s="7">
        <f t="shared" si="15"/>
        <v>1</v>
      </c>
      <c r="X85" s="7">
        <f>IFERROR(VLOOKUP($E85,リスト用!$M:$N,2,FALSE)*VLOOKUP($J85,リスト用!$H:$I,2,FALSE)*O85*W85,0)</f>
        <v>0</v>
      </c>
      <c r="Y85" s="7">
        <f>IFERROR(VLOOKUP($E85,リスト用!$M:$N,2,FALSE)*VLOOKUP($J85,リスト用!$H:$I,2,FALSE)*P85*W85,0)</f>
        <v>0</v>
      </c>
      <c r="AA85" s="7">
        <f t="shared" si="18"/>
        <v>0</v>
      </c>
      <c r="AB85" s="7">
        <f t="shared" si="19"/>
        <v>0</v>
      </c>
    </row>
    <row r="86" spans="1:28">
      <c r="A86" s="7" t="str">
        <f t="shared" si="10"/>
        <v/>
      </c>
      <c r="H86" s="50"/>
      <c r="I86" s="50"/>
      <c r="L86" s="49"/>
      <c r="M86" s="50" t="e">
        <f t="shared" si="11"/>
        <v>#NUM!</v>
      </c>
      <c r="N86" s="50" t="e">
        <f t="shared" si="12"/>
        <v>#NUM!</v>
      </c>
      <c r="O86" s="7">
        <f t="shared" si="13"/>
        <v>0</v>
      </c>
      <c r="P86" s="7" t="e">
        <f t="shared" si="14"/>
        <v>#NUM!</v>
      </c>
      <c r="Q86" s="7">
        <f ca="1">IF(I86&gt;'入力シート（基本情報）'!$I$1,1,0)</f>
        <v>0</v>
      </c>
      <c r="R86" s="7">
        <f ca="1">IFERROR(VLOOKUP($F86,リスト用!$P:$Q,2,FALSE)*VLOOKUP($J86,リスト用!$H:$I,2,FALSE)*O86*Q86,0)</f>
        <v>0</v>
      </c>
      <c r="S86" s="7">
        <f ca="1">IFERROR(VLOOKUP($F86,リスト用!$P:$Q,2,FALSE)*VLOOKUP($J86,リスト用!$H:$I,2,FALSE)*P86*Q86,0)</f>
        <v>0</v>
      </c>
      <c r="U86" s="7">
        <f t="shared" ca="1" si="16"/>
        <v>0</v>
      </c>
      <c r="V86" s="7">
        <f t="shared" ca="1" si="17"/>
        <v>0</v>
      </c>
      <c r="W86" s="7">
        <f t="shared" si="15"/>
        <v>1</v>
      </c>
      <c r="X86" s="7">
        <f>IFERROR(VLOOKUP($E86,リスト用!$M:$N,2,FALSE)*VLOOKUP($J86,リスト用!$H:$I,2,FALSE)*O86*W86,0)</f>
        <v>0</v>
      </c>
      <c r="Y86" s="7">
        <f>IFERROR(VLOOKUP($E86,リスト用!$M:$N,2,FALSE)*VLOOKUP($J86,リスト用!$H:$I,2,FALSE)*P86*W86,0)</f>
        <v>0</v>
      </c>
      <c r="AA86" s="7">
        <f t="shared" si="18"/>
        <v>0</v>
      </c>
      <c r="AB86" s="7">
        <f t="shared" si="19"/>
        <v>0</v>
      </c>
    </row>
    <row r="87" spans="1:28">
      <c r="A87" s="7" t="str">
        <f t="shared" si="10"/>
        <v/>
      </c>
      <c r="H87" s="50"/>
      <c r="I87" s="50"/>
      <c r="L87" s="49"/>
      <c r="M87" s="50" t="e">
        <f t="shared" si="11"/>
        <v>#NUM!</v>
      </c>
      <c r="N87" s="50" t="e">
        <f t="shared" si="12"/>
        <v>#NUM!</v>
      </c>
      <c r="O87" s="7">
        <f t="shared" si="13"/>
        <v>0</v>
      </c>
      <c r="P87" s="7" t="e">
        <f t="shared" si="14"/>
        <v>#NUM!</v>
      </c>
      <c r="Q87" s="7">
        <f ca="1">IF(I87&gt;'入力シート（基本情報）'!$I$1,1,0)</f>
        <v>0</v>
      </c>
      <c r="R87" s="7">
        <f ca="1">IFERROR(VLOOKUP($F87,リスト用!$P:$Q,2,FALSE)*VLOOKUP($J87,リスト用!$H:$I,2,FALSE)*O87*Q87,0)</f>
        <v>0</v>
      </c>
      <c r="S87" s="7">
        <f ca="1">IFERROR(VLOOKUP($F87,リスト用!$P:$Q,2,FALSE)*VLOOKUP($J87,リスト用!$H:$I,2,FALSE)*P87*Q87,0)</f>
        <v>0</v>
      </c>
      <c r="U87" s="7">
        <f t="shared" ca="1" si="16"/>
        <v>0</v>
      </c>
      <c r="V87" s="7">
        <f t="shared" ca="1" si="17"/>
        <v>0</v>
      </c>
      <c r="W87" s="7">
        <f t="shared" si="15"/>
        <v>1</v>
      </c>
      <c r="X87" s="7">
        <f>IFERROR(VLOOKUP($E87,リスト用!$M:$N,2,FALSE)*VLOOKUP($J87,リスト用!$H:$I,2,FALSE)*O87*W87,0)</f>
        <v>0</v>
      </c>
      <c r="Y87" s="7">
        <f>IFERROR(VLOOKUP($E87,リスト用!$M:$N,2,FALSE)*VLOOKUP($J87,リスト用!$H:$I,2,FALSE)*P87*W87,0)</f>
        <v>0</v>
      </c>
      <c r="AA87" s="7">
        <f t="shared" si="18"/>
        <v>0</v>
      </c>
      <c r="AB87" s="7">
        <f t="shared" si="19"/>
        <v>0</v>
      </c>
    </row>
    <row r="88" spans="1:28">
      <c r="A88" s="7" t="str">
        <f t="shared" si="10"/>
        <v/>
      </c>
      <c r="H88" s="50"/>
      <c r="I88" s="50"/>
      <c r="L88" s="49"/>
      <c r="M88" s="50" t="e">
        <f t="shared" si="11"/>
        <v>#NUM!</v>
      </c>
      <c r="N88" s="50" t="e">
        <f t="shared" si="12"/>
        <v>#NUM!</v>
      </c>
      <c r="O88" s="7">
        <f t="shared" si="13"/>
        <v>0</v>
      </c>
      <c r="P88" s="7" t="e">
        <f t="shared" si="14"/>
        <v>#NUM!</v>
      </c>
      <c r="Q88" s="7">
        <f ca="1">IF(I88&gt;'入力シート（基本情報）'!$I$1,1,0)</f>
        <v>0</v>
      </c>
      <c r="R88" s="7">
        <f ca="1">IFERROR(VLOOKUP($F88,リスト用!$P:$Q,2,FALSE)*VLOOKUP($J88,リスト用!$H:$I,2,FALSE)*O88*Q88,0)</f>
        <v>0</v>
      </c>
      <c r="S88" s="7">
        <f ca="1">IFERROR(VLOOKUP($F88,リスト用!$P:$Q,2,FALSE)*VLOOKUP($J88,リスト用!$H:$I,2,FALSE)*P88*Q88,0)</f>
        <v>0</v>
      </c>
      <c r="U88" s="7">
        <f t="shared" ca="1" si="16"/>
        <v>0</v>
      </c>
      <c r="V88" s="7">
        <f t="shared" ca="1" si="17"/>
        <v>0</v>
      </c>
      <c r="W88" s="7">
        <f t="shared" si="15"/>
        <v>1</v>
      </c>
      <c r="X88" s="7">
        <f>IFERROR(VLOOKUP($E88,リスト用!$M:$N,2,FALSE)*VLOOKUP($J88,リスト用!$H:$I,2,FALSE)*O88*W88,0)</f>
        <v>0</v>
      </c>
      <c r="Y88" s="7">
        <f>IFERROR(VLOOKUP($E88,リスト用!$M:$N,2,FALSE)*VLOOKUP($J88,リスト用!$H:$I,2,FALSE)*P88*W88,0)</f>
        <v>0</v>
      </c>
      <c r="AA88" s="7">
        <f t="shared" si="18"/>
        <v>0</v>
      </c>
      <c r="AB88" s="7">
        <f t="shared" si="19"/>
        <v>0</v>
      </c>
    </row>
    <row r="89" spans="1:28">
      <c r="A89" s="7" t="str">
        <f t="shared" si="10"/>
        <v/>
      </c>
      <c r="H89" s="50"/>
      <c r="I89" s="50"/>
      <c r="L89" s="49"/>
      <c r="M89" s="50" t="e">
        <f t="shared" si="11"/>
        <v>#NUM!</v>
      </c>
      <c r="N89" s="50" t="e">
        <f t="shared" si="12"/>
        <v>#NUM!</v>
      </c>
      <c r="O89" s="7">
        <f t="shared" si="13"/>
        <v>0</v>
      </c>
      <c r="P89" s="7" t="e">
        <f t="shared" si="14"/>
        <v>#NUM!</v>
      </c>
      <c r="Q89" s="7">
        <f ca="1">IF(I89&gt;'入力シート（基本情報）'!$I$1,1,0)</f>
        <v>0</v>
      </c>
      <c r="R89" s="7">
        <f ca="1">IFERROR(VLOOKUP($F89,リスト用!$P:$Q,2,FALSE)*VLOOKUP($J89,リスト用!$H:$I,2,FALSE)*O89*Q89,0)</f>
        <v>0</v>
      </c>
      <c r="S89" s="7">
        <f ca="1">IFERROR(VLOOKUP($F89,リスト用!$P:$Q,2,FALSE)*VLOOKUP($J89,リスト用!$H:$I,2,FALSE)*P89*Q89,0)</f>
        <v>0</v>
      </c>
      <c r="U89" s="7">
        <f t="shared" ca="1" si="16"/>
        <v>0</v>
      </c>
      <c r="V89" s="7">
        <f t="shared" ca="1" si="17"/>
        <v>0</v>
      </c>
      <c r="W89" s="7">
        <f t="shared" si="15"/>
        <v>1</v>
      </c>
      <c r="X89" s="7">
        <f>IFERROR(VLOOKUP($E89,リスト用!$M:$N,2,FALSE)*VLOOKUP($J89,リスト用!$H:$I,2,FALSE)*O89*W89,0)</f>
        <v>0</v>
      </c>
      <c r="Y89" s="7">
        <f>IFERROR(VLOOKUP($E89,リスト用!$M:$N,2,FALSE)*VLOOKUP($J89,リスト用!$H:$I,2,FALSE)*P89*W89,0)</f>
        <v>0</v>
      </c>
      <c r="AA89" s="7">
        <f t="shared" si="18"/>
        <v>0</v>
      </c>
      <c r="AB89" s="7">
        <f t="shared" si="19"/>
        <v>0</v>
      </c>
    </row>
    <row r="90" spans="1:28">
      <c r="A90" s="7" t="str">
        <f t="shared" si="10"/>
        <v/>
      </c>
      <c r="H90" s="50"/>
      <c r="I90" s="50"/>
      <c r="L90" s="49"/>
      <c r="M90" s="50" t="e">
        <f t="shared" si="11"/>
        <v>#NUM!</v>
      </c>
      <c r="N90" s="50" t="e">
        <f t="shared" si="12"/>
        <v>#NUM!</v>
      </c>
      <c r="O90" s="7">
        <f t="shared" si="13"/>
        <v>0</v>
      </c>
      <c r="P90" s="7" t="e">
        <f t="shared" si="14"/>
        <v>#NUM!</v>
      </c>
      <c r="Q90" s="7">
        <f ca="1">IF(I90&gt;'入力シート（基本情報）'!$I$1,1,0)</f>
        <v>0</v>
      </c>
      <c r="R90" s="7">
        <f ca="1">IFERROR(VLOOKUP($F90,リスト用!$P:$Q,2,FALSE)*VLOOKUP($J90,リスト用!$H:$I,2,FALSE)*O90*Q90,0)</f>
        <v>0</v>
      </c>
      <c r="S90" s="7">
        <f ca="1">IFERROR(VLOOKUP($F90,リスト用!$P:$Q,2,FALSE)*VLOOKUP($J90,リスト用!$H:$I,2,FALSE)*P90*Q90,0)</f>
        <v>0</v>
      </c>
      <c r="U90" s="7">
        <f t="shared" ca="1" si="16"/>
        <v>0</v>
      </c>
      <c r="V90" s="7">
        <f t="shared" ca="1" si="17"/>
        <v>0</v>
      </c>
      <c r="W90" s="7">
        <f t="shared" si="15"/>
        <v>1</v>
      </c>
      <c r="X90" s="7">
        <f>IFERROR(VLOOKUP($E90,リスト用!$M:$N,2,FALSE)*VLOOKUP($J90,リスト用!$H:$I,2,FALSE)*O90*W90,0)</f>
        <v>0</v>
      </c>
      <c r="Y90" s="7">
        <f>IFERROR(VLOOKUP($E90,リスト用!$M:$N,2,FALSE)*VLOOKUP($J90,リスト用!$H:$I,2,FALSE)*P90*W90,0)</f>
        <v>0</v>
      </c>
      <c r="AA90" s="7">
        <f t="shared" si="18"/>
        <v>0</v>
      </c>
      <c r="AB90" s="7">
        <f t="shared" si="19"/>
        <v>0</v>
      </c>
    </row>
    <row r="91" spans="1:28">
      <c r="A91" s="7" t="str">
        <f t="shared" si="10"/>
        <v/>
      </c>
      <c r="H91" s="50"/>
      <c r="I91" s="50"/>
      <c r="L91" s="49"/>
      <c r="M91" s="50" t="e">
        <f t="shared" si="11"/>
        <v>#NUM!</v>
      </c>
      <c r="N91" s="50" t="e">
        <f t="shared" si="12"/>
        <v>#NUM!</v>
      </c>
      <c r="O91" s="7">
        <f t="shared" si="13"/>
        <v>0</v>
      </c>
      <c r="P91" s="7" t="e">
        <f t="shared" si="14"/>
        <v>#NUM!</v>
      </c>
      <c r="Q91" s="7">
        <f ca="1">IF(I91&gt;'入力シート（基本情報）'!$I$1,1,0)</f>
        <v>0</v>
      </c>
      <c r="R91" s="7">
        <f ca="1">IFERROR(VLOOKUP($F91,リスト用!$P:$Q,2,FALSE)*VLOOKUP($J91,リスト用!$H:$I,2,FALSE)*O91*Q91,0)</f>
        <v>0</v>
      </c>
      <c r="S91" s="7">
        <f ca="1">IFERROR(VLOOKUP($F91,リスト用!$P:$Q,2,FALSE)*VLOOKUP($J91,リスト用!$H:$I,2,FALSE)*P91*Q91,0)</f>
        <v>0</v>
      </c>
      <c r="U91" s="7">
        <f t="shared" ca="1" si="16"/>
        <v>0</v>
      </c>
      <c r="V91" s="7">
        <f t="shared" ca="1" si="17"/>
        <v>0</v>
      </c>
      <c r="W91" s="7">
        <f t="shared" si="15"/>
        <v>1</v>
      </c>
      <c r="X91" s="7">
        <f>IFERROR(VLOOKUP($E91,リスト用!$M:$N,2,FALSE)*VLOOKUP($J91,リスト用!$H:$I,2,FALSE)*O91*W91,0)</f>
        <v>0</v>
      </c>
      <c r="Y91" s="7">
        <f>IFERROR(VLOOKUP($E91,リスト用!$M:$N,2,FALSE)*VLOOKUP($J91,リスト用!$H:$I,2,FALSE)*P91*W91,0)</f>
        <v>0</v>
      </c>
      <c r="AA91" s="7">
        <f t="shared" si="18"/>
        <v>0</v>
      </c>
      <c r="AB91" s="7">
        <f t="shared" si="19"/>
        <v>0</v>
      </c>
    </row>
    <row r="92" spans="1:28">
      <c r="A92" s="7" t="str">
        <f t="shared" si="10"/>
        <v/>
      </c>
      <c r="H92" s="50"/>
      <c r="I92" s="50"/>
      <c r="L92" s="49"/>
      <c r="M92" s="50" t="e">
        <f t="shared" si="11"/>
        <v>#NUM!</v>
      </c>
      <c r="N92" s="50" t="e">
        <f t="shared" si="12"/>
        <v>#NUM!</v>
      </c>
      <c r="O92" s="7">
        <f t="shared" si="13"/>
        <v>0</v>
      </c>
      <c r="P92" s="7" t="e">
        <f t="shared" si="14"/>
        <v>#NUM!</v>
      </c>
      <c r="Q92" s="7">
        <f ca="1">IF(I92&gt;'入力シート（基本情報）'!$I$1,1,0)</f>
        <v>0</v>
      </c>
      <c r="R92" s="7">
        <f ca="1">IFERROR(VLOOKUP($F92,リスト用!$P:$Q,2,FALSE)*VLOOKUP($J92,リスト用!$H:$I,2,FALSE)*O92*Q92,0)</f>
        <v>0</v>
      </c>
      <c r="S92" s="7">
        <f ca="1">IFERROR(VLOOKUP($F92,リスト用!$P:$Q,2,FALSE)*VLOOKUP($J92,リスト用!$H:$I,2,FALSE)*P92*Q92,0)</f>
        <v>0</v>
      </c>
      <c r="U92" s="7">
        <f t="shared" ca="1" si="16"/>
        <v>0</v>
      </c>
      <c r="V92" s="7">
        <f t="shared" ca="1" si="17"/>
        <v>0</v>
      </c>
      <c r="W92" s="7">
        <f t="shared" si="15"/>
        <v>1</v>
      </c>
      <c r="X92" s="7">
        <f>IFERROR(VLOOKUP($E92,リスト用!$M:$N,2,FALSE)*VLOOKUP($J92,リスト用!$H:$I,2,FALSE)*O92*W92,0)</f>
        <v>0</v>
      </c>
      <c r="Y92" s="7">
        <f>IFERROR(VLOOKUP($E92,リスト用!$M:$N,2,FALSE)*VLOOKUP($J92,リスト用!$H:$I,2,FALSE)*P92*W92,0)</f>
        <v>0</v>
      </c>
      <c r="AA92" s="7">
        <f t="shared" si="18"/>
        <v>0</v>
      </c>
      <c r="AB92" s="7">
        <f t="shared" si="19"/>
        <v>0</v>
      </c>
    </row>
    <row r="93" spans="1:28">
      <c r="A93" s="7" t="str">
        <f t="shared" si="10"/>
        <v/>
      </c>
      <c r="H93" s="50"/>
      <c r="I93" s="50"/>
      <c r="L93" s="49"/>
      <c r="M93" s="50" t="e">
        <f t="shared" si="11"/>
        <v>#NUM!</v>
      </c>
      <c r="N93" s="50" t="e">
        <f t="shared" si="12"/>
        <v>#NUM!</v>
      </c>
      <c r="O93" s="7">
        <f t="shared" si="13"/>
        <v>0</v>
      </c>
      <c r="P93" s="7" t="e">
        <f t="shared" si="14"/>
        <v>#NUM!</v>
      </c>
      <c r="Q93" s="7">
        <f ca="1">IF(I93&gt;'入力シート（基本情報）'!$I$1,1,0)</f>
        <v>0</v>
      </c>
      <c r="R93" s="7">
        <f ca="1">IFERROR(VLOOKUP($F93,リスト用!$P:$Q,2,FALSE)*VLOOKUP($J93,リスト用!$H:$I,2,FALSE)*O93*Q93,0)</f>
        <v>0</v>
      </c>
      <c r="S93" s="7">
        <f ca="1">IFERROR(VLOOKUP($F93,リスト用!$P:$Q,2,FALSE)*VLOOKUP($J93,リスト用!$H:$I,2,FALSE)*P93*Q93,0)</f>
        <v>0</v>
      </c>
      <c r="U93" s="7">
        <f t="shared" ca="1" si="16"/>
        <v>0</v>
      </c>
      <c r="V93" s="7">
        <f t="shared" ca="1" si="17"/>
        <v>0</v>
      </c>
      <c r="W93" s="7">
        <f t="shared" si="15"/>
        <v>1</v>
      </c>
      <c r="X93" s="7">
        <f>IFERROR(VLOOKUP($E93,リスト用!$M:$N,2,FALSE)*VLOOKUP($J93,リスト用!$H:$I,2,FALSE)*O93*W93,0)</f>
        <v>0</v>
      </c>
      <c r="Y93" s="7">
        <f>IFERROR(VLOOKUP($E93,リスト用!$M:$N,2,FALSE)*VLOOKUP($J93,リスト用!$H:$I,2,FALSE)*P93*W93,0)</f>
        <v>0</v>
      </c>
      <c r="AA93" s="7">
        <f t="shared" si="18"/>
        <v>0</v>
      </c>
      <c r="AB93" s="7">
        <f t="shared" si="19"/>
        <v>0</v>
      </c>
    </row>
    <row r="94" spans="1:28">
      <c r="A94" s="7" t="str">
        <f t="shared" si="10"/>
        <v/>
      </c>
      <c r="H94" s="50"/>
      <c r="I94" s="50"/>
      <c r="L94" s="49"/>
      <c r="M94" s="50" t="e">
        <f t="shared" si="11"/>
        <v>#NUM!</v>
      </c>
      <c r="N94" s="50" t="e">
        <f t="shared" si="12"/>
        <v>#NUM!</v>
      </c>
      <c r="O94" s="7">
        <f t="shared" si="13"/>
        <v>0</v>
      </c>
      <c r="P94" s="7" t="e">
        <f t="shared" si="14"/>
        <v>#NUM!</v>
      </c>
      <c r="Q94" s="7">
        <f ca="1">IF(I94&gt;'入力シート（基本情報）'!$I$1,1,0)</f>
        <v>0</v>
      </c>
      <c r="R94" s="7">
        <f ca="1">IFERROR(VLOOKUP($F94,リスト用!$P:$Q,2,FALSE)*VLOOKUP($J94,リスト用!$H:$I,2,FALSE)*O94*Q94,0)</f>
        <v>0</v>
      </c>
      <c r="S94" s="7">
        <f ca="1">IFERROR(VLOOKUP($F94,リスト用!$P:$Q,2,FALSE)*VLOOKUP($J94,リスト用!$H:$I,2,FALSE)*P94*Q94,0)</f>
        <v>0</v>
      </c>
      <c r="U94" s="7">
        <f t="shared" ca="1" si="16"/>
        <v>0</v>
      </c>
      <c r="V94" s="7">
        <f t="shared" ca="1" si="17"/>
        <v>0</v>
      </c>
      <c r="W94" s="7">
        <f t="shared" si="15"/>
        <v>1</v>
      </c>
      <c r="X94" s="7">
        <f>IFERROR(VLOOKUP($E94,リスト用!$M:$N,2,FALSE)*VLOOKUP($J94,リスト用!$H:$I,2,FALSE)*O94*W94,0)</f>
        <v>0</v>
      </c>
      <c r="Y94" s="7">
        <f>IFERROR(VLOOKUP($E94,リスト用!$M:$N,2,FALSE)*VLOOKUP($J94,リスト用!$H:$I,2,FALSE)*P94*W94,0)</f>
        <v>0</v>
      </c>
      <c r="AA94" s="7">
        <f t="shared" si="18"/>
        <v>0</v>
      </c>
      <c r="AB94" s="7">
        <f t="shared" si="19"/>
        <v>0</v>
      </c>
    </row>
    <row r="95" spans="1:28">
      <c r="A95" s="7" t="str">
        <f t="shared" si="10"/>
        <v/>
      </c>
      <c r="H95" s="50"/>
      <c r="I95" s="50"/>
      <c r="L95" s="49"/>
      <c r="M95" s="50" t="e">
        <f t="shared" si="11"/>
        <v>#NUM!</v>
      </c>
      <c r="N95" s="50" t="e">
        <f t="shared" si="12"/>
        <v>#NUM!</v>
      </c>
      <c r="O95" s="7">
        <f t="shared" si="13"/>
        <v>0</v>
      </c>
      <c r="P95" s="7" t="e">
        <f t="shared" si="14"/>
        <v>#NUM!</v>
      </c>
      <c r="Q95" s="7">
        <f ca="1">IF(I95&gt;'入力シート（基本情報）'!$I$1,1,0)</f>
        <v>0</v>
      </c>
      <c r="R95" s="7">
        <f ca="1">IFERROR(VLOOKUP($F95,リスト用!$P:$Q,2,FALSE)*VLOOKUP($J95,リスト用!$H:$I,2,FALSE)*O95*Q95,0)</f>
        <v>0</v>
      </c>
      <c r="S95" s="7">
        <f ca="1">IFERROR(VLOOKUP($F95,リスト用!$P:$Q,2,FALSE)*VLOOKUP($J95,リスト用!$H:$I,2,FALSE)*P95*Q95,0)</f>
        <v>0</v>
      </c>
      <c r="U95" s="7">
        <f t="shared" ca="1" si="16"/>
        <v>0</v>
      </c>
      <c r="V95" s="7">
        <f t="shared" ca="1" si="17"/>
        <v>0</v>
      </c>
      <c r="W95" s="7">
        <f t="shared" si="15"/>
        <v>1</v>
      </c>
      <c r="X95" s="7">
        <f>IFERROR(VLOOKUP($E95,リスト用!$M:$N,2,FALSE)*VLOOKUP($J95,リスト用!$H:$I,2,FALSE)*O95*W95,0)</f>
        <v>0</v>
      </c>
      <c r="Y95" s="7">
        <f>IFERROR(VLOOKUP($E95,リスト用!$M:$N,2,FALSE)*VLOOKUP($J95,リスト用!$H:$I,2,FALSE)*P95*W95,0)</f>
        <v>0</v>
      </c>
      <c r="AA95" s="7">
        <f t="shared" si="18"/>
        <v>0</v>
      </c>
      <c r="AB95" s="7">
        <f t="shared" si="19"/>
        <v>0</v>
      </c>
    </row>
    <row r="96" spans="1:28">
      <c r="A96" s="7" t="str">
        <f t="shared" si="10"/>
        <v/>
      </c>
      <c r="H96" s="50"/>
      <c r="I96" s="50"/>
      <c r="L96" s="49"/>
      <c r="M96" s="50" t="e">
        <f t="shared" si="11"/>
        <v>#NUM!</v>
      </c>
      <c r="N96" s="50" t="e">
        <f t="shared" si="12"/>
        <v>#NUM!</v>
      </c>
      <c r="O96" s="7">
        <f t="shared" si="13"/>
        <v>0</v>
      </c>
      <c r="P96" s="7" t="e">
        <f t="shared" si="14"/>
        <v>#NUM!</v>
      </c>
      <c r="Q96" s="7">
        <f ca="1">IF(I96&gt;'入力シート（基本情報）'!$I$1,1,0)</f>
        <v>0</v>
      </c>
      <c r="R96" s="7">
        <f ca="1">IFERROR(VLOOKUP($F96,リスト用!$P:$Q,2,FALSE)*VLOOKUP($J96,リスト用!$H:$I,2,FALSE)*O96*Q96,0)</f>
        <v>0</v>
      </c>
      <c r="S96" s="7">
        <f ca="1">IFERROR(VLOOKUP($F96,リスト用!$P:$Q,2,FALSE)*VLOOKUP($J96,リスト用!$H:$I,2,FALSE)*P96*Q96,0)</f>
        <v>0</v>
      </c>
      <c r="U96" s="7">
        <f t="shared" ca="1" si="16"/>
        <v>0</v>
      </c>
      <c r="V96" s="7">
        <f t="shared" ca="1" si="17"/>
        <v>0</v>
      </c>
      <c r="W96" s="7">
        <f t="shared" si="15"/>
        <v>1</v>
      </c>
      <c r="X96" s="7">
        <f>IFERROR(VLOOKUP($E96,リスト用!$M:$N,2,FALSE)*VLOOKUP($J96,リスト用!$H:$I,2,FALSE)*O96*W96,0)</f>
        <v>0</v>
      </c>
      <c r="Y96" s="7">
        <f>IFERROR(VLOOKUP($E96,リスト用!$M:$N,2,FALSE)*VLOOKUP($J96,リスト用!$H:$I,2,FALSE)*P96*W96,0)</f>
        <v>0</v>
      </c>
      <c r="AA96" s="7">
        <f t="shared" si="18"/>
        <v>0</v>
      </c>
      <c r="AB96" s="7">
        <f t="shared" si="19"/>
        <v>0</v>
      </c>
    </row>
    <row r="97" spans="1:28">
      <c r="A97" s="7" t="str">
        <f t="shared" si="10"/>
        <v/>
      </c>
      <c r="H97" s="50"/>
      <c r="I97" s="50"/>
      <c r="L97" s="49"/>
      <c r="M97" s="50" t="e">
        <f t="shared" si="11"/>
        <v>#NUM!</v>
      </c>
      <c r="N97" s="50" t="e">
        <f t="shared" si="12"/>
        <v>#NUM!</v>
      </c>
      <c r="O97" s="7">
        <f t="shared" si="13"/>
        <v>0</v>
      </c>
      <c r="P97" s="7" t="e">
        <f t="shared" si="14"/>
        <v>#NUM!</v>
      </c>
      <c r="Q97" s="7">
        <f ca="1">IF(I97&gt;'入力シート（基本情報）'!$I$1,1,0)</f>
        <v>0</v>
      </c>
      <c r="R97" s="7">
        <f ca="1">IFERROR(VLOOKUP($F97,リスト用!$P:$Q,2,FALSE)*VLOOKUP($J97,リスト用!$H:$I,2,FALSE)*O97*Q97,0)</f>
        <v>0</v>
      </c>
      <c r="S97" s="7">
        <f ca="1">IFERROR(VLOOKUP($F97,リスト用!$P:$Q,2,FALSE)*VLOOKUP($J97,リスト用!$H:$I,2,FALSE)*P97*Q97,0)</f>
        <v>0</v>
      </c>
      <c r="U97" s="7">
        <f t="shared" ca="1" si="16"/>
        <v>0</v>
      </c>
      <c r="V97" s="7">
        <f t="shared" ca="1" si="17"/>
        <v>0</v>
      </c>
      <c r="W97" s="7">
        <f t="shared" si="15"/>
        <v>1</v>
      </c>
      <c r="X97" s="7">
        <f>IFERROR(VLOOKUP($E97,リスト用!$M:$N,2,FALSE)*VLOOKUP($J97,リスト用!$H:$I,2,FALSE)*O97*W97,0)</f>
        <v>0</v>
      </c>
      <c r="Y97" s="7">
        <f>IFERROR(VLOOKUP($E97,リスト用!$M:$N,2,FALSE)*VLOOKUP($J97,リスト用!$H:$I,2,FALSE)*P97*W97,0)</f>
        <v>0</v>
      </c>
      <c r="AA97" s="7">
        <f t="shared" si="18"/>
        <v>0</v>
      </c>
      <c r="AB97" s="7">
        <f t="shared" si="19"/>
        <v>0</v>
      </c>
    </row>
    <row r="98" spans="1:28">
      <c r="A98" s="7" t="str">
        <f t="shared" si="10"/>
        <v/>
      </c>
      <c r="H98" s="50"/>
      <c r="I98" s="50"/>
      <c r="L98" s="49"/>
      <c r="M98" s="50" t="e">
        <f t="shared" si="11"/>
        <v>#NUM!</v>
      </c>
      <c r="N98" s="50" t="e">
        <f t="shared" si="12"/>
        <v>#NUM!</v>
      </c>
      <c r="O98" s="7">
        <f t="shared" si="13"/>
        <v>0</v>
      </c>
      <c r="P98" s="7" t="e">
        <f t="shared" si="14"/>
        <v>#NUM!</v>
      </c>
      <c r="Q98" s="7">
        <f ca="1">IF(I98&gt;'入力シート（基本情報）'!$I$1,1,0)</f>
        <v>0</v>
      </c>
      <c r="R98" s="7">
        <f ca="1">IFERROR(VLOOKUP($F98,リスト用!$P:$Q,2,FALSE)*VLOOKUP($J98,リスト用!$H:$I,2,FALSE)*O98*Q98,0)</f>
        <v>0</v>
      </c>
      <c r="S98" s="7">
        <f ca="1">IFERROR(VLOOKUP($F98,リスト用!$P:$Q,2,FALSE)*VLOOKUP($J98,リスト用!$H:$I,2,FALSE)*P98*Q98,0)</f>
        <v>0</v>
      </c>
      <c r="U98" s="7">
        <f t="shared" ca="1" si="16"/>
        <v>0</v>
      </c>
      <c r="V98" s="7">
        <f t="shared" ca="1" si="17"/>
        <v>0</v>
      </c>
      <c r="W98" s="7">
        <f t="shared" si="15"/>
        <v>1</v>
      </c>
      <c r="X98" s="7">
        <f>IFERROR(VLOOKUP($E98,リスト用!$M:$N,2,FALSE)*VLOOKUP($J98,リスト用!$H:$I,2,FALSE)*O98*W98,0)</f>
        <v>0</v>
      </c>
      <c r="Y98" s="7">
        <f>IFERROR(VLOOKUP($E98,リスト用!$M:$N,2,FALSE)*VLOOKUP($J98,リスト用!$H:$I,2,FALSE)*P98*W98,0)</f>
        <v>0</v>
      </c>
      <c r="AA98" s="7">
        <f t="shared" si="18"/>
        <v>0</v>
      </c>
      <c r="AB98" s="7">
        <f t="shared" si="19"/>
        <v>0</v>
      </c>
    </row>
    <row r="99" spans="1:28">
      <c r="A99" s="7" t="str">
        <f t="shared" si="10"/>
        <v/>
      </c>
      <c r="H99" s="50"/>
      <c r="I99" s="50"/>
      <c r="L99" s="49"/>
      <c r="M99" s="50" t="e">
        <f t="shared" si="11"/>
        <v>#NUM!</v>
      </c>
      <c r="N99" s="50" t="e">
        <f t="shared" si="12"/>
        <v>#NUM!</v>
      </c>
      <c r="O99" s="7">
        <f t="shared" si="13"/>
        <v>0</v>
      </c>
      <c r="P99" s="7" t="e">
        <f t="shared" si="14"/>
        <v>#NUM!</v>
      </c>
      <c r="Q99" s="7">
        <f ca="1">IF(I99&gt;'入力シート（基本情報）'!$I$1,1,0)</f>
        <v>0</v>
      </c>
      <c r="R99" s="7">
        <f ca="1">IFERROR(VLOOKUP($F99,リスト用!$P:$Q,2,FALSE)*VLOOKUP($J99,リスト用!$H:$I,2,FALSE)*O99*Q99,0)</f>
        <v>0</v>
      </c>
      <c r="S99" s="7">
        <f ca="1">IFERROR(VLOOKUP($F99,リスト用!$P:$Q,2,FALSE)*VLOOKUP($J99,リスト用!$H:$I,2,FALSE)*P99*Q99,0)</f>
        <v>0</v>
      </c>
      <c r="U99" s="7">
        <f t="shared" ca="1" si="16"/>
        <v>0</v>
      </c>
      <c r="V99" s="7">
        <f t="shared" ca="1" si="17"/>
        <v>0</v>
      </c>
      <c r="W99" s="7">
        <f t="shared" si="15"/>
        <v>1</v>
      </c>
      <c r="X99" s="7">
        <f>IFERROR(VLOOKUP($E99,リスト用!$M:$N,2,FALSE)*VLOOKUP($J99,リスト用!$H:$I,2,FALSE)*O99*W99,0)</f>
        <v>0</v>
      </c>
      <c r="Y99" s="7">
        <f>IFERROR(VLOOKUP($E99,リスト用!$M:$N,2,FALSE)*VLOOKUP($J99,リスト用!$H:$I,2,FALSE)*P99*W99,0)</f>
        <v>0</v>
      </c>
      <c r="AA99" s="7">
        <f t="shared" si="18"/>
        <v>0</v>
      </c>
      <c r="AB99" s="7">
        <f t="shared" si="19"/>
        <v>0</v>
      </c>
    </row>
    <row r="100" spans="1:28">
      <c r="A100" s="7" t="str">
        <f t="shared" si="10"/>
        <v/>
      </c>
      <c r="H100" s="50"/>
      <c r="I100" s="50"/>
      <c r="L100" s="49"/>
      <c r="M100" s="50" t="e">
        <f t="shared" si="11"/>
        <v>#NUM!</v>
      </c>
      <c r="N100" s="50" t="e">
        <f t="shared" si="12"/>
        <v>#NUM!</v>
      </c>
      <c r="O100" s="7">
        <f t="shared" si="13"/>
        <v>0</v>
      </c>
      <c r="P100" s="7" t="e">
        <f t="shared" si="14"/>
        <v>#NUM!</v>
      </c>
      <c r="Q100" s="7">
        <f ca="1">IF(I100&gt;'入力シート（基本情報）'!$I$1,1,0)</f>
        <v>0</v>
      </c>
      <c r="R100" s="7">
        <f ca="1">IFERROR(VLOOKUP($F100,リスト用!$P:$Q,2,FALSE)*VLOOKUP($J100,リスト用!$H:$I,2,FALSE)*O100*Q100,0)</f>
        <v>0</v>
      </c>
      <c r="S100" s="7">
        <f ca="1">IFERROR(VLOOKUP($F100,リスト用!$P:$Q,2,FALSE)*VLOOKUP($J100,リスト用!$H:$I,2,FALSE)*P100*Q100,0)</f>
        <v>0</v>
      </c>
      <c r="U100" s="7">
        <f t="shared" ca="1" si="16"/>
        <v>0</v>
      </c>
      <c r="V100" s="7">
        <f t="shared" ca="1" si="17"/>
        <v>0</v>
      </c>
      <c r="W100" s="7">
        <f t="shared" si="15"/>
        <v>1</v>
      </c>
      <c r="X100" s="7">
        <f>IFERROR(VLOOKUP($E100,リスト用!$M:$N,2,FALSE)*VLOOKUP($J100,リスト用!$H:$I,2,FALSE)*O100*W100,0)</f>
        <v>0</v>
      </c>
      <c r="Y100" s="7">
        <f>IFERROR(VLOOKUP($E100,リスト用!$M:$N,2,FALSE)*VLOOKUP($J100,リスト用!$H:$I,2,FALSE)*P100*W100,0)</f>
        <v>0</v>
      </c>
      <c r="AA100" s="7">
        <f t="shared" si="18"/>
        <v>0</v>
      </c>
      <c r="AB100" s="7">
        <f t="shared" si="19"/>
        <v>0</v>
      </c>
    </row>
    <row r="101" spans="1:28">
      <c r="A101" s="7" t="str">
        <f t="shared" si="10"/>
        <v/>
      </c>
      <c r="H101" s="50"/>
      <c r="I101" s="50"/>
      <c r="L101" s="49"/>
      <c r="M101" s="50" t="e">
        <f t="shared" si="11"/>
        <v>#NUM!</v>
      </c>
      <c r="N101" s="50" t="e">
        <f t="shared" si="12"/>
        <v>#NUM!</v>
      </c>
      <c r="O101" s="7">
        <f t="shared" si="13"/>
        <v>0</v>
      </c>
      <c r="P101" s="7" t="e">
        <f t="shared" si="14"/>
        <v>#NUM!</v>
      </c>
      <c r="Q101" s="7">
        <f ca="1">IF(I101&gt;'入力シート（基本情報）'!$I$1,1,0)</f>
        <v>0</v>
      </c>
      <c r="R101" s="7">
        <f ca="1">IFERROR(VLOOKUP($F101,リスト用!$P:$Q,2,FALSE)*VLOOKUP($J101,リスト用!$H:$I,2,FALSE)*O101*Q101,0)</f>
        <v>0</v>
      </c>
      <c r="S101" s="7">
        <f ca="1">IFERROR(VLOOKUP($F101,リスト用!$P:$Q,2,FALSE)*VLOOKUP($J101,リスト用!$H:$I,2,FALSE)*P101*Q101,0)</f>
        <v>0</v>
      </c>
      <c r="U101" s="7">
        <f t="shared" ca="1" si="16"/>
        <v>0</v>
      </c>
      <c r="V101" s="7">
        <f t="shared" ca="1" si="17"/>
        <v>0</v>
      </c>
      <c r="W101" s="7">
        <f t="shared" si="15"/>
        <v>1</v>
      </c>
      <c r="X101" s="7">
        <f>IFERROR(VLOOKUP($E101,リスト用!$M:$N,2,FALSE)*VLOOKUP($J101,リスト用!$H:$I,2,FALSE)*O101*W101,0)</f>
        <v>0</v>
      </c>
      <c r="Y101" s="7">
        <f>IFERROR(VLOOKUP($E101,リスト用!$M:$N,2,FALSE)*VLOOKUP($J101,リスト用!$H:$I,2,FALSE)*P101*W101,0)</f>
        <v>0</v>
      </c>
      <c r="AA101" s="7">
        <f t="shared" si="18"/>
        <v>0</v>
      </c>
      <c r="AB101" s="7">
        <f t="shared" si="19"/>
        <v>0</v>
      </c>
    </row>
  </sheetData>
  <sheetProtection algorithmName="SHA-512" hashValue="zoUQ1UYpb6VaCuTO2Lpo4kH3ypmIPF7p9sDxN8764M0fK0YHTeGYubttcir2qgAlIteadtnJGoCBXv3FCgIenA==" saltValue="thyVy6fU7Ak9Fn/IOZemrg==" spinCount="100000" sheet="1" objects="1" scenarios="1" selectLockedCells="1" selectUnlockedCells="1"/>
  <dataConsolidate/>
  <phoneticPr fontId="1"/>
  <conditionalFormatting sqref="H15:J1048576 J14">
    <cfRule type="expression" dxfId="15" priority="18">
      <formula>AND($A14&lt;&gt;"",ISBLANK(H14))</formula>
    </cfRule>
  </conditionalFormatting>
  <conditionalFormatting sqref="J1 J14:J1048576">
    <cfRule type="expression" dxfId="14" priority="9">
      <formula>AND(J1="休職等（３か月以上のもの）",O1*30+P1&lt;90)</formula>
    </cfRule>
    <cfRule type="expression" dxfId="13" priority="10">
      <formula>AND(NOT(ISBLANK(D1)),J1&lt;&gt;"正規課程",J1&lt;&gt;"休学、留年等",J1&lt;&gt;$J$1)</formula>
    </cfRule>
    <cfRule type="expression" dxfId="12" priority="11">
      <formula>AND(ISBLANK(D1),OR(J1="正規課程",J1="休学、留年等"))</formula>
    </cfRule>
  </conditionalFormatting>
  <conditionalFormatting sqref="H1 H15:H1048576">
    <cfRule type="expression" dxfId="11" priority="15">
      <formula>AND($A1&gt;1,$A1&lt;101,I1048576+1&lt;&gt;H1)</formula>
    </cfRule>
  </conditionalFormatting>
  <conditionalFormatting sqref="I1 I15:I1048576">
    <cfRule type="expression" dxfId="10" priority="14">
      <formula>AND($A1&gt;1,$A1&lt;101,H1&gt;I1)</formula>
    </cfRule>
  </conditionalFormatting>
  <conditionalFormatting sqref="D1:E1 G1:J1 G15:J1048576 D14:E1048576 G14 J14">
    <cfRule type="expression" dxfId="9" priority="12">
      <formula>AND($A1="",NOT(ISBLANK(D1)))</formula>
    </cfRule>
  </conditionalFormatting>
  <conditionalFormatting sqref="E1 C1:C1048576 E14:E1048576">
    <cfRule type="expression" dxfId="8" priority="8">
      <formula>AND($A1&lt;&gt;"",ISBLANK($D1),ISBLANK(C1),$J1&lt;&gt;"29時間未満、在家庭、浪人等")</formula>
    </cfRule>
  </conditionalFormatting>
  <conditionalFormatting sqref="V1:W1 M1:S1 AA1:AB1 M2:AB1048576">
    <cfRule type="expression" dxfId="7" priority="7">
      <formula>AND(ISERROR($M1),ISERROR($N1))</formula>
    </cfRule>
  </conditionalFormatting>
  <conditionalFormatting sqref="X1:Y1">
    <cfRule type="expression" dxfId="6" priority="6">
      <formula>AND(ISERROR($M1),ISERROR($N1))</formula>
    </cfRule>
  </conditionalFormatting>
  <conditionalFormatting sqref="G1 G14:G1048576">
    <cfRule type="expression" dxfId="5" priority="5">
      <formula>AND(OR(LEFT(E1,3)="その他",LEFT(F1,3)="その他"),ISBLANK(G1))</formula>
    </cfRule>
  </conditionalFormatting>
  <conditionalFormatting sqref="D1 D14:D1048576">
    <cfRule type="expression" dxfId="4" priority="4">
      <formula>AND($E1&lt;&gt;"学生",$A1&lt;&gt;"",$D1&lt;&gt;"学校区分")</formula>
    </cfRule>
  </conditionalFormatting>
  <conditionalFormatting sqref="F1 F15:F1048576">
    <cfRule type="expression" dxfId="3" priority="3">
      <formula>AND($E1&lt;&gt;"福祉経験",$A1&lt;&gt;"",$F1&lt;&gt;"業務内容")</formula>
    </cfRule>
  </conditionalFormatting>
  <dataValidations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/>
    <dataValidation allowBlank="1" showInputMessage="1" showErrorMessage="1" prompt="職歴の場合のみ入力してください。" sqref="C2:C101"/>
    <dataValidation allowBlank="1" showInputMessage="1" showErrorMessage="1" prompt="空白期間が存在しないよう、入力してください。" sqref="H2:I101"/>
    <dataValidation allowBlank="1" showInputMessage="1" showErrorMessage="1" prompt="高等学校以降の経歴を古い順に入力してください。" sqref="B2:B1048576 C102:C1048576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279E92F-9BE7-4449-9F7F-62CED2E12570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 J14:J1048576</xm:sqref>
        </x14:conditionalFormatting>
        <x14:conditionalFormatting xmlns:xm="http://schemas.microsoft.com/office/excel/2006/main">
          <x14:cfRule type="expression" priority="23" id="{373AAE74-CF02-4EF2-BD3D-7BE33BA8AD56}">
            <xm:f>K3&lt;'入力シート（基本情報）'!#REF!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K3</xm:sqref>
        </x14:conditionalFormatting>
        <x14:conditionalFormatting xmlns:xm="http://schemas.microsoft.com/office/excel/2006/main">
          <x14:cfRule type="expression" priority="24" id="{D696E1AD-FEFE-453C-896F-E293F51C1F9C}">
            <xm:f>K6&lt;'入力シート（基本情報）'!#REF!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リスト用!$P$1:$P$5</xm:f>
          </x14:formula1>
          <xm:sqref>F2:F1048576</xm:sqref>
        </x14:dataValidation>
        <x14:dataValidation type="list" allowBlank="1" showInputMessage="1" showErrorMessage="1" prompt="対応する分類をリストから選択してください。">
          <x14:formula1>
            <xm:f>リスト用!$M$1:$M$6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>
          <x14:formula1>
            <xm:f>リスト用!$F$2:$F$13</xm:f>
          </x14:formula1>
          <xm:sqref>D2:D1048576</xm:sqref>
        </x14:dataValidation>
        <x14:dataValidation type="list" allowBlank="1" showInputMessage="1" showErrorMessage="1">
          <x14:formula1>
            <xm:f>リスト用!$H$1:$H$7</xm:f>
          </x14:formula1>
          <xm:sqref>J2:J1048576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1"/>
  </sheetPr>
  <dimension ref="A1:U12"/>
  <sheetViews>
    <sheetView workbookViewId="0">
      <selection activeCell="E7" sqref="E7"/>
    </sheetView>
  </sheetViews>
  <sheetFormatPr defaultColWidth="8.75" defaultRowHeight="13"/>
  <cols>
    <col min="1" max="1" width="48.83203125" style="13" bestFit="1" customWidth="1"/>
    <col min="2" max="2" width="40.83203125" style="13" bestFit="1" customWidth="1"/>
    <col min="3" max="3" width="47.83203125" style="13" bestFit="1" customWidth="1"/>
    <col min="4" max="5" width="40.83203125" style="13" bestFit="1" customWidth="1"/>
    <col min="6" max="6" width="50.75" style="13" bestFit="1" customWidth="1"/>
    <col min="7" max="9" width="40.83203125" style="13" bestFit="1" customWidth="1"/>
    <col min="10" max="10" width="50.75" style="13" bestFit="1" customWidth="1"/>
    <col min="11" max="11" width="47.83203125" style="13" bestFit="1" customWidth="1"/>
    <col min="12" max="12" width="40.83203125" style="13" bestFit="1" customWidth="1"/>
    <col min="13" max="13" width="47.83203125" style="13" bestFit="1" customWidth="1"/>
    <col min="14" max="14" width="40.83203125" style="13" bestFit="1" customWidth="1"/>
    <col min="15" max="16" width="50.75" style="13" bestFit="1" customWidth="1"/>
    <col min="17" max="21" width="40.83203125" style="13" bestFit="1" customWidth="1"/>
    <col min="22" max="16384" width="8.75" style="13"/>
  </cols>
  <sheetData>
    <row r="1" spans="1:2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157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158</v>
      </c>
      <c r="U1" s="12" t="s">
        <v>159</v>
      </c>
    </row>
    <row r="2" spans="1:21">
      <c r="A2" s="12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2" t="s">
        <v>160</v>
      </c>
      <c r="P2" s="12" t="s">
        <v>32</v>
      </c>
      <c r="Q2" s="12" t="s">
        <v>161</v>
      </c>
      <c r="R2" s="12" t="s">
        <v>162</v>
      </c>
      <c r="S2" s="12" t="s">
        <v>33</v>
      </c>
      <c r="T2" s="12" t="s">
        <v>163</v>
      </c>
      <c r="U2" s="12" t="s">
        <v>164</v>
      </c>
    </row>
    <row r="3" spans="1:21">
      <c r="A3" s="12" t="s">
        <v>34</v>
      </c>
      <c r="B3" s="12" t="s">
        <v>35</v>
      </c>
      <c r="C3" s="12" t="s">
        <v>35</v>
      </c>
      <c r="D3" s="12" t="s">
        <v>35</v>
      </c>
      <c r="E3" s="12" t="s">
        <v>35</v>
      </c>
      <c r="F3" s="12" t="s">
        <v>36</v>
      </c>
      <c r="G3" s="12" t="s">
        <v>36</v>
      </c>
      <c r="H3" s="12" t="s">
        <v>37</v>
      </c>
      <c r="I3" s="12" t="s">
        <v>38</v>
      </c>
      <c r="J3" s="12" t="s">
        <v>38</v>
      </c>
      <c r="K3" s="12" t="s">
        <v>35</v>
      </c>
      <c r="L3" s="12" t="s">
        <v>39</v>
      </c>
      <c r="M3" s="12" t="s">
        <v>39</v>
      </c>
      <c r="N3" s="12" t="s">
        <v>38</v>
      </c>
      <c r="O3" s="12" t="s">
        <v>38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37</v>
      </c>
      <c r="U3" s="12" t="s">
        <v>37</v>
      </c>
    </row>
    <row r="4" spans="1:21">
      <c r="A4" s="12" t="s">
        <v>40</v>
      </c>
      <c r="B4" s="12" t="s">
        <v>41</v>
      </c>
      <c r="C4" s="12" t="s">
        <v>42</v>
      </c>
      <c r="D4" s="12" t="s">
        <v>42</v>
      </c>
      <c r="E4" s="12" t="s">
        <v>42</v>
      </c>
      <c r="F4" s="12" t="s">
        <v>43</v>
      </c>
      <c r="G4" s="12" t="s">
        <v>43</v>
      </c>
      <c r="H4" s="12" t="s">
        <v>44</v>
      </c>
      <c r="I4" s="12" t="s">
        <v>45</v>
      </c>
      <c r="J4" s="12" t="s">
        <v>45</v>
      </c>
      <c r="K4" s="12" t="s">
        <v>46</v>
      </c>
      <c r="L4" s="12" t="s">
        <v>44</v>
      </c>
      <c r="M4" s="12" t="s">
        <v>47</v>
      </c>
      <c r="N4" s="12" t="s">
        <v>42</v>
      </c>
      <c r="O4" s="12" t="s">
        <v>45</v>
      </c>
      <c r="P4" s="12" t="s">
        <v>48</v>
      </c>
      <c r="Q4" s="12" t="s">
        <v>42</v>
      </c>
      <c r="R4" s="12" t="s">
        <v>42</v>
      </c>
      <c r="S4" s="12" t="s">
        <v>42</v>
      </c>
      <c r="T4" s="12" t="s">
        <v>44</v>
      </c>
      <c r="U4" s="12" t="s">
        <v>44</v>
      </c>
    </row>
    <row r="5" spans="1:21">
      <c r="A5" s="12" t="s">
        <v>165</v>
      </c>
      <c r="B5" s="12" t="s">
        <v>166</v>
      </c>
      <c r="C5" s="12" t="s">
        <v>167</v>
      </c>
      <c r="D5" s="12" t="s">
        <v>166</v>
      </c>
      <c r="E5" s="12" t="s">
        <v>166</v>
      </c>
      <c r="F5" s="12" t="s">
        <v>168</v>
      </c>
      <c r="G5" s="12" t="s">
        <v>166</v>
      </c>
      <c r="H5" s="12" t="s">
        <v>166</v>
      </c>
      <c r="I5" s="12" t="s">
        <v>166</v>
      </c>
      <c r="J5" s="12" t="s">
        <v>168</v>
      </c>
      <c r="K5" s="12" t="s">
        <v>167</v>
      </c>
      <c r="L5" s="12" t="s">
        <v>166</v>
      </c>
      <c r="M5" s="12" t="s">
        <v>167</v>
      </c>
      <c r="N5" s="12" t="s">
        <v>166</v>
      </c>
      <c r="O5" s="12" t="s">
        <v>168</v>
      </c>
      <c r="P5" s="12" t="s">
        <v>168</v>
      </c>
      <c r="Q5" s="12" t="s">
        <v>166</v>
      </c>
      <c r="R5" s="12" t="s">
        <v>166</v>
      </c>
      <c r="S5" s="12" t="s">
        <v>166</v>
      </c>
      <c r="T5" s="12" t="s">
        <v>166</v>
      </c>
      <c r="U5" s="12" t="s">
        <v>166</v>
      </c>
    </row>
    <row r="6" spans="1:21">
      <c r="A6" s="12" t="s">
        <v>169</v>
      </c>
      <c r="B6" s="12" t="s">
        <v>170</v>
      </c>
      <c r="C6" s="12" t="s">
        <v>170</v>
      </c>
      <c r="D6" s="12" t="s">
        <v>171</v>
      </c>
      <c r="E6" s="12" t="s">
        <v>170</v>
      </c>
      <c r="F6" s="12" t="s">
        <v>171</v>
      </c>
      <c r="G6" s="12" t="s">
        <v>171</v>
      </c>
      <c r="H6" s="12" t="s">
        <v>171</v>
      </c>
      <c r="I6" s="12" t="s">
        <v>171</v>
      </c>
      <c r="J6" s="12" t="s">
        <v>170</v>
      </c>
      <c r="K6" s="12" t="s">
        <v>170</v>
      </c>
      <c r="L6" s="12" t="s">
        <v>170</v>
      </c>
      <c r="M6" s="12" t="s">
        <v>171</v>
      </c>
      <c r="N6" s="12" t="s">
        <v>171</v>
      </c>
      <c r="O6" s="12" t="s">
        <v>171</v>
      </c>
      <c r="P6" s="12" t="s">
        <v>171</v>
      </c>
      <c r="Q6" s="12" t="s">
        <v>171</v>
      </c>
      <c r="R6" s="12" t="s">
        <v>171</v>
      </c>
      <c r="S6" s="12" t="s">
        <v>171</v>
      </c>
      <c r="T6" s="12" t="s">
        <v>171</v>
      </c>
      <c r="U6" s="12" t="s">
        <v>171</v>
      </c>
    </row>
    <row r="7" spans="1:21">
      <c r="A7" s="12" t="s">
        <v>172</v>
      </c>
      <c r="B7" s="12" t="s">
        <v>173</v>
      </c>
      <c r="C7" s="12" t="s">
        <v>173</v>
      </c>
      <c r="D7" s="12" t="s">
        <v>174</v>
      </c>
      <c r="E7" s="12" t="s">
        <v>173</v>
      </c>
      <c r="F7" s="12" t="s">
        <v>174</v>
      </c>
      <c r="G7" s="12" t="s">
        <v>174</v>
      </c>
      <c r="H7" s="12" t="s">
        <v>174</v>
      </c>
      <c r="I7" s="12" t="s">
        <v>174</v>
      </c>
      <c r="J7" s="12" t="s">
        <v>173</v>
      </c>
      <c r="K7" s="12" t="s">
        <v>173</v>
      </c>
      <c r="L7" s="12" t="s">
        <v>173</v>
      </c>
      <c r="M7" s="12" t="s">
        <v>174</v>
      </c>
      <c r="N7" s="12" t="s">
        <v>174</v>
      </c>
      <c r="O7" s="12" t="s">
        <v>174</v>
      </c>
      <c r="P7" s="12" t="s">
        <v>174</v>
      </c>
      <c r="Q7" s="12" t="s">
        <v>174</v>
      </c>
      <c r="R7" s="12" t="s">
        <v>174</v>
      </c>
      <c r="S7" s="12" t="s">
        <v>174</v>
      </c>
      <c r="T7" s="12" t="s">
        <v>174</v>
      </c>
      <c r="U7" s="12" t="s">
        <v>174</v>
      </c>
    </row>
    <row r="8" spans="1:21">
      <c r="A8" s="12" t="s">
        <v>175</v>
      </c>
      <c r="B8" s="12" t="s">
        <v>176</v>
      </c>
      <c r="C8" s="12" t="s">
        <v>176</v>
      </c>
      <c r="D8" s="12" t="s">
        <v>176</v>
      </c>
      <c r="E8" s="12" t="s">
        <v>176</v>
      </c>
      <c r="F8" s="12" t="s">
        <v>176</v>
      </c>
      <c r="G8" s="12" t="s">
        <v>176</v>
      </c>
      <c r="H8" s="12" t="s">
        <v>176</v>
      </c>
      <c r="I8" s="12" t="s">
        <v>176</v>
      </c>
      <c r="J8" s="12" t="s">
        <v>176</v>
      </c>
      <c r="K8" s="12" t="s">
        <v>176</v>
      </c>
      <c r="L8" s="12" t="s">
        <v>176</v>
      </c>
      <c r="M8" s="12" t="s">
        <v>176</v>
      </c>
      <c r="N8" s="12" t="s">
        <v>176</v>
      </c>
      <c r="O8" s="12" t="s">
        <v>176</v>
      </c>
      <c r="P8" s="12" t="s">
        <v>176</v>
      </c>
      <c r="Q8" s="12" t="s">
        <v>176</v>
      </c>
      <c r="R8" s="12" t="s">
        <v>176</v>
      </c>
      <c r="S8" s="12" t="s">
        <v>176</v>
      </c>
      <c r="T8" s="12" t="s">
        <v>176</v>
      </c>
      <c r="U8" s="12" t="s">
        <v>176</v>
      </c>
    </row>
    <row r="9" spans="1:21">
      <c r="A9" s="12" t="s">
        <v>177</v>
      </c>
      <c r="B9" s="12" t="s">
        <v>178</v>
      </c>
      <c r="C9" s="12" t="s">
        <v>178</v>
      </c>
      <c r="D9" s="12" t="s">
        <v>178</v>
      </c>
      <c r="E9" s="12" t="s">
        <v>178</v>
      </c>
      <c r="F9" s="12" t="s">
        <v>178</v>
      </c>
      <c r="G9" s="12" t="s">
        <v>178</v>
      </c>
      <c r="H9" s="12" t="s">
        <v>178</v>
      </c>
      <c r="I9" s="12" t="s">
        <v>178</v>
      </c>
      <c r="J9" s="12" t="s">
        <v>178</v>
      </c>
      <c r="K9" s="12" t="s">
        <v>178</v>
      </c>
      <c r="L9" s="12" t="s">
        <v>178</v>
      </c>
      <c r="M9" s="12" t="s">
        <v>178</v>
      </c>
      <c r="N9" s="12" t="s">
        <v>178</v>
      </c>
      <c r="O9" s="12" t="s">
        <v>178</v>
      </c>
      <c r="P9" s="12" t="s">
        <v>178</v>
      </c>
      <c r="Q9" s="12" t="s">
        <v>178</v>
      </c>
      <c r="R9" s="12" t="s">
        <v>178</v>
      </c>
      <c r="S9" s="12" t="s">
        <v>178</v>
      </c>
      <c r="T9" s="12" t="s">
        <v>178</v>
      </c>
      <c r="U9" s="12" t="s">
        <v>178</v>
      </c>
    </row>
    <row r="10" spans="1:21">
      <c r="A10" s="12" t="s">
        <v>179</v>
      </c>
      <c r="B10" s="12" t="s">
        <v>180</v>
      </c>
      <c r="C10" s="12" t="s">
        <v>180</v>
      </c>
      <c r="D10" s="12" t="s">
        <v>180</v>
      </c>
      <c r="E10" s="12" t="s">
        <v>180</v>
      </c>
      <c r="F10" s="12" t="s">
        <v>180</v>
      </c>
      <c r="G10" s="12" t="s">
        <v>180</v>
      </c>
      <c r="H10" s="12" t="s">
        <v>180</v>
      </c>
      <c r="I10" s="12" t="s">
        <v>181</v>
      </c>
      <c r="J10" s="12" t="s">
        <v>181</v>
      </c>
      <c r="K10" s="12" t="s">
        <v>180</v>
      </c>
      <c r="L10" s="12" t="s">
        <v>180</v>
      </c>
      <c r="M10" s="12" t="s">
        <v>182</v>
      </c>
      <c r="N10" s="12" t="s">
        <v>181</v>
      </c>
      <c r="O10" s="12" t="s">
        <v>181</v>
      </c>
      <c r="P10" s="12" t="s">
        <v>180</v>
      </c>
      <c r="Q10" s="12" t="s">
        <v>180</v>
      </c>
      <c r="R10" s="12" t="s">
        <v>180</v>
      </c>
      <c r="S10" s="12" t="s">
        <v>180</v>
      </c>
      <c r="T10" s="12" t="s">
        <v>180</v>
      </c>
      <c r="U10" s="12" t="s">
        <v>180</v>
      </c>
    </row>
    <row r="11" spans="1:21">
      <c r="A11" s="12" t="s">
        <v>183</v>
      </c>
      <c r="B11" s="12" t="s">
        <v>184</v>
      </c>
      <c r="C11" s="12" t="s">
        <v>184</v>
      </c>
      <c r="D11" s="12" t="s">
        <v>184</v>
      </c>
      <c r="E11" s="12" t="s">
        <v>184</v>
      </c>
      <c r="F11" s="12" t="s">
        <v>184</v>
      </c>
      <c r="G11" s="12" t="s">
        <v>184</v>
      </c>
      <c r="H11" s="12" t="s">
        <v>184</v>
      </c>
      <c r="I11" s="12" t="s">
        <v>185</v>
      </c>
      <c r="J11" s="12" t="s">
        <v>186</v>
      </c>
      <c r="K11" s="12" t="s">
        <v>184</v>
      </c>
      <c r="L11" s="12" t="s">
        <v>184</v>
      </c>
      <c r="M11" s="12" t="s">
        <v>187</v>
      </c>
      <c r="N11" s="12" t="s">
        <v>186</v>
      </c>
      <c r="O11" s="12" t="s">
        <v>186</v>
      </c>
      <c r="P11" s="12" t="s">
        <v>184</v>
      </c>
      <c r="Q11" s="12" t="s">
        <v>184</v>
      </c>
      <c r="R11" s="12" t="s">
        <v>184</v>
      </c>
      <c r="S11" s="12" t="s">
        <v>184</v>
      </c>
      <c r="T11" s="12" t="s">
        <v>184</v>
      </c>
      <c r="U11" s="12" t="s">
        <v>184</v>
      </c>
    </row>
    <row r="12" spans="1:21">
      <c r="A12" s="12" t="s">
        <v>188</v>
      </c>
      <c r="B12" s="12" t="s">
        <v>189</v>
      </c>
      <c r="C12" s="12" t="s">
        <v>189</v>
      </c>
      <c r="D12" s="12" t="s">
        <v>189</v>
      </c>
      <c r="E12" s="12" t="s">
        <v>189</v>
      </c>
      <c r="F12" s="12" t="s">
        <v>189</v>
      </c>
      <c r="G12" s="12" t="s">
        <v>189</v>
      </c>
      <c r="H12" s="12" t="s">
        <v>189</v>
      </c>
      <c r="I12" s="12" t="s">
        <v>189</v>
      </c>
      <c r="J12" s="12" t="s">
        <v>189</v>
      </c>
      <c r="K12" s="12" t="s">
        <v>189</v>
      </c>
      <c r="L12" s="12" t="s">
        <v>189</v>
      </c>
      <c r="M12" s="12" t="s">
        <v>189</v>
      </c>
      <c r="N12" s="12" t="s">
        <v>190</v>
      </c>
      <c r="O12" s="12" t="s">
        <v>189</v>
      </c>
      <c r="P12" s="12" t="s">
        <v>189</v>
      </c>
      <c r="Q12" s="12" t="s">
        <v>190</v>
      </c>
      <c r="R12" s="12" t="s">
        <v>190</v>
      </c>
      <c r="S12" s="12" t="s">
        <v>190</v>
      </c>
      <c r="T12" s="12" t="s">
        <v>189</v>
      </c>
      <c r="U12" s="12" t="s">
        <v>189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1"/>
  </sheetPr>
  <dimension ref="A1:E12"/>
  <sheetViews>
    <sheetView workbookViewId="0">
      <selection activeCell="E7" sqref="E7"/>
    </sheetView>
  </sheetViews>
  <sheetFormatPr defaultColWidth="8.75" defaultRowHeight="13"/>
  <cols>
    <col min="1" max="1" width="48.83203125" style="13" bestFit="1" customWidth="1"/>
    <col min="2" max="2" width="47.83203125" style="13" bestFit="1" customWidth="1"/>
    <col min="3" max="5" width="40.83203125" style="13" bestFit="1" customWidth="1"/>
    <col min="6" max="16384" width="8.75" style="13"/>
  </cols>
  <sheetData>
    <row r="1" spans="1:5">
      <c r="A1" s="12" t="s">
        <v>49</v>
      </c>
      <c r="B1" s="12" t="s">
        <v>50</v>
      </c>
      <c r="C1" s="12" t="s">
        <v>51</v>
      </c>
      <c r="D1" s="12" t="s">
        <v>191</v>
      </c>
      <c r="E1" s="12" t="s">
        <v>192</v>
      </c>
    </row>
    <row r="2" spans="1:5">
      <c r="A2" s="12" t="s">
        <v>108</v>
      </c>
      <c r="B2" s="12" t="s">
        <v>53</v>
      </c>
      <c r="C2" s="12" t="s">
        <v>22</v>
      </c>
      <c r="D2" s="12" t="s">
        <v>193</v>
      </c>
      <c r="E2" s="12" t="s">
        <v>194</v>
      </c>
    </row>
    <row r="3" spans="1:5">
      <c r="A3" s="12" t="s">
        <v>34</v>
      </c>
      <c r="B3" s="12" t="s">
        <v>38</v>
      </c>
      <c r="C3" s="12" t="s">
        <v>35</v>
      </c>
      <c r="D3" s="12" t="s">
        <v>36</v>
      </c>
      <c r="E3" s="12" t="s">
        <v>35</v>
      </c>
    </row>
    <row r="4" spans="1:5">
      <c r="A4" s="12" t="s">
        <v>40</v>
      </c>
      <c r="B4" s="12" t="s">
        <v>45</v>
      </c>
      <c r="C4" s="12" t="s">
        <v>42</v>
      </c>
      <c r="D4" s="12" t="s">
        <v>43</v>
      </c>
      <c r="E4" s="12" t="s">
        <v>55</v>
      </c>
    </row>
    <row r="5" spans="1:5">
      <c r="A5" s="12" t="s">
        <v>165</v>
      </c>
      <c r="B5" s="12" t="s">
        <v>167</v>
      </c>
      <c r="C5" s="12" t="s">
        <v>166</v>
      </c>
      <c r="D5" s="12" t="s">
        <v>166</v>
      </c>
      <c r="E5" s="12" t="s">
        <v>166</v>
      </c>
    </row>
    <row r="6" spans="1:5">
      <c r="A6" s="12" t="s">
        <v>169</v>
      </c>
      <c r="B6" s="12" t="s">
        <v>171</v>
      </c>
      <c r="C6" s="12" t="s">
        <v>170</v>
      </c>
      <c r="D6" s="12" t="s">
        <v>171</v>
      </c>
      <c r="E6" s="12" t="s">
        <v>171</v>
      </c>
    </row>
    <row r="7" spans="1:5">
      <c r="A7" s="12" t="s">
        <v>172</v>
      </c>
      <c r="B7" s="12" t="s">
        <v>174</v>
      </c>
      <c r="C7" s="12" t="s">
        <v>173</v>
      </c>
      <c r="D7" s="12" t="s">
        <v>174</v>
      </c>
      <c r="E7" s="12" t="s">
        <v>174</v>
      </c>
    </row>
    <row r="8" spans="1:5">
      <c r="A8" s="12" t="s">
        <v>195</v>
      </c>
      <c r="B8" s="12" t="s">
        <v>196</v>
      </c>
      <c r="C8" s="12" t="s">
        <v>176</v>
      </c>
      <c r="D8" s="12" t="s">
        <v>176</v>
      </c>
      <c r="E8" s="12" t="s">
        <v>176</v>
      </c>
    </row>
    <row r="9" spans="1:5">
      <c r="A9" s="12" t="s">
        <v>197</v>
      </c>
      <c r="B9" s="12" t="s">
        <v>198</v>
      </c>
      <c r="C9" s="12" t="s">
        <v>178</v>
      </c>
      <c r="D9" s="12" t="s">
        <v>178</v>
      </c>
      <c r="E9" s="12" t="s">
        <v>178</v>
      </c>
    </row>
    <row r="10" spans="1:5">
      <c r="A10" s="12" t="s">
        <v>179</v>
      </c>
      <c r="B10" s="12" t="s">
        <v>181</v>
      </c>
      <c r="C10" s="12" t="s">
        <v>180</v>
      </c>
      <c r="D10" s="12" t="s">
        <v>180</v>
      </c>
      <c r="E10" s="12" t="s">
        <v>180</v>
      </c>
    </row>
    <row r="11" spans="1:5">
      <c r="A11" s="12" t="s">
        <v>183</v>
      </c>
      <c r="B11" s="12" t="s">
        <v>199</v>
      </c>
      <c r="C11" s="12" t="s">
        <v>184</v>
      </c>
      <c r="D11" s="12" t="s">
        <v>184</v>
      </c>
      <c r="E11" s="12" t="s">
        <v>184</v>
      </c>
    </row>
    <row r="12" spans="1:5">
      <c r="A12" s="12" t="s">
        <v>188</v>
      </c>
      <c r="B12" s="12" t="s">
        <v>189</v>
      </c>
      <c r="C12" s="12" t="s">
        <v>189</v>
      </c>
      <c r="D12" s="12" t="s">
        <v>190</v>
      </c>
      <c r="E12" s="12" t="s">
        <v>190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1"/>
  </sheetPr>
  <dimension ref="A1:U12"/>
  <sheetViews>
    <sheetView workbookViewId="0">
      <selection activeCell="E7" sqref="E7"/>
    </sheetView>
  </sheetViews>
  <sheetFormatPr defaultColWidth="8.75" defaultRowHeight="13"/>
  <cols>
    <col min="1" max="1" width="48.83203125" style="13" bestFit="1" customWidth="1"/>
    <col min="2" max="3" width="47.83203125" style="13" bestFit="1" customWidth="1"/>
    <col min="4" max="21" width="40.83203125" style="13" bestFit="1" customWidth="1"/>
    <col min="22" max="16384" width="8.75" style="13"/>
  </cols>
  <sheetData>
    <row r="1" spans="1:21">
      <c r="A1" s="12" t="s">
        <v>0</v>
      </c>
      <c r="B1" s="12" t="s">
        <v>49</v>
      </c>
      <c r="C1" s="12" t="s">
        <v>50</v>
      </c>
      <c r="D1" s="12" t="s">
        <v>51</v>
      </c>
      <c r="E1" s="12" t="s">
        <v>64</v>
      </c>
      <c r="F1" s="12" t="s">
        <v>65</v>
      </c>
      <c r="G1" s="12" t="s">
        <v>66</v>
      </c>
      <c r="H1" s="12" t="s">
        <v>67</v>
      </c>
      <c r="I1" s="12" t="s">
        <v>68</v>
      </c>
      <c r="J1" s="12" t="s">
        <v>69</v>
      </c>
      <c r="K1" s="12" t="s">
        <v>70</v>
      </c>
      <c r="L1" s="12" t="s">
        <v>71</v>
      </c>
      <c r="M1" s="12" t="s">
        <v>72</v>
      </c>
      <c r="N1" s="12" t="s">
        <v>73</v>
      </c>
      <c r="O1" s="12" t="s">
        <v>74</v>
      </c>
      <c r="P1" s="12" t="s">
        <v>75</v>
      </c>
      <c r="Q1" s="12" t="s">
        <v>76</v>
      </c>
      <c r="R1" s="12" t="s">
        <v>77</v>
      </c>
      <c r="S1" s="12" t="s">
        <v>200</v>
      </c>
      <c r="T1" s="12" t="s">
        <v>78</v>
      </c>
      <c r="U1" s="12" t="s">
        <v>79</v>
      </c>
    </row>
    <row r="2" spans="1:21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80</v>
      </c>
      <c r="F2" s="12" t="s">
        <v>81</v>
      </c>
      <c r="G2" s="12" t="s">
        <v>82</v>
      </c>
      <c r="H2" s="12" t="s">
        <v>83</v>
      </c>
      <c r="I2" s="12" t="s">
        <v>84</v>
      </c>
      <c r="J2" s="12" t="s">
        <v>85</v>
      </c>
      <c r="K2" s="12" t="s">
        <v>86</v>
      </c>
      <c r="L2" s="12" t="s">
        <v>87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92</v>
      </c>
      <c r="R2" s="12" t="s">
        <v>93</v>
      </c>
      <c r="S2" s="12" t="s">
        <v>201</v>
      </c>
      <c r="T2" s="12" t="s">
        <v>94</v>
      </c>
      <c r="U2" s="12" t="s">
        <v>95</v>
      </c>
    </row>
    <row r="3" spans="1:21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37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37</v>
      </c>
      <c r="K3" s="12" t="s">
        <v>36</v>
      </c>
      <c r="L3" s="12" t="s">
        <v>36</v>
      </c>
      <c r="M3" s="12" t="s">
        <v>36</v>
      </c>
      <c r="N3" s="12" t="s">
        <v>36</v>
      </c>
      <c r="O3" s="12" t="s">
        <v>36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36</v>
      </c>
      <c r="U3" s="12" t="s">
        <v>37</v>
      </c>
    </row>
    <row r="4" spans="1:21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44</v>
      </c>
      <c r="F4" s="12" t="s">
        <v>44</v>
      </c>
      <c r="G4" s="12" t="s">
        <v>54</v>
      </c>
      <c r="H4" s="12" t="s">
        <v>44</v>
      </c>
      <c r="I4" s="12" t="s">
        <v>54</v>
      </c>
      <c r="J4" s="12" t="s">
        <v>44</v>
      </c>
      <c r="K4" s="12" t="s">
        <v>42</v>
      </c>
      <c r="L4" s="12" t="s">
        <v>43</v>
      </c>
      <c r="M4" s="12" t="s">
        <v>42</v>
      </c>
      <c r="N4" s="12" t="s">
        <v>43</v>
      </c>
      <c r="O4" s="12" t="s">
        <v>42</v>
      </c>
      <c r="P4" s="12" t="s">
        <v>43</v>
      </c>
      <c r="Q4" s="12" t="s">
        <v>42</v>
      </c>
      <c r="R4" s="12" t="s">
        <v>43</v>
      </c>
      <c r="S4" s="12" t="s">
        <v>202</v>
      </c>
      <c r="T4" s="12" t="s">
        <v>96</v>
      </c>
      <c r="U4" s="12" t="s">
        <v>44</v>
      </c>
    </row>
    <row r="5" spans="1:21">
      <c r="A5" s="12" t="s">
        <v>165</v>
      </c>
      <c r="B5" s="12" t="s">
        <v>167</v>
      </c>
      <c r="C5" s="12" t="s">
        <v>167</v>
      </c>
      <c r="D5" s="12" t="s">
        <v>166</v>
      </c>
      <c r="E5" s="12" t="s">
        <v>166</v>
      </c>
      <c r="F5" s="12" t="s">
        <v>166</v>
      </c>
      <c r="G5" s="12" t="s">
        <v>166</v>
      </c>
      <c r="H5" s="12" t="s">
        <v>166</v>
      </c>
      <c r="I5" s="12" t="s">
        <v>166</v>
      </c>
      <c r="J5" s="12" t="s">
        <v>166</v>
      </c>
      <c r="K5" s="12" t="s">
        <v>166</v>
      </c>
      <c r="L5" s="12" t="s">
        <v>166</v>
      </c>
      <c r="M5" s="12" t="s">
        <v>166</v>
      </c>
      <c r="N5" s="12" t="s">
        <v>166</v>
      </c>
      <c r="O5" s="12" t="s">
        <v>166</v>
      </c>
      <c r="P5" s="12" t="s">
        <v>166</v>
      </c>
      <c r="Q5" s="12" t="s">
        <v>166</v>
      </c>
      <c r="R5" s="12" t="s">
        <v>166</v>
      </c>
      <c r="S5" s="12" t="s">
        <v>166</v>
      </c>
      <c r="T5" s="12" t="s">
        <v>166</v>
      </c>
      <c r="U5" s="12" t="s">
        <v>166</v>
      </c>
    </row>
    <row r="6" spans="1:21">
      <c r="A6" s="12" t="s">
        <v>169</v>
      </c>
      <c r="B6" s="12" t="s">
        <v>171</v>
      </c>
      <c r="C6" s="12" t="s">
        <v>171</v>
      </c>
      <c r="D6" s="12" t="s">
        <v>170</v>
      </c>
      <c r="E6" s="12" t="s">
        <v>171</v>
      </c>
      <c r="F6" s="12" t="s">
        <v>171</v>
      </c>
      <c r="G6" s="12" t="s">
        <v>171</v>
      </c>
      <c r="H6" s="12" t="s">
        <v>171</v>
      </c>
      <c r="I6" s="12" t="s">
        <v>171</v>
      </c>
      <c r="J6" s="12" t="s">
        <v>171</v>
      </c>
      <c r="K6" s="12" t="s">
        <v>171</v>
      </c>
      <c r="L6" s="12" t="s">
        <v>171</v>
      </c>
      <c r="M6" s="12" t="s">
        <v>171</v>
      </c>
      <c r="N6" s="12" t="s">
        <v>171</v>
      </c>
      <c r="O6" s="12" t="s">
        <v>171</v>
      </c>
      <c r="P6" s="12" t="s">
        <v>171</v>
      </c>
      <c r="Q6" s="12" t="s">
        <v>171</v>
      </c>
      <c r="R6" s="12" t="s">
        <v>171</v>
      </c>
      <c r="S6" s="12" t="s">
        <v>171</v>
      </c>
      <c r="T6" s="12" t="s">
        <v>171</v>
      </c>
      <c r="U6" s="12" t="s">
        <v>171</v>
      </c>
    </row>
    <row r="7" spans="1:21">
      <c r="A7" s="12" t="s">
        <v>172</v>
      </c>
      <c r="B7" s="12" t="s">
        <v>174</v>
      </c>
      <c r="C7" s="12" t="s">
        <v>174</v>
      </c>
      <c r="D7" s="12" t="s">
        <v>173</v>
      </c>
      <c r="E7" s="12" t="s">
        <v>174</v>
      </c>
      <c r="F7" s="12" t="s">
        <v>174</v>
      </c>
      <c r="G7" s="12" t="s">
        <v>174</v>
      </c>
      <c r="H7" s="12" t="s">
        <v>174</v>
      </c>
      <c r="I7" s="12" t="s">
        <v>174</v>
      </c>
      <c r="J7" s="12" t="s">
        <v>174</v>
      </c>
      <c r="K7" s="12" t="s">
        <v>174</v>
      </c>
      <c r="L7" s="12" t="s">
        <v>174</v>
      </c>
      <c r="M7" s="12" t="s">
        <v>174</v>
      </c>
      <c r="N7" s="12" t="s">
        <v>174</v>
      </c>
      <c r="O7" s="12" t="s">
        <v>174</v>
      </c>
      <c r="P7" s="12" t="s">
        <v>174</v>
      </c>
      <c r="Q7" s="12" t="s">
        <v>174</v>
      </c>
      <c r="R7" s="12" t="s">
        <v>174</v>
      </c>
      <c r="S7" s="12" t="s">
        <v>174</v>
      </c>
      <c r="T7" s="12" t="s">
        <v>174</v>
      </c>
      <c r="U7" s="12" t="s">
        <v>174</v>
      </c>
    </row>
    <row r="8" spans="1:21">
      <c r="A8" s="12" t="s">
        <v>175</v>
      </c>
      <c r="B8" s="12" t="s">
        <v>196</v>
      </c>
      <c r="C8" s="12" t="s">
        <v>196</v>
      </c>
      <c r="D8" s="12" t="s">
        <v>176</v>
      </c>
      <c r="E8" s="12" t="s">
        <v>176</v>
      </c>
      <c r="F8" s="12" t="s">
        <v>176</v>
      </c>
      <c r="G8" s="12" t="s">
        <v>176</v>
      </c>
      <c r="H8" s="12" t="s">
        <v>176</v>
      </c>
      <c r="I8" s="12" t="s">
        <v>176</v>
      </c>
      <c r="J8" s="12" t="s">
        <v>176</v>
      </c>
      <c r="K8" s="12" t="s">
        <v>176</v>
      </c>
      <c r="L8" s="12" t="s">
        <v>176</v>
      </c>
      <c r="M8" s="12" t="s">
        <v>176</v>
      </c>
      <c r="N8" s="12" t="s">
        <v>176</v>
      </c>
      <c r="O8" s="12" t="s">
        <v>176</v>
      </c>
      <c r="P8" s="12" t="s">
        <v>176</v>
      </c>
      <c r="Q8" s="12" t="s">
        <v>176</v>
      </c>
      <c r="R8" s="12" t="s">
        <v>176</v>
      </c>
      <c r="S8" s="12" t="s">
        <v>176</v>
      </c>
      <c r="T8" s="12" t="s">
        <v>176</v>
      </c>
      <c r="U8" s="12" t="s">
        <v>176</v>
      </c>
    </row>
    <row r="9" spans="1:21">
      <c r="A9" s="12" t="s">
        <v>177</v>
      </c>
      <c r="B9" s="12" t="s">
        <v>203</v>
      </c>
      <c r="C9" s="12" t="s">
        <v>198</v>
      </c>
      <c r="D9" s="12" t="s">
        <v>178</v>
      </c>
      <c r="E9" s="12" t="s">
        <v>178</v>
      </c>
      <c r="F9" s="12" t="s">
        <v>178</v>
      </c>
      <c r="G9" s="12" t="s">
        <v>178</v>
      </c>
      <c r="H9" s="12" t="s">
        <v>178</v>
      </c>
      <c r="I9" s="12" t="s">
        <v>178</v>
      </c>
      <c r="J9" s="12" t="s">
        <v>178</v>
      </c>
      <c r="K9" s="12" t="s">
        <v>178</v>
      </c>
      <c r="L9" s="12" t="s">
        <v>178</v>
      </c>
      <c r="M9" s="12" t="s">
        <v>178</v>
      </c>
      <c r="N9" s="12" t="s">
        <v>178</v>
      </c>
      <c r="O9" s="12" t="s">
        <v>178</v>
      </c>
      <c r="P9" s="12" t="s">
        <v>178</v>
      </c>
      <c r="Q9" s="12" t="s">
        <v>178</v>
      </c>
      <c r="R9" s="12" t="s">
        <v>178</v>
      </c>
      <c r="S9" s="12" t="s">
        <v>178</v>
      </c>
      <c r="T9" s="12" t="s">
        <v>178</v>
      </c>
      <c r="U9" s="12" t="s">
        <v>178</v>
      </c>
    </row>
    <row r="10" spans="1:21">
      <c r="A10" s="12" t="s">
        <v>204</v>
      </c>
      <c r="B10" s="12" t="s">
        <v>182</v>
      </c>
      <c r="C10" s="12" t="s">
        <v>181</v>
      </c>
      <c r="D10" s="12" t="s">
        <v>180</v>
      </c>
      <c r="E10" s="12" t="s">
        <v>180</v>
      </c>
      <c r="F10" s="12" t="s">
        <v>205</v>
      </c>
      <c r="G10" s="12" t="s">
        <v>206</v>
      </c>
      <c r="H10" s="12" t="s">
        <v>205</v>
      </c>
      <c r="I10" s="12" t="s">
        <v>206</v>
      </c>
      <c r="J10" s="12" t="s">
        <v>180</v>
      </c>
      <c r="K10" s="12" t="s">
        <v>180</v>
      </c>
      <c r="L10" s="12" t="s">
        <v>180</v>
      </c>
      <c r="M10" s="12" t="s">
        <v>180</v>
      </c>
      <c r="N10" s="12" t="s">
        <v>180</v>
      </c>
      <c r="O10" s="12" t="s">
        <v>180</v>
      </c>
      <c r="P10" s="12" t="s">
        <v>180</v>
      </c>
      <c r="Q10" s="12" t="s">
        <v>180</v>
      </c>
      <c r="R10" s="12" t="s">
        <v>180</v>
      </c>
      <c r="S10" s="12" t="s">
        <v>180</v>
      </c>
      <c r="T10" s="12" t="s">
        <v>180</v>
      </c>
      <c r="U10" s="12" t="s">
        <v>180</v>
      </c>
    </row>
    <row r="11" spans="1:21">
      <c r="A11" s="12" t="s">
        <v>183</v>
      </c>
      <c r="B11" s="12" t="s">
        <v>187</v>
      </c>
      <c r="C11" s="12" t="s">
        <v>199</v>
      </c>
      <c r="D11" s="12" t="s">
        <v>184</v>
      </c>
      <c r="E11" s="12" t="s">
        <v>184</v>
      </c>
      <c r="F11" s="12" t="s">
        <v>207</v>
      </c>
      <c r="G11" s="12" t="s">
        <v>208</v>
      </c>
      <c r="H11" s="12" t="s">
        <v>207</v>
      </c>
      <c r="I11" s="12" t="s">
        <v>208</v>
      </c>
      <c r="J11" s="12" t="s">
        <v>184</v>
      </c>
      <c r="K11" s="12" t="s">
        <v>184</v>
      </c>
      <c r="L11" s="12" t="s">
        <v>184</v>
      </c>
      <c r="M11" s="12" t="s">
        <v>184</v>
      </c>
      <c r="N11" s="12" t="s">
        <v>184</v>
      </c>
      <c r="O11" s="12" t="s">
        <v>184</v>
      </c>
      <c r="P11" s="12" t="s">
        <v>184</v>
      </c>
      <c r="Q11" s="12" t="s">
        <v>184</v>
      </c>
      <c r="R11" s="12" t="s">
        <v>184</v>
      </c>
      <c r="S11" s="12" t="s">
        <v>184</v>
      </c>
      <c r="T11" s="12" t="s">
        <v>184</v>
      </c>
      <c r="U11" s="12" t="s">
        <v>184</v>
      </c>
    </row>
    <row r="12" spans="1:21">
      <c r="A12" s="12" t="s">
        <v>188</v>
      </c>
      <c r="B12" s="12" t="s">
        <v>189</v>
      </c>
      <c r="C12" s="12" t="s">
        <v>189</v>
      </c>
      <c r="D12" s="12" t="s">
        <v>189</v>
      </c>
      <c r="E12" s="12" t="s">
        <v>190</v>
      </c>
      <c r="F12" s="12" t="s">
        <v>190</v>
      </c>
      <c r="G12" s="12" t="s">
        <v>190</v>
      </c>
      <c r="H12" s="12" t="s">
        <v>190</v>
      </c>
      <c r="I12" s="12" t="s">
        <v>190</v>
      </c>
      <c r="J12" s="12" t="s">
        <v>190</v>
      </c>
      <c r="K12" s="12" t="s">
        <v>190</v>
      </c>
      <c r="L12" s="12" t="s">
        <v>190</v>
      </c>
      <c r="M12" s="12" t="s">
        <v>190</v>
      </c>
      <c r="N12" s="12" t="s">
        <v>190</v>
      </c>
      <c r="O12" s="12" t="s">
        <v>190</v>
      </c>
      <c r="P12" s="12" t="s">
        <v>190</v>
      </c>
      <c r="Q12" s="12" t="s">
        <v>190</v>
      </c>
      <c r="R12" s="12" t="s">
        <v>190</v>
      </c>
      <c r="S12" s="12" t="s">
        <v>190</v>
      </c>
      <c r="T12" s="12" t="s">
        <v>190</v>
      </c>
      <c r="U12" s="12" t="s">
        <v>190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人事課 中村</cp:lastModifiedBy>
  <cp:lastPrinted>2021-09-22T12:15:28Z</cp:lastPrinted>
  <dcterms:created xsi:type="dcterms:W3CDTF">2019-07-04T06:25:57Z</dcterms:created>
  <dcterms:modified xsi:type="dcterms:W3CDTF">2024-09-06T02:47:20Z</dcterms:modified>
</cp:coreProperties>
</file>