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11C85B7D-DE1F-4CB6-A512-FF0CBCE2A0B7}" xr6:coauthVersionLast="47" xr6:coauthVersionMax="47" xr10:uidLastSave="{00000000-0000-0000-0000-000000000000}"/>
  <bookViews>
    <workbookView xWindow="-108" yWindow="-108" windowWidth="23256" windowHeight="13896"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C171BD8-8614-4AA6-978A-4AA950697FE5}">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79774B-C80C-4574-87BB-3AADCEB557E2}">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DFF62251-4E99-47E6-A02F-F3070B97CB8E}">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4CD05004-9CCE-40AF-94A6-483D0E118399}">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04B8AB4-CD78-427D-9FDB-B20E81A586C0}">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87B31A7-00DA-45F3-87FC-5075456DEE49}">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9BD50073-47A7-481F-9BFF-E1A382BA466D}">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B52DDCE-A794-4B0A-9604-8174DC7C5F3B}">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057DA95-50FD-47BE-BF38-3B0895E12D1A}">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CAFCECA-647D-4CA6-BFBC-F54DD65989C6}">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91E3910-060A-4B91-B0D6-ADED9E4BAB40}">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0D8580A-61E5-4B41-8311-37101FA19BCF}">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7DA90A1B-BF7D-40B5-AF6D-E678081368AF}">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806D0647-1AA4-4D18-87ED-0C564A7F08A4}">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3037B02-54C9-4D67-A00C-A1EB9CE9B1FF}">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B752CD8D-141B-42D0-A7B5-49E4760D8818}">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2BBD206C-4374-4EB6-82C7-30D883D8846D}">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E6168E2-966A-4A7D-87E3-C9B500C319D9}">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54AE3FA-D944-414C-926E-1B348AB1A9A8}">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D15D401C-5E06-445C-999A-F84CF9CD4988}">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D9FB30E-EA47-4556-BBC9-E65B3D48B759}">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E53083F-51E7-4262-B0B7-393C8820B1A3}">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70A2CB7F-4639-47DB-A3B6-AD3CD8A4A6DE}">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87B0C253-1931-4027-83E1-6067FE771A95}">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3574A0A-E043-4236-BBCF-E63DF59B14B8}">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6E94E8F-76D7-4A90-BF98-15A8F9C8FB4B}">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1CC00024-764D-46EA-B908-5E4B044BFED8}">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0E81B7B-1E98-4E8E-953B-BD3528EA6129}">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F505682-84F4-4C21-90F6-EB37AF20056E}">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FD2F7194-0AF4-4355-B787-41BB014CDE2B}">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8AEAA29-FEBA-447A-BC43-C919FCCD2BCD}">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9E4476-5266-470A-8A6E-3D13DB477F2B}">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2D0E2257-8462-432E-8C86-BE950F2B8A72}">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2724C739-F00A-442E-B2B5-4DD8B89BDACF}">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D7A7E6F-2605-4524-8BB7-7E1193EB5AA6}">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1230DDB-09C9-40DA-8AC1-5463FE2D62FB}">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CA0620CB-57CA-4DF6-A152-F3AC2E106B77}">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0140622-1688-438C-A274-E1E541A3D9FA}">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5DCFB8C-CD92-43BF-95D4-9887970A8F1F}">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DD0EC18A-44C5-4239-B8B1-B6E06F6D2424}">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442598C-FA9E-4878-A6BD-E32F992FE8CD}">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82A1EA6-86AC-493F-A86D-20CDC66E1C75}">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E295BF1A-D7ED-4167-9713-281B25B7172D}">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8BF086EC-3AF3-4A4D-800F-70126F095017}">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00BCBEE-7D76-4453-9495-BD40A0610046}">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9F85230-7695-4058-8AF8-6F4221080959}">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0113537D-2D2B-4019-B7A4-72BBAA875C20}">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531E29C-30E5-40B9-A97C-164599A91FF7}">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3E28824B-D402-42B6-A9E8-9844522F3B95}">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1B94A754-EC95-4DE2-85A9-DEC588563198}">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CE68A04-9EE3-4A1E-AAA8-4AC2C9EC5A27}">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F7DF048-1648-4DFD-AFF5-79EBFB39DFF5}">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A3370D1C-1326-42FF-A23C-745F50E609C9}">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99DD4E82-A9D1-41A6-A07B-992443817A7E}">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676241C5-3F07-4BAD-B3C8-D864E0FAB8E3}">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DA23055-B97B-4737-846E-CD78503FD7D0}">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7EB20A27-8065-41EB-A557-0255682D99C8}">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5A8B684-BAA6-48F8-80C7-D3A31CB31ADF}">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0B094F1-A55C-40BB-A286-097FB9A8DAF9}">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AD6904E1-56BC-4AC2-86B0-386AC43C3F38}">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E632994C-54EF-458B-BCE7-E8A8C52E1ACC}">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A173697-FD4D-4E1B-9DF3-D08D9E9F39B7}">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D7B27CA0-01AD-4B10-A30E-2BD68F52F126}">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0CD9CF05-E6F2-4C25-9AB4-5BA046A6585C}">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73EDD3B4-8E86-4762-8415-A3A44E59B8A4}">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D51002D-D929-4930-B0F6-2C3535390AB4}">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DB681B66-21DC-4702-935E-675BF7C4F8E5}">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8EDEBB4-95B5-42F3-B214-7FA4C2D37BFD}">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3F9C339-F161-46CF-B93B-B7FE2ADD6D22}">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016BD2F-03FC-4483-8CE5-7B239F2A5D1A}">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FA3DA8D-2964-48BE-B9D6-88CF302FEEBA}">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201271E-150E-4DD4-838D-E87E5B651243}">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4C55715E-44F3-48D7-92E5-BBE895EDD767}">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7F6AA73F-1690-4AD5-A5FC-439393EA7F08}">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70D15B6-E396-45FA-A38A-CC5EB5DB7227}">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8517CF1-B6E4-49FA-ADCD-D0E6B770AB12}">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388BCB82-FB07-441B-BBB6-9382975E2EFC}">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A248517-8B7F-4672-B29B-859E01B9F6D7}">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CB9619C-9355-4712-9FAF-D76E4D4BA9AD}">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E9891B2-48C4-4DBC-987D-43505D2B09B4}">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E7E2AC2D-17AE-4DB0-92A4-D6D7EEDE1A24}">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D209CA9-5179-4578-89F6-7C6163821873}">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01231109-68E6-496A-B670-759C20092DF4}">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A0A8DAB7-FB82-45E2-82C5-A84FB27B1E42}">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72651DD-9538-468C-8473-F762BA70BAE5}">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15CCC1B-6D72-492B-B7F3-D15BBE77435E}">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646DD9D1-4C44-45D3-B40E-0F51F422071B}">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C1C90C0-C56F-4C7D-9A16-F4D0D9F7359E}">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173F28-5156-43B8-9A4F-67D0E7B2E108}">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D6FA82FB-A5A9-4251-A69D-43355D3EA751}">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AFCB99E-1415-4D72-80E0-D9113F98B509}">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E2D7725-B7AC-414F-A706-F0508648B083}">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0751E073-EEE0-424E-A668-D6718E230DA4}">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5E60928D-C21D-48EC-AB6A-84B0A3750036}">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D4F5D98-7E8B-466B-BB1A-4C7403A5A6E2}">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BD66432-42A0-42B4-9901-C3F8F6553D8B}">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2B7FE23B-A475-42B4-B3B7-E8E61461CBB4}">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CA601E9-2D1B-4BA7-A834-0DCB85842F75}">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DA0BB9-F428-4273-8473-B704264E361C}">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3B12E5B0-31FA-4BB2-B654-E7AC5B26789D}">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69F332-1BBF-4138-9A5D-27942BEBD182}">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20255349-8485-44EA-8E73-32E67CB08041}">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B2CA6292-43CF-4C55-811B-A9C41EAE3EB3}">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AA4F528-16F9-40E6-943F-611F7B8FBDBD}">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72F6A51A-4099-41EE-8AC1-E8CC841C5BAD}">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ACA0BBB8-D295-4F3A-81E4-BA1104663D30}">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B72F80B-112B-4C02-B380-343649C8E80B}">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68D718F-862B-4182-99DD-22846A12E5F3}">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992A963-7D03-4815-9351-DA97AFC60B60}">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60BDD06-F6CE-435D-83FA-7CB79136FB98}">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C0F98961-65B3-4460-AC20-D6E947BE3185}">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9C7964BB-6736-4C35-A701-A844C0DC5EFF}">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3CAAF85-2753-47D9-90DC-7DB665B81B79}">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388078B-0DD9-4E70-82E2-C1425CA3C2F6}">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B7501DB2-10FF-4B18-B840-E59153A690F2}">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4D1BF73-038D-4DD6-89D2-2660CB894123}">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CFF3CA6-05E3-434A-B367-095AF0EE1DB4}">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C1419718-11AB-4089-B1B4-F507587D19A3}">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E2C982-8C73-432E-832A-D20E6C35E27B}">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2E43C04-EB16-481E-A667-A0B08EB5C7A9}">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33BD6287-E57B-47B0-8448-56BFA0D5F5F2}">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EEEA9312-9D5E-48D8-8547-071113139537}">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903CABD-2E3E-44C9-99C3-B391F484503C}">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287584C-E9A1-4F50-BCDF-B8B12D9BA458}">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7A467F8E-B440-4FE3-BC19-629E74D451D1}">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78DA199-1CEE-4C58-AE00-A1F6C9053E8E}">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D4466AB-2780-4393-8C44-2B59BFAD3E5A}">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DE395CF8-A6C6-4819-AE7B-BE5E9894F88D}">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116119A-FD65-44F1-A335-E41537530F89}">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4B33DEA-09CE-4A71-A3F1-D6C475249A09}">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78751FD-37B2-457F-812B-1E5E06A1F82C}">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5D01437C-7386-4B5B-96DE-50723E2CDBCF}">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4F55912B-85A7-4155-9D89-D6A2101A1F1E}">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551D795-4EE6-4020-87A2-0C2E1E9545B8}">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3FE1E414-3F76-4AF9-A44E-17B9EF787BDB}">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E93AEEA-8CF7-4986-B4D5-426926D02502}">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6AF0D76-99E0-4827-B07D-F20F4E1B3971}">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E98AEA58-ADAC-438C-9D58-B18CBBC66F20}">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7AA44B8-6F8B-4A39-8BA5-7EB9CA3138C2}">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8A38073-0C20-43DF-BDE7-67761F6CF330}">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DF773CC4-1AAA-4F40-9FBC-625DFB4C2E59}">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1ABB182F-5D4B-4190-9FC7-E2D392783A61}">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9EB1A4-4B4F-4BC2-9145-9CE3201EF698}">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CE0D1EBB-DF44-4424-BF07-8DC475BBBB67}">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555C19AC-2FAE-41A9-851A-1072605AEACE}">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77A1DE0-C843-41A6-849C-5720DC41E755}">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D505311-A622-4191-B8C4-4CAE537F7B8D}">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36A4D26-FAF3-4D6F-BC0B-FBFB301FCD3F}">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90CCBA9-66FF-47B7-8EB6-56A4D2604587}">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09003B8-AD48-425D-88D0-37A68292B8F9}">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FA071F79-DD7E-455B-86D1-ED4E55458CCC}">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4E4F22A5-2488-4631-A0AB-ED4EE6FE4C37}">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5B65F48-AB5D-48DA-8C66-CFF8EB94E39B}">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C7C592EB-3DA7-453E-ADDD-FEAC93CF1520}">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3A6430C7-FCD4-4E66-82D2-1CAB5BC2E6B1}">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E3D88EB-84EE-4EFD-B23B-FF5A6DBD6184}">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2F13061-7D85-42E1-A262-EA991238892D}">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3D16BECB-32F1-4CD1-99EC-AB281D0705DA}">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9AA500-6A2B-4E75-BCEC-92C6BEB9C23B}">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C874F35-F4D8-4CBC-B73C-378035C6E811}">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3ACF361D-104B-4A2A-82EE-839C535BCD08}">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F746C929-AD6F-4A10-A845-9531B21C6343}">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42BA4922-663A-46C9-903A-4FE9C45829C0}">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871E46-DCFA-479F-A8BC-7B43C92B236F}">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FC156010-B00A-44B3-8D81-655643A0C2F6}">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2E2682-FA87-4864-8EFE-AFF3D69B58CE}">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61662CD-B56B-443F-8164-F3EC7FCAB3D6}">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9E092019-6105-41DF-AEF2-C517B6CB020F}">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E746412A-6924-4D60-BB4A-46046AEA45C5}">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F80DDB-D9F9-4176-9782-3B1AA74FE1E3}">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CA60AAA-4B9A-4B12-A29A-7FF7C545DCEF}">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7E8ABF05-6AC5-4991-8BD4-C0E769E8979E}">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7E215B-BBB4-494C-B4ED-17324B07C5F8}">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B32C100-4118-4798-9F08-7D4709E3ABB0}">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CDC55FA1-5453-4106-8BC8-318EA5BFAD68}">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C24DBDE-2F4F-4D3F-A403-C8D77581E3D0}">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C9ADA95-6373-4D1F-9DA8-6B12950ACC45}">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84945028-F7BE-491E-AF3D-421F7CC1191F}">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0EBE759-2E3C-432F-8D04-F8EA61630304}">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DB6A03C-4618-423C-A3BD-D482C4150041}">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73443639-B88A-4603-BE3D-F773AF2748D6}">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639FAED4-4611-49D0-98DA-E295F0BDA65D}">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61754913-5036-45F1-B04D-AE175E4D9B49}">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3553812-EB68-498E-AE42-5EFC20F7A112}">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6999A638-799B-44E6-A816-0BB1CD31B04D}">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56E1B26-668C-4DCE-A649-0FFDC20FE57E}">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3F1154F4-7427-4433-98AF-46C3C541226B}">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9D5E2428-67FF-44A1-B335-5B9FCCB445BB}">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9E880E2-93C6-431D-87D0-0EED2344F2BF}">
      <text>
        <r>
          <rPr>
            <sz val="9"/>
            <color indexed="81"/>
            <rFont val="ＭＳ Ｐゴシック"/>
            <family val="3"/>
            <charset val="128"/>
          </rPr>
          <t>前年度（令和７年度）に提出した様式２に記載した令和７年度目標値を記入してください。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2464304-FFBE-41C4-BE3C-E0E9E18D68AF}">
      <text>
        <r>
          <rPr>
            <sz val="9"/>
            <color indexed="81"/>
            <rFont val="ＭＳ Ｐゴシック"/>
            <family val="3"/>
            <charset val="128"/>
          </rPr>
          <t>前年度（令和７年度）に提出した様式２に記載した令和７年度目標値を記入してください。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5EDF2DF4-994C-442E-BCCE-0ADFC2A831CA}">
      <text>
        <r>
          <rPr>
            <sz val="9"/>
            <color indexed="81"/>
            <rFont val="ＭＳ Ｐゴシック"/>
            <family val="3"/>
            <charset val="128"/>
          </rPr>
          <t>前年度（令和７年度）に提出した様式２に記載した令和７年度目標値を記入してください。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70D75BA6-AF52-4872-8D4E-E7E45FE74D44}">
      <text>
        <r>
          <rPr>
            <sz val="9"/>
            <color indexed="81"/>
            <rFont val="ＭＳ Ｐゴシック"/>
            <family val="3"/>
            <charset val="128"/>
          </rPr>
          <t>前年度（令和７年度）に提出した様式２に記載した令和７年度目標値を記入してください。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EEBC203-5D3C-46C7-ABE4-CF6925D3C811}">
      <text>
        <r>
          <rPr>
            <sz val="9"/>
            <color indexed="81"/>
            <rFont val="ＭＳ Ｐゴシック"/>
            <family val="3"/>
            <charset val="128"/>
          </rPr>
          <t>前年度（令和７年度）に提出した様式２に記載した令和７年度目標値を記入してください。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7AF84-1583-4B8A-9F97-4C53900A600F}">
      <text>
        <r>
          <rPr>
            <sz val="9"/>
            <color indexed="81"/>
            <rFont val="ＭＳ Ｐゴシック"/>
            <family val="3"/>
            <charset val="128"/>
          </rPr>
          <t>前年度（令和７年度）に提出した様式２に記載した令和７年度目標値を記入してください。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9622D43A-2EF0-4891-A019-3B029BDE4E99}">
      <text>
        <r>
          <rPr>
            <sz val="9"/>
            <color indexed="81"/>
            <rFont val="ＭＳ Ｐゴシック"/>
            <family val="3"/>
            <charset val="128"/>
          </rPr>
          <t>前年度（令和７年度）に提出した様式２に記載した令和７年度目標値を記入してください。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DAE1842-203A-4D4B-A424-7B5CB0C4B72E}">
      <text>
        <r>
          <rPr>
            <sz val="9"/>
            <color indexed="81"/>
            <rFont val="ＭＳ Ｐゴシック"/>
            <family val="3"/>
            <charset val="128"/>
          </rPr>
          <t>前年度（令和７年度）に提出した様式２に記載した令和７年度目標値を記入してください。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88B49A9-FB9D-4872-B55C-17CE7C3C79D8}">
      <text>
        <r>
          <rPr>
            <sz val="9"/>
            <color indexed="81"/>
            <rFont val="ＭＳ Ｐゴシック"/>
            <family val="3"/>
            <charset val="128"/>
          </rPr>
          <t>前年度（令和７年度）に提出した様式２に記載した令和７年度目標値を記入してください。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E797FC95-6491-4202-A87C-513D5352EE85}">
      <text>
        <r>
          <rPr>
            <sz val="9"/>
            <color indexed="81"/>
            <rFont val="ＭＳ Ｐゴシック"/>
            <family val="3"/>
            <charset val="128"/>
          </rPr>
          <t>前年度（令和７年度）に提出した様式２に記載した令和７年度目標値を記入してください。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<sst xmlns="http://schemas.openxmlformats.org/spreadsheetml/2006/main" count="3295" uniqueCount="467">
  <si>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</si>
  <si>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</si>
  <si>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</si>
  <si>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</si>
  <si>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</si>
  <si>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</si>
  <si>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</si>
  <si>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</si>
  <si>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</si>
  <si>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</si>
  <si>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</si>
  <si>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</si>
  <si>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</si>
  <si>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</si>
  <si>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</si>
  <si>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</si>
  <si>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</si>
  <si>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</si>
  <si>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</si>
  <si>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</si>
  <si>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</si>
  <si>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</si>
  <si>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</si>
  <si>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</si>
  <si>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</si>
  <si>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</si>
  <si>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</si>
  <si>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</si>
  <si>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</si>
  <si>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</si>
  <si>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</si>
  <si>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</si>
  <si>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</si>
  <si>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</si>
  <si>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</si>
  <si>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</si>
  <si>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</si>
  <si>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</si>
  <si>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</si>
  <si>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</si>
  <si>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</si>
  <si>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</si>
  <si>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</si>
  <si>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</si>
  <si>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</si>
  <si>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</si>
  <si>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</si>
  <si>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</si>
  <si>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</si>
  <si>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</si>
  <si>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</si>
  <si>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</si>
  <si>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</si>
  <si>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</si>
  <si>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</si>
  <si>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</si>
  <si>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</si>
  <si>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</si>
  <si>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</si>
  <si>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</si>
  <si>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</si>
  <si>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</si>
  <si>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</si>
  <si>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</si>
  <si>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</si>
  <si>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</si>
  <si>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</si>
  <si>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</si>
  <si>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</si>
  <si>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</si>
  <si>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</si>
  <si>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</si>
  <si>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</si>
  <si>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</si>
  <si>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</si>
  <si>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</si>
  <si>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</si>
  <si>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</si>
  <si>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</si>
  <si>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</si>
  <si>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</si>
  <si>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</si>
  <si>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</si>
  <si>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</si>
  <si>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</si>
  <si>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</si>
  <si>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</si>
  <si>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</si>
  <si>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</si>
  <si>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</si>
  <si>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</si>
  <si>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</si>
  <si>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</si>
  <si>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</si>
  <si>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</si>
  <si>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</si>
  <si>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</si>
  <si>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</si>
  <si>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</si>
  <si>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</si>
  <si>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</si>
  <si>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</si>
  <si>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</si>
  <si>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</si>
  <si>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</si>
  <si>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</si>
  <si>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</si>
  <si>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</si>
  <si>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</si>
  <si>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</si>
  <si>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</si>
  <si>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</si>
  <si>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</si>
  <si>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</si>
  <si>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</si>
  <si>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</si>
  <si>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</si>
  <si>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</si>
  <si>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</si>
  <si>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</si>
  <si>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</si>
  <si>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</si>
  <si>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</si>
  <si>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</si>
  <si>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</si>
  <si>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</si>
  <si>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</si>
  <si>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</si>
  <si>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</si>
  <si>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</si>
  <si>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</si>
  <si>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</si>
  <si>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</si>
  <si>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</si>
  <si>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</si>
  <si>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</si>
  <si>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</si>
  <si>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</si>
  <si>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</si>
  <si>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</si>
  <si>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</si>
  <si>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</si>
  <si>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</si>
  <si>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</si>
  <si>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</si>
  <si>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</si>
  <si>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</si>
  <si>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</si>
  <si>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</si>
  <si>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</si>
  <si>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</si>
  <si>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</si>
  <si>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</si>
  <si>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</si>
  <si>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</si>
  <si>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</si>
  <si>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</si>
  <si>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</si>
  <si>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</si>
  <si>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</si>
  <si>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</si>
  <si>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</si>
  <si>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</si>
  <si>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</si>
  <si>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</si>
  <si>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</si>
  <si>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</si>
  <si>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</si>
  <si>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</si>
  <si>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</si>
  <si>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</si>
  <si>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</si>
  <si>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</si>
  <si>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</si>
  <si>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</si>
  <si>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</si>
  <si>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</si>
  <si>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</si>
  <si>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</si>
  <si>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</si>
  <si>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</si>
  <si>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</si>
  <si>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</si>
  <si>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</si>
  <si>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</si>
  <si>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</si>
  <si>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</si>
  <si>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</si>
  <si>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</si>
  <si>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</si>
  <si>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</si>
  <si>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</si>
  <si>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</si>
  <si>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</si>
  <si>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</si>
  <si>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</si>
  <si>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</si>
  <si>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</si>
  <si>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</si>
  <si>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</si>
  <si>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</si>
  <si>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</si>
  <si>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</si>
  <si>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</si>
  <si>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</si>
  <si>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</si>
  <si>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</si>
  <si>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</si>
  <si>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</si>
  <si>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</si>
  <si>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</si>
  <si>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</si>
  <si>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</si>
  <si>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</si>
  <si>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</si>
  <si>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</si>
  <si>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</si>
  <si>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</si>
  <si>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</si>
  <si>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</si>
  <si>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</si>
  <si>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</si>
  <si>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</si>
  <si>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</si>
  <si>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</si>
  <si>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</si>
  <si>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</si>
  <si>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</si>
  <si>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</si>
  <si>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</si>
  <si>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</si>
  <si>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</si>
  <si>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</si>
  <si>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</si>
  <si>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</si>
  <si>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</si>
  <si>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</si>
  <si>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</si>
  <si>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</si>
  <si>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</si>
  <si>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</si>
  <si>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</si>
  <si>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</si>
  <si>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</si>
  <si>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</si>
  <si>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</si>
  <si>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</si>
  <si>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</si>
  <si>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</si>
  <si>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</si>
  <si>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</si>
  <si>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</si>
  <si>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</si>
  <si>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</si>
  <si>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</si>
  <si>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</si>
  <si>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</si>
  <si>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</si>
  <si>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</si>
  <si>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</si>
  <si>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</si>
  <si>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</si>
  <si>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</si>
  <si>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</si>
  <si>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</si>
  <si>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</si>
  <si>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</si>
  <si>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</si>
  <si>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</si>
  <si>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</si>
  <si>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</si>
  <si>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</si>
  <si>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</si>
  <si>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</si>
  <si>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</si>
  <si>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</si>
  <si>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</si>
  <si>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</si>
  <si>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</si>
  <si>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</si>
  <si>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</si>
  <si>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</si>
  <si>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</si>
  <si>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</si>
  <si>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</si>
  <si>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</si>
  <si>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</si>
  <si>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</si>
  <si>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</si>
  <si>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</si>
  <si>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</si>
  <si>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</si>
  <si>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</si>
  <si>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</si>
  <si>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</si>
  <si>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</si>
  <si>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</si>
  <si>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</si>
  <si>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</si>
  <si>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</si>
  <si>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</si>
  <si>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</si>
  <si>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</si>
  <si>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</si>
  <si>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</si>
  <si>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</si>
  <si>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</si>
  <si>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</si>
  <si>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</si>
  <si>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</si>
  <si>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</si>
  <si>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</si>
  <si>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</si>
  <si>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</si>
  <si>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</si>
  <si>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</si>
  <si>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</si>
  <si>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</si>
  <si>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</si>
  <si>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</si>
  <si>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</si>
  <si>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</si>
  <si>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</si>
  <si>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</si>
  <si>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</si>
  <si>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</si>
  <si>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</si>
  <si>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</si>
  <si>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</si>
  <si>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</si>
  <si>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</si>
  <si>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</si>
  <si>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</si>
  <si>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</si>
  <si>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</si>
  <si>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</si>
  <si>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</si>
  <si>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</si>
  <si>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</si>
  <si>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</si>
  <si>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</si>
  <si>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</si>
  <si>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</si>
  <si>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</si>
  <si>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</si>
  <si>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</si>
  <si>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</si>
  <si>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</si>
  <si>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</si>
  <si>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</si>
  <si>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</si>
  <si>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</si>
  <si>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</si>
  <si>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</si>
  <si>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</si>
  <si>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</si>
  <si>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</si>
  <si>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</si>
  <si>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</si>
  <si>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</si>
  <si>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</si>
  <si>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</si>
  <si>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</si>
  <si>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</si>
  <si>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</si>
  <si>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</si>
  <si>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</si>
  <si>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</si>
  <si>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</si>
  <si>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</si>
  <si>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</si>
  <si>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</si>
  <si>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</si>
  <si>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</si>
  <si>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</si>
  <si>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</si>
  <si>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</si>
  <si>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</si>
  <si>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</si>
  <si>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</si>
  <si>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</si>
  <si>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</si>
  <si>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</si>
  <si>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</si>
  <si>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</si>
  <si>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</si>
  <si>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</si>
  <si>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</si>
  <si>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</si>
  <si>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</si>
  <si>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</si>
  <si>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</si>
  <si>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</si>
  <si>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</si>
  <si>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</si>
  <si>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</si>
  <si>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</si>
  <si>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</si>
  <si>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</si>
  <si>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</si>
  <si>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</si>
  <si>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</si>
  <si>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</si>
  <si>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</si>
  <si>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</si>
  <si>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</si>
  <si>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</si>
  <si>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</si>
  <si>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</si>
  <si>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</si>
  <si>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</si>
  <si>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</si>
  <si>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</si>
  <si>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</si>
  <si>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</si>
  <si>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</si>
  <si>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</si>
  <si>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</si>
  <si>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</si>
  <si>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</si>
  <si>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</si>
  <si>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</si>
  <si>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</si>
  <si>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</si>
  <si>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</si>
  <si>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</si>
  <si>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</si>
  <si>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</si>
  <si>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</si>
  <si>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</si>
  <si>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</si>
  <si>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</si>
  <si>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</si>
  <si>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</si>
  <si>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</si>
  <si>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</si>
  <si>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</si>
  <si>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</si>
  <si>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</si>
  <si>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</si>
  <si>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</si>
  <si>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</si>
  <si>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</si>
  <si>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</si>
  <si>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</si>
  <si>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</si>
  <si>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</si>
  <si>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</si>
  <si>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</si>
  <si>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</si>
  <si>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令和    年    月    日</t>
    <phoneticPr fontId="3"/>
  </si>
  <si>
    <t xml:space="preserve">   本ファイルは閉じ、2026form6.xlsmを開き、「④事業場情報等の反映」をクリックして下さい。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</si>
  <si>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本ファイルを閉じ、2026form6.xlsmを開き「印刷ボタン（様式3）」をクリックしてください。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</si>
  <si>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r>
      <t>　廃棄物の処理及び清掃に関する法律第12条第10項の規定に基づき、令和</t>
    </r>
    <r>
      <rPr>
        <u/>
        <sz val="11"/>
        <rFont val="ＭＳ Ｐゴシック"/>
        <family val="3"/>
        <charset val="128"/>
      </rPr>
      <t>７</t>
    </r>
    <r>
      <rPr>
        <sz val="11"/>
        <rFont val="ＭＳ Ｐゴシック"/>
        <family val="3"/>
        <charset val="128"/>
      </rPr>
      <t>年度の産業廃棄物処理計画の実施状況を報告します。</t>
    </r>
    <rPh sb="33" eb="35">
      <t>レイワ</t>
    </rPh>
    <rPh sb="36" eb="38">
      <t>ネンド</t>
    </rPh>
    <rPh sb="49" eb="51">
      <t>ジッシ</t>
    </rPh>
    <rPh sb="51" eb="53">
      <t>ジョウキョウ</t>
    </rPh>
    <rPh sb="54" eb="56">
      <t>ホウコク</t>
    </rPh>
    <phoneticPr fontId="3"/>
  </si>
  <si>
    <r>
      <t xml:space="preserve">令和 ７ 年 ４ 月 １ 日 ～ 令和 </t>
    </r>
    <r>
      <rPr>
        <u/>
        <sz val="10"/>
        <rFont val="ＭＳ Ｐゴシック"/>
        <family val="3"/>
        <charset val="128"/>
      </rPr>
      <t>８</t>
    </r>
    <r>
      <rPr>
        <sz val="10"/>
        <rFont val="ＭＳ Ｐゴシック"/>
        <family val="3"/>
        <charset val="128"/>
      </rPr>
      <t xml:space="preserve"> 年 ３ 月 31 日（ １ 年間）</t>
    </r>
    <rPh sb="0" eb="2">
      <t>レイワ</t>
    </rPh>
    <rPh sb="5" eb="6">
      <t>ネン</t>
    </rPh>
    <rPh sb="9" eb="10">
      <t>ガツ</t>
    </rPh>
    <rPh sb="13" eb="14">
      <t>ニチ</t>
    </rPh>
    <rPh sb="17" eb="19">
      <t>レイワ</t>
    </rPh>
    <rPh sb="22" eb="23">
      <t>ネン</t>
    </rPh>
    <rPh sb="26" eb="27">
      <t>ガツ</t>
    </rPh>
    <rPh sb="31" eb="32">
      <t>ニチ</t>
    </rPh>
    <rPh sb="36" eb="38">
      <t>ネンカン</t>
    </rPh>
    <phoneticPr fontId="3"/>
  </si>
  <si>
    <r>
      <t>　当該年度（令和</t>
    </r>
    <r>
      <rPr>
        <u/>
        <sz val="10"/>
        <rFont val="ＭＳ Ｐゴシック"/>
        <family val="3"/>
        <charset val="128"/>
      </rPr>
      <t>８</t>
    </r>
    <r>
      <rPr>
        <sz val="10"/>
        <rFont val="ＭＳ Ｐゴシック"/>
        <family val="3"/>
        <charset val="128"/>
      </rPr>
      <t>年度）の６月30日までに提出してください。</t>
    </r>
    <rPh sb="1" eb="3">
      <t>トウガイ</t>
    </rPh>
    <rPh sb="3" eb="5">
      <t>ネンド</t>
    </rPh>
    <phoneticPr fontId="3"/>
  </si>
  <si>
    <r>
      <t>　「産業廃棄物処理計画における目標値」の欄には、前年度（令和</t>
    </r>
    <r>
      <rPr>
        <u/>
        <sz val="10"/>
        <rFont val="ＭＳ Ｐゴシック"/>
        <family val="3"/>
        <charset val="128"/>
      </rPr>
      <t>７</t>
    </r>
    <r>
      <rPr>
        <sz val="10"/>
        <rFont val="ＭＳ Ｐゴシック"/>
        <family val="3"/>
        <charset val="128"/>
      </rPr>
      <t>年度）提出の産業廃棄物処理計画に記載した目標量を記入してください。</t>
    </r>
    <phoneticPr fontId="3"/>
  </si>
  <si>
    <r>
      <t>　第２面（様式３-２）には、前年度（令和</t>
    </r>
    <r>
      <rPr>
        <u/>
        <sz val="10"/>
        <rFont val="ＭＳ Ｐゴシック"/>
        <family val="3"/>
        <charset val="128"/>
      </rPr>
      <t>７</t>
    </r>
    <r>
      <rPr>
        <sz val="10"/>
        <rFont val="ＭＳ Ｐゴシック"/>
        <family val="3"/>
        <charset val="128"/>
      </rPr>
      <t>年度）の産業廃棄物処理実績に関して①～⑭の欄のそれぞれに、(1)から(14)に掲げる量を記入してください。</t>
    </r>
    <rPh sb="1" eb="2">
      <t>ダイ</t>
    </rPh>
    <rPh sb="3" eb="4">
      <t>メン</t>
    </rPh>
    <rPh sb="5" eb="7">
      <t>ヨウシキ</t>
    </rPh>
    <phoneticPr fontId="3"/>
  </si>
  <si>
    <r>
      <t>令和</t>
    </r>
    <r>
      <rPr>
        <u/>
        <sz val="11"/>
        <rFont val="ＭＳ Ｐゴシック"/>
        <family val="3"/>
        <charset val="128"/>
      </rPr>
      <t>７</t>
    </r>
    <r>
      <rPr>
        <sz val="11"/>
        <rFont val="ＭＳ Ｐゴシック"/>
        <family val="3"/>
        <charset val="128"/>
      </rPr>
      <t>年度に発生した産業廃棄物ごとの量と処理計画の実施結果</t>
    </r>
    <rPh sb="0" eb="2">
      <t>レイワ</t>
    </rPh>
    <rPh sb="25" eb="27">
      <t>ジッシ</t>
    </rPh>
    <rPh sb="27" eb="29">
      <t>ケッカ</t>
    </rPh>
    <phoneticPr fontId="3"/>
  </si>
  <si>
    <r>
      <t>令和</t>
    </r>
    <r>
      <rPr>
        <u/>
        <sz val="11"/>
        <rFont val="ＭＳ Ｐゴシック"/>
        <family val="3"/>
        <charset val="128"/>
      </rPr>
      <t>７</t>
    </r>
    <r>
      <rPr>
        <sz val="11"/>
        <rFont val="ＭＳ Ｐゴシック"/>
        <family val="3"/>
        <charset val="128"/>
      </rPr>
      <t>年度に発生した産業廃棄物ごとの量と処理計画の実施結果</t>
    </r>
    <rPh sb="0" eb="2">
      <t>レイワ</t>
    </rPh>
    <rPh sb="25" eb="27">
      <t>ジッシ</t>
    </rPh>
    <rPh sb="27" eb="29">
      <t>ケッカ</t>
    </rPh>
    <phoneticPr fontId="3"/>
  </si>
  <si>
    <r>
      <t>注）右上のフローには、令和</t>
    </r>
    <r>
      <rPr>
        <u/>
        <sz val="10"/>
        <rFont val="ＭＳ Ｐゴシック"/>
        <family val="3"/>
        <charset val="128"/>
      </rPr>
      <t>７</t>
    </r>
    <r>
      <rPr>
        <sz val="10"/>
        <rFont val="ＭＳ Ｐゴシック"/>
        <family val="3"/>
        <charset val="128"/>
      </rPr>
      <t>年度の実績値を記載してください。下表の中央列には、令和７年度目標値を記載してください。下表の右列は、右上フローに記載された令和７年度実績値が自動的に計算されます。</t>
    </r>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</si>
  <si>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令和７年度
目標値</t>
    <rPh sb="6" eb="8">
      <t>モクヒョウ</t>
    </rPh>
    <rPh sb="8" eb="9">
      <t>アタイ</t>
    </rPh>
    <phoneticPr fontId="3"/>
  </si>
  <si>
    <r>
      <t>令和</t>
    </r>
    <r>
      <rPr>
        <u/>
        <sz val="10"/>
        <rFont val="ＭＳ Ｐゴシック"/>
        <family val="3"/>
        <charset val="128"/>
      </rPr>
      <t>７</t>
    </r>
    <r>
      <rPr>
        <sz val="10"/>
        <rFont val="ＭＳ Ｐゴシック"/>
        <family val="3"/>
        <charset val="128"/>
      </rPr>
      <t>年度
実績値</t>
    </r>
    <rPh sb="6" eb="8">
      <t>ジッセキ</t>
    </rPh>
    <rPh sb="8" eb="9">
      <t>アタイ</t>
    </rPh>
    <phoneticPr fontId="3"/>
  </si>
  <si>
    <t>　廃棄物の処理及び清掃に関する法律第12条第10項の規定に基づき、令和７年度の産業廃棄物処理計画の実施状況を報告します。</t>
    <rPh sb="33" eb="35">
      <t>レイワ</t>
    </rPh>
    <rPh sb="49" eb="51">
      <t>ジッシ</t>
    </rPh>
    <rPh sb="51" eb="53">
      <t>ジョウキョウ</t>
    </rPh>
    <rPh sb="54" eb="56">
      <t>ホウコク</t>
    </rPh>
    <phoneticPr fontId="3"/>
  </si>
  <si>
    <t>　当該年度（令和８年度）の６月30日までに提出してください。</t>
    <rPh sb="1" eb="3">
      <t>トウガイ</t>
    </rPh>
    <rPh sb="3" eb="5">
      <t>ネンド</t>
    </rPh>
    <phoneticPr fontId="3"/>
  </si>
  <si>
    <t>　「産業廃棄物処理計画における目標値」の欄には、前年度（令和７年度）提出の産業廃棄物処理計画に記載した目標量を記入してください。</t>
    <phoneticPr fontId="3"/>
  </si>
  <si>
    <t>　第２面（様式３-２）には、前年度（令和７年度）の産業廃棄物処理実績に関して①～⑭の欄のそれぞれに、(１)から(14)に掲げる量を記入してください。</t>
    <rPh sb="1" eb="2">
      <t>ダイ</t>
    </rPh>
    <rPh sb="3" eb="4">
      <t>メン</t>
    </rPh>
    <rPh sb="5" eb="7">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</si>
</sst>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
      <u/>
      <sz val="11"/>
      <name val="ＭＳ Ｐゴシック"/>
      <family val="3"/>
      <charset val="128"/>
    </font>
    <font>
      <u/>
      <sz val="10"/>
      <name val="ＭＳ Ｐゴシック"/>
      <family val="3"/>
      <charset val="128"/>
    </font>
    <font>
      <u/>
      <sz val="12"/>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style="medium">
        <color indexed="64"/>
      </left>
      <right style="thin">
        <color indexed="64"/>
      </right>
      <top style="medium">
        <color indexed="64"/>
      </top>
      <bottom/>
      <diagonal/>
    </border>
    <border>
      <left/>
      <right/>
      <top style="medium">
        <color auto="1"/>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55" fillId="0" borderId="27" xfId="0" applyFont="1" applyBorder="1" applyAlignment="1">
      <alignment horizontal="center"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xf numFmtId="38" fontId="4" fillId="0" borderId="164" xfId="1" applyFont="1" applyBorder="1" applyAlignment="1">
      <alignment vertical="center" wrapText="1"/>
    </xf>
    <xf numFmtId="38" fontId="4" fillId="0" borderId="9" xfId="1" applyFont="1" applyBorder="1" applyAlignment="1">
      <alignment vertical="center" wrapText="1"/>
    </xf>
    <xf numFmtId="38" fontId="4" fillId="0" borderId="165" xfId="1" applyFont="1" applyBorder="1" applyAlignment="1">
      <alignment vertical="center" wrapText="1"/>
    </xf>
    <xf numFmtId="38" fontId="4" fillId="0" borderId="56" xfId="1" applyFont="1" applyBorder="1" applyAlignment="1">
      <alignment vertical="center" wrapText="1"/>
    </xf>
    <xf numFmtId="38" fontId="4" fillId="0" borderId="54" xfId="1" applyFont="1" applyFill="1" applyBorder="1" applyAlignment="1">
      <alignment vertical="center" wrapText="1"/>
    </xf>
    <xf numFmtId="38" fontId="4" fillId="0" borderId="166" xfId="1" applyFont="1" applyFill="1" applyBorder="1" applyAlignment="1">
      <alignment vertical="center" wrapText="1"/>
    </xf>
    <xf numFmtId="38" fontId="2" fillId="0" borderId="132" xfId="1" applyFont="1" applyBorder="1" applyAlignment="1">
      <alignment vertical="center" textRotation="180" wrapText="1"/>
    </xf>
    <xf numFmtId="38" fontId="2" fillId="0" borderId="26" xfId="1" applyFont="1" applyBorder="1" applyAlignment="1">
      <alignment vertical="center" textRotation="180" wrapText="1"/>
    </xf>
    <xf numFmtId="38" fontId="2" fillId="0" borderId="8" xfId="1" applyFont="1" applyBorder="1" applyAlignment="1">
      <alignment vertical="center" textRotation="180" wrapText="1"/>
    </xf>
    <xf numFmtId="38" fontId="2" fillId="0" borderId="167" xfId="1" applyFont="1" applyBorder="1" applyAlignment="1">
      <alignment vertical="center" textRotation="180" wrapText="1"/>
    </xf>
    <xf numFmtId="38" fontId="2" fillId="0" borderId="168" xfId="1" applyFont="1" applyBorder="1" applyAlignment="1">
      <alignment horizontal="center" vertical="center" textRotation="180" wrapText="1"/>
    </xf>
    <xf numFmtId="38" fontId="2" fillId="0" borderId="28" xfId="1" applyFont="1" applyBorder="1" applyAlignment="1">
      <alignment vertical="center" textRotation="180"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6">
          <a:extLst>
            <a:ext uri="{FF2B5EF4-FFF2-40B4-BE49-F238E27FC236}">
              <a16:creationId xmlns:a16="http://schemas.microsoft.com/office/drawing/2014/main" id="{578DF35D-C4A7-464E-8D84-2464E25C2C7F}"/>
            </a:ext>
          </a:extLst>
        </xdr:cNvPr>
        <xdr:cNvSpPr>
          <a:spLocks noChangeShapeType="1"/>
        </xdr:cNvSpPr>
      </xdr:nvSpPr>
      <xdr:spPr bwMode="auto">
        <a:xfrm flipH="1">
          <a:off x="6050280" y="8753475"/>
          <a:ext cx="16764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5">
          <a:extLst>
            <a:ext uri="{FF2B5EF4-FFF2-40B4-BE49-F238E27FC236}">
              <a16:creationId xmlns:a16="http://schemas.microsoft.com/office/drawing/2014/main" id="{A4479EA7-77D7-4903-97E4-A16A661D26BD}"/>
            </a:ext>
          </a:extLst>
        </xdr:cNvPr>
        <xdr:cNvSpPr>
          <a:spLocks noChangeShapeType="1"/>
        </xdr:cNvSpPr>
      </xdr:nvSpPr>
      <xdr:spPr bwMode="auto">
        <a:xfrm flipH="1">
          <a:off x="6050280" y="8753475"/>
          <a:ext cx="16764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C776A2A3-A4B6-4C44-886B-C5FF34963909}"/>
            </a:ext>
          </a:extLst>
        </xdr:cNvPr>
        <xdr:cNvSpPr>
          <a:spLocks noChangeShapeType="1"/>
        </xdr:cNvSpPr>
      </xdr:nvSpPr>
      <xdr:spPr bwMode="auto">
        <a:xfrm flipH="1">
          <a:off x="6050280" y="8753475"/>
          <a:ext cx="16764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19" name="Line 147">
          <a:extLst>
            <a:ext uri="{FF2B5EF4-FFF2-40B4-BE49-F238E27FC236}">
              <a16:creationId xmlns:a16="http://schemas.microsoft.com/office/drawing/2014/main" id="{708C1D81-9FF1-4932-BCE9-C03F28C257F3}"/>
            </a:ext>
          </a:extLst>
        </xdr:cNvPr>
        <xdr:cNvSpPr>
          <a:spLocks noChangeShapeType="1"/>
        </xdr:cNvSpPr>
      </xdr:nvSpPr>
      <xdr:spPr bwMode="auto">
        <a:xfrm flipH="1">
          <a:off x="6050280" y="8753475"/>
          <a:ext cx="16764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14" zoomScaleNormal="100" zoomScaleSheetLayoutView="100" workbookViewId="0">
      <selection activeCell="E23" sqref="E23"/>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8" width="9" style="21"/>
    <col min="19" max="19" width="10.77734375" style="21" customWidth="1"/>
    <col min="20" max="20" width="9" style="21"/>
    <col min="21" max="21" width="13.33203125" style="21" customWidth="1"/>
    <col min="22" max="27" width="9" style="21"/>
    <col min="28" max="28" width="33.77734375" style="21" customWidth="1"/>
    <col min="29" max="16384" width="9" style="21"/>
  </cols>
  <sheetData>
    <row r="2" spans="1:25" ht="13.2">
      <c r="C2" s="20" t="s">
        <v>50</v>
      </c>
    </row>
    <row r="3" spans="1:25" ht="13.2">
      <c r="C3" s="20" t="s">
        <v>159</v>
      </c>
    </row>
    <row r="4" spans="1:25" s="73" customFormat="1" ht="13.2">
      <c r="A4" s="72"/>
      <c r="B4" s="72"/>
      <c r="C4" s="20" t="s">
        <v>358</v>
      </c>
      <c r="E4" s="92"/>
    </row>
    <row r="5" spans="1:25" s="283" customFormat="1" ht="13.2">
      <c r="A5" s="281"/>
      <c r="B5" s="281"/>
      <c r="C5" s="286" t="s">
        <v>345</v>
      </c>
      <c r="E5" s="284"/>
    </row>
    <row r="6" spans="1:25" ht="13.2">
      <c r="C6" s="20"/>
    </row>
    <row r="7" spans="1:25" ht="13.2">
      <c r="C7" s="20" t="s">
        <v>2</v>
      </c>
      <c r="Q7" s="20"/>
    </row>
    <row r="8" spans="1:25" s="283" customFormat="1" ht="13.2">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451</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2">
      <c r="C11" s="286" t="s">
        <v>348</v>
      </c>
      <c r="D11" s="288"/>
      <c r="E11" s="288"/>
      <c r="F11" s="288"/>
      <c r="G11" s="288"/>
      <c r="H11" s="288"/>
      <c r="I11" s="288"/>
      <c r="J11" s="288"/>
      <c r="K11" s="288"/>
      <c r="L11" s="288"/>
      <c r="M11" s="288"/>
      <c r="N11" s="288"/>
      <c r="O11" s="288"/>
      <c r="P11" s="288"/>
      <c r="Q11" s="288"/>
      <c r="R11" s="288"/>
      <c r="W11" s="20"/>
      <c r="X11" s="20"/>
      <c r="Y11" s="275"/>
    </row>
    <row r="12" spans="1:25" ht="13.2">
      <c r="C12" s="286" t="s">
        <v>349</v>
      </c>
      <c r="D12" s="288"/>
      <c r="E12" s="288"/>
      <c r="F12" s="288"/>
      <c r="G12" s="288"/>
      <c r="H12" s="288"/>
      <c r="I12" s="288"/>
      <c r="J12" s="288"/>
      <c r="K12" s="288"/>
      <c r="L12" s="288"/>
      <c r="M12" s="288"/>
      <c r="N12" s="288"/>
      <c r="O12" s="288"/>
      <c r="P12" s="288"/>
      <c r="Q12" s="288"/>
      <c r="R12" s="288"/>
      <c r="W12" s="20"/>
      <c r="X12" s="20"/>
      <c r="Y12" s="275"/>
    </row>
    <row r="13" spans="1:25" ht="13.2">
      <c r="C13" s="286" t="s">
        <v>350</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452</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2" t="s">
        <v>343</v>
      </c>
      <c r="D17" s="523"/>
      <c r="E17" s="523"/>
      <c r="F17" s="523"/>
      <c r="G17" s="523"/>
      <c r="H17" s="523"/>
      <c r="I17" s="523"/>
      <c r="J17" s="523"/>
      <c r="K17" s="523"/>
      <c r="L17" s="523"/>
      <c r="M17" s="523"/>
      <c r="N17" s="523"/>
      <c r="O17" s="523"/>
      <c r="P17" s="523"/>
      <c r="Q17" s="523"/>
      <c r="R17" s="523"/>
      <c r="S17" s="280"/>
      <c r="T17" s="280"/>
      <c r="U17" s="280"/>
      <c r="V17" s="280"/>
      <c r="W17" s="280"/>
      <c r="X17" s="280"/>
      <c r="Y17" s="275"/>
    </row>
    <row r="19" spans="1:25" ht="13.2">
      <c r="C19" s="20" t="s">
        <v>3</v>
      </c>
      <c r="Q19" s="20"/>
      <c r="R19" s="20"/>
      <c r="S19" s="88"/>
    </row>
    <row r="20" spans="1:25" ht="13.2">
      <c r="C20" s="520"/>
      <c r="D20" s="521"/>
      <c r="E20" s="20" t="s">
        <v>49</v>
      </c>
      <c r="Q20" s="20"/>
      <c r="R20" s="88"/>
      <c r="S20" s="88"/>
    </row>
    <row r="21" spans="1:25" ht="13.2">
      <c r="C21" s="524" t="s">
        <v>354</v>
      </c>
      <c r="D21" s="525"/>
      <c r="E21" s="20" t="s">
        <v>344</v>
      </c>
      <c r="Q21" s="20"/>
      <c r="R21" s="88"/>
      <c r="S21" s="88"/>
    </row>
    <row r="22" spans="1:25" ht="13.2">
      <c r="C22" s="543" t="s">
        <v>355</v>
      </c>
      <c r="D22" s="544"/>
      <c r="E22" s="20" t="s">
        <v>1</v>
      </c>
      <c r="Q22" s="20"/>
      <c r="R22" s="88"/>
      <c r="S22" s="88"/>
    </row>
    <row r="23" spans="1:25" ht="13.2">
      <c r="C23" s="545" t="s">
        <v>356</v>
      </c>
      <c r="D23" s="546"/>
      <c r="E23" s="20" t="s">
        <v>46</v>
      </c>
      <c r="Q23" s="20"/>
      <c r="R23" s="20"/>
      <c r="S23" s="88"/>
    </row>
    <row r="24" spans="1:25" ht="13.2">
      <c r="C24" s="547" t="s">
        <v>357</v>
      </c>
      <c r="D24" s="548"/>
      <c r="E24" s="286" t="s">
        <v>346</v>
      </c>
      <c r="Q24" s="20"/>
      <c r="R24" s="20"/>
      <c r="S24" s="88"/>
    </row>
    <row r="25" spans="1:25" ht="13.2">
      <c r="E25" s="286" t="s">
        <v>351</v>
      </c>
      <c r="Q25" s="20"/>
      <c r="R25" s="20"/>
      <c r="S25" s="88"/>
    </row>
    <row r="26" spans="1:25" ht="13.8" thickBot="1">
      <c r="E26" s="385"/>
      <c r="O26" s="98" t="s">
        <v>158</v>
      </c>
      <c r="Q26" s="20"/>
      <c r="R26" s="20"/>
      <c r="S26" s="88"/>
    </row>
    <row r="27" spans="1:25" ht="13.2">
      <c r="A27" s="21">
        <v>14</v>
      </c>
      <c r="M27" s="526" t="s">
        <v>326</v>
      </c>
      <c r="N27" s="96" t="s">
        <v>112</v>
      </c>
      <c r="O27" s="97" t="s">
        <v>113</v>
      </c>
      <c r="Q27" s="20"/>
      <c r="R27" s="20"/>
      <c r="S27" s="88"/>
    </row>
    <row r="28" spans="1:25" ht="20.100000000000001" customHeight="1" thickBot="1">
      <c r="A28" s="22">
        <f>+R86</f>
        <v>0</v>
      </c>
      <c r="C28" s="21" t="s">
        <v>295</v>
      </c>
      <c r="M28" s="527"/>
      <c r="N28" s="243" t="s">
        <v>155</v>
      </c>
      <c r="O28" s="244" t="s">
        <v>155</v>
      </c>
      <c r="Q28" s="20"/>
      <c r="R28" s="20"/>
      <c r="S28" s="88"/>
    </row>
    <row r="29" spans="1:25" ht="13.2">
      <c r="C29" s="477" t="s">
        <v>390</v>
      </c>
      <c r="D29" s="478"/>
      <c r="E29" s="478"/>
      <c r="F29" s="478"/>
      <c r="G29" s="478"/>
      <c r="H29" s="478"/>
      <c r="I29" s="478"/>
      <c r="J29" s="478"/>
      <c r="K29" s="478"/>
      <c r="L29" s="478"/>
      <c r="M29" s="478"/>
      <c r="N29" s="478"/>
      <c r="O29" s="478"/>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503" t="s">
        <v>296</v>
      </c>
      <c r="D31" s="504"/>
      <c r="E31" s="504"/>
      <c r="F31" s="504"/>
      <c r="G31" s="504"/>
      <c r="H31" s="504"/>
      <c r="I31" s="504"/>
      <c r="J31" s="504"/>
      <c r="K31" s="504"/>
      <c r="L31" s="504"/>
      <c r="M31" s="504"/>
      <c r="N31" s="504"/>
      <c r="O31" s="505"/>
      <c r="P31" s="20"/>
      <c r="Q31" s="20"/>
      <c r="S31" s="20"/>
      <c r="T31" s="20"/>
      <c r="U31" s="275"/>
    </row>
    <row r="32" spans="1:25" ht="12" customHeight="1">
      <c r="C32" s="506"/>
      <c r="D32" s="507"/>
      <c r="E32" s="507"/>
      <c r="F32" s="507"/>
      <c r="G32" s="507"/>
      <c r="H32" s="507"/>
      <c r="I32" s="507"/>
      <c r="J32" s="507"/>
      <c r="K32" s="507"/>
      <c r="L32" s="507"/>
      <c r="M32" s="507"/>
      <c r="N32" s="507"/>
      <c r="O32" s="508"/>
      <c r="Q32" s="20"/>
      <c r="R32" s="20"/>
      <c r="S32" s="88"/>
    </row>
    <row r="33" spans="1:19" ht="10.199999999999999" customHeight="1">
      <c r="C33" s="78"/>
      <c r="O33" s="79"/>
      <c r="Q33" s="20"/>
      <c r="R33" s="20"/>
      <c r="S33" s="20"/>
    </row>
    <row r="34" spans="1:19" ht="14.4">
      <c r="C34" s="78"/>
      <c r="L34" s="509" t="s">
        <v>450</v>
      </c>
      <c r="M34" s="510"/>
      <c r="N34" s="510"/>
      <c r="O34" s="511"/>
      <c r="Q34" s="20"/>
      <c r="R34" s="20"/>
      <c r="S34" s="20"/>
    </row>
    <row r="35" spans="1:19" ht="11.25" customHeight="1">
      <c r="C35" s="78"/>
      <c r="O35" s="80"/>
      <c r="Q35" s="20"/>
      <c r="R35" s="20"/>
      <c r="S35" s="20"/>
    </row>
    <row r="36" spans="1:19" ht="13.2">
      <c r="C36" s="541"/>
      <c r="D36" s="542"/>
      <c r="E36" s="542"/>
      <c r="F36" s="542"/>
      <c r="G36" s="275" t="s">
        <v>5</v>
      </c>
      <c r="O36" s="79"/>
      <c r="Q36" s="20"/>
      <c r="R36" s="20"/>
      <c r="S36" s="20"/>
    </row>
    <row r="37" spans="1:19" ht="13.2">
      <c r="C37" s="78"/>
      <c r="O37" s="79"/>
      <c r="Q37" s="20"/>
      <c r="R37" s="20"/>
      <c r="S37" s="88"/>
    </row>
    <row r="38" spans="1:19" ht="13.2">
      <c r="A38" s="22">
        <v>3</v>
      </c>
      <c r="C38" s="78"/>
      <c r="H38" s="221" t="s">
        <v>341</v>
      </c>
      <c r="I38" s="221"/>
      <c r="O38" s="79"/>
      <c r="Q38" s="20"/>
      <c r="R38" s="20"/>
      <c r="S38" s="88"/>
    </row>
    <row r="39" spans="1:19" ht="26.25" customHeight="1">
      <c r="C39" s="78"/>
      <c r="H39" s="23" t="s">
        <v>6</v>
      </c>
      <c r="I39" s="23"/>
      <c r="J39" s="500"/>
      <c r="K39" s="500"/>
      <c r="L39" s="501"/>
      <c r="M39" s="501"/>
      <c r="N39" s="501"/>
      <c r="O39" s="502"/>
      <c r="Q39" s="20"/>
      <c r="R39" s="20"/>
    </row>
    <row r="40" spans="1:19" ht="26.25" customHeight="1">
      <c r="C40" s="78"/>
      <c r="H40" s="23" t="s">
        <v>7</v>
      </c>
      <c r="I40" s="23"/>
      <c r="J40" s="500"/>
      <c r="K40" s="500"/>
      <c r="L40" s="501"/>
      <c r="M40" s="501"/>
      <c r="N40" s="501"/>
      <c r="O40" s="502"/>
    </row>
    <row r="41" spans="1:19">
      <c r="C41" s="78"/>
      <c r="J41" s="21" t="s">
        <v>8</v>
      </c>
      <c r="O41" s="79"/>
    </row>
    <row r="42" spans="1:19">
      <c r="C42" s="78"/>
      <c r="J42" s="24" t="s">
        <v>9</v>
      </c>
      <c r="K42" s="24"/>
      <c r="L42" s="553"/>
      <c r="M42" s="553"/>
      <c r="N42" s="553"/>
      <c r="O42" s="554"/>
    </row>
    <row r="43" spans="1:19">
      <c r="C43" s="78"/>
      <c r="J43" s="24"/>
      <c r="K43" s="24"/>
      <c r="O43" s="79"/>
    </row>
    <row r="44" spans="1:19" ht="8.25" customHeight="1">
      <c r="C44" s="78"/>
      <c r="O44" s="79"/>
    </row>
    <row r="45" spans="1:19" ht="30" customHeight="1">
      <c r="A45" s="22">
        <v>4</v>
      </c>
      <c r="C45" s="512" t="s">
        <v>453</v>
      </c>
      <c r="D45" s="513"/>
      <c r="E45" s="513"/>
      <c r="F45" s="513"/>
      <c r="G45" s="513"/>
      <c r="H45" s="513"/>
      <c r="I45" s="513"/>
      <c r="J45" s="513"/>
      <c r="K45" s="513"/>
      <c r="L45" s="513"/>
      <c r="M45" s="513"/>
      <c r="N45" s="513"/>
      <c r="O45" s="514"/>
    </row>
    <row r="46" spans="1:19">
      <c r="C46" s="81"/>
      <c r="D46" s="25"/>
      <c r="E46" s="25"/>
      <c r="F46" s="25"/>
      <c r="G46" s="25"/>
      <c r="H46" s="25"/>
      <c r="I46" s="25"/>
      <c r="J46" s="25"/>
      <c r="K46" s="25"/>
      <c r="L46" s="25"/>
      <c r="M46" s="25"/>
      <c r="N46" s="25"/>
      <c r="O46" s="82"/>
    </row>
    <row r="47" spans="1:19" ht="18" customHeight="1">
      <c r="C47" s="494" t="s">
        <v>10</v>
      </c>
      <c r="D47" s="531"/>
      <c r="E47" s="532"/>
      <c r="F47" s="536"/>
      <c r="G47" s="537"/>
      <c r="H47" s="538"/>
      <c r="I47" s="538"/>
      <c r="J47" s="538"/>
      <c r="K47" s="538"/>
      <c r="L47" s="538"/>
      <c r="M47" s="528" t="s">
        <v>435</v>
      </c>
      <c r="N47" s="529"/>
      <c r="O47" s="530"/>
    </row>
    <row r="48" spans="1:19" ht="18" customHeight="1">
      <c r="C48" s="533"/>
      <c r="D48" s="534"/>
      <c r="E48" s="535"/>
      <c r="F48" s="539"/>
      <c r="G48" s="540"/>
      <c r="H48" s="540"/>
      <c r="I48" s="540"/>
      <c r="J48" s="540"/>
      <c r="K48" s="540"/>
      <c r="L48" s="540"/>
      <c r="M48" s="515"/>
      <c r="N48" s="516"/>
      <c r="O48" s="517"/>
    </row>
    <row r="49" spans="3:21" ht="18" customHeight="1">
      <c r="C49" s="494" t="s">
        <v>11</v>
      </c>
      <c r="D49" s="495"/>
      <c r="E49" s="496"/>
      <c r="F49" s="549"/>
      <c r="G49" s="550"/>
      <c r="H49" s="550"/>
      <c r="I49" s="550"/>
      <c r="J49" s="550"/>
      <c r="K49" s="550"/>
      <c r="L49" s="126" t="s">
        <v>172</v>
      </c>
      <c r="M49" s="386"/>
      <c r="N49" s="518"/>
      <c r="O49" s="519"/>
    </row>
    <row r="50" spans="3:21" ht="18" customHeight="1">
      <c r="C50" s="497"/>
      <c r="D50" s="498"/>
      <c r="E50" s="499"/>
      <c r="F50" s="551"/>
      <c r="G50" s="552"/>
      <c r="H50" s="552"/>
      <c r="I50" s="552"/>
      <c r="J50" s="552"/>
      <c r="K50" s="552"/>
      <c r="L50" s="387"/>
      <c r="M50" s="492"/>
      <c r="N50" s="493"/>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3"/>
      <c r="G52" s="454"/>
      <c r="H52" s="454"/>
      <c r="I52" s="454"/>
      <c r="J52" s="30" t="s">
        <v>47</v>
      </c>
      <c r="K52" s="30"/>
      <c r="L52" s="455"/>
      <c r="M52" s="455"/>
      <c r="N52" s="456"/>
      <c r="O52" s="457"/>
    </row>
    <row r="53" spans="3:21" ht="22.5" customHeight="1">
      <c r="C53" s="295"/>
      <c r="D53" s="306" t="s">
        <v>19</v>
      </c>
      <c r="E53" s="307" t="s">
        <v>365</v>
      </c>
      <c r="F53" s="444" t="s">
        <v>366</v>
      </c>
      <c r="G53" s="445"/>
      <c r="H53" s="446"/>
      <c r="I53" s="444" t="s">
        <v>367</v>
      </c>
      <c r="J53" s="448"/>
      <c r="K53" s="458"/>
      <c r="L53" s="449"/>
      <c r="M53" s="450"/>
      <c r="N53" s="389" t="s">
        <v>368</v>
      </c>
      <c r="O53" s="390"/>
    </row>
    <row r="54" spans="3:21" ht="22.5" customHeight="1">
      <c r="C54" s="295"/>
      <c r="D54" s="294"/>
      <c r="E54" s="310"/>
      <c r="F54" s="444" t="s">
        <v>369</v>
      </c>
      <c r="G54" s="445"/>
      <c r="H54" s="446"/>
      <c r="I54" s="447" t="s">
        <v>370</v>
      </c>
      <c r="J54" s="448"/>
      <c r="K54" s="448"/>
      <c r="L54" s="449"/>
      <c r="M54" s="450"/>
      <c r="N54" s="389" t="s">
        <v>368</v>
      </c>
      <c r="O54" s="390"/>
    </row>
    <row r="55" spans="3:21" ht="22.5" customHeight="1">
      <c r="C55" s="295"/>
      <c r="D55" s="451" t="s">
        <v>371</v>
      </c>
      <c r="E55" s="452"/>
      <c r="F55" s="444" t="s">
        <v>372</v>
      </c>
      <c r="G55" s="445"/>
      <c r="H55" s="446"/>
      <c r="I55" s="447" t="s">
        <v>373</v>
      </c>
      <c r="J55" s="448"/>
      <c r="K55" s="448"/>
      <c r="L55" s="449"/>
      <c r="M55" s="450"/>
      <c r="N55" s="389" t="s">
        <v>374</v>
      </c>
      <c r="O55" s="390"/>
    </row>
    <row r="56" spans="3:21" ht="22.5" customHeight="1">
      <c r="C56" s="295"/>
      <c r="D56" s="451"/>
      <c r="E56" s="452"/>
      <c r="F56" s="444" t="s">
        <v>375</v>
      </c>
      <c r="G56" s="445"/>
      <c r="H56" s="446"/>
      <c r="I56" s="447" t="s">
        <v>376</v>
      </c>
      <c r="J56" s="448"/>
      <c r="K56" s="448"/>
      <c r="L56" s="449"/>
      <c r="M56" s="4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3"/>
      <c r="G58" s="464"/>
      <c r="H58" s="464"/>
      <c r="I58" s="464"/>
      <c r="J58" s="464"/>
      <c r="K58" s="464"/>
      <c r="L58" s="464"/>
      <c r="M58" s="464"/>
      <c r="N58" s="464"/>
      <c r="O58" s="465"/>
    </row>
    <row r="59" spans="3:21" ht="26.25" customHeight="1">
      <c r="C59" s="300"/>
      <c r="D59" s="317" t="s">
        <v>24</v>
      </c>
      <c r="E59" s="318" t="s">
        <v>378</v>
      </c>
      <c r="F59" s="466"/>
      <c r="G59" s="467"/>
      <c r="H59" s="467"/>
      <c r="I59" s="467"/>
      <c r="J59" s="467"/>
      <c r="K59" s="467"/>
      <c r="L59" s="467"/>
      <c r="M59" s="467"/>
      <c r="N59" s="467"/>
      <c r="O59" s="468"/>
    </row>
    <row r="60" spans="3:21" ht="30" customHeight="1">
      <c r="C60" s="482" t="s">
        <v>297</v>
      </c>
      <c r="D60" s="483"/>
      <c r="E60" s="484"/>
      <c r="F60" s="485" t="s">
        <v>454</v>
      </c>
      <c r="G60" s="486"/>
      <c r="H60" s="486"/>
      <c r="I60" s="486"/>
      <c r="J60" s="486"/>
      <c r="K60" s="486"/>
      <c r="L60" s="486"/>
      <c r="M60" s="486"/>
      <c r="N60" s="486"/>
      <c r="O60" s="487"/>
      <c r="Q60" s="26"/>
    </row>
    <row r="61" spans="3:21" ht="18" customHeight="1">
      <c r="C61" s="177" t="s">
        <v>317</v>
      </c>
      <c r="D61" s="176"/>
      <c r="E61" s="178"/>
      <c r="F61" s="27"/>
      <c r="G61" s="27"/>
      <c r="H61" s="28"/>
      <c r="I61" s="28"/>
      <c r="J61" s="29"/>
      <c r="K61" s="29"/>
      <c r="L61" s="30"/>
      <c r="M61" s="30"/>
      <c r="N61" s="30"/>
      <c r="O61" s="31"/>
      <c r="Q61" s="26"/>
    </row>
    <row r="62" spans="3:21" ht="24.75" customHeight="1">
      <c r="C62" s="491"/>
      <c r="D62" s="488" t="s">
        <v>298</v>
      </c>
      <c r="E62" s="490"/>
      <c r="F62" s="490"/>
      <c r="G62" s="489"/>
      <c r="H62" s="488" t="s">
        <v>318</v>
      </c>
      <c r="I62" s="489"/>
      <c r="J62" s="488" t="s">
        <v>299</v>
      </c>
      <c r="K62" s="490"/>
      <c r="L62" s="489"/>
      <c r="M62" s="488" t="s">
        <v>319</v>
      </c>
      <c r="N62" s="490"/>
      <c r="O62" s="489"/>
      <c r="Q62" s="26"/>
    </row>
    <row r="63" spans="3:21" ht="24.75" customHeight="1">
      <c r="C63" s="491"/>
      <c r="D63" s="471" t="s">
        <v>300</v>
      </c>
      <c r="E63" s="472"/>
      <c r="F63" s="472"/>
      <c r="G63" s="473"/>
      <c r="H63" s="379">
        <f>+別紙!AA9</f>
        <v>0</v>
      </c>
      <c r="I63" s="240" t="s">
        <v>4</v>
      </c>
      <c r="J63" s="474" t="s">
        <v>324</v>
      </c>
      <c r="K63" s="475"/>
      <c r="L63" s="476"/>
      <c r="M63" s="469">
        <f>+別紙!AA14</f>
        <v>0</v>
      </c>
      <c r="N63" s="470"/>
      <c r="O63" s="391" t="s">
        <v>4</v>
      </c>
      <c r="P63" s="162"/>
      <c r="Q63" s="127"/>
      <c r="R63" s="127"/>
      <c r="S63" s="127"/>
      <c r="T63" s="127"/>
      <c r="U63" s="127"/>
    </row>
    <row r="64" spans="3:21" ht="24.75" customHeight="1">
      <c r="C64" s="491"/>
      <c r="D64" s="471" t="s">
        <v>301</v>
      </c>
      <c r="E64" s="472"/>
      <c r="F64" s="472"/>
      <c r="G64" s="473"/>
      <c r="H64" s="379">
        <f>+別紙!AA10</f>
        <v>0</v>
      </c>
      <c r="I64" s="240" t="s">
        <v>4</v>
      </c>
      <c r="J64" s="474" t="s">
        <v>305</v>
      </c>
      <c r="K64" s="475"/>
      <c r="L64" s="476"/>
      <c r="M64" s="469">
        <f>+別紙!AA15</f>
        <v>0</v>
      </c>
      <c r="N64" s="470"/>
      <c r="O64" s="31" t="s">
        <v>4</v>
      </c>
      <c r="P64" s="459"/>
      <c r="Q64" s="460"/>
      <c r="R64" s="460"/>
      <c r="S64" s="460"/>
    </row>
    <row r="65" spans="1:22" ht="24.75" customHeight="1">
      <c r="C65" s="491"/>
      <c r="D65" s="471" t="s">
        <v>302</v>
      </c>
      <c r="E65" s="472"/>
      <c r="F65" s="472"/>
      <c r="G65" s="473"/>
      <c r="H65" s="379">
        <f>+別紙!AA11</f>
        <v>0</v>
      </c>
      <c r="I65" s="240" t="s">
        <v>4</v>
      </c>
      <c r="J65" s="471" t="s">
        <v>306</v>
      </c>
      <c r="K65" s="472"/>
      <c r="L65" s="473"/>
      <c r="M65" s="469">
        <f>+別紙!AA16</f>
        <v>0</v>
      </c>
      <c r="N65" s="470"/>
      <c r="O65" s="378" t="s">
        <v>4</v>
      </c>
      <c r="P65" s="160"/>
      <c r="Q65" s="161"/>
      <c r="R65" s="161"/>
      <c r="S65" s="161"/>
    </row>
    <row r="66" spans="1:22" ht="24.75" customHeight="1">
      <c r="C66" s="392"/>
      <c r="D66" s="471" t="s">
        <v>303</v>
      </c>
      <c r="E66" s="472"/>
      <c r="F66" s="472"/>
      <c r="G66" s="473"/>
      <c r="H66" s="379">
        <f>+別紙!AA12</f>
        <v>0</v>
      </c>
      <c r="I66" s="240" t="s">
        <v>4</v>
      </c>
      <c r="J66" s="471" t="s">
        <v>387</v>
      </c>
      <c r="K66" s="472"/>
      <c r="L66" s="473"/>
      <c r="M66" s="469">
        <f>+別紙!AA17</f>
        <v>0</v>
      </c>
      <c r="N66" s="470"/>
      <c r="O66" s="378" t="s">
        <v>4</v>
      </c>
      <c r="P66" s="160"/>
      <c r="Q66" s="161"/>
      <c r="R66" s="161"/>
      <c r="S66" s="161"/>
    </row>
    <row r="67" spans="1:22" ht="24.75" customHeight="1">
      <c r="C67" s="393"/>
      <c r="D67" s="471" t="s">
        <v>304</v>
      </c>
      <c r="E67" s="472"/>
      <c r="F67" s="472"/>
      <c r="G67" s="473"/>
      <c r="H67" s="379">
        <f>+別紙!AA13</f>
        <v>0</v>
      </c>
      <c r="I67" s="240" t="s">
        <v>4</v>
      </c>
      <c r="J67" s="471" t="s">
        <v>388</v>
      </c>
      <c r="K67" s="472"/>
      <c r="L67" s="473"/>
      <c r="M67" s="469">
        <f>+別紙!AA18</f>
        <v>0</v>
      </c>
      <c r="N67" s="470"/>
      <c r="O67" s="378" t="s">
        <v>4</v>
      </c>
      <c r="P67" s="160"/>
      <c r="Q67" s="161"/>
      <c r="R67" s="161"/>
      <c r="S67" s="161"/>
    </row>
    <row r="68" spans="1:22" ht="24" customHeight="1">
      <c r="C68" s="479" t="s">
        <v>15</v>
      </c>
      <c r="D68" s="480"/>
      <c r="E68" s="481"/>
      <c r="F68" s="27"/>
      <c r="G68" s="27"/>
      <c r="H68" s="28"/>
      <c r="I68" s="28"/>
      <c r="J68" s="29"/>
      <c r="K68" s="29"/>
      <c r="L68" s="30"/>
      <c r="M68" s="30"/>
      <c r="N68" s="30"/>
      <c r="O68" s="31"/>
    </row>
    <row r="69" spans="1:22" ht="10.199999999999999" customHeight="1">
      <c r="C69" s="394"/>
      <c r="D69" s="395"/>
      <c r="E69" s="395"/>
      <c r="F69" s="32"/>
      <c r="G69" s="32"/>
      <c r="H69" s="33"/>
      <c r="I69" s="33"/>
      <c r="J69" s="34"/>
      <c r="K69" s="34"/>
      <c r="L69" s="35"/>
      <c r="M69" s="35"/>
      <c r="N69" s="35"/>
      <c r="O69" s="33"/>
    </row>
    <row r="70" spans="1:22" ht="15" customHeight="1">
      <c r="C70" s="477" t="s">
        <v>409</v>
      </c>
      <c r="D70" s="478"/>
      <c r="E70" s="478"/>
      <c r="F70" s="478"/>
      <c r="G70" s="478"/>
      <c r="H70" s="478"/>
      <c r="I70" s="478"/>
      <c r="J70" s="478"/>
      <c r="K70" s="478"/>
      <c r="L70" s="478"/>
      <c r="M70" s="478"/>
      <c r="N70" s="478"/>
      <c r="O70" s="478"/>
    </row>
    <row r="71" spans="1:22" ht="13.2">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1" t="s">
        <v>455</v>
      </c>
      <c r="E73" s="461"/>
      <c r="F73" s="461"/>
      <c r="G73" s="461"/>
      <c r="H73" s="461"/>
      <c r="I73" s="461"/>
      <c r="J73" s="461"/>
      <c r="K73" s="461"/>
      <c r="L73" s="461"/>
      <c r="M73" s="461"/>
      <c r="N73" s="461"/>
      <c r="O73" s="462"/>
    </row>
    <row r="74" spans="1:22" ht="15" customHeight="1">
      <c r="C74" s="181">
        <v>2</v>
      </c>
      <c r="D74" s="461" t="s">
        <v>362</v>
      </c>
      <c r="E74" s="461"/>
      <c r="F74" s="461"/>
      <c r="G74" s="461"/>
      <c r="H74" s="461"/>
      <c r="I74" s="461"/>
      <c r="J74" s="461"/>
      <c r="K74" s="461"/>
      <c r="L74" s="461"/>
      <c r="M74" s="461"/>
      <c r="N74" s="461"/>
      <c r="O74" s="462"/>
    </row>
    <row r="75" spans="1:22" ht="15" customHeight="1">
      <c r="C75" s="181"/>
      <c r="D75" s="461" t="s">
        <v>363</v>
      </c>
      <c r="E75" s="461"/>
      <c r="F75" s="461"/>
      <c r="G75" s="461"/>
      <c r="H75" s="461"/>
      <c r="I75" s="461"/>
      <c r="J75" s="461"/>
      <c r="K75" s="461"/>
      <c r="L75" s="461"/>
      <c r="M75" s="461"/>
      <c r="N75" s="461"/>
      <c r="O75" s="462"/>
    </row>
    <row r="76" spans="1:22" ht="41.25" customHeight="1">
      <c r="C76" s="181"/>
      <c r="D76" s="461" t="s">
        <v>379</v>
      </c>
      <c r="E76" s="461"/>
      <c r="F76" s="461"/>
      <c r="G76" s="461"/>
      <c r="H76" s="461"/>
      <c r="I76" s="461"/>
      <c r="J76" s="461"/>
      <c r="K76" s="461"/>
      <c r="L76" s="461"/>
      <c r="M76" s="461"/>
      <c r="N76" s="461"/>
      <c r="O76" s="462"/>
    </row>
    <row r="77" spans="1:22" ht="28.2" customHeight="1">
      <c r="A77" s="21"/>
      <c r="B77" s="21"/>
      <c r="C77" s="181">
        <v>3</v>
      </c>
      <c r="D77" s="461" t="s">
        <v>456</v>
      </c>
      <c r="E77" s="461"/>
      <c r="F77" s="461"/>
      <c r="G77" s="461"/>
      <c r="H77" s="461"/>
      <c r="I77" s="461"/>
      <c r="J77" s="461"/>
      <c r="K77" s="461"/>
      <c r="L77" s="461"/>
      <c r="M77" s="461"/>
      <c r="N77" s="461"/>
      <c r="O77" s="462"/>
    </row>
    <row r="78" spans="1:22" ht="28.2" customHeight="1">
      <c r="A78" s="21"/>
      <c r="B78" s="21"/>
      <c r="C78" s="181">
        <v>4</v>
      </c>
      <c r="D78" s="461" t="s">
        <v>457</v>
      </c>
      <c r="E78" s="461"/>
      <c r="F78" s="461"/>
      <c r="G78" s="461"/>
      <c r="H78" s="461"/>
      <c r="I78" s="461"/>
      <c r="J78" s="461"/>
      <c r="K78" s="461"/>
      <c r="L78" s="461"/>
      <c r="M78" s="461"/>
      <c r="N78" s="461"/>
      <c r="O78" s="462"/>
    </row>
    <row r="79" spans="1:22" ht="15" customHeight="1">
      <c r="A79" s="21"/>
      <c r="B79" s="21"/>
      <c r="C79" s="181"/>
      <c r="D79" s="182" t="s">
        <v>412</v>
      </c>
      <c r="E79" s="461" t="s">
        <v>312</v>
      </c>
      <c r="F79" s="461"/>
      <c r="G79" s="461"/>
      <c r="H79" s="461"/>
      <c r="I79" s="461"/>
      <c r="J79" s="461"/>
      <c r="K79" s="461"/>
      <c r="L79" s="461"/>
      <c r="M79" s="461"/>
      <c r="N79" s="461"/>
      <c r="O79" s="462"/>
    </row>
    <row r="80" spans="1:22" ht="15" customHeight="1">
      <c r="A80" s="21"/>
      <c r="B80" s="21"/>
      <c r="C80" s="181"/>
      <c r="D80" s="182" t="s">
        <v>413</v>
      </c>
      <c r="E80" s="461" t="s">
        <v>420</v>
      </c>
      <c r="F80" s="461"/>
      <c r="G80" s="461"/>
      <c r="H80" s="461"/>
      <c r="I80" s="461"/>
      <c r="J80" s="461"/>
      <c r="K80" s="461"/>
      <c r="L80" s="461"/>
      <c r="M80" s="461"/>
      <c r="N80" s="461"/>
      <c r="O80" s="462"/>
      <c r="Q80" s="260" t="s">
        <v>40</v>
      </c>
      <c r="U80"/>
      <c r="V80"/>
    </row>
    <row r="81" spans="1:28" ht="15" customHeight="1">
      <c r="A81" s="21"/>
      <c r="B81" s="21"/>
      <c r="C81" s="181"/>
      <c r="D81" s="182" t="s">
        <v>414</v>
      </c>
      <c r="E81" s="461" t="s">
        <v>421</v>
      </c>
      <c r="F81" s="461"/>
      <c r="G81" s="461"/>
      <c r="H81" s="461"/>
      <c r="I81" s="461"/>
      <c r="J81" s="461"/>
      <c r="K81" s="461"/>
      <c r="L81" s="461"/>
      <c r="M81" s="461"/>
      <c r="N81" s="461"/>
      <c r="O81" s="462"/>
      <c r="Q81" s="260" t="s">
        <v>41</v>
      </c>
      <c r="R81" s="1"/>
      <c r="T81" s="2"/>
      <c r="U81" s="2"/>
    </row>
    <row r="82" spans="1:28" ht="15" customHeight="1">
      <c r="A82" s="21"/>
      <c r="B82" s="21"/>
      <c r="C82" s="181"/>
      <c r="D82" s="182" t="s">
        <v>415</v>
      </c>
      <c r="E82" s="461" t="s">
        <v>422</v>
      </c>
      <c r="F82" s="461"/>
      <c r="G82" s="461"/>
      <c r="H82" s="461"/>
      <c r="I82" s="461"/>
      <c r="J82" s="461"/>
      <c r="K82" s="461"/>
      <c r="L82" s="461"/>
      <c r="M82" s="461"/>
      <c r="N82" s="461"/>
      <c r="O82" s="462"/>
      <c r="Q82" s="260" t="s">
        <v>42</v>
      </c>
      <c r="R82" s="1"/>
      <c r="T82" s="2"/>
      <c r="U82" s="2"/>
    </row>
    <row r="83" spans="1:28" ht="15" customHeight="1">
      <c r="A83" s="21"/>
      <c r="B83" s="21"/>
      <c r="C83" s="181"/>
      <c r="D83" s="182" t="s">
        <v>416</v>
      </c>
      <c r="E83" s="461" t="s">
        <v>423</v>
      </c>
      <c r="F83" s="461"/>
      <c r="G83" s="461"/>
      <c r="H83" s="461"/>
      <c r="I83" s="461"/>
      <c r="J83" s="461"/>
      <c r="K83" s="461"/>
      <c r="L83" s="461"/>
      <c r="M83" s="461"/>
      <c r="N83" s="461"/>
      <c r="O83" s="462"/>
      <c r="Q83" s="260" t="s">
        <v>44</v>
      </c>
      <c r="T83" s="2"/>
      <c r="U83" s="2"/>
    </row>
    <row r="84" spans="1:28" ht="15" customHeight="1">
      <c r="A84" s="21"/>
      <c r="B84" s="21"/>
      <c r="C84" s="181"/>
      <c r="D84" s="182" t="s">
        <v>417</v>
      </c>
      <c r="E84" s="461" t="s">
        <v>313</v>
      </c>
      <c r="F84" s="461"/>
      <c r="G84" s="461"/>
      <c r="H84" s="461"/>
      <c r="I84" s="461"/>
      <c r="J84" s="461"/>
      <c r="K84" s="461"/>
      <c r="L84" s="461"/>
      <c r="M84" s="461"/>
      <c r="N84" s="461"/>
      <c r="O84" s="462"/>
      <c r="Q84" s="260" t="s">
        <v>43</v>
      </c>
      <c r="T84" s="2"/>
      <c r="U84" s="2"/>
    </row>
    <row r="85" spans="1:28" ht="15" customHeight="1">
      <c r="A85" s="21"/>
      <c r="B85" s="21"/>
      <c r="C85" s="181"/>
      <c r="D85" s="182" t="s">
        <v>418</v>
      </c>
      <c r="E85" s="461" t="s">
        <v>424</v>
      </c>
      <c r="F85" s="461"/>
      <c r="G85" s="461"/>
      <c r="H85" s="461"/>
      <c r="I85" s="461"/>
      <c r="J85" s="461"/>
      <c r="K85" s="461"/>
      <c r="L85" s="461"/>
      <c r="M85" s="461"/>
      <c r="N85" s="461"/>
      <c r="O85" s="462"/>
      <c r="R85" s="38"/>
      <c r="T85" s="2"/>
      <c r="U85" s="2"/>
    </row>
    <row r="86" spans="1:28" ht="15" customHeight="1">
      <c r="A86" s="21"/>
      <c r="B86" s="21"/>
      <c r="C86" s="181"/>
      <c r="D86" s="182" t="s">
        <v>410</v>
      </c>
      <c r="E86" s="461" t="s">
        <v>425</v>
      </c>
      <c r="F86" s="461"/>
      <c r="G86" s="461"/>
      <c r="H86" s="461"/>
      <c r="I86" s="461"/>
      <c r="J86" s="461"/>
      <c r="K86" s="461"/>
      <c r="L86" s="461"/>
      <c r="M86" s="461"/>
      <c r="N86" s="461"/>
      <c r="O86" s="462"/>
      <c r="Q86" s="24"/>
      <c r="R86" s="24"/>
      <c r="S86" s="24"/>
      <c r="T86" s="24"/>
      <c r="U86" s="24"/>
      <c r="V86" s="24"/>
      <c r="W86" s="24"/>
      <c r="X86" s="24"/>
      <c r="Y86" s="24"/>
      <c r="Z86" s="24"/>
    </row>
    <row r="87" spans="1:28" ht="15" customHeight="1">
      <c r="A87" s="21"/>
      <c r="B87" s="21"/>
      <c r="C87" s="181"/>
      <c r="D87" s="182" t="s">
        <v>419</v>
      </c>
      <c r="E87" s="461" t="s">
        <v>426</v>
      </c>
      <c r="F87" s="461"/>
      <c r="G87" s="461"/>
      <c r="H87" s="461"/>
      <c r="I87" s="461"/>
      <c r="J87" s="461"/>
      <c r="K87" s="461"/>
      <c r="L87" s="461"/>
      <c r="M87" s="461"/>
      <c r="N87" s="461"/>
      <c r="O87" s="462"/>
      <c r="Q87" s="235"/>
      <c r="R87" s="235"/>
      <c r="S87" s="235"/>
      <c r="T87" s="235"/>
      <c r="U87" s="235"/>
      <c r="V87" s="235"/>
      <c r="W87" s="235"/>
      <c r="X87" s="235"/>
      <c r="Y87" s="235"/>
      <c r="Z87" s="235"/>
      <c r="AA87"/>
    </row>
    <row r="88" spans="1:28" ht="15" customHeight="1">
      <c r="A88" s="21"/>
      <c r="B88" s="21"/>
      <c r="C88" s="181"/>
      <c r="D88" s="182" t="s">
        <v>411</v>
      </c>
      <c r="E88" s="461" t="s">
        <v>314</v>
      </c>
      <c r="F88" s="461"/>
      <c r="G88" s="461"/>
      <c r="H88" s="461"/>
      <c r="I88" s="461"/>
      <c r="J88" s="461"/>
      <c r="K88" s="461"/>
      <c r="L88" s="461"/>
      <c r="M88" s="461"/>
      <c r="N88" s="461"/>
      <c r="O88" s="462"/>
      <c r="Q88" s="3"/>
      <c r="R88" s="3"/>
      <c r="S88" s="3"/>
      <c r="T88" s="3"/>
      <c r="U88" s="3"/>
      <c r="V88" s="3"/>
      <c r="W88" s="3"/>
      <c r="X88" s="3"/>
      <c r="Y88" s="3"/>
      <c r="AA88" s="91"/>
    </row>
    <row r="89" spans="1:28" ht="28.2" customHeight="1">
      <c r="A89" s="21"/>
      <c r="B89" s="21"/>
      <c r="C89" s="181"/>
      <c r="D89" s="182" t="s">
        <v>308</v>
      </c>
      <c r="E89" s="461" t="s">
        <v>407</v>
      </c>
      <c r="F89" s="461"/>
      <c r="G89" s="461"/>
      <c r="H89" s="461"/>
      <c r="I89" s="461"/>
      <c r="J89" s="461"/>
      <c r="K89" s="461"/>
      <c r="L89" s="461"/>
      <c r="M89" s="461"/>
      <c r="N89" s="461"/>
      <c r="O89" s="462"/>
      <c r="Q89" s="3"/>
      <c r="R89" s="3"/>
      <c r="S89" s="3"/>
      <c r="T89" s="3"/>
      <c r="U89" s="91"/>
      <c r="V89" s="3"/>
      <c r="W89" s="3"/>
      <c r="X89" s="3"/>
      <c r="Y89" s="3"/>
      <c r="AA89" s="91"/>
    </row>
    <row r="90" spans="1:28" ht="15" customHeight="1">
      <c r="A90" s="21"/>
      <c r="B90" s="21"/>
      <c r="C90" s="181"/>
      <c r="D90" s="182" t="s">
        <v>309</v>
      </c>
      <c r="E90" s="461" t="s">
        <v>315</v>
      </c>
      <c r="F90" s="461"/>
      <c r="G90" s="461"/>
      <c r="H90" s="461"/>
      <c r="I90" s="461"/>
      <c r="J90" s="461"/>
      <c r="K90" s="461"/>
      <c r="L90" s="461"/>
      <c r="M90" s="461"/>
      <c r="N90" s="461"/>
      <c r="O90" s="462"/>
      <c r="Q90" s="91"/>
      <c r="R90" s="3"/>
      <c r="S90" s="3"/>
      <c r="T90" s="3"/>
      <c r="U90" s="3"/>
      <c r="V90" s="3"/>
      <c r="W90" s="3"/>
      <c r="X90" s="3"/>
      <c r="Y90" s="3"/>
      <c r="AA90" s="91"/>
      <c r="AB90" s="236"/>
    </row>
    <row r="91" spans="1:28" ht="28.2" customHeight="1">
      <c r="A91" s="21"/>
      <c r="B91" s="21"/>
      <c r="C91" s="181"/>
      <c r="D91" s="182" t="s">
        <v>310</v>
      </c>
      <c r="E91" s="461" t="s">
        <v>408</v>
      </c>
      <c r="F91" s="461"/>
      <c r="G91" s="461"/>
      <c r="H91" s="461"/>
      <c r="I91" s="461"/>
      <c r="J91" s="461"/>
      <c r="K91" s="461"/>
      <c r="L91" s="461"/>
      <c r="M91" s="461"/>
      <c r="N91" s="461"/>
      <c r="O91" s="462"/>
      <c r="Q91" s="3"/>
      <c r="R91" s="3"/>
      <c r="S91" s="3"/>
      <c r="T91" s="3"/>
      <c r="U91" s="91"/>
      <c r="V91" s="3"/>
      <c r="W91" s="3"/>
      <c r="X91" s="3"/>
      <c r="Y91" s="3"/>
      <c r="Z91" s="3"/>
      <c r="AA91" s="91"/>
    </row>
    <row r="92" spans="1:28" ht="28.2" customHeight="1">
      <c r="A92" s="21"/>
      <c r="B92" s="21"/>
      <c r="C92" s="181"/>
      <c r="D92" s="182" t="s">
        <v>311</v>
      </c>
      <c r="E92" s="461" t="s">
        <v>316</v>
      </c>
      <c r="F92" s="461"/>
      <c r="G92" s="461"/>
      <c r="H92" s="461"/>
      <c r="I92" s="461"/>
      <c r="J92" s="461"/>
      <c r="K92" s="461"/>
      <c r="L92" s="461"/>
      <c r="M92" s="461"/>
      <c r="N92" s="461"/>
      <c r="O92" s="462"/>
      <c r="Q92" s="3"/>
      <c r="R92" s="3"/>
      <c r="S92" s="3"/>
      <c r="T92" s="3"/>
      <c r="U92" s="3"/>
      <c r="V92" s="3"/>
      <c r="W92" s="3"/>
      <c r="X92" s="3"/>
      <c r="Y92" s="3"/>
      <c r="Z92" s="3"/>
      <c r="AA92" s="3"/>
    </row>
    <row r="93" spans="1:28" ht="28.2" customHeight="1">
      <c r="A93" s="21"/>
      <c r="B93" s="21"/>
      <c r="C93" s="181">
        <v>5</v>
      </c>
      <c r="D93" s="461" t="s">
        <v>386</v>
      </c>
      <c r="E93" s="461"/>
      <c r="F93" s="461"/>
      <c r="G93" s="461"/>
      <c r="H93" s="461"/>
      <c r="I93" s="461"/>
      <c r="J93" s="461"/>
      <c r="K93" s="461"/>
      <c r="L93" s="461"/>
      <c r="M93" s="461"/>
      <c r="N93" s="461"/>
      <c r="O93" s="462"/>
      <c r="Q93" s="3"/>
      <c r="R93" s="3"/>
      <c r="S93" s="3"/>
      <c r="T93" s="3"/>
      <c r="U93" s="3"/>
      <c r="V93" s="3"/>
      <c r="W93" s="3"/>
      <c r="X93" s="3"/>
      <c r="Y93" s="3"/>
      <c r="Z93" s="3"/>
      <c r="AA93" s="3"/>
    </row>
    <row r="94" spans="1:28" ht="15" customHeight="1">
      <c r="A94" s="21"/>
      <c r="B94" s="21"/>
      <c r="C94" s="181">
        <v>6</v>
      </c>
      <c r="D94" s="461" t="s">
        <v>385</v>
      </c>
      <c r="E94" s="461"/>
      <c r="F94" s="461"/>
      <c r="G94" s="461"/>
      <c r="H94" s="461"/>
      <c r="I94" s="461"/>
      <c r="J94" s="461"/>
      <c r="K94" s="461"/>
      <c r="L94" s="461"/>
      <c r="M94" s="461"/>
      <c r="N94" s="461"/>
      <c r="O94" s="462"/>
      <c r="Q94"/>
      <c r="R94"/>
      <c r="S94"/>
      <c r="T94"/>
      <c r="U94"/>
      <c r="V94"/>
      <c r="W94"/>
      <c r="X94"/>
      <c r="Y94"/>
      <c r="Z94"/>
    </row>
    <row r="95" spans="1:28" ht="13.2"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336</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361</v>
      </c>
    </row>
    <row r="139" spans="17:17" ht="13.2">
      <c r="Q139" s="262" t="s">
        <v>359</v>
      </c>
    </row>
    <row r="140" spans="17:17" ht="13.2">
      <c r="Q140" s="262" t="s">
        <v>360</v>
      </c>
    </row>
    <row r="141" spans="17:17">
      <c r="Q141" s="260"/>
    </row>
    <row r="142" spans="17:17" ht="13.2">
      <c r="Q142" s="261" t="s">
        <v>157</v>
      </c>
    </row>
    <row r="143" spans="17:17">
      <c r="Q143" s="260" t="s">
        <v>154</v>
      </c>
    </row>
    <row r="144" spans="17:17">
      <c r="Q144" s="21" t="s">
        <v>156</v>
      </c>
    </row>
  </sheetData>
  <sheetProtection algorithmName="SHA-512" hashValue="xovWxySMnithxakhLQ9mWwy5Z9o/dcgNj/R9PYf+/DVd7+qv33Y7Ko5uNBjul7x4EFirtBdbV0tRzF0ZKZ5XUg==" saltValue="4dNJ/U6nqc8LxTGaxBDTzA=="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4" t="s">
        <v>89</v>
      </c>
      <c r="C7" s="565"/>
      <c r="D7" s="638" t="s">
        <v>210</v>
      </c>
      <c r="E7" s="639"/>
      <c r="F7" s="639"/>
      <c r="G7" s="639"/>
      <c r="H7" s="639"/>
      <c r="I7" s="640"/>
      <c r="J7" s="143"/>
      <c r="K7" s="53"/>
      <c r="L7" s="156"/>
      <c r="M7" s="674" t="s">
        <v>107</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ZzoqGDq1lPNa0OuGECQP96+b4VcY3E4m8GiIcoytdEmqWV7MOmnWfIAwEyJJDQDjKP6ESwekLeYTre37qY+VQ==" saltValue="jfdDC20n5PY9hrWXYmtcV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4" t="s">
        <v>89</v>
      </c>
      <c r="C7" s="565"/>
      <c r="D7" s="638" t="s">
        <v>211</v>
      </c>
      <c r="E7" s="639"/>
      <c r="F7" s="639"/>
      <c r="G7" s="639"/>
      <c r="H7" s="639"/>
      <c r="I7" s="640"/>
      <c r="J7" s="143"/>
      <c r="K7" s="53"/>
      <c r="L7" s="156"/>
      <c r="M7" s="674" t="s">
        <v>108</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BDPKgRWnKW913mOl6r6i8tJQfSrnDTxtB04VYo6S1I4Kgiu9e5bCvgnPm3rk0cnEJJPhZvBHUGunJnnwMOljQ==" saltValue="8ENFZZpMdbvehpMCqZ7amQ=="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4" t="s">
        <v>89</v>
      </c>
      <c r="C7" s="565"/>
      <c r="D7" s="638" t="s">
        <v>212</v>
      </c>
      <c r="E7" s="639"/>
      <c r="F7" s="639"/>
      <c r="G7" s="639"/>
      <c r="H7" s="639"/>
      <c r="I7" s="640"/>
      <c r="J7" s="143"/>
      <c r="K7" s="53"/>
      <c r="L7" s="156"/>
      <c r="M7" s="674" t="s">
        <v>92</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ezzoFoBGAzDPDeepplNfqlqwMnLllZiK4WetEwv1mSePxqmiSJb3FkCKEY5cTCQYIbZkwyvGFTIHDMjpH2KYVw==" saltValue="B2KMypQ3DIeTGeOmAEFUx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4" t="s">
        <v>89</v>
      </c>
      <c r="C7" s="565"/>
      <c r="D7" s="638" t="s">
        <v>213</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J4SQSl1YqWzxzIJL8iYjObCxIOYQBmK5XdM/YhVDS6RMhAF3IYbIicsX9fMuHypXEH8RE6DdSl/KmJiGkR6XwA==" saltValue="CTVBWk7nB4ZOu6S+2d0cY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4" t="s">
        <v>89</v>
      </c>
      <c r="C7" s="565"/>
      <c r="D7" s="638" t="s">
        <v>214</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6F0UkQe30OQDsz4hfQNsO91TWWIuHHmeKNwKX2xZtMimRry2YLQmso9pnvnrUSfm+n8llLWcfrZa6PB7UGmE5g==" saltValue="NRawbQSY2fv057KxmNTiYA=="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4" t="s">
        <v>89</v>
      </c>
      <c r="C7" s="565"/>
      <c r="D7" s="638" t="s">
        <v>215</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q21Q4TwE5kZBmWa8fCl4gxpLvaBUw0tqoN6bFhftUyqhSLJ/OHuV9W5tKDcrVffztLTA1CLbP232i1jcJlJ+Yw==" saltValue="RV9ZIc1w11x9P3S0J0Eos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4" t="s">
        <v>89</v>
      </c>
      <c r="C7" s="565"/>
      <c r="D7" s="638" t="s">
        <v>216</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jFlqSQ2dCsWhrbdPaZv4WlecGUb7rvz6QCNVDC+B5X/Qhy5SmobuLzml3/9iCruHG7O32rIqgxbuXtdlfQVWQ==" saltValue="3Udvl3hNvS2laphyn1RSK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4" t="s">
        <v>89</v>
      </c>
      <c r="C7" s="565"/>
      <c r="D7" s="638" t="s">
        <v>217</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14k0tv+wJ/kBJiYpOIiOPKaOwpua4FB+pCb4mS5wxhD0xLDrgpxTum0tZrh2ipGZzXE0r6JMFOJH0M1TFRI9g==" saltValue="HEJCfS+QPz5ys4y2SbEv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4" t="s">
        <v>89</v>
      </c>
      <c r="C7" s="565"/>
      <c r="D7" s="638" t="s">
        <v>218</v>
      </c>
      <c r="E7" s="639"/>
      <c r="F7" s="639"/>
      <c r="G7" s="639"/>
      <c r="H7" s="639"/>
      <c r="I7" s="640"/>
      <c r="J7" s="143"/>
      <c r="K7" s="53"/>
      <c r="L7" s="156"/>
      <c r="M7" s="674" t="s">
        <v>109</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zkystqd5qfTh4Ye+NjMSnAa+YecjvEGi48eCqP4mU3IVjAtYzeUKxMr0881kkFFq1mFAFg+pedNL/aY+oLJDQ==" saltValue="gzk1mEN9ZmNjm90RO49shw=="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4" t="s">
        <v>89</v>
      </c>
      <c r="C7" s="565"/>
      <c r="D7" s="638" t="s">
        <v>219</v>
      </c>
      <c r="E7" s="639"/>
      <c r="F7" s="639"/>
      <c r="G7" s="639"/>
      <c r="H7" s="639"/>
      <c r="I7" s="640"/>
      <c r="J7" s="143"/>
      <c r="K7" s="53"/>
      <c r="L7" s="156"/>
      <c r="M7" s="674" t="s">
        <v>110</v>
      </c>
      <c r="N7" s="675"/>
      <c r="O7" s="675"/>
      <c r="P7" s="675"/>
      <c r="Q7" s="675"/>
      <c r="R7" s="675"/>
      <c r="S7" s="675"/>
      <c r="T7" s="675"/>
      <c r="U7" s="675"/>
      <c r="V7" s="675"/>
      <c r="W7" s="676"/>
      <c r="X7" s="676"/>
      <c r="Y7" s="675"/>
      <c r="Z7" s="675"/>
      <c r="AA7" s="675"/>
      <c r="AB7" s="677"/>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qWobYOOzX4i9onUH8YUekmX2OJeV70p/S0xa9sbUpmISvCbBBxJy5do5kR4GTxVKEsK/IRQf/PwCzNwl0o54A==" saltValue="UloP8G4HKKwq/ZDDMI+7AQ=="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6" zoomScaleNormal="100" workbookViewId="0">
      <selection activeCell="D24" sqref="D24:F3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0" width="9" style="40"/>
    <col min="51" max="51" width="49.77734375" style="40" bestFit="1" customWidth="1"/>
    <col min="52" max="53" width="9" style="40"/>
    <col min="54" max="54" width="54.44140625" style="40" bestFit="1" customWidth="1"/>
    <col min="55" max="55" width="13" style="40" bestFit="1" customWidth="1"/>
    <col min="56" max="56" width="24.33203125" style="40" bestFit="1" customWidth="1"/>
    <col min="57" max="58" width="9" style="40"/>
    <col min="59" max="59" width="16.21875" style="40" customWidth="1"/>
    <col min="60" max="16384" width="9" style="40"/>
  </cols>
  <sheetData>
    <row r="1" spans="2:49" ht="27" customHeight="1">
      <c r="F1" s="39"/>
      <c r="S1" s="85" t="s">
        <v>93</v>
      </c>
      <c r="T1" s="85" t="s">
        <v>283</v>
      </c>
    </row>
    <row r="2" spans="2:49" ht="12" customHeight="1" thickBot="1">
      <c r="B2" s="647" t="s">
        <v>273</v>
      </c>
      <c r="C2" s="647"/>
      <c r="D2" s="647"/>
      <c r="E2" s="647"/>
      <c r="F2" s="647"/>
      <c r="G2" s="647"/>
      <c r="H2" s="647"/>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2" customHeight="1">
      <c r="B3" s="647"/>
      <c r="C3" s="647"/>
      <c r="D3" s="647"/>
      <c r="E3" s="647"/>
      <c r="F3" s="647"/>
      <c r="G3" s="647"/>
      <c r="H3" s="647"/>
      <c r="I3"/>
      <c r="J3"/>
      <c r="K3"/>
      <c r="L3"/>
      <c r="M3"/>
      <c r="N3"/>
      <c r="O3"/>
      <c r="P3"/>
      <c r="Q3"/>
      <c r="R3"/>
      <c r="S3"/>
      <c r="T3"/>
      <c r="U3"/>
      <c r="V3"/>
      <c r="W3"/>
      <c r="X3"/>
      <c r="Y3"/>
      <c r="Z3" s="42"/>
      <c r="AA3" s="42"/>
      <c r="AB3" s="616"/>
      <c r="AC3" s="617"/>
      <c r="AD3" s="617"/>
      <c r="AE3" s="86"/>
      <c r="AF3" s="108"/>
      <c r="AG3" s="108"/>
      <c r="AH3" s="108"/>
      <c r="AI3" s="108"/>
      <c r="AJ3" s="108"/>
      <c r="AK3" s="108"/>
      <c r="AL3" s="108"/>
      <c r="AM3" s="108"/>
      <c r="AN3" s="108"/>
      <c r="AO3" s="108"/>
      <c r="AP3" s="618" t="s">
        <v>328</v>
      </c>
      <c r="AQ3" s="619"/>
      <c r="AR3" s="620"/>
      <c r="AS3" s="624" t="s">
        <v>0</v>
      </c>
      <c r="AT3" s="625"/>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1"/>
      <c r="AQ4" s="622"/>
      <c r="AR4" s="623"/>
      <c r="AS4" s="626" t="str">
        <f>+表紙!N28</f>
        <v>　</v>
      </c>
      <c r="AT4" s="627"/>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5" t="s">
        <v>101</v>
      </c>
      <c r="AA5" s="635"/>
      <c r="AB5" s="636"/>
      <c r="AC5" s="636"/>
      <c r="AD5" s="636"/>
      <c r="AE5" s="86" t="s">
        <v>95</v>
      </c>
      <c r="AF5" s="657">
        <f>+表紙!F47</f>
        <v>0</v>
      </c>
      <c r="AG5" s="657"/>
      <c r="AH5" s="657"/>
      <c r="AI5" s="657"/>
      <c r="AJ5" s="657"/>
      <c r="AK5" s="657"/>
      <c r="AL5" s="657"/>
      <c r="AM5" s="657"/>
      <c r="AN5" s="657"/>
      <c r="AO5" s="657"/>
      <c r="AP5" s="657"/>
      <c r="AQ5" s="657"/>
      <c r="AR5" s="657"/>
      <c r="AS5" s="657"/>
      <c r="AT5" s="657"/>
      <c r="AU5" s="657"/>
      <c r="AV5" s="241"/>
      <c r="AW5" s="404"/>
    </row>
    <row r="6" spans="2:49" ht="24.75" customHeight="1" thickBot="1">
      <c r="B6" s="155" t="s">
        <v>458</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2" customHeight="1" thickBot="1">
      <c r="B7" s="564" t="s">
        <v>89</v>
      </c>
      <c r="C7" s="565"/>
      <c r="D7" s="638" t="s">
        <v>329</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4"/>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4"/>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2"/>
      <c r="AF10" s="56"/>
      <c r="AN10" s="53"/>
      <c r="AO10" s="53"/>
      <c r="AP10" s="53"/>
      <c r="AQ10" s="53"/>
      <c r="AR10" s="53"/>
      <c r="AS10"/>
      <c r="AT10"/>
      <c r="AU10"/>
      <c r="AV10"/>
      <c r="AW10" s="404"/>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4"/>
    </row>
    <row r="12" spans="2:49" ht="24.75" customHeight="1" thickTop="1" thickBot="1">
      <c r="F12" s="576">
        <f>+ROUND(P12,1)+ROUND(P15,1)+ROUND(P18,1)+ROUND(P24,1)+P27-ROUND(F15,1)</f>
        <v>0</v>
      </c>
      <c r="G12" s="577"/>
      <c r="H12" s="577"/>
      <c r="I12" s="52" t="s">
        <v>256</v>
      </c>
      <c r="J12" s="53"/>
      <c r="K12" s="54"/>
      <c r="L12" s="53"/>
      <c r="M12" s="582"/>
      <c r="N12" s="55"/>
      <c r="P12" s="562"/>
      <c r="Q12" s="580"/>
      <c r="R12" s="580"/>
      <c r="S12" s="580"/>
      <c r="T12" s="52" t="s">
        <v>22</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4" t="s">
        <v>23</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4"/>
    </row>
    <row r="15" spans="2:49" ht="24.75" customHeight="1" thickBot="1">
      <c r="F15" s="629"/>
      <c r="G15" s="630"/>
      <c r="H15" s="630"/>
      <c r="I15" s="44" t="s">
        <v>256</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4"/>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31</v>
      </c>
      <c r="AT16" s="556"/>
      <c r="AU16" s="95"/>
      <c r="AV16" s="44" t="s">
        <v>13</v>
      </c>
      <c r="AW16" s="404"/>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4"/>
    </row>
    <row r="18" spans="2:49" ht="24.75" customHeight="1" thickBot="1">
      <c r="K18" s="56"/>
      <c r="L18" s="53"/>
      <c r="M18" s="582"/>
      <c r="N18" s="56"/>
      <c r="P18" s="562"/>
      <c r="Q18" s="580"/>
      <c r="R18" s="580"/>
      <c r="S18" s="580"/>
      <c r="T18" s="52" t="s">
        <v>14</v>
      </c>
      <c r="U18"/>
      <c r="V18" s="247"/>
      <c r="W18"/>
      <c r="X18" s="193"/>
      <c r="Y18" s="576">
        <f>+ROUND(AH9,1)+ROUND(AH12,1)+ROUND(AH15,1)+AH18</f>
        <v>0</v>
      </c>
      <c r="Z18" s="577"/>
      <c r="AA18" s="577"/>
      <c r="AB18" s="52" t="s">
        <v>4</v>
      </c>
      <c r="AC18" s="191"/>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43" t="s">
        <v>437</v>
      </c>
    </row>
    <row r="20" spans="2:49" ht="27" customHeight="1" thickTop="1" thickBot="1">
      <c r="K20" s="56"/>
      <c r="L20" s="53"/>
      <c r="M20" s="582"/>
      <c r="N20" s="56"/>
      <c r="P20" s="45" t="s">
        <v>48</v>
      </c>
      <c r="Q20" s="558" t="s">
        <v>277</v>
      </c>
      <c r="R20" s="558"/>
      <c r="S20" s="558"/>
      <c r="T20" s="559"/>
      <c r="U20" s="133"/>
      <c r="V20" s="248"/>
      <c r="W20" s="250"/>
      <c r="X20" s="251"/>
      <c r="Y20" s="136" t="s">
        <v>25</v>
      </c>
      <c r="Z20" s="558" t="s">
        <v>278</v>
      </c>
      <c r="AA20" s="558"/>
      <c r="AB20" s="559"/>
      <c r="AC20" s="53"/>
      <c r="AD20" s="53"/>
      <c r="AE20" s="582"/>
      <c r="AG20" s="53"/>
      <c r="AH20" s="53"/>
      <c r="AI20" s="56"/>
      <c r="AJ20" s="53"/>
      <c r="AK20" s="53"/>
      <c r="AL20" s="147"/>
      <c r="AM20" s="56"/>
      <c r="AN20" s="255"/>
      <c r="AO20" s="637" t="s">
        <v>254</v>
      </c>
      <c r="AP20" s="585"/>
      <c r="AQ20" s="190"/>
      <c r="AR20" s="53"/>
      <c r="AS20" s="58"/>
      <c r="AT20" s="58"/>
      <c r="AW20" s="644"/>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3"/>
      <c r="V21" s="133"/>
      <c r="W21" s="133"/>
      <c r="X21" s="133"/>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4"/>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34</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4"/>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179</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4"/>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4"/>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1" t="s">
        <v>224</v>
      </c>
      <c r="C29" s="642"/>
      <c r="D29" s="630">
        <v>0</v>
      </c>
      <c r="E29" s="630"/>
      <c r="F29" s="630"/>
      <c r="G29" s="194" t="s">
        <v>198</v>
      </c>
      <c r="H29" s="608">
        <f>+AL27</f>
        <v>0</v>
      </c>
      <c r="I29" s="609"/>
      <c r="J29" s="194" t="s">
        <v>198</v>
      </c>
      <c r="M29" s="582"/>
      <c r="P29" s="56"/>
      <c r="Q29" s="144"/>
      <c r="R29" s="51" t="s">
        <v>182</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4"/>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4"/>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4"/>
    </row>
    <row r="32" spans="2:49" ht="27" customHeight="1" thickTop="1" thickBot="1">
      <c r="B32" s="641" t="s">
        <v>428</v>
      </c>
      <c r="C32" s="642"/>
      <c r="D32" s="630">
        <v>0</v>
      </c>
      <c r="E32" s="630"/>
      <c r="F32" s="630"/>
      <c r="G32" s="194" t="s">
        <v>198</v>
      </c>
      <c r="H32" s="608">
        <f>+AS27</f>
        <v>0</v>
      </c>
      <c r="I32" s="609"/>
      <c r="J32" s="194" t="s">
        <v>198</v>
      </c>
      <c r="M32" s="582"/>
      <c r="P32" s="56"/>
      <c r="Q32" s="144"/>
      <c r="R32" s="51" t="s">
        <v>184</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4"/>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4"/>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3PZVnU7UZFugfzwipPYFm5YHm8vS77XnjxdsCAksQwcxO87sZQHwn16OtT2UZ57K02fTG2dWWIQ7PNnPTmZI0w==" saltValue="pwFug+P8Dr4gZNfx0YwZr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4" t="s">
        <v>89</v>
      </c>
      <c r="C7" s="565"/>
      <c r="D7" s="638" t="s">
        <v>220</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Cg588X3BsR7HCjEjO031WVsPu1j7/xKnI/q/GeIcpBlmPLmpCq2+diG/wmOf2ATiB0CeOABO43623C/SkfZazw==" saltValue="ZILx1eVAF5EyEL7okn5aQ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93</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4" t="s">
        <v>89</v>
      </c>
      <c r="C7" s="565"/>
      <c r="D7" s="638" t="s">
        <v>221</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64"/>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IVgEZlzOhTYmlfK34imbCvB4KaUNT9qV8KatKZ12tsYBvfNLWarN+AFQ0Mx1gpKenJoo4DIsxwq/+VglaOj1A==" saltValue="dqNw++KX+uBzAM5l3XvkcA=="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F8" sqref="F8"/>
    </sheetView>
  </sheetViews>
  <sheetFormatPr defaultColWidth="9" defaultRowHeight="10.8"/>
  <cols>
    <col min="1" max="1" width="2.44140625" style="9" customWidth="1"/>
    <col min="2" max="3" width="3.77734375" style="9" customWidth="1"/>
    <col min="4" max="4" width="4.44140625" style="9" customWidth="1"/>
    <col min="5" max="5" width="3.77734375" style="9" customWidth="1"/>
    <col min="6" max="6" width="40.77734375" style="9" customWidth="1"/>
    <col min="7" max="7" width="9.77734375" style="9" customWidth="1"/>
    <col min="8" max="8" width="10.33203125" style="9" customWidth="1"/>
    <col min="9" max="26" width="9.77734375" style="9" customWidth="1"/>
    <col min="27" max="27" width="11.77734375" style="9" customWidth="1"/>
    <col min="28" max="16384" width="9" style="9"/>
  </cols>
  <sheetData>
    <row r="1" spans="2:27" ht="21">
      <c r="C1" s="19" t="s">
        <v>339</v>
      </c>
      <c r="D1" s="19"/>
      <c r="E1" s="19"/>
    </row>
    <row r="2" spans="2:27" ht="23.25" customHeight="1">
      <c r="E2" s="274" t="s">
        <v>340</v>
      </c>
    </row>
    <row r="3" spans="2:27" ht="14.1" customHeight="1" thickBot="1">
      <c r="B3" s="729" t="s">
        <v>273</v>
      </c>
      <c r="C3" s="729"/>
      <c r="D3" s="729"/>
      <c r="E3" s="729"/>
      <c r="F3" s="729"/>
      <c r="G3" s="110"/>
      <c r="H3" s="110"/>
      <c r="I3" s="110"/>
      <c r="J3" s="110"/>
      <c r="K3" s="110"/>
      <c r="Y3"/>
      <c r="Z3"/>
      <c r="AA3" s="111"/>
    </row>
    <row r="4" spans="2:27" ht="14.1" customHeight="1">
      <c r="B4" s="729"/>
      <c r="C4" s="729"/>
      <c r="D4" s="729"/>
      <c r="E4" s="729"/>
      <c r="F4" s="729"/>
      <c r="G4" s="110"/>
      <c r="H4" s="110"/>
      <c r="I4" s="110"/>
      <c r="J4" s="110"/>
      <c r="K4" s="110"/>
      <c r="Y4" s="733" t="s">
        <v>327</v>
      </c>
      <c r="Z4" s="112" t="s">
        <v>112</v>
      </c>
      <c r="AA4" s="113" t="s">
        <v>113</v>
      </c>
    </row>
    <row r="5" spans="2:27" ht="14.1" customHeight="1" thickBot="1">
      <c r="C5" s="110"/>
      <c r="D5" s="110"/>
      <c r="E5" s="110"/>
      <c r="F5" s="110"/>
      <c r="G5" s="110"/>
      <c r="H5" s="110"/>
      <c r="I5" s="110"/>
      <c r="J5" s="110"/>
      <c r="K5" s="110"/>
      <c r="Y5" s="734"/>
      <c r="Z5" s="114" t="str">
        <f>+表紙!N28</f>
        <v>　</v>
      </c>
      <c r="AA5" s="114" t="str">
        <f>+表紙!O28</f>
        <v>　</v>
      </c>
    </row>
    <row r="6" spans="2:27" ht="15" customHeight="1" thickBot="1">
      <c r="B6" s="165" t="s">
        <v>99</v>
      </c>
      <c r="C6" s="165"/>
      <c r="D6" s="165"/>
      <c r="E6" s="165"/>
      <c r="F6" s="165"/>
      <c r="G6" s="165"/>
      <c r="H6" s="165"/>
      <c r="I6" s="165"/>
      <c r="J6" s="165"/>
      <c r="K6" s="165"/>
      <c r="L6" s="87"/>
      <c r="M6" s="730"/>
      <c r="N6" s="730"/>
      <c r="O6" s="87" t="s">
        <v>97</v>
      </c>
      <c r="P6" s="735">
        <f>+表紙!F47</f>
        <v>0</v>
      </c>
      <c r="Q6" s="735"/>
      <c r="R6" s="735"/>
      <c r="S6" s="735"/>
      <c r="T6" s="735"/>
      <c r="U6" s="735"/>
      <c r="V6" s="730"/>
      <c r="W6" s="730"/>
      <c r="X6" s="730"/>
      <c r="Y6" s="730"/>
      <c r="Z6" s="730"/>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5"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399999999999999" customHeight="1" thickTop="1">
      <c r="B9" s="166"/>
      <c r="C9" s="731" t="s">
        <v>232</v>
      </c>
      <c r="D9" s="731"/>
      <c r="E9" s="731"/>
      <c r="F9" s="732"/>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0</v>
      </c>
    </row>
    <row r="10" spans="2:27" ht="20.399999999999999" customHeight="1">
      <c r="B10" s="169" t="s">
        <v>352</v>
      </c>
      <c r="C10" s="723" t="s">
        <v>320</v>
      </c>
      <c r="D10" s="723"/>
      <c r="E10" s="723"/>
      <c r="F10" s="724"/>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f t="shared" ref="AA10:AA18" si="0">IF(SUM(G10:Z10)&gt;0,SUM(G10:Z10),IF(AA$19&gt;0,"0",0))</f>
        <v>0</v>
      </c>
    </row>
    <row r="11" spans="2:27" ht="20.399999999999999" customHeight="1">
      <c r="B11" s="169" t="s">
        <v>353</v>
      </c>
      <c r="C11" s="725" t="s">
        <v>321</v>
      </c>
      <c r="D11" s="725"/>
      <c r="E11" s="725"/>
      <c r="F11" s="706"/>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f t="shared" si="0"/>
        <v>0</v>
      </c>
    </row>
    <row r="12" spans="2:27" ht="20.399999999999999" customHeight="1">
      <c r="B12" s="443">
        <v>7</v>
      </c>
      <c r="C12" s="725" t="s">
        <v>322</v>
      </c>
      <c r="D12" s="725"/>
      <c r="E12" s="725"/>
      <c r="F12" s="706"/>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0</v>
      </c>
    </row>
    <row r="13" spans="2:27" ht="20.399999999999999" customHeight="1">
      <c r="B13" s="169" t="s">
        <v>228</v>
      </c>
      <c r="C13" s="726" t="s">
        <v>323</v>
      </c>
      <c r="D13" s="727"/>
      <c r="E13" s="727"/>
      <c r="F13" s="728"/>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f t="shared" si="0"/>
        <v>0</v>
      </c>
    </row>
    <row r="14" spans="2:27" ht="20.399999999999999" customHeight="1">
      <c r="B14" s="169" t="s">
        <v>229</v>
      </c>
      <c r="C14" s="725" t="s">
        <v>241</v>
      </c>
      <c r="D14" s="725"/>
      <c r="E14" s="725"/>
      <c r="F14" s="706"/>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0</v>
      </c>
    </row>
    <row r="15" spans="2:27" ht="20.399999999999999" customHeight="1">
      <c r="B15" s="169" t="s">
        <v>244</v>
      </c>
      <c r="C15" s="725" t="s">
        <v>242</v>
      </c>
      <c r="D15" s="725"/>
      <c r="E15" s="725"/>
      <c r="F15" s="706"/>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0</v>
      </c>
    </row>
    <row r="16" spans="2:27" ht="20.399999999999999" customHeight="1">
      <c r="B16" s="169" t="s">
        <v>245</v>
      </c>
      <c r="C16" s="725" t="s">
        <v>243</v>
      </c>
      <c r="D16" s="725"/>
      <c r="E16" s="725"/>
      <c r="F16" s="706"/>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0</v>
      </c>
    </row>
    <row r="17" spans="2:27" ht="20.399999999999999" customHeight="1">
      <c r="B17" s="169"/>
      <c r="C17" s="725" t="s">
        <v>428</v>
      </c>
      <c r="D17" s="725"/>
      <c r="E17" s="725"/>
      <c r="F17" s="706"/>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f t="shared" si="0"/>
        <v>0</v>
      </c>
    </row>
    <row r="18" spans="2:27" ht="20.399999999999999" customHeight="1" thickBot="1">
      <c r="B18" s="170"/>
      <c r="C18" s="197" t="s">
        <v>269</v>
      </c>
      <c r="D18" s="721" t="s">
        <v>388</v>
      </c>
      <c r="E18" s="721"/>
      <c r="F18" s="722"/>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f t="shared" si="0"/>
        <v>0</v>
      </c>
    </row>
    <row r="19" spans="2:27" ht="20.399999999999999" customHeight="1" thickTop="1">
      <c r="B19" s="166"/>
      <c r="C19" s="171" t="s">
        <v>334</v>
      </c>
      <c r="D19" s="711" t="s">
        <v>335</v>
      </c>
      <c r="E19" s="711"/>
      <c r="F19" s="712"/>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0</v>
      </c>
    </row>
    <row r="20" spans="2:27" ht="20.399999999999999" customHeight="1" thickBot="1">
      <c r="B20" s="167"/>
      <c r="C20" s="217" t="s">
        <v>233</v>
      </c>
      <c r="D20" s="713" t="s">
        <v>234</v>
      </c>
      <c r="E20" s="713"/>
      <c r="F20" s="714"/>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399999999999999" customHeight="1">
      <c r="B21" s="167"/>
      <c r="C21" s="124"/>
      <c r="D21" s="216" t="s">
        <v>58</v>
      </c>
      <c r="E21" s="715" t="s">
        <v>284</v>
      </c>
      <c r="F21" s="716"/>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399999999999999" customHeight="1">
      <c r="B22" s="167"/>
      <c r="C22" s="124"/>
      <c r="D22" s="123" t="s">
        <v>59</v>
      </c>
      <c r="E22" s="719" t="s">
        <v>285</v>
      </c>
      <c r="F22" s="720"/>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399999999999999" customHeight="1">
      <c r="B23" s="167"/>
      <c r="C23" s="124"/>
      <c r="D23" s="382" t="s">
        <v>60</v>
      </c>
      <c r="E23" s="701" t="s">
        <v>286</v>
      </c>
      <c r="F23" s="702"/>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399999999999999"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399999999999999" customHeight="1">
      <c r="B25" s="167"/>
      <c r="C25" s="124"/>
      <c r="D25" s="172" t="s">
        <v>88</v>
      </c>
      <c r="E25" s="717" t="s">
        <v>271</v>
      </c>
      <c r="F25" s="718"/>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399999999999999" customHeight="1">
      <c r="B26" s="167"/>
      <c r="C26" s="709" t="s">
        <v>174</v>
      </c>
      <c r="D26" s="384" t="s">
        <v>21</v>
      </c>
      <c r="E26" s="688" t="s">
        <v>288</v>
      </c>
      <c r="F26" s="689"/>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399999999999999" customHeight="1">
      <c r="B27" s="167"/>
      <c r="C27" s="709"/>
      <c r="D27" s="172" t="s">
        <v>25</v>
      </c>
      <c r="E27" s="688" t="s">
        <v>289</v>
      </c>
      <c r="F27" s="689"/>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399999999999999" customHeight="1">
      <c r="B28" s="167"/>
      <c r="C28" s="710"/>
      <c r="D28" s="694"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399999999999999" customHeight="1">
      <c r="B29" s="167"/>
      <c r="C29" s="710"/>
      <c r="D29" s="695"/>
      <c r="E29" s="208"/>
      <c r="F29" s="413" t="s">
        <v>438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399999999999999" customHeight="1">
      <c r="B30" s="167"/>
      <c r="C30" s="710"/>
      <c r="D30" s="695"/>
      <c r="E30" s="410"/>
      <c r="F30" s="414" t="s">
        <v>439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399999999999999" customHeight="1">
      <c r="B31" s="167"/>
      <c r="C31" s="710"/>
      <c r="D31" s="695"/>
      <c r="E31" s="410"/>
      <c r="F31" s="414" t="s">
        <v>440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399999999999999" customHeight="1">
      <c r="B32" s="167"/>
      <c r="C32" s="710"/>
      <c r="D32" s="695"/>
      <c r="E32" s="216"/>
      <c r="F32" s="418" t="s">
        <v>441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399999999999999" customHeight="1">
      <c r="B33" s="167"/>
      <c r="C33" s="710"/>
      <c r="D33" s="695"/>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399999999999999" customHeight="1">
      <c r="B34" s="169" t="s">
        <v>352</v>
      </c>
      <c r="C34" s="710"/>
      <c r="D34" s="696"/>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399999999999999" customHeight="1">
      <c r="B35" s="169" t="s">
        <v>353</v>
      </c>
      <c r="C35" s="710"/>
      <c r="D35" s="123" t="s">
        <v>178</v>
      </c>
      <c r="E35" s="688" t="s">
        <v>293</v>
      </c>
      <c r="F35" s="689"/>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399999999999999" customHeight="1">
      <c r="B36" s="443">
        <v>7</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399999999999999"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399999999999999"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399999999999999"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399999999999999"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399999999999999" customHeight="1">
      <c r="B41" s="167"/>
      <c r="C41" s="692" t="s">
        <v>173</v>
      </c>
      <c r="D41" s="123" t="s">
        <v>179</v>
      </c>
      <c r="E41" s="699" t="s">
        <v>236</v>
      </c>
      <c r="F41" s="700"/>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0</v>
      </c>
    </row>
    <row r="42" spans="2:27" ht="20.399999999999999" customHeight="1">
      <c r="B42" s="167"/>
      <c r="C42" s="692"/>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399999999999999" customHeight="1">
      <c r="B43" s="167"/>
      <c r="C43" s="692"/>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399999999999999" customHeight="1">
      <c r="B44" s="167"/>
      <c r="C44" s="692"/>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399999999999999" customHeight="1">
      <c r="B45" s="167"/>
      <c r="C45" s="692"/>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399999999999999" customHeight="1" thickBot="1">
      <c r="B46" s="167"/>
      <c r="C46" s="693"/>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399999999999999" customHeight="1">
      <c r="B47" s="167"/>
      <c r="C47" s="122" t="s">
        <v>237</v>
      </c>
      <c r="D47" s="697" t="s">
        <v>294</v>
      </c>
      <c r="E47" s="697"/>
      <c r="F47" s="698"/>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0</v>
      </c>
    </row>
    <row r="48" spans="2:27" ht="20.399999999999999" customHeight="1">
      <c r="B48" s="167"/>
      <c r="C48" s="173"/>
      <c r="D48" s="172" t="s">
        <v>188</v>
      </c>
      <c r="E48" s="688" t="s">
        <v>238</v>
      </c>
      <c r="F48" s="689"/>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399999999999999" customHeight="1">
      <c r="B49" s="167"/>
      <c r="C49" s="173"/>
      <c r="D49" s="409" t="s">
        <v>190</v>
      </c>
      <c r="E49" s="701" t="s">
        <v>239</v>
      </c>
      <c r="F49" s="702"/>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399999999999999" customHeight="1">
      <c r="B50" s="167"/>
      <c r="C50" s="173"/>
      <c r="D50" s="410"/>
      <c r="E50" s="703" t="s">
        <v>438</v>
      </c>
      <c r="F50" s="704"/>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399999999999999" customHeight="1">
      <c r="B51" s="167"/>
      <c r="C51" s="173"/>
      <c r="D51" s="410"/>
      <c r="E51" s="705" t="s">
        <v>439</v>
      </c>
      <c r="F51" s="706"/>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399999999999999" customHeight="1">
      <c r="B52" s="167"/>
      <c r="C52" s="173"/>
      <c r="D52" s="410"/>
      <c r="E52" s="703" t="s">
        <v>440</v>
      </c>
      <c r="F52" s="704"/>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399999999999999" customHeight="1">
      <c r="B53" s="167"/>
      <c r="C53" s="173"/>
      <c r="D53" s="216"/>
      <c r="E53" s="707" t="s">
        <v>441</v>
      </c>
      <c r="F53" s="708"/>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399999999999999" customHeight="1">
      <c r="B54" s="167"/>
      <c r="C54" s="173"/>
      <c r="D54" s="410" t="s">
        <v>192</v>
      </c>
      <c r="E54" s="688" t="s">
        <v>432</v>
      </c>
      <c r="F54" s="689"/>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399999999999999" customHeight="1" thickBot="1">
      <c r="B55" s="168"/>
      <c r="C55" s="174"/>
      <c r="D55" s="412" t="s">
        <v>193</v>
      </c>
      <c r="E55" s="690" t="s">
        <v>433</v>
      </c>
      <c r="F55" s="691"/>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95"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0</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bpmwaM+2DuZ6FqmNQuyfV4Jd/InFKaIXgIwZ1ZF6Omlzbhh0G+TiJZuj277eCpwP+Svh0EdG3zZ7uB6FjdKQaA==" saltValue="zv/KWNXyNOEkPpWq2+5nn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6384" width="9" style="21"/>
  </cols>
  <sheetData>
    <row r="1" spans="1:16" ht="16.2" customHeight="1">
      <c r="C1" s="74" t="s">
        <v>272</v>
      </c>
    </row>
    <row r="2" spans="1:16" ht="16.2" customHeight="1">
      <c r="C2" s="74"/>
    </row>
    <row r="3" spans="1:16" ht="13.95" customHeight="1" thickBot="1">
      <c r="O3" s="98" t="s">
        <v>158</v>
      </c>
    </row>
    <row r="4" spans="1:16" ht="13.2">
      <c r="A4" s="21">
        <v>14</v>
      </c>
      <c r="M4" s="526" t="s">
        <v>325</v>
      </c>
      <c r="N4" s="96" t="s">
        <v>112</v>
      </c>
      <c r="O4" s="97" t="s">
        <v>113</v>
      </c>
    </row>
    <row r="5" spans="1:16" ht="20.100000000000001" customHeight="1" thickBot="1">
      <c r="A5" s="22" t="e">
        <f>+#REF!</f>
        <v>#REF!</v>
      </c>
      <c r="C5" s="21" t="s">
        <v>295</v>
      </c>
      <c r="M5" s="734"/>
      <c r="N5" s="233" t="str">
        <f>+表紙!N28</f>
        <v>　</v>
      </c>
      <c r="O5" s="234" t="str">
        <f>+表紙!O28</f>
        <v>　</v>
      </c>
    </row>
    <row r="6" spans="1:16" ht="13.2">
      <c r="C6" s="477" t="s">
        <v>390</v>
      </c>
      <c r="D6" s="478"/>
      <c r="E6" s="478"/>
      <c r="F6" s="478"/>
      <c r="G6" s="478"/>
      <c r="H6" s="478"/>
      <c r="I6" s="478"/>
      <c r="J6" s="478"/>
      <c r="K6" s="478"/>
      <c r="L6" s="478"/>
      <c r="M6" s="478"/>
      <c r="N6" s="478"/>
      <c r="O6" s="478"/>
    </row>
    <row r="7" spans="1:16" ht="7.5" customHeight="1">
      <c r="C7" s="75"/>
      <c r="D7" s="76"/>
      <c r="E7" s="76"/>
      <c r="F7" s="76"/>
      <c r="G7" s="76"/>
      <c r="H7" s="76"/>
      <c r="I7" s="76"/>
      <c r="J7" s="76"/>
      <c r="K7" s="76"/>
      <c r="L7" s="76"/>
      <c r="M7" s="76"/>
      <c r="N7" s="76"/>
      <c r="O7" s="77"/>
    </row>
    <row r="8" spans="1:16" ht="12" customHeight="1">
      <c r="C8" s="503" t="s">
        <v>296</v>
      </c>
      <c r="D8" s="750"/>
      <c r="E8" s="750"/>
      <c r="F8" s="750"/>
      <c r="G8" s="750"/>
      <c r="H8" s="750"/>
      <c r="I8" s="750"/>
      <c r="J8" s="750"/>
      <c r="K8" s="750"/>
      <c r="L8" s="750"/>
      <c r="M8" s="750"/>
      <c r="N8" s="750"/>
      <c r="O8" s="751"/>
      <c r="P8" s="20"/>
    </row>
    <row r="9" spans="1:16" ht="12" customHeight="1">
      <c r="C9" s="752"/>
      <c r="D9" s="753"/>
      <c r="E9" s="753"/>
      <c r="F9" s="753"/>
      <c r="G9" s="753"/>
      <c r="H9" s="753"/>
      <c r="I9" s="753"/>
      <c r="J9" s="753"/>
      <c r="K9" s="753"/>
      <c r="L9" s="753"/>
      <c r="M9" s="753"/>
      <c r="N9" s="753"/>
      <c r="O9" s="754"/>
    </row>
    <row r="10" spans="1:16" ht="10.199999999999999" customHeight="1">
      <c r="C10" s="78"/>
      <c r="O10" s="79"/>
    </row>
    <row r="11" spans="1:16" ht="13.2">
      <c r="C11" s="78"/>
      <c r="L11" s="755" t="str">
        <f>+表紙!L34</f>
        <v>令和    年    月    日</v>
      </c>
      <c r="M11" s="756"/>
      <c r="N11" s="756"/>
      <c r="O11" s="757"/>
    </row>
    <row r="12" spans="1:16" ht="13.2" customHeight="1">
      <c r="C12" s="78"/>
      <c r="O12" s="80"/>
    </row>
    <row r="13" spans="1:16" ht="13.2">
      <c r="C13" s="758">
        <f>+表紙!C36</f>
        <v>0</v>
      </c>
      <c r="D13" s="759"/>
      <c r="E13" s="759"/>
      <c r="F13" s="759"/>
      <c r="G13" s="88" t="s">
        <v>5</v>
      </c>
      <c r="O13" s="79"/>
    </row>
    <row r="14" spans="1:16" ht="8.25" customHeight="1">
      <c r="C14" s="78"/>
      <c r="O14" s="79"/>
    </row>
    <row r="15" spans="1:16" ht="13.2" customHeight="1">
      <c r="A15" s="22">
        <v>3</v>
      </c>
      <c r="C15" s="78"/>
      <c r="H15" s="221" t="s">
        <v>270</v>
      </c>
      <c r="I15" s="221"/>
      <c r="O15" s="79"/>
    </row>
    <row r="16" spans="1:16" ht="26.25" customHeight="1">
      <c r="C16" s="78"/>
      <c r="H16" s="23" t="s">
        <v>6</v>
      </c>
      <c r="I16" s="23"/>
      <c r="J16" s="747">
        <f>+表紙!J39</f>
        <v>0</v>
      </c>
      <c r="K16" s="747"/>
      <c r="L16" s="748"/>
      <c r="M16" s="748"/>
      <c r="N16" s="748"/>
      <c r="O16" s="749"/>
    </row>
    <row r="17" spans="1:15" ht="26.25" customHeight="1">
      <c r="C17" s="78"/>
      <c r="H17" s="23" t="s">
        <v>7</v>
      </c>
      <c r="I17" s="23"/>
      <c r="J17" s="747">
        <f>+表紙!J40</f>
        <v>0</v>
      </c>
      <c r="K17" s="747"/>
      <c r="L17" s="748"/>
      <c r="M17" s="748"/>
      <c r="N17" s="748"/>
      <c r="O17" s="749"/>
    </row>
    <row r="18" spans="1:15">
      <c r="C18" s="78"/>
      <c r="J18" s="21" t="s">
        <v>8</v>
      </c>
      <c r="O18" s="79"/>
    </row>
    <row r="19" spans="1:15">
      <c r="C19" s="78"/>
      <c r="J19" s="24" t="s">
        <v>9</v>
      </c>
      <c r="K19" s="24"/>
      <c r="L19" s="760" t="str">
        <f>IF(+表紙!L42="","",+表紙!L42)</f>
        <v/>
      </c>
      <c r="M19" s="760"/>
      <c r="N19" s="760"/>
      <c r="O19" s="761"/>
    </row>
    <row r="20" spans="1:15">
      <c r="C20" s="78"/>
      <c r="J20" s="24"/>
      <c r="K20" s="24"/>
      <c r="O20" s="79"/>
    </row>
    <row r="21" spans="1:15" ht="6" customHeight="1">
      <c r="C21" s="78"/>
      <c r="O21" s="79"/>
    </row>
    <row r="22" spans="1:15" ht="30" customHeight="1">
      <c r="A22" s="22">
        <v>4</v>
      </c>
      <c r="C22" s="512" t="s">
        <v>463</v>
      </c>
      <c r="D22" s="768"/>
      <c r="E22" s="768"/>
      <c r="F22" s="768"/>
      <c r="G22" s="768"/>
      <c r="H22" s="768"/>
      <c r="I22" s="768"/>
      <c r="J22" s="768"/>
      <c r="K22" s="768"/>
      <c r="L22" s="768"/>
      <c r="M22" s="768"/>
      <c r="N22" s="768"/>
      <c r="O22" s="769"/>
    </row>
    <row r="23" spans="1:15">
      <c r="C23" s="81"/>
      <c r="D23" s="25"/>
      <c r="E23" s="25"/>
      <c r="F23" s="25"/>
      <c r="G23" s="25"/>
      <c r="H23" s="25"/>
      <c r="I23" s="25"/>
      <c r="J23" s="25"/>
      <c r="K23" s="25"/>
      <c r="L23" s="25"/>
      <c r="M23" s="25"/>
      <c r="N23" s="25"/>
      <c r="O23" s="82"/>
    </row>
    <row r="24" spans="1:15" ht="18" customHeight="1">
      <c r="C24" s="494" t="s">
        <v>10</v>
      </c>
      <c r="D24" s="531"/>
      <c r="E24" s="532"/>
      <c r="F24" s="776">
        <f>+表紙!F47</f>
        <v>0</v>
      </c>
      <c r="G24" s="777"/>
      <c r="H24" s="778"/>
      <c r="I24" s="778"/>
      <c r="J24" s="778"/>
      <c r="K24" s="778"/>
      <c r="L24" s="778"/>
      <c r="M24" s="528" t="s">
        <v>436</v>
      </c>
      <c r="N24" s="781"/>
      <c r="O24" s="782"/>
    </row>
    <row r="25" spans="1:15" ht="18" customHeight="1">
      <c r="C25" s="533"/>
      <c r="D25" s="534"/>
      <c r="E25" s="535"/>
      <c r="F25" s="779"/>
      <c r="G25" s="780"/>
      <c r="H25" s="780"/>
      <c r="I25" s="780"/>
      <c r="J25" s="780"/>
      <c r="K25" s="780"/>
      <c r="L25" s="780"/>
      <c r="M25" s="783">
        <f>表紙!M48</f>
        <v>0</v>
      </c>
      <c r="N25" s="784"/>
      <c r="O25" s="785"/>
    </row>
    <row r="26" spans="1:15" ht="18" customHeight="1">
      <c r="C26" s="494" t="s">
        <v>11</v>
      </c>
      <c r="D26" s="495"/>
      <c r="E26" s="496"/>
      <c r="F26" s="770">
        <f>+表紙!F49</f>
        <v>0</v>
      </c>
      <c r="G26" s="771"/>
      <c r="H26" s="771"/>
      <c r="I26" s="771"/>
      <c r="J26" s="771"/>
      <c r="K26" s="771"/>
      <c r="L26" s="126" t="s">
        <v>172</v>
      </c>
      <c r="M26" s="222"/>
      <c r="N26" s="774" t="str">
        <f>IF(+表紙!N49="","",+表紙!N49)</f>
        <v/>
      </c>
      <c r="O26" s="775"/>
    </row>
    <row r="27" spans="1:15" ht="18" customHeight="1">
      <c r="C27" s="497"/>
      <c r="D27" s="498"/>
      <c r="E27" s="499"/>
      <c r="F27" s="772"/>
      <c r="G27" s="773"/>
      <c r="H27" s="773"/>
      <c r="I27" s="773"/>
      <c r="J27" s="773"/>
      <c r="K27" s="773"/>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6">
        <f>+表紙!F52</f>
        <v>0</v>
      </c>
      <c r="G29" s="738"/>
      <c r="H29" s="738"/>
      <c r="I29" s="738"/>
      <c r="J29" s="30" t="s">
        <v>47</v>
      </c>
      <c r="K29" s="30"/>
      <c r="L29" s="786">
        <f>+表紙!L52</f>
        <v>0</v>
      </c>
      <c r="M29" s="786"/>
      <c r="N29" s="745"/>
      <c r="O29" s="746"/>
    </row>
    <row r="30" spans="1:15" ht="22.5" customHeight="1">
      <c r="C30" s="295"/>
      <c r="D30" s="306" t="s">
        <v>19</v>
      </c>
      <c r="E30" s="307" t="s">
        <v>365</v>
      </c>
      <c r="F30" s="736" t="s">
        <v>366</v>
      </c>
      <c r="G30" s="445"/>
      <c r="H30" s="737"/>
      <c r="I30" s="736" t="s">
        <v>367</v>
      </c>
      <c r="J30" s="448"/>
      <c r="K30" s="458"/>
      <c r="L30" s="739">
        <f>+表紙!L53</f>
        <v>0</v>
      </c>
      <c r="M30" s="740"/>
      <c r="N30" s="308" t="s">
        <v>368</v>
      </c>
      <c r="O30" s="309"/>
    </row>
    <row r="31" spans="1:15" ht="22.5" customHeight="1">
      <c r="C31" s="295"/>
      <c r="D31" s="294"/>
      <c r="E31" s="310"/>
      <c r="F31" s="736" t="s">
        <v>369</v>
      </c>
      <c r="G31" s="445"/>
      <c r="H31" s="737"/>
      <c r="I31" s="738" t="s">
        <v>370</v>
      </c>
      <c r="J31" s="448"/>
      <c r="K31" s="448"/>
      <c r="L31" s="739">
        <f>+表紙!L54</f>
        <v>0</v>
      </c>
      <c r="M31" s="740"/>
      <c r="N31" s="308" t="s">
        <v>368</v>
      </c>
      <c r="O31" s="309"/>
    </row>
    <row r="32" spans="1:15" ht="22.5" customHeight="1">
      <c r="C32" s="295"/>
      <c r="D32" s="451" t="s">
        <v>371</v>
      </c>
      <c r="E32" s="452"/>
      <c r="F32" s="736" t="s">
        <v>372</v>
      </c>
      <c r="G32" s="445"/>
      <c r="H32" s="737"/>
      <c r="I32" s="738" t="s">
        <v>373</v>
      </c>
      <c r="J32" s="448"/>
      <c r="K32" s="448"/>
      <c r="L32" s="739">
        <f>+表紙!L55</f>
        <v>0</v>
      </c>
      <c r="M32" s="740"/>
      <c r="N32" s="308" t="s">
        <v>374</v>
      </c>
      <c r="O32" s="309"/>
    </row>
    <row r="33" spans="3:15" ht="22.5" customHeight="1">
      <c r="C33" s="295"/>
      <c r="D33" s="451"/>
      <c r="E33" s="452"/>
      <c r="F33" s="736" t="s">
        <v>375</v>
      </c>
      <c r="G33" s="445"/>
      <c r="H33" s="737"/>
      <c r="I33" s="738" t="s">
        <v>376</v>
      </c>
      <c r="J33" s="448"/>
      <c r="K33" s="448"/>
      <c r="L33" s="739">
        <f>+表紙!L56</f>
        <v>0</v>
      </c>
      <c r="M33" s="740"/>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1">
        <f>+表紙!F58</f>
        <v>0</v>
      </c>
      <c r="G35" s="742"/>
      <c r="H35" s="742"/>
      <c r="I35" s="742"/>
      <c r="J35" s="742"/>
      <c r="K35" s="742"/>
      <c r="L35" s="742"/>
      <c r="M35" s="742"/>
      <c r="N35" s="742"/>
      <c r="O35" s="743"/>
    </row>
    <row r="36" spans="3:15" ht="23.25" customHeight="1">
      <c r="C36" s="300"/>
      <c r="D36" s="317" t="s">
        <v>24</v>
      </c>
      <c r="E36" s="318" t="s">
        <v>378</v>
      </c>
      <c r="F36" s="744">
        <f>+表紙!F59</f>
        <v>0</v>
      </c>
      <c r="G36" s="745"/>
      <c r="H36" s="745"/>
      <c r="I36" s="745"/>
      <c r="J36" s="745"/>
      <c r="K36" s="745"/>
      <c r="L36" s="745"/>
      <c r="M36" s="745"/>
      <c r="N36" s="745"/>
      <c r="O36" s="746"/>
    </row>
    <row r="37" spans="3:15" ht="23.25" customHeight="1">
      <c r="C37" s="762" t="s">
        <v>297</v>
      </c>
      <c r="D37" s="763"/>
      <c r="E37" s="764"/>
      <c r="F37" s="765" t="str">
        <f>+表紙!F60</f>
        <v>令和 ７ 年 ４ 月 １ 日 ～ 令和 ８ 年 ３ 月 31 日（ １ 年間）</v>
      </c>
      <c r="G37" s="766"/>
      <c r="H37" s="766"/>
      <c r="I37" s="766"/>
      <c r="J37" s="766"/>
      <c r="K37" s="766"/>
      <c r="L37" s="766"/>
      <c r="M37" s="766"/>
      <c r="N37" s="766"/>
      <c r="O37" s="767"/>
    </row>
    <row r="38" spans="3:15" ht="30" customHeight="1">
      <c r="C38" s="177" t="s">
        <v>317</v>
      </c>
      <c r="D38" s="176"/>
      <c r="E38" s="178"/>
      <c r="F38" s="27"/>
      <c r="G38" s="27"/>
      <c r="H38" s="28"/>
      <c r="I38" s="28"/>
      <c r="J38" s="29"/>
      <c r="K38" s="29"/>
      <c r="L38" s="30"/>
      <c r="M38" s="30"/>
      <c r="N38" s="30"/>
      <c r="O38" s="31"/>
    </row>
    <row r="39" spans="3:15" ht="24.75" customHeight="1">
      <c r="C39" s="792"/>
      <c r="D39" s="488" t="s">
        <v>298</v>
      </c>
      <c r="E39" s="490"/>
      <c r="F39" s="490"/>
      <c r="G39" s="489"/>
      <c r="H39" s="488" t="s">
        <v>318</v>
      </c>
      <c r="I39" s="489"/>
      <c r="J39" s="488" t="s">
        <v>299</v>
      </c>
      <c r="K39" s="490"/>
      <c r="L39" s="489"/>
      <c r="M39" s="488" t="s">
        <v>319</v>
      </c>
      <c r="N39" s="490"/>
      <c r="O39" s="489"/>
    </row>
    <row r="40" spans="3:15" ht="24.75" customHeight="1">
      <c r="C40" s="793"/>
      <c r="D40" s="471" t="s">
        <v>300</v>
      </c>
      <c r="E40" s="472"/>
      <c r="F40" s="472"/>
      <c r="G40" s="473"/>
      <c r="H40" s="245">
        <f>+表紙!H63</f>
        <v>0</v>
      </c>
      <c r="I40" s="240" t="s">
        <v>4</v>
      </c>
      <c r="J40" s="474" t="s">
        <v>324</v>
      </c>
      <c r="K40" s="475"/>
      <c r="L40" s="476"/>
      <c r="M40" s="787">
        <f>+表紙!M63</f>
        <v>0</v>
      </c>
      <c r="N40" s="788">
        <f>+表紙!N63</f>
        <v>0</v>
      </c>
      <c r="O40" s="305" t="s">
        <v>4</v>
      </c>
    </row>
    <row r="41" spans="3:15" ht="24.75" customHeight="1">
      <c r="C41" s="793"/>
      <c r="D41" s="471" t="s">
        <v>301</v>
      </c>
      <c r="E41" s="472"/>
      <c r="F41" s="472"/>
      <c r="G41" s="473"/>
      <c r="H41" s="245">
        <f>+表紙!H64</f>
        <v>0</v>
      </c>
      <c r="I41" s="240" t="s">
        <v>4</v>
      </c>
      <c r="J41" s="474" t="s">
        <v>305</v>
      </c>
      <c r="K41" s="475"/>
      <c r="L41" s="476"/>
      <c r="M41" s="787">
        <f>+表紙!M64</f>
        <v>0</v>
      </c>
      <c r="N41" s="788">
        <f>+表紙!N64</f>
        <v>0</v>
      </c>
      <c r="O41" s="31" t="s">
        <v>4</v>
      </c>
    </row>
    <row r="42" spans="3:15" ht="24.75" customHeight="1">
      <c r="C42" s="793"/>
      <c r="D42" s="471" t="s">
        <v>302</v>
      </c>
      <c r="E42" s="472"/>
      <c r="F42" s="472"/>
      <c r="G42" s="473"/>
      <c r="H42" s="245">
        <f>+表紙!H65</f>
        <v>0</v>
      </c>
      <c r="I42" s="240" t="s">
        <v>4</v>
      </c>
      <c r="J42" s="789" t="s">
        <v>306</v>
      </c>
      <c r="K42" s="790"/>
      <c r="L42" s="791"/>
      <c r="M42" s="787">
        <f>+表紙!M65</f>
        <v>0</v>
      </c>
      <c r="N42" s="788">
        <f>+表紙!N65</f>
        <v>0</v>
      </c>
      <c r="O42" s="180" t="s">
        <v>4</v>
      </c>
    </row>
    <row r="43" spans="3:15" ht="24.75" customHeight="1">
      <c r="C43" s="175"/>
      <c r="D43" s="471" t="s">
        <v>303</v>
      </c>
      <c r="E43" s="472"/>
      <c r="F43" s="472"/>
      <c r="G43" s="473"/>
      <c r="H43" s="245">
        <f>+表紙!H66</f>
        <v>0</v>
      </c>
      <c r="I43" s="240" t="s">
        <v>4</v>
      </c>
      <c r="J43" s="789" t="s">
        <v>387</v>
      </c>
      <c r="K43" s="790"/>
      <c r="L43" s="791"/>
      <c r="M43" s="787">
        <f>+表紙!M66</f>
        <v>0</v>
      </c>
      <c r="N43" s="788">
        <f>+表紙!N66</f>
        <v>0</v>
      </c>
      <c r="O43" s="180" t="s">
        <v>4</v>
      </c>
    </row>
    <row r="44" spans="3:15" ht="24.75" customHeight="1">
      <c r="C44" s="239"/>
      <c r="D44" s="471" t="s">
        <v>304</v>
      </c>
      <c r="E44" s="472"/>
      <c r="F44" s="472"/>
      <c r="G44" s="473"/>
      <c r="H44" s="245">
        <f>+表紙!H67</f>
        <v>0</v>
      </c>
      <c r="I44" s="240" t="s">
        <v>4</v>
      </c>
      <c r="J44" s="789" t="s">
        <v>388</v>
      </c>
      <c r="K44" s="790"/>
      <c r="L44" s="791"/>
      <c r="M44" s="787">
        <f>+表紙!M67</f>
        <v>0</v>
      </c>
      <c r="N44" s="788">
        <f>+表紙!N67</f>
        <v>0</v>
      </c>
      <c r="O44" s="180" t="s">
        <v>4</v>
      </c>
    </row>
    <row r="45" spans="3:15" ht="31.95" customHeight="1">
      <c r="C45" s="794" t="s">
        <v>15</v>
      </c>
      <c r="D45" s="795"/>
      <c r="E45" s="796"/>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7" t="s">
        <v>409</v>
      </c>
      <c r="D47" s="797"/>
      <c r="E47" s="797"/>
      <c r="F47" s="797"/>
      <c r="G47" s="797"/>
      <c r="H47" s="797"/>
      <c r="I47" s="797"/>
      <c r="J47" s="797"/>
      <c r="K47" s="797"/>
      <c r="L47" s="797"/>
      <c r="M47" s="797"/>
      <c r="N47" s="797"/>
      <c r="O47" s="797"/>
    </row>
    <row r="48" spans="3:15" ht="13.2">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1" t="s">
        <v>464</v>
      </c>
      <c r="E50" s="461"/>
      <c r="F50" s="461"/>
      <c r="G50" s="461"/>
      <c r="H50" s="461"/>
      <c r="I50" s="461"/>
      <c r="J50" s="461"/>
      <c r="K50" s="461"/>
      <c r="L50" s="461"/>
      <c r="M50" s="461"/>
      <c r="N50" s="461"/>
      <c r="O50" s="462"/>
    </row>
    <row r="51" spans="1:15" ht="15" customHeight="1">
      <c r="C51" s="181">
        <v>2</v>
      </c>
      <c r="D51" s="461" t="s">
        <v>362</v>
      </c>
      <c r="E51" s="461"/>
      <c r="F51" s="461"/>
      <c r="G51" s="461"/>
      <c r="H51" s="461"/>
      <c r="I51" s="461"/>
      <c r="J51" s="461"/>
      <c r="K51" s="461"/>
      <c r="L51" s="461"/>
      <c r="M51" s="461"/>
      <c r="N51" s="461"/>
      <c r="O51" s="462"/>
    </row>
    <row r="52" spans="1:15" ht="15" customHeight="1">
      <c r="C52" s="181"/>
      <c r="D52" s="461" t="s">
        <v>363</v>
      </c>
      <c r="E52" s="461"/>
      <c r="F52" s="461"/>
      <c r="G52" s="461"/>
      <c r="H52" s="461"/>
      <c r="I52" s="461"/>
      <c r="J52" s="461"/>
      <c r="K52" s="461"/>
      <c r="L52" s="461"/>
      <c r="M52" s="461"/>
      <c r="N52" s="461"/>
      <c r="O52" s="462"/>
    </row>
    <row r="53" spans="1:15" ht="39" customHeight="1">
      <c r="C53" s="181"/>
      <c r="D53" s="461" t="s">
        <v>379</v>
      </c>
      <c r="E53" s="461"/>
      <c r="F53" s="461"/>
      <c r="G53" s="461"/>
      <c r="H53" s="461"/>
      <c r="I53" s="461"/>
      <c r="J53" s="461"/>
      <c r="K53" s="461"/>
      <c r="L53" s="461"/>
      <c r="M53" s="461"/>
      <c r="N53" s="461"/>
      <c r="O53" s="462"/>
    </row>
    <row r="54" spans="1:15" ht="28.2" customHeight="1">
      <c r="A54" s="21"/>
      <c r="B54" s="21"/>
      <c r="C54" s="181">
        <v>3</v>
      </c>
      <c r="D54" s="461" t="s">
        <v>465</v>
      </c>
      <c r="E54" s="461"/>
      <c r="F54" s="461"/>
      <c r="G54" s="461"/>
      <c r="H54" s="461"/>
      <c r="I54" s="461"/>
      <c r="J54" s="461"/>
      <c r="K54" s="461"/>
      <c r="L54" s="461"/>
      <c r="M54" s="461"/>
      <c r="N54" s="461"/>
      <c r="O54" s="462"/>
    </row>
    <row r="55" spans="1:15" ht="28.2" customHeight="1">
      <c r="A55" s="21"/>
      <c r="B55" s="21"/>
      <c r="C55" s="181">
        <v>4</v>
      </c>
      <c r="D55" s="461" t="s">
        <v>466</v>
      </c>
      <c r="E55" s="461"/>
      <c r="F55" s="461"/>
      <c r="G55" s="461"/>
      <c r="H55" s="461"/>
      <c r="I55" s="461"/>
      <c r="J55" s="461"/>
      <c r="K55" s="461"/>
      <c r="L55" s="461"/>
      <c r="M55" s="461"/>
      <c r="N55" s="461"/>
      <c r="O55" s="462"/>
    </row>
    <row r="56" spans="1:15" ht="15" customHeight="1">
      <c r="A56" s="21"/>
      <c r="B56" s="21"/>
      <c r="C56" s="181"/>
      <c r="D56" s="182" t="s">
        <v>391</v>
      </c>
      <c r="E56" s="461" t="s">
        <v>312</v>
      </c>
      <c r="F56" s="461"/>
      <c r="G56" s="461"/>
      <c r="H56" s="461"/>
      <c r="I56" s="461"/>
      <c r="J56" s="461"/>
      <c r="K56" s="461"/>
      <c r="L56" s="461"/>
      <c r="M56" s="461"/>
      <c r="N56" s="461"/>
      <c r="O56" s="462"/>
    </row>
    <row r="57" spans="1:15" ht="15" customHeight="1">
      <c r="A57" s="21"/>
      <c r="B57" s="21"/>
      <c r="C57" s="181"/>
      <c r="D57" s="182" t="s">
        <v>392</v>
      </c>
      <c r="E57" s="461" t="s">
        <v>393</v>
      </c>
      <c r="F57" s="461"/>
      <c r="G57" s="461"/>
      <c r="H57" s="461"/>
      <c r="I57" s="461"/>
      <c r="J57" s="461"/>
      <c r="K57" s="461"/>
      <c r="L57" s="461"/>
      <c r="M57" s="461"/>
      <c r="N57" s="461"/>
      <c r="O57" s="462"/>
    </row>
    <row r="58" spans="1:15" ht="15" customHeight="1">
      <c r="A58" s="21"/>
      <c r="B58" s="21"/>
      <c r="C58" s="181"/>
      <c r="D58" s="182" t="s">
        <v>394</v>
      </c>
      <c r="E58" s="461" t="s">
        <v>395</v>
      </c>
      <c r="F58" s="461"/>
      <c r="G58" s="461"/>
      <c r="H58" s="461"/>
      <c r="I58" s="461"/>
      <c r="J58" s="461"/>
      <c r="K58" s="461"/>
      <c r="L58" s="461"/>
      <c r="M58" s="461"/>
      <c r="N58" s="461"/>
      <c r="O58" s="462"/>
    </row>
    <row r="59" spans="1:15" ht="15" customHeight="1">
      <c r="A59" s="21"/>
      <c r="B59" s="21"/>
      <c r="C59" s="181"/>
      <c r="D59" s="182" t="s">
        <v>396</v>
      </c>
      <c r="E59" s="461" t="s">
        <v>397</v>
      </c>
      <c r="F59" s="461"/>
      <c r="G59" s="461"/>
      <c r="H59" s="461"/>
      <c r="I59" s="461"/>
      <c r="J59" s="461"/>
      <c r="K59" s="461"/>
      <c r="L59" s="461"/>
      <c r="M59" s="461"/>
      <c r="N59" s="461"/>
      <c r="O59" s="462"/>
    </row>
    <row r="60" spans="1:15" ht="15" customHeight="1">
      <c r="A60" s="21"/>
      <c r="B60" s="21"/>
      <c r="C60" s="181"/>
      <c r="D60" s="182" t="s">
        <v>398</v>
      </c>
      <c r="E60" s="461" t="s">
        <v>399</v>
      </c>
      <c r="F60" s="461"/>
      <c r="G60" s="461"/>
      <c r="H60" s="461"/>
      <c r="I60" s="461"/>
      <c r="J60" s="461"/>
      <c r="K60" s="461"/>
      <c r="L60" s="461"/>
      <c r="M60" s="461"/>
      <c r="N60" s="461"/>
      <c r="O60" s="462"/>
    </row>
    <row r="61" spans="1:15" ht="15" customHeight="1">
      <c r="A61" s="21"/>
      <c r="B61" s="21"/>
      <c r="C61" s="181"/>
      <c r="D61" s="182" t="s">
        <v>400</v>
      </c>
      <c r="E61" s="461" t="s">
        <v>313</v>
      </c>
      <c r="F61" s="461"/>
      <c r="G61" s="461"/>
      <c r="H61" s="461"/>
      <c r="I61" s="461"/>
      <c r="J61" s="461"/>
      <c r="K61" s="461"/>
      <c r="L61" s="461"/>
      <c r="M61" s="461"/>
      <c r="N61" s="461"/>
      <c r="O61" s="462"/>
    </row>
    <row r="62" spans="1:15" ht="15" customHeight="1">
      <c r="A62" s="21"/>
      <c r="B62" s="21"/>
      <c r="C62" s="181"/>
      <c r="D62" s="182" t="s">
        <v>401</v>
      </c>
      <c r="E62" s="461" t="s">
        <v>402</v>
      </c>
      <c r="F62" s="461"/>
      <c r="G62" s="461"/>
      <c r="H62" s="461"/>
      <c r="I62" s="461"/>
      <c r="J62" s="461"/>
      <c r="K62" s="461"/>
      <c r="L62" s="461"/>
      <c r="M62" s="461"/>
      <c r="N62" s="461"/>
      <c r="O62" s="462"/>
    </row>
    <row r="63" spans="1:15" ht="15" customHeight="1">
      <c r="A63" s="21"/>
      <c r="B63" s="21"/>
      <c r="C63" s="181"/>
      <c r="D63" s="182" t="s">
        <v>403</v>
      </c>
      <c r="E63" s="461" t="s">
        <v>404</v>
      </c>
      <c r="F63" s="461"/>
      <c r="G63" s="461"/>
      <c r="H63" s="461"/>
      <c r="I63" s="461"/>
      <c r="J63" s="461"/>
      <c r="K63" s="461"/>
      <c r="L63" s="461"/>
      <c r="M63" s="461"/>
      <c r="N63" s="461"/>
      <c r="O63" s="462"/>
    </row>
    <row r="64" spans="1:15" ht="15" customHeight="1">
      <c r="A64" s="21"/>
      <c r="B64" s="21"/>
      <c r="C64" s="181"/>
      <c r="D64" s="182" t="s">
        <v>405</v>
      </c>
      <c r="E64" s="461" t="s">
        <v>406</v>
      </c>
      <c r="F64" s="461"/>
      <c r="G64" s="461"/>
      <c r="H64" s="461"/>
      <c r="I64" s="461"/>
      <c r="J64" s="461"/>
      <c r="K64" s="461"/>
      <c r="L64" s="461"/>
      <c r="M64" s="461"/>
      <c r="N64" s="461"/>
      <c r="O64" s="462"/>
    </row>
    <row r="65" spans="1:15" ht="15" customHeight="1">
      <c r="A65" s="21"/>
      <c r="B65" s="21"/>
      <c r="C65" s="181"/>
      <c r="D65" s="182" t="s">
        <v>307</v>
      </c>
      <c r="E65" s="461" t="s">
        <v>314</v>
      </c>
      <c r="F65" s="461"/>
      <c r="G65" s="461"/>
      <c r="H65" s="461"/>
      <c r="I65" s="461"/>
      <c r="J65" s="461"/>
      <c r="K65" s="461"/>
      <c r="L65" s="461"/>
      <c r="M65" s="461"/>
      <c r="N65" s="461"/>
      <c r="O65" s="462"/>
    </row>
    <row r="66" spans="1:15" ht="28.2" customHeight="1">
      <c r="A66" s="21"/>
      <c r="B66" s="21"/>
      <c r="C66" s="181"/>
      <c r="D66" s="182" t="s">
        <v>308</v>
      </c>
      <c r="E66" s="461" t="s">
        <v>407</v>
      </c>
      <c r="F66" s="461"/>
      <c r="G66" s="461"/>
      <c r="H66" s="461"/>
      <c r="I66" s="461"/>
      <c r="J66" s="461"/>
      <c r="K66" s="461"/>
      <c r="L66" s="461"/>
      <c r="M66" s="461"/>
      <c r="N66" s="461"/>
      <c r="O66" s="462"/>
    </row>
    <row r="67" spans="1:15" ht="15" customHeight="1">
      <c r="A67" s="21"/>
      <c r="B67" s="21"/>
      <c r="C67" s="181"/>
      <c r="D67" s="182" t="s">
        <v>309</v>
      </c>
      <c r="E67" s="461" t="s">
        <v>315</v>
      </c>
      <c r="F67" s="461"/>
      <c r="G67" s="461"/>
      <c r="H67" s="461"/>
      <c r="I67" s="461"/>
      <c r="J67" s="461"/>
      <c r="K67" s="461"/>
      <c r="L67" s="461"/>
      <c r="M67" s="461"/>
      <c r="N67" s="461"/>
      <c r="O67" s="462"/>
    </row>
    <row r="68" spans="1:15" ht="28.2" customHeight="1">
      <c r="A68" s="21"/>
      <c r="B68" s="21"/>
      <c r="C68" s="181"/>
      <c r="D68" s="182" t="s">
        <v>310</v>
      </c>
      <c r="E68" s="461" t="s">
        <v>408</v>
      </c>
      <c r="F68" s="461"/>
      <c r="G68" s="461"/>
      <c r="H68" s="461"/>
      <c r="I68" s="461"/>
      <c r="J68" s="461"/>
      <c r="K68" s="461"/>
      <c r="L68" s="461"/>
      <c r="M68" s="461"/>
      <c r="N68" s="461"/>
      <c r="O68" s="462"/>
    </row>
    <row r="69" spans="1:15" ht="28.2" customHeight="1">
      <c r="A69" s="21"/>
      <c r="B69" s="21"/>
      <c r="C69" s="181"/>
      <c r="D69" s="182" t="s">
        <v>311</v>
      </c>
      <c r="E69" s="461" t="s">
        <v>316</v>
      </c>
      <c r="F69" s="461"/>
      <c r="G69" s="461"/>
      <c r="H69" s="461"/>
      <c r="I69" s="461"/>
      <c r="J69" s="461"/>
      <c r="K69" s="461"/>
      <c r="L69" s="461"/>
      <c r="M69" s="461"/>
      <c r="N69" s="461"/>
      <c r="O69" s="462"/>
    </row>
    <row r="70" spans="1:15" ht="28.2" customHeight="1">
      <c r="A70" s="21"/>
      <c r="B70" s="21"/>
      <c r="C70" s="181">
        <v>5</v>
      </c>
      <c r="D70" s="461" t="s">
        <v>386</v>
      </c>
      <c r="E70" s="461"/>
      <c r="F70" s="461"/>
      <c r="G70" s="461"/>
      <c r="H70" s="461"/>
      <c r="I70" s="461"/>
      <c r="J70" s="461"/>
      <c r="K70" s="461"/>
      <c r="L70" s="461"/>
      <c r="M70" s="461"/>
      <c r="N70" s="461"/>
      <c r="O70" s="462"/>
    </row>
    <row r="71" spans="1:15" ht="15" customHeight="1">
      <c r="A71" s="21"/>
      <c r="B71" s="21"/>
      <c r="C71" s="181">
        <v>6</v>
      </c>
      <c r="D71" s="461" t="s">
        <v>385</v>
      </c>
      <c r="E71" s="461"/>
      <c r="F71" s="461"/>
      <c r="G71" s="461"/>
      <c r="H71" s="461"/>
      <c r="I71" s="461"/>
      <c r="J71" s="461"/>
      <c r="K71" s="461"/>
      <c r="L71" s="461"/>
      <c r="M71" s="461"/>
      <c r="N71" s="461"/>
      <c r="O71" s="46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A4f9on2Qjy9IhGQtxq1dGOtpu/nqnB9zAOdQbuYgRYyPPDPfOl50KkvZ9fHpusTIlY77g9hloilGMpwk1BQPRg==" saltValue="teU5n0YrHeiGM2zdHQiErA=="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798" t="s">
        <v>170</v>
      </c>
      <c r="C4" s="798"/>
    </row>
    <row r="5" spans="2:4" ht="13.8" thickBot="1">
      <c r="B5" s="5"/>
    </row>
    <row r="6" spans="2:4">
      <c r="B6" s="99" t="s">
        <v>160</v>
      </c>
      <c r="C6" s="6" t="s">
        <v>161</v>
      </c>
    </row>
    <row r="7" spans="2:4" ht="114.9"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9" t="s">
        <v>171</v>
      </c>
      <c r="C14" s="799"/>
      <c r="D14" s="105"/>
    </row>
  </sheetData>
  <sheetProtection algorithmName="SHA-512" hashValue="/1Og1U7oxt+6BAwPdMk2qFc97KGkh6RcgaP8zM9vTLkfIycVjH+pOFtNZwj2ccHY56czigJUfvJ+ROom4u2FZQ==" saltValue="eKKJA/yAdWUbtfIUMeoA4g=="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4" t="s">
        <v>89</v>
      </c>
      <c r="C7" s="565"/>
      <c r="D7" s="638" t="s">
        <v>203</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vA5B1ZJ7lxtlVbrVucMezAHoc2wABGoBG4MA4ogpRGh8cDdvi2uLSa6BSzjaT28qNNjKebUe0GZhk9uyOxqhw==" saltValue="acI16zYGiTVyC+r2MzxXU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4" t="s">
        <v>89</v>
      </c>
      <c r="C7" s="565"/>
      <c r="D7" s="638" t="s">
        <v>204</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YHeAcWJ+RvAnBPbWnnzFZxt2cKIlexB55s/6wFIPZTeMB1WV4aeEYbuf7uucNWd3txwvVgAq1Lz3peZjIvc7g==" saltValue="LIM8tRq3uTtLrmDlpbPZEg=="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4" t="s">
        <v>89</v>
      </c>
      <c r="C7" s="565"/>
      <c r="D7" s="638" t="s">
        <v>205</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z2bxmqdPd9U2vHDXgvZrVzIPSrkxePLaetxFiQ4GUbLeQlXxu6puMQ9IDdwKUWAOF+TnbTF5VAPZeh2KNzIZRA==" saltValue="rRkccvvHjBufz8TpY203b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X10" sqref="X10"/>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4" t="s">
        <v>89</v>
      </c>
      <c r="C7" s="565"/>
      <c r="D7" s="638" t="s">
        <v>206</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JXZlDYUBMzUFn4Oe/AHz/U8GWPVbIQlFryaH4SY2sa5iQnqFTMfFB5CZlnDKJAGo1rFaT2Gdy6RtPEgYEHFt5A==" saltValue="j2xg0Ouso4IBnUyHeuHnR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S7" sqref="S7:V7"/>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50" ht="27" customHeight="1">
      <c r="F1" s="39"/>
      <c r="S1" s="85" t="s">
        <v>94</v>
      </c>
      <c r="T1" s="85" t="s">
        <v>283</v>
      </c>
    </row>
    <row r="2" spans="2:50"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50"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2" customHeight="1" thickBot="1">
      <c r="B7" s="564" t="s">
        <v>89</v>
      </c>
      <c r="C7" s="565"/>
      <c r="D7" s="638" t="s">
        <v>207</v>
      </c>
      <c r="E7" s="639"/>
      <c r="F7" s="639"/>
      <c r="G7" s="639"/>
      <c r="H7" s="639"/>
      <c r="I7" s="640"/>
      <c r="J7" s="143"/>
      <c r="K7" s="53"/>
      <c r="L7" s="156"/>
      <c r="M7" s="156"/>
      <c r="N7" s="156"/>
      <c r="O7" s="156"/>
      <c r="P7" s="156"/>
      <c r="Q7" s="156"/>
      <c r="R7" s="156"/>
      <c r="S7" s="560"/>
      <c r="T7" s="561"/>
      <c r="U7" s="561"/>
      <c r="V7" s="561"/>
      <c r="W7" s="277"/>
      <c r="X7" s="277"/>
      <c r="Y7" s="135"/>
      <c r="AB7"/>
      <c r="AC7"/>
      <c r="AD7"/>
      <c r="AE7"/>
      <c r="AF7" s="93"/>
      <c r="AG7" s="93"/>
      <c r="AH7" s="93"/>
      <c r="AI7" s="93"/>
      <c r="AJ7" s="93"/>
      <c r="AK7" s="93"/>
      <c r="AL7" s="93"/>
      <c r="AM7" s="93"/>
      <c r="AN7" s="93"/>
      <c r="AO7" s="53"/>
      <c r="AP7" s="137"/>
      <c r="AQ7" s="801"/>
      <c r="AR7" s="673" t="s">
        <v>446</v>
      </c>
      <c r="AS7" s="673"/>
      <c r="AT7" s="673"/>
      <c r="AU7" s="95"/>
      <c r="AV7" s="438" t="s">
        <v>198</v>
      </c>
      <c r="AW7" s="405"/>
      <c r="AX7" s="439"/>
    </row>
    <row r="8" spans="2:50" ht="28.2" customHeight="1" thickTop="1" thickBot="1">
      <c r="B8" s="43" t="s">
        <v>103</v>
      </c>
      <c r="C8" s="575" t="s">
        <v>111</v>
      </c>
      <c r="D8" s="575"/>
      <c r="E8" s="575"/>
      <c r="F8" s="575"/>
      <c r="G8" s="575"/>
      <c r="H8" s="575"/>
      <c r="I8" s="575"/>
      <c r="J8" s="575"/>
      <c r="K8" s="575"/>
      <c r="L8" s="148"/>
      <c r="M8" s="148"/>
      <c r="N8" s="148"/>
      <c r="O8" s="148"/>
      <c r="P8" s="148"/>
      <c r="Q8" s="148"/>
      <c r="R8" s="148"/>
      <c r="S8" s="148"/>
      <c r="T8" s="148"/>
      <c r="U8" s="148"/>
      <c r="V8" s="148"/>
      <c r="W8" s="130"/>
      <c r="X8" s="130"/>
      <c r="Y8" s="130"/>
      <c r="Z8" s="93"/>
      <c r="AA8" s="93"/>
      <c r="AB8" s="93"/>
      <c r="AC8" s="93"/>
      <c r="AD8" s="93"/>
      <c r="AE8" s="93"/>
      <c r="AF8" s="53"/>
      <c r="AG8" s="49"/>
      <c r="AH8" s="45" t="s">
        <v>29</v>
      </c>
      <c r="AI8" s="558" t="s">
        <v>337</v>
      </c>
      <c r="AJ8" s="558"/>
      <c r="AK8" s="558"/>
      <c r="AL8" s="558"/>
      <c r="AM8" s="558"/>
      <c r="AN8" s="559"/>
      <c r="AO8" s="53"/>
      <c r="AP8" s="143"/>
      <c r="AQ8" s="66"/>
      <c r="AR8" s="673" t="s">
        <v>447</v>
      </c>
      <c r="AS8" s="673"/>
      <c r="AT8" s="673"/>
      <c r="AU8" s="95"/>
      <c r="AV8" s="438" t="s">
        <v>198</v>
      </c>
      <c r="AW8" s="405"/>
    </row>
    <row r="9" spans="2:50"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800"/>
      <c r="AP9" s="143"/>
      <c r="AQ9" s="66"/>
      <c r="AR9" s="673" t="s">
        <v>448</v>
      </c>
      <c r="AS9" s="673"/>
      <c r="AT9" s="67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144"/>
      <c r="AQ10" s="254"/>
      <c r="AR10" s="673" t="s">
        <v>449</v>
      </c>
      <c r="AS10" s="673"/>
      <c r="AT10" s="673"/>
      <c r="AU10" s="95"/>
      <c r="AV10" s="438" t="s">
        <v>198</v>
      </c>
      <c r="AW10" s="405"/>
    </row>
    <row r="11" spans="2:50"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W11" s="405"/>
    </row>
    <row r="12" spans="2:50"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804"/>
      <c r="AR13" s="805"/>
      <c r="AS13" s="555" t="s">
        <v>175</v>
      </c>
      <c r="AT13" s="556"/>
      <c r="AU13" s="95"/>
      <c r="AV13" s="44" t="s">
        <v>13</v>
      </c>
      <c r="AW13" s="405"/>
    </row>
    <row r="14" spans="2:50"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Q14" s="143"/>
      <c r="AR14" s="53"/>
      <c r="AS14" s="555" t="s">
        <v>259</v>
      </c>
      <c r="AT14" s="556"/>
      <c r="AU14" s="95"/>
      <c r="AV14" s="44" t="s">
        <v>34</v>
      </c>
      <c r="AW14" s="405"/>
    </row>
    <row r="15" spans="2:50"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Q15" s="144"/>
      <c r="AR15" s="254"/>
      <c r="AS15" s="555" t="s">
        <v>177</v>
      </c>
      <c r="AT15" s="556"/>
      <c r="AU15" s="95"/>
      <c r="AV15" s="44" t="s">
        <v>26</v>
      </c>
      <c r="AW15" s="405"/>
    </row>
    <row r="16" spans="2:50"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143"/>
      <c r="AR16" s="53"/>
      <c r="AW16" s="405"/>
    </row>
    <row r="17" spans="2:51"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R17" s="440"/>
      <c r="AS17" s="441" t="str">
        <f>IF(SUM(AU18:AU21)&gt;AS24,"下の表は、⑫の内数であるア～エの量が⑫を超えています","")</f>
        <v/>
      </c>
      <c r="AW17" s="405"/>
    </row>
    <row r="18" spans="2:51"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+ROUND(AU13,1)+ROUND(AU14,1)+ROUND(AU15,1)</f>
        <v>0</v>
      </c>
      <c r="AP18" s="44" t="s">
        <v>34</v>
      </c>
      <c r="AR18" s="673" t="s">
        <v>446</v>
      </c>
      <c r="AS18" s="673"/>
      <c r="AT18" s="673"/>
      <c r="AU18" s="95"/>
      <c r="AV18" s="438" t="s">
        <v>198</v>
      </c>
      <c r="AW18" s="809"/>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73" t="s">
        <v>447</v>
      </c>
      <c r="AS19" s="673"/>
      <c r="AT19" s="673"/>
      <c r="AU19" s="95"/>
      <c r="AV19" s="438" t="s">
        <v>198</v>
      </c>
      <c r="AW19" s="810"/>
      <c r="AX19" s="663" t="s">
        <v>437</v>
      </c>
    </row>
    <row r="20" spans="2:51"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673" t="s">
        <v>448</v>
      </c>
      <c r="AS20" s="673"/>
      <c r="AT20" s="673"/>
      <c r="AU20" s="95"/>
      <c r="AV20" s="438" t="s">
        <v>198</v>
      </c>
      <c r="AW20" s="810"/>
      <c r="AX20" s="663"/>
    </row>
    <row r="21" spans="2:51"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673" t="s">
        <v>449</v>
      </c>
      <c r="AS21" s="673"/>
      <c r="AT21" s="673"/>
      <c r="AU21" s="95"/>
      <c r="AV21" s="438" t="s">
        <v>198</v>
      </c>
      <c r="AW21" s="811"/>
    </row>
    <row r="22" spans="2:51"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807"/>
    </row>
    <row r="23" spans="2:51"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808"/>
    </row>
    <row r="24" spans="2:51" ht="27" customHeight="1" thickTop="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+ROUND(AU13,1)+ROUND(AA28,1)</f>
        <v>0</v>
      </c>
      <c r="AT24" s="577"/>
      <c r="AU24" s="577"/>
      <c r="AV24" s="52" t="s">
        <v>13</v>
      </c>
      <c r="AW24" s="806"/>
    </row>
    <row r="25" spans="2:51"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51"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51" ht="27" customHeight="1" thickTop="1" thickBot="1">
      <c r="B28" s="658" t="s">
        <v>332</v>
      </c>
      <c r="C28" s="659"/>
      <c r="D28" s="630">
        <v>0</v>
      </c>
      <c r="E28" s="630"/>
      <c r="F28" s="630"/>
      <c r="G28" s="194" t="s">
        <v>198</v>
      </c>
      <c r="H28" s="608">
        <f>+P15+AH12</f>
        <v>0</v>
      </c>
      <c r="I28" s="609"/>
      <c r="J28" s="194" t="s">
        <v>198</v>
      </c>
      <c r="M28" s="582"/>
      <c r="P28" s="56"/>
      <c r="U28" s="53"/>
      <c r="V28" s="53"/>
      <c r="X28" s="802"/>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803"/>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51"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X30" s="255"/>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51" ht="27" customHeight="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51"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AA34" s="652"/>
      <c r="AB34" s="653"/>
      <c r="AC34" s="653"/>
      <c r="AD34" s="653"/>
      <c r="AE34" s="653"/>
      <c r="AF34" s="653"/>
      <c r="AG34" s="653"/>
      <c r="AH34" s="653"/>
      <c r="AI34" s="653"/>
      <c r="AJ34" s="653"/>
      <c r="AK34" s="653"/>
      <c r="AL34" s="653"/>
      <c r="AM34" s="653"/>
      <c r="AN34" s="653"/>
      <c r="AO34" s="656"/>
      <c r="AP34" s="188"/>
      <c r="AW34" s="405"/>
    </row>
    <row r="35" spans="2:62" ht="24.6" customHeight="1" thickBot="1">
      <c r="B35" s="668" t="s">
        <v>442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443</v>
      </c>
      <c r="C36" s="665"/>
      <c r="D36" s="665"/>
      <c r="E36" s="665"/>
      <c r="F36" s="665"/>
      <c r="G36" s="665"/>
      <c r="H36" s="669" t="str">
        <f>IF(SUM(F12,F15)&gt;0,SUM(P12,P21,AH9,AS24,AS27,AS31)/SUM(F12,F15)*100,"")</f>
        <v/>
      </c>
      <c r="I36" s="670"/>
      <c r="J36" s="436" t="s">
        <v>445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444</v>
      </c>
      <c r="D37" s="667"/>
      <c r="E37" s="667"/>
      <c r="F37" s="667"/>
      <c r="G37" s="667"/>
      <c r="H37" s="671" t="str">
        <f>IF(SUM(F12,F15)&gt;0,SUM(P21,AS27,AS31,AU9,AU20)/SUM(F12,F15)*100,"")</f>
        <v/>
      </c>
      <c r="I37" s="672"/>
      <c r="J37" s="437" t="s">
        <v>445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weo8bXJcNDLNhEZxYOzP/HFIXe3VhfwWhJaOUaTkVMuT+hUDWtuuvjTBuPHzItQXJcpMN175ClZhr7us3+iqTg==" saltValue="Wf0L5jBRb58IDTFh86cNhw=="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AU18:AU21 AU7:AU10 D24:F33"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2" customHeight="1" thickBot="1">
      <c r="B7" s="564" t="s">
        <v>89</v>
      </c>
      <c r="C7" s="565"/>
      <c r="D7" s="638" t="s">
        <v>208</v>
      </c>
      <c r="E7" s="639"/>
      <c r="F7" s="639"/>
      <c r="G7" s="639"/>
      <c r="H7" s="639"/>
      <c r="I7" s="640"/>
      <c r="J7" s="143"/>
      <c r="K7" s="53"/>
      <c r="L7" s="156"/>
      <c r="M7" s="674" t="s">
        <v>91</v>
      </c>
      <c r="N7" s="675"/>
      <c r="O7" s="675"/>
      <c r="P7" s="675"/>
      <c r="Q7" s="675"/>
      <c r="R7" s="675"/>
      <c r="S7" s="675"/>
      <c r="T7" s="675"/>
      <c r="U7" s="675"/>
      <c r="V7" s="675"/>
      <c r="W7" s="676"/>
      <c r="X7" s="676"/>
      <c r="Y7" s="675"/>
      <c r="Z7" s="675"/>
      <c r="AA7" s="675"/>
      <c r="AB7" s="677"/>
      <c r="AC7" s="138"/>
      <c r="AD7" s="138"/>
      <c r="AE7" s="138"/>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678"/>
      <c r="N8" s="679"/>
      <c r="O8" s="679"/>
      <c r="P8" s="679"/>
      <c r="Q8" s="679"/>
      <c r="R8" s="679"/>
      <c r="S8" s="679"/>
      <c r="T8" s="679"/>
      <c r="U8" s="679"/>
      <c r="V8" s="679"/>
      <c r="W8" s="679"/>
      <c r="X8" s="679"/>
      <c r="Y8" s="679"/>
      <c r="Z8" s="679"/>
      <c r="AA8" s="679"/>
      <c r="AB8" s="680"/>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JtbUJgOpyGGZGnlHYydMu0bnCWkTNEptTGOT2ose8X9P9Bzcq3NzDFdCXofz/BCxdRNuH9wHKArtIxuMwPbO+A==" saltValue="IaZ+gj+0z4Wv/9GdWnZENQ=="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7" t="s">
        <v>273</v>
      </c>
      <c r="C2" s="647"/>
      <c r="D2" s="647"/>
      <c r="E2" s="647"/>
      <c r="F2" s="647"/>
      <c r="G2" s="647"/>
      <c r="H2" s="647"/>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7"/>
      <c r="C3" s="647"/>
      <c r="D3" s="647"/>
      <c r="E3" s="647"/>
      <c r="F3" s="647"/>
      <c r="G3" s="647"/>
      <c r="H3" s="647"/>
      <c r="I3" s="127"/>
      <c r="J3" s="127"/>
      <c r="K3" s="127"/>
      <c r="L3" s="127"/>
      <c r="M3" s="127"/>
      <c r="N3" s="127"/>
      <c r="O3" s="127"/>
      <c r="P3" s="127"/>
      <c r="Q3" s="127"/>
      <c r="R3" s="127"/>
      <c r="S3" s="127"/>
      <c r="T3" s="127"/>
      <c r="U3" s="127"/>
      <c r="V3" s="127"/>
      <c r="W3" s="127"/>
      <c r="X3" s="127"/>
      <c r="Y3" s="107"/>
      <c r="Z3" s="42"/>
      <c r="AA3" s="42"/>
      <c r="AB3" s="616"/>
      <c r="AC3" s="616"/>
      <c r="AD3" s="616"/>
      <c r="AE3" s="90"/>
      <c r="AF3" s="108"/>
      <c r="AG3" s="108"/>
      <c r="AH3" s="108"/>
      <c r="AI3" s="108"/>
      <c r="AJ3" s="108"/>
      <c r="AK3" s="108"/>
      <c r="AL3" s="108"/>
      <c r="AM3" s="108"/>
      <c r="AN3" s="108"/>
      <c r="AO3" s="108"/>
      <c r="AP3" s="660" t="s">
        <v>328</v>
      </c>
      <c r="AQ3" s="619"/>
      <c r="AR3" s="620"/>
      <c r="AS3" s="624" t="s">
        <v>0</v>
      </c>
      <c r="AT3" s="625"/>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1"/>
      <c r="AQ4" s="622"/>
      <c r="AR4" s="623"/>
      <c r="AS4" s="626" t="str">
        <f>+表紙!N28</f>
        <v>　</v>
      </c>
      <c r="AT4" s="627"/>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657">
        <f>+表紙!F47</f>
        <v>0</v>
      </c>
      <c r="AG5" s="657"/>
      <c r="AH5" s="657"/>
      <c r="AI5" s="657"/>
      <c r="AJ5" s="657"/>
      <c r="AK5" s="657"/>
      <c r="AL5" s="657"/>
      <c r="AM5" s="657"/>
      <c r="AN5" s="657"/>
      <c r="AO5" s="657"/>
      <c r="AP5" s="657"/>
      <c r="AQ5" s="657"/>
      <c r="AR5" s="657"/>
      <c r="AS5" s="657"/>
      <c r="AT5" s="657"/>
      <c r="AU5" s="657"/>
      <c r="AV5" s="242"/>
      <c r="AW5" s="405"/>
    </row>
    <row r="6" spans="2:49" ht="24.75" customHeight="1" thickBot="1">
      <c r="B6" s="301" t="s">
        <v>459</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2" customHeight="1" thickBot="1">
      <c r="B7" s="564" t="s">
        <v>89</v>
      </c>
      <c r="C7" s="565"/>
      <c r="D7" s="638" t="s">
        <v>209</v>
      </c>
      <c r="E7" s="639"/>
      <c r="F7" s="639"/>
      <c r="G7" s="639"/>
      <c r="H7" s="639"/>
      <c r="I7" s="640"/>
      <c r="J7" s="143"/>
      <c r="K7" s="53"/>
      <c r="L7" s="156"/>
      <c r="M7" s="681" t="s">
        <v>227</v>
      </c>
      <c r="N7" s="682"/>
      <c r="O7" s="682"/>
      <c r="P7" s="682"/>
      <c r="Q7" s="682"/>
      <c r="R7" s="682"/>
      <c r="S7" s="682"/>
      <c r="T7" s="682"/>
      <c r="U7" s="682"/>
      <c r="V7" s="682"/>
      <c r="W7" s="683"/>
      <c r="X7" s="683"/>
      <c r="Y7" s="682"/>
      <c r="Z7" s="682"/>
      <c r="AA7" s="682"/>
      <c r="AB7" s="684"/>
      <c r="AC7" s="158"/>
      <c r="AD7" s="158"/>
      <c r="AE7" s="158"/>
      <c r="AF7" s="93"/>
      <c r="AG7" s="93"/>
      <c r="AH7" s="93"/>
      <c r="AI7" s="93"/>
      <c r="AJ7" s="93"/>
      <c r="AK7" s="93"/>
      <c r="AL7" s="93"/>
      <c r="AM7" s="93"/>
      <c r="AN7" s="93"/>
      <c r="AO7" s="53"/>
      <c r="AP7" s="53"/>
      <c r="AQ7" s="53"/>
      <c r="AR7" s="53"/>
      <c r="AS7"/>
      <c r="AT7"/>
      <c r="AU7"/>
      <c r="AV7"/>
      <c r="AW7" s="405"/>
    </row>
    <row r="8" spans="2:49" ht="28.2" customHeight="1" thickTop="1" thickBot="1">
      <c r="B8" s="43" t="s">
        <v>103</v>
      </c>
      <c r="C8" s="575" t="s">
        <v>111</v>
      </c>
      <c r="D8" s="575"/>
      <c r="E8" s="575"/>
      <c r="F8" s="575"/>
      <c r="G8" s="575"/>
      <c r="H8" s="575"/>
      <c r="I8" s="575"/>
      <c r="J8" s="575"/>
      <c r="K8" s="575"/>
      <c r="L8" s="148"/>
      <c r="M8" s="685"/>
      <c r="N8" s="686"/>
      <c r="O8" s="686"/>
      <c r="P8" s="686"/>
      <c r="Q8" s="686"/>
      <c r="R8" s="686"/>
      <c r="S8" s="686"/>
      <c r="T8" s="686"/>
      <c r="U8" s="686"/>
      <c r="V8" s="686"/>
      <c r="W8" s="686"/>
      <c r="X8" s="686"/>
      <c r="Y8" s="686"/>
      <c r="Z8" s="686"/>
      <c r="AA8" s="686"/>
      <c r="AB8" s="687"/>
      <c r="AC8" s="93"/>
      <c r="AD8" s="93"/>
      <c r="AE8" s="93"/>
      <c r="AF8" s="53"/>
      <c r="AG8" s="49"/>
      <c r="AH8" s="45" t="s">
        <v>29</v>
      </c>
      <c r="AI8" s="558" t="s">
        <v>337</v>
      </c>
      <c r="AJ8" s="558"/>
      <c r="AK8" s="558"/>
      <c r="AL8" s="558"/>
      <c r="AM8" s="558"/>
      <c r="AN8" s="559"/>
      <c r="AO8" s="53"/>
      <c r="AP8" s="53"/>
      <c r="AQ8" s="53"/>
      <c r="AR8" s="53"/>
      <c r="AS8"/>
      <c r="AT8"/>
      <c r="AU8"/>
      <c r="AV8"/>
      <c r="AW8" s="405"/>
    </row>
    <row r="9" spans="2:49" ht="24.75" customHeight="1" thickTop="1" thickBot="1">
      <c r="B9" s="187" t="s">
        <v>257</v>
      </c>
      <c r="F9" s="572" t="s">
        <v>196</v>
      </c>
      <c r="G9" s="573"/>
      <c r="H9" s="573"/>
      <c r="I9" s="574"/>
      <c r="J9" s="148"/>
      <c r="K9" s="148"/>
      <c r="L9" s="148"/>
      <c r="M9" s="148"/>
      <c r="N9" s="148"/>
      <c r="O9" s="148"/>
      <c r="P9" s="148"/>
      <c r="Q9" s="148"/>
      <c r="R9" s="148"/>
      <c r="S9" s="148"/>
      <c r="T9" s="148"/>
      <c r="U9" s="148"/>
      <c r="V9" s="148"/>
      <c r="W9" s="130"/>
      <c r="X9" s="130"/>
      <c r="Y9" s="130"/>
      <c r="Z9" s="93"/>
      <c r="AA9" s="93"/>
      <c r="AB9" s="93"/>
      <c r="AC9" s="93"/>
      <c r="AD9" s="93"/>
      <c r="AE9" s="591" t="s">
        <v>20</v>
      </c>
      <c r="AF9" s="56"/>
      <c r="AH9" s="562"/>
      <c r="AI9" s="563"/>
      <c r="AJ9" s="563"/>
      <c r="AK9" s="563"/>
      <c r="AL9" s="563"/>
      <c r="AM9" s="563"/>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2"/>
      <c r="AF10" s="56"/>
      <c r="AN10" s="53"/>
      <c r="AO10" s="53"/>
      <c r="AP10" s="53"/>
      <c r="AQ10" s="53"/>
      <c r="AR10" s="53"/>
      <c r="AS10"/>
      <c r="AT10"/>
      <c r="AU10"/>
      <c r="AV10"/>
      <c r="AW10" s="405"/>
    </row>
    <row r="11" spans="2:49" ht="27" customHeight="1" thickTop="1" thickBot="1">
      <c r="C11" s="164" t="s">
        <v>197</v>
      </c>
      <c r="F11" s="45" t="s">
        <v>17</v>
      </c>
      <c r="G11" s="558" t="s">
        <v>331</v>
      </c>
      <c r="H11" s="558"/>
      <c r="I11" s="559"/>
      <c r="J11" s="46"/>
      <c r="K11" s="47"/>
      <c r="L11" s="48"/>
      <c r="M11" s="581" t="s">
        <v>18</v>
      </c>
      <c r="N11" s="48"/>
      <c r="O11" s="49"/>
      <c r="P11" s="45" t="s">
        <v>19</v>
      </c>
      <c r="Q11" s="578" t="s">
        <v>274</v>
      </c>
      <c r="R11" s="578"/>
      <c r="S11" s="578"/>
      <c r="T11" s="579"/>
      <c r="U11" s="189"/>
      <c r="V11" s="64"/>
      <c r="W11" s="53"/>
      <c r="X11" s="53"/>
      <c r="Y11"/>
      <c r="Z11"/>
      <c r="AA11"/>
      <c r="AB11"/>
      <c r="AC11" s="53"/>
      <c r="AD11" s="61"/>
      <c r="AE11" s="592"/>
      <c r="AF11" s="145"/>
      <c r="AG11" s="49"/>
      <c r="AH11" s="45" t="s">
        <v>36</v>
      </c>
      <c r="AI11" s="558" t="s">
        <v>280</v>
      </c>
      <c r="AJ11" s="558"/>
      <c r="AK11" s="558"/>
      <c r="AL11" s="558"/>
      <c r="AM11" s="558"/>
      <c r="AN11" s="559"/>
      <c r="AO11" s="53"/>
      <c r="AP11" s="53"/>
      <c r="AQ11" s="53"/>
      <c r="AR11" s="53"/>
      <c r="AS11"/>
      <c r="AT11"/>
      <c r="AU11"/>
      <c r="AV11"/>
      <c r="AW11" s="405"/>
    </row>
    <row r="12" spans="2:49" ht="24.75" customHeight="1" thickTop="1" thickBot="1">
      <c r="F12" s="576">
        <f>+ROUND(P12,1)+ROUND(P15,1)+ROUND(P18,1)+ROUND(P24,1)+P27-ROUND(F15,1)</f>
        <v>0</v>
      </c>
      <c r="G12" s="577"/>
      <c r="H12" s="577"/>
      <c r="I12" s="52" t="s">
        <v>13</v>
      </c>
      <c r="J12" s="53"/>
      <c r="K12" s="54"/>
      <c r="L12" s="53"/>
      <c r="M12" s="582"/>
      <c r="N12" s="55"/>
      <c r="P12" s="562"/>
      <c r="Q12" s="580"/>
      <c r="R12" s="580"/>
      <c r="S12" s="580"/>
      <c r="T12" s="52" t="s">
        <v>13</v>
      </c>
      <c r="U12" s="53"/>
      <c r="V12" s="53"/>
      <c r="W12" s="53"/>
      <c r="X12" s="53"/>
      <c r="Y12"/>
      <c r="Z12"/>
      <c r="AA12"/>
      <c r="AB12"/>
      <c r="AC12" s="56"/>
      <c r="AE12" s="592"/>
      <c r="AG12" s="137"/>
      <c r="AH12" s="562"/>
      <c r="AI12" s="563"/>
      <c r="AJ12" s="563"/>
      <c r="AK12" s="563"/>
      <c r="AL12" s="563"/>
      <c r="AM12" s="563"/>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592"/>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4" t="s">
        <v>222</v>
      </c>
      <c r="H14" s="584"/>
      <c r="I14" s="585"/>
      <c r="J14" s="59"/>
      <c r="K14" s="60"/>
      <c r="L14" s="53"/>
      <c r="M14" s="582"/>
      <c r="N14" s="56"/>
      <c r="O14" s="48"/>
      <c r="P14" s="45" t="s">
        <v>24</v>
      </c>
      <c r="Q14" s="594" t="s">
        <v>275</v>
      </c>
      <c r="R14" s="594"/>
      <c r="S14" s="594"/>
      <c r="T14" s="595"/>
      <c r="U14" s="189"/>
      <c r="V14" s="64"/>
      <c r="W14" s="53"/>
      <c r="X14" s="53"/>
      <c r="Y14"/>
      <c r="Z14"/>
      <c r="AA14"/>
      <c r="AB14"/>
      <c r="AC14" s="56"/>
      <c r="AE14" s="593"/>
      <c r="AG14" s="144"/>
      <c r="AH14" s="51" t="s">
        <v>176</v>
      </c>
      <c r="AI14" s="633" t="s">
        <v>292</v>
      </c>
      <c r="AJ14" s="633"/>
      <c r="AK14" s="633"/>
      <c r="AL14" s="633"/>
      <c r="AM14" s="633"/>
      <c r="AN14" s="634"/>
      <c r="AO14"/>
      <c r="AS14" s="139"/>
      <c r="AT14" s="139"/>
      <c r="AU14" s="277"/>
      <c r="AV14" s="53"/>
      <c r="AW14" s="405"/>
    </row>
    <row r="15" spans="2:49" ht="24.75" customHeight="1" thickBot="1">
      <c r="F15" s="629"/>
      <c r="G15" s="630"/>
      <c r="H15" s="630"/>
      <c r="I15" s="44" t="s">
        <v>13</v>
      </c>
      <c r="J15" s="53"/>
      <c r="K15" s="56"/>
      <c r="L15" s="53"/>
      <c r="M15" s="582"/>
      <c r="N15" s="56"/>
      <c r="P15" s="562"/>
      <c r="Q15" s="580"/>
      <c r="R15" s="580"/>
      <c r="S15" s="580"/>
      <c r="T15" s="52" t="s">
        <v>13</v>
      </c>
      <c r="U15" s="53"/>
      <c r="V15" s="53"/>
      <c r="W15" s="53"/>
      <c r="X15" s="53"/>
      <c r="Y15"/>
      <c r="Z15"/>
      <c r="AA15"/>
      <c r="AB15"/>
      <c r="AC15" s="56"/>
      <c r="AH15" s="570"/>
      <c r="AI15" s="571"/>
      <c r="AJ15" s="571"/>
      <c r="AK15" s="571"/>
      <c r="AL15" s="571"/>
      <c r="AM15" s="571"/>
      <c r="AN15" s="44" t="s">
        <v>13</v>
      </c>
      <c r="AO15"/>
      <c r="AS15" s="62" t="s">
        <v>30</v>
      </c>
      <c r="AT15" s="63"/>
      <c r="AW15" s="405"/>
    </row>
    <row r="16" spans="2:49" ht="24.75" customHeight="1" thickTop="1" thickBot="1">
      <c r="K16" s="56"/>
      <c r="L16" s="53"/>
      <c r="M16" s="582"/>
      <c r="N16" s="56"/>
      <c r="P16" s="557" t="str">
        <f>+IF(Y18=0,"",IF(Y18-P18=Y18,"エラー！：⑥残さ物量があるのに、④自ら中間処理した量がゼロになっています",""))</f>
        <v/>
      </c>
      <c r="Q16" s="557"/>
      <c r="R16" s="557"/>
      <c r="S16" s="557"/>
      <c r="T16" s="557"/>
      <c r="U16" s="557"/>
      <c r="V16" s="557"/>
      <c r="W16" s="557"/>
      <c r="X16" s="557"/>
      <c r="Y16" s="557"/>
      <c r="Z16" s="557"/>
      <c r="AA16" s="557"/>
      <c r="AB16" s="557"/>
      <c r="AC16" s="56"/>
      <c r="AD16" s="53"/>
      <c r="AE16" s="185"/>
      <c r="AP16" s="50"/>
      <c r="AQ16" s="53"/>
      <c r="AS16" s="555" t="s">
        <v>175</v>
      </c>
      <c r="AT16" s="556"/>
      <c r="AU16" s="95"/>
      <c r="AV16" s="44" t="s">
        <v>13</v>
      </c>
      <c r="AW16" s="405"/>
    </row>
    <row r="17" spans="2:49" ht="27" customHeight="1" thickTop="1" thickBot="1">
      <c r="K17" s="56"/>
      <c r="L17" s="53"/>
      <c r="M17" s="582"/>
      <c r="N17" s="56"/>
      <c r="O17" s="48"/>
      <c r="P17" s="45" t="s">
        <v>27</v>
      </c>
      <c r="Q17" s="558" t="s">
        <v>276</v>
      </c>
      <c r="R17" s="558"/>
      <c r="S17" s="558"/>
      <c r="T17" s="559"/>
      <c r="U17" s="568"/>
      <c r="V17" s="569"/>
      <c r="W17" s="569"/>
      <c r="X17" s="569"/>
      <c r="Y17" s="136" t="s">
        <v>21</v>
      </c>
      <c r="Z17" s="558" t="s">
        <v>279</v>
      </c>
      <c r="AA17" s="558"/>
      <c r="AB17" s="559"/>
      <c r="AC17" s="149"/>
      <c r="AD17" s="144"/>
      <c r="AE17" s="581" t="s">
        <v>28</v>
      </c>
      <c r="AF17" s="48"/>
      <c r="AG17" s="48"/>
      <c r="AH17" s="246" t="s">
        <v>178</v>
      </c>
      <c r="AI17" s="584" t="s">
        <v>281</v>
      </c>
      <c r="AJ17" s="584"/>
      <c r="AK17" s="584"/>
      <c r="AL17" s="585"/>
      <c r="AM17" s="48"/>
      <c r="AN17" s="254"/>
      <c r="AO17" s="637" t="s">
        <v>253</v>
      </c>
      <c r="AP17" s="585"/>
      <c r="AQ17" s="256"/>
      <c r="AS17" s="555" t="s">
        <v>259</v>
      </c>
      <c r="AT17" s="556"/>
      <c r="AU17" s="95"/>
      <c r="AV17" s="44" t="s">
        <v>34</v>
      </c>
      <c r="AW17" s="405"/>
    </row>
    <row r="18" spans="2:49" ht="24.75" customHeight="1" thickBot="1">
      <c r="K18" s="56"/>
      <c r="L18" s="53"/>
      <c r="M18" s="582"/>
      <c r="N18" s="56"/>
      <c r="P18" s="562"/>
      <c r="Q18" s="580"/>
      <c r="R18" s="580"/>
      <c r="S18" s="580"/>
      <c r="T18" s="52" t="s">
        <v>13</v>
      </c>
      <c r="U18"/>
      <c r="V18" s="247"/>
      <c r="W18"/>
      <c r="X18" s="193"/>
      <c r="Y18" s="576">
        <f>+ROUND(AH9,1)+ROUND(AH12,1)+ROUND(AH15,1)+AH18</f>
        <v>0</v>
      </c>
      <c r="Z18" s="577"/>
      <c r="AA18" s="577"/>
      <c r="AB18" s="52" t="s">
        <v>4</v>
      </c>
      <c r="AC18" s="192"/>
      <c r="AD18" s="192"/>
      <c r="AE18" s="582"/>
      <c r="AH18" s="612">
        <f>+ROUND(AO18,1)+ROUND(AO21,1)</f>
        <v>0</v>
      </c>
      <c r="AI18" s="609"/>
      <c r="AJ18" s="609"/>
      <c r="AK18" s="609"/>
      <c r="AL18" s="44" t="s">
        <v>13</v>
      </c>
      <c r="AM18" s="55"/>
      <c r="AO18" s="272">
        <f>+ROUND(AU16,1)+ROUND(AU17,1)+ROUND(AU18,1)</f>
        <v>0</v>
      </c>
      <c r="AP18" s="44" t="s">
        <v>34</v>
      </c>
      <c r="AS18" s="555" t="s">
        <v>177</v>
      </c>
      <c r="AT18" s="55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63" t="s">
        <v>437</v>
      </c>
    </row>
    <row r="20" spans="2:49" ht="27" customHeight="1" thickTop="1" thickBot="1">
      <c r="K20" s="56"/>
      <c r="L20" s="53"/>
      <c r="M20" s="582"/>
      <c r="N20" s="56"/>
      <c r="P20" s="45" t="s">
        <v>48</v>
      </c>
      <c r="Q20" s="558" t="s">
        <v>277</v>
      </c>
      <c r="R20" s="558"/>
      <c r="S20" s="558"/>
      <c r="T20" s="559"/>
      <c r="U20" s="131"/>
      <c r="V20" s="249"/>
      <c r="W20" s="252"/>
      <c r="X20" s="253"/>
      <c r="Y20" s="136" t="s">
        <v>25</v>
      </c>
      <c r="Z20" s="558" t="s">
        <v>278</v>
      </c>
      <c r="AA20" s="558"/>
      <c r="AB20" s="559"/>
      <c r="AC20" s="53"/>
      <c r="AD20" s="53"/>
      <c r="AE20" s="582"/>
      <c r="AG20" s="53"/>
      <c r="AH20" s="53"/>
      <c r="AI20" s="56"/>
      <c r="AJ20" s="53"/>
      <c r="AK20" s="53"/>
      <c r="AL20" s="147"/>
      <c r="AM20" s="56"/>
      <c r="AN20" s="255"/>
      <c r="AO20" s="637" t="s">
        <v>255</v>
      </c>
      <c r="AP20" s="585"/>
      <c r="AQ20" s="190"/>
      <c r="AR20" s="53"/>
      <c r="AS20" s="58"/>
      <c r="AT20" s="58"/>
      <c r="AW20" s="663"/>
    </row>
    <row r="21" spans="2:49" ht="25.2" customHeight="1" thickBot="1">
      <c r="B21" s="631" t="s">
        <v>460</v>
      </c>
      <c r="C21" s="631"/>
      <c r="D21" s="631"/>
      <c r="E21" s="631"/>
      <c r="F21" s="631"/>
      <c r="G21" s="631"/>
      <c r="H21" s="631"/>
      <c r="I21" s="631"/>
      <c r="J21" s="631"/>
      <c r="K21" s="56"/>
      <c r="L21" s="53"/>
      <c r="M21" s="582"/>
      <c r="N21" s="56"/>
      <c r="P21" s="562"/>
      <c r="Q21" s="589"/>
      <c r="R21" s="589"/>
      <c r="S21" s="589"/>
      <c r="T21" s="52" t="s">
        <v>13</v>
      </c>
      <c r="U21" s="131"/>
      <c r="V21" s="131"/>
      <c r="W21" s="131"/>
      <c r="X21" s="131"/>
      <c r="Y21" s="576">
        <f>+P18-Y18</f>
        <v>0</v>
      </c>
      <c r="Z21" s="577"/>
      <c r="AA21" s="577"/>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32"/>
      <c r="C22" s="632"/>
      <c r="D22" s="632"/>
      <c r="E22" s="632"/>
      <c r="F22" s="632"/>
      <c r="G22" s="632"/>
      <c r="H22" s="632"/>
      <c r="I22" s="632"/>
      <c r="J22" s="632"/>
      <c r="K22" s="56"/>
      <c r="L22" s="53"/>
      <c r="M22" s="582"/>
      <c r="N22" s="56"/>
      <c r="P22" s="586" t="str">
        <f>+IF(P21=0,"",IF(P18&lt;P21,"エラー !：④の内数である⑤の量が④を超えています",""))</f>
        <v/>
      </c>
      <c r="Q22" s="586"/>
      <c r="R22" s="586"/>
      <c r="S22" s="586"/>
      <c r="T22" s="586"/>
      <c r="U22" s="586"/>
      <c r="V22" s="586"/>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8" t="s">
        <v>199</v>
      </c>
      <c r="C23" s="567"/>
      <c r="D23" s="566" t="s">
        <v>461</v>
      </c>
      <c r="E23" s="566"/>
      <c r="F23" s="566"/>
      <c r="G23" s="567"/>
      <c r="H23" s="628" t="s">
        <v>462</v>
      </c>
      <c r="I23" s="566"/>
      <c r="J23" s="567"/>
      <c r="K23" s="56"/>
      <c r="L23" s="53"/>
      <c r="M23" s="582"/>
      <c r="N23" s="56"/>
      <c r="O23" s="48"/>
      <c r="P23" s="51" t="s">
        <v>88</v>
      </c>
      <c r="Q23" s="584" t="s">
        <v>32</v>
      </c>
      <c r="R23" s="584"/>
      <c r="S23" s="584"/>
      <c r="T23" s="585"/>
      <c r="U23" s="587"/>
      <c r="V23" s="588"/>
      <c r="W23" s="588"/>
      <c r="X23" s="588"/>
      <c r="AC23" s="53"/>
      <c r="AD23" s="53"/>
      <c r="AE23"/>
      <c r="AF23"/>
      <c r="AG23"/>
      <c r="AH23"/>
      <c r="AI23" s="257"/>
      <c r="AJ23"/>
      <c r="AK23" s="53"/>
      <c r="AL23" s="53"/>
      <c r="AM23" s="53"/>
      <c r="AN23" s="151"/>
      <c r="AP23" s="53"/>
      <c r="AR23" s="49"/>
      <c r="AS23" s="136" t="s">
        <v>190</v>
      </c>
      <c r="AT23" s="558" t="s">
        <v>191</v>
      </c>
      <c r="AU23" s="558"/>
      <c r="AV23" s="559"/>
      <c r="AW23" s="405"/>
    </row>
    <row r="24" spans="2:49" ht="27" customHeight="1" thickBot="1">
      <c r="B24" s="641" t="s">
        <v>200</v>
      </c>
      <c r="C24" s="642"/>
      <c r="D24" s="630">
        <v>0</v>
      </c>
      <c r="E24" s="630"/>
      <c r="F24" s="630"/>
      <c r="G24" s="194" t="s">
        <v>198</v>
      </c>
      <c r="H24" s="608">
        <f>+F12</f>
        <v>0</v>
      </c>
      <c r="I24" s="609"/>
      <c r="J24" s="194" t="s">
        <v>198</v>
      </c>
      <c r="K24" s="56"/>
      <c r="L24" s="53"/>
      <c r="M24" s="583"/>
      <c r="P24" s="570"/>
      <c r="Q24" s="590"/>
      <c r="R24" s="590"/>
      <c r="S24" s="590"/>
      <c r="T24" s="44" t="s">
        <v>13</v>
      </c>
      <c r="U24"/>
      <c r="V24"/>
      <c r="W24"/>
      <c r="X24"/>
      <c r="AC24" s="53"/>
      <c r="AD24" s="53"/>
      <c r="AE24"/>
      <c r="AF24"/>
      <c r="AG24"/>
      <c r="AH24"/>
      <c r="AI24" s="257"/>
      <c r="AJ24"/>
      <c r="AK24" s="53"/>
      <c r="AL24" s="141"/>
      <c r="AM24" s="53"/>
      <c r="AN24" s="53"/>
      <c r="AQ24" s="56"/>
      <c r="AR24" s="146"/>
      <c r="AS24" s="576">
        <f>+ROUND(AU16,1)+ROUND(AA28,1)</f>
        <v>0</v>
      </c>
      <c r="AT24" s="577"/>
      <c r="AU24" s="577"/>
      <c r="AV24" s="52" t="s">
        <v>13</v>
      </c>
      <c r="AW24" s="405"/>
    </row>
    <row r="25" spans="2:49" ht="27" customHeight="1" thickBot="1">
      <c r="B25" s="641" t="s">
        <v>201</v>
      </c>
      <c r="C25" s="642"/>
      <c r="D25" s="630">
        <v>0</v>
      </c>
      <c r="E25" s="630"/>
      <c r="F25" s="630"/>
      <c r="G25" s="194" t="s">
        <v>198</v>
      </c>
      <c r="H25" s="608">
        <f>+P12+AH9</f>
        <v>0</v>
      </c>
      <c r="I25" s="609"/>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1" t="s">
        <v>202</v>
      </c>
      <c r="C26" s="642"/>
      <c r="D26" s="630">
        <v>0</v>
      </c>
      <c r="E26" s="630"/>
      <c r="F26" s="630"/>
      <c r="G26" s="194" t="s">
        <v>198</v>
      </c>
      <c r="H26" s="608">
        <f>+P21</f>
        <v>0</v>
      </c>
      <c r="I26" s="609"/>
      <c r="J26" s="194" t="s">
        <v>198</v>
      </c>
      <c r="K26" s="56"/>
      <c r="L26" s="144"/>
      <c r="M26" s="581" t="s">
        <v>35</v>
      </c>
      <c r="N26" s="48"/>
      <c r="O26" s="48"/>
      <c r="P26" s="246" t="s">
        <v>180</v>
      </c>
      <c r="Q26" s="584" t="s">
        <v>181</v>
      </c>
      <c r="R26" s="584"/>
      <c r="S26" s="584"/>
      <c r="T26" s="585"/>
      <c r="U26" s="48"/>
      <c r="V26" s="48"/>
      <c r="W26" s="48"/>
      <c r="X26" s="48"/>
      <c r="Y26" s="48"/>
      <c r="Z26" s="48"/>
      <c r="AA26" s="48"/>
      <c r="AB26" s="48"/>
      <c r="AC26" s="48"/>
      <c r="AD26" s="48"/>
      <c r="AE26" s="48"/>
      <c r="AF26" s="48"/>
      <c r="AG26" s="48"/>
      <c r="AH26" s="48"/>
      <c r="AI26" s="61"/>
      <c r="AJ26" s="48"/>
      <c r="AK26" s="49"/>
      <c r="AL26" s="136" t="s">
        <v>187</v>
      </c>
      <c r="AM26" s="558" t="s">
        <v>282</v>
      </c>
      <c r="AN26" s="558"/>
      <c r="AO26" s="558"/>
      <c r="AP26" s="559"/>
      <c r="AQ26" s="269"/>
      <c r="AR26" s="270"/>
      <c r="AS26" s="136" t="s">
        <v>192</v>
      </c>
      <c r="AT26" s="558" t="s">
        <v>430</v>
      </c>
      <c r="AU26" s="558"/>
      <c r="AV26" s="559"/>
      <c r="AW26" s="405"/>
    </row>
    <row r="27" spans="2:49" ht="27" customHeight="1" thickBot="1">
      <c r="B27" s="641" t="s">
        <v>223</v>
      </c>
      <c r="C27" s="642"/>
      <c r="D27" s="630">
        <v>0</v>
      </c>
      <c r="E27" s="630"/>
      <c r="F27" s="630"/>
      <c r="G27" s="194" t="s">
        <v>198</v>
      </c>
      <c r="H27" s="608">
        <f>+Y21</f>
        <v>0</v>
      </c>
      <c r="I27" s="609"/>
      <c r="J27" s="194" t="s">
        <v>198</v>
      </c>
      <c r="M27" s="582"/>
      <c r="P27" s="612">
        <f>+R30+ROUND(R33,1)</f>
        <v>0</v>
      </c>
      <c r="Q27" s="613"/>
      <c r="R27" s="613"/>
      <c r="S27" s="613"/>
      <c r="T27" s="44" t="s">
        <v>38</v>
      </c>
      <c r="U27" s="64"/>
      <c r="V27" s="64"/>
      <c r="Y27" s="62" t="s">
        <v>39</v>
      </c>
      <c r="Z27" s="65"/>
      <c r="AH27" s="53"/>
      <c r="AI27" s="53"/>
      <c r="AJ27" s="53"/>
      <c r="AK27" s="53"/>
      <c r="AL27" s="576">
        <f>+AH18+P27</f>
        <v>0</v>
      </c>
      <c r="AM27" s="577"/>
      <c r="AN27" s="577"/>
      <c r="AO27" s="577"/>
      <c r="AP27" s="52" t="s">
        <v>13</v>
      </c>
      <c r="AQ27" s="267"/>
      <c r="AR27" s="128"/>
      <c r="AS27" s="562"/>
      <c r="AT27" s="563"/>
      <c r="AU27" s="563"/>
      <c r="AV27" s="52" t="s">
        <v>13</v>
      </c>
      <c r="AW27" s="405"/>
    </row>
    <row r="28" spans="2:49" ht="27" customHeight="1" thickTop="1" thickBot="1">
      <c r="B28" s="658" t="s">
        <v>332</v>
      </c>
      <c r="C28" s="659"/>
      <c r="D28" s="630">
        <v>0</v>
      </c>
      <c r="E28" s="630"/>
      <c r="F28" s="630"/>
      <c r="G28" s="194" t="s">
        <v>198</v>
      </c>
      <c r="H28" s="608">
        <f>+P15+AH12</f>
        <v>0</v>
      </c>
      <c r="I28" s="609"/>
      <c r="J28" s="194" t="s">
        <v>198</v>
      </c>
      <c r="M28" s="582"/>
      <c r="P28" s="56"/>
      <c r="U28" s="53"/>
      <c r="V28" s="53"/>
      <c r="Y28" s="614" t="s">
        <v>175</v>
      </c>
      <c r="Z28" s="615"/>
      <c r="AA28" s="570"/>
      <c r="AB28" s="571"/>
      <c r="AC28" s="571"/>
      <c r="AD28" s="571"/>
      <c r="AE28" s="571"/>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1" t="s">
        <v>224</v>
      </c>
      <c r="C29" s="642"/>
      <c r="D29" s="630">
        <v>0</v>
      </c>
      <c r="E29" s="630"/>
      <c r="F29" s="630"/>
      <c r="G29" s="194" t="s">
        <v>198</v>
      </c>
      <c r="H29" s="608">
        <f>+AL27</f>
        <v>0</v>
      </c>
      <c r="I29" s="609"/>
      <c r="J29" s="194" t="s">
        <v>198</v>
      </c>
      <c r="M29" s="582"/>
      <c r="P29" s="56"/>
      <c r="Q29" s="144"/>
      <c r="R29" s="51" t="s">
        <v>183</v>
      </c>
      <c r="S29" s="584" t="s">
        <v>33</v>
      </c>
      <c r="T29" s="598"/>
      <c r="U29" s="598"/>
      <c r="V29" s="599"/>
      <c r="W29" s="48"/>
      <c r="X29" s="66"/>
      <c r="Y29" s="614" t="s">
        <v>258</v>
      </c>
      <c r="Z29" s="615"/>
      <c r="AA29" s="570"/>
      <c r="AB29" s="571"/>
      <c r="AC29" s="571"/>
      <c r="AD29" s="571"/>
      <c r="AE29" s="571"/>
      <c r="AF29" s="44" t="s">
        <v>13</v>
      </c>
      <c r="AH29" s="53"/>
      <c r="AI29" s="53"/>
      <c r="AJ29" s="53"/>
      <c r="AK29" s="53"/>
      <c r="AL29" s="136" t="s">
        <v>188</v>
      </c>
      <c r="AM29" s="558" t="s">
        <v>189</v>
      </c>
      <c r="AN29" s="558"/>
      <c r="AO29" s="558"/>
      <c r="AP29" s="559"/>
      <c r="AQ29" s="268"/>
      <c r="AR29" s="271"/>
      <c r="AS29" s="606" t="s">
        <v>193</v>
      </c>
      <c r="AT29" s="602" t="s">
        <v>431</v>
      </c>
      <c r="AU29" s="602"/>
      <c r="AV29" s="603"/>
      <c r="AW29" s="405"/>
    </row>
    <row r="30" spans="2:49" ht="27" customHeight="1" thickBot="1">
      <c r="B30" s="641" t="s">
        <v>225</v>
      </c>
      <c r="C30" s="642"/>
      <c r="D30" s="630">
        <v>0</v>
      </c>
      <c r="E30" s="630"/>
      <c r="F30" s="630"/>
      <c r="G30" s="194" t="s">
        <v>198</v>
      </c>
      <c r="H30" s="608">
        <f>+AL30</f>
        <v>0</v>
      </c>
      <c r="I30" s="609"/>
      <c r="J30" s="194" t="s">
        <v>198</v>
      </c>
      <c r="M30" s="582"/>
      <c r="P30" s="56"/>
      <c r="R30" s="612">
        <f>+ROUND(AA28,1)+ROUND(AA29,1)+ROUND(AA30,1)</f>
        <v>0</v>
      </c>
      <c r="S30" s="613"/>
      <c r="T30" s="613"/>
      <c r="U30" s="613"/>
      <c r="V30" s="44" t="s">
        <v>16</v>
      </c>
      <c r="Y30" s="614" t="s">
        <v>186</v>
      </c>
      <c r="Z30" s="615"/>
      <c r="AA30" s="570"/>
      <c r="AB30" s="571"/>
      <c r="AC30" s="571"/>
      <c r="AD30" s="571"/>
      <c r="AE30" s="571"/>
      <c r="AF30" s="44" t="s">
        <v>13</v>
      </c>
      <c r="AL30" s="562"/>
      <c r="AM30" s="563"/>
      <c r="AN30" s="563"/>
      <c r="AO30" s="563"/>
      <c r="AP30" s="52" t="s">
        <v>13</v>
      </c>
      <c r="AS30" s="607"/>
      <c r="AT30" s="604"/>
      <c r="AU30" s="604"/>
      <c r="AV30" s="605"/>
      <c r="AW30" s="405"/>
    </row>
    <row r="31" spans="2:49" ht="27" customHeight="1" thickTop="1" thickBot="1">
      <c r="B31" s="641" t="s">
        <v>226</v>
      </c>
      <c r="C31" s="642"/>
      <c r="D31" s="630">
        <v>0</v>
      </c>
      <c r="E31" s="630"/>
      <c r="F31" s="630"/>
      <c r="G31" s="194" t="s">
        <v>198</v>
      </c>
      <c r="H31" s="608">
        <f>+AS24</f>
        <v>0</v>
      </c>
      <c r="I31" s="609"/>
      <c r="J31" s="194" t="s">
        <v>198</v>
      </c>
      <c r="M31" s="582"/>
      <c r="P31" s="56"/>
      <c r="Y31"/>
      <c r="Z31"/>
      <c r="AA31" s="67" t="s">
        <v>90</v>
      </c>
      <c r="AK31" s="128"/>
      <c r="AL31" s="557" t="str">
        <f>+IF(AL30=0,"",IF(AL27&lt;AL30,"エラー !：⑩の内数である⑪の量が⑩を超えています",""))</f>
        <v/>
      </c>
      <c r="AM31" s="557"/>
      <c r="AN31" s="557"/>
      <c r="AO31" s="557"/>
      <c r="AP31" s="557"/>
      <c r="AQ31" s="557"/>
      <c r="AR31" s="41"/>
      <c r="AS31" s="600"/>
      <c r="AT31" s="601"/>
      <c r="AU31" s="601"/>
      <c r="AV31" s="163" t="s">
        <v>13</v>
      </c>
      <c r="AW31" s="405"/>
    </row>
    <row r="32" spans="2:49" ht="27" customHeight="1" thickTop="1" thickBot="1">
      <c r="B32" s="641" t="s">
        <v>428</v>
      </c>
      <c r="C32" s="642"/>
      <c r="D32" s="630">
        <v>0</v>
      </c>
      <c r="E32" s="630"/>
      <c r="F32" s="630"/>
      <c r="G32" s="194" t="s">
        <v>198</v>
      </c>
      <c r="H32" s="608">
        <f>+AS27</f>
        <v>0</v>
      </c>
      <c r="I32" s="609"/>
      <c r="J32" s="194" t="s">
        <v>198</v>
      </c>
      <c r="M32" s="582"/>
      <c r="P32" s="56"/>
      <c r="Q32" s="144"/>
      <c r="R32" s="51" t="s">
        <v>185</v>
      </c>
      <c r="S32" s="584" t="s">
        <v>37</v>
      </c>
      <c r="T32" s="598"/>
      <c r="U32" s="598"/>
      <c r="V32" s="599"/>
      <c r="W32" s="53"/>
      <c r="X32" s="53"/>
      <c r="Y32"/>
      <c r="Z32"/>
      <c r="AA32" s="648" t="s">
        <v>330</v>
      </c>
      <c r="AB32" s="649"/>
      <c r="AC32" s="649"/>
      <c r="AD32" s="649"/>
      <c r="AE32" s="649"/>
      <c r="AF32" s="649" t="s">
        <v>194</v>
      </c>
      <c r="AG32" s="649"/>
      <c r="AH32" s="649"/>
      <c r="AI32" s="649"/>
      <c r="AJ32" s="649"/>
      <c r="AK32" s="649"/>
      <c r="AL32" s="649" t="s">
        <v>195</v>
      </c>
      <c r="AM32" s="649"/>
      <c r="AN32" s="649"/>
      <c r="AO32" s="654"/>
      <c r="AP32" s="188"/>
      <c r="AS32" s="403" t="str">
        <f>+IF(AS31=0,"",IF(AL27&lt;(AS24+AS27+AS31),"エラー !：⑩の内数である（⑫+⑬＋⑭）の量が⑩を超えています",""))</f>
        <v/>
      </c>
      <c r="AT32" s="401"/>
      <c r="AU32" s="401"/>
      <c r="AV32" s="401"/>
      <c r="AW32" s="405"/>
    </row>
    <row r="33" spans="2:62" ht="27" customHeight="1" thickBot="1">
      <c r="B33" s="645" t="s">
        <v>429</v>
      </c>
      <c r="C33" s="646"/>
      <c r="D33" s="596">
        <v>0</v>
      </c>
      <c r="E33" s="597"/>
      <c r="F33" s="597"/>
      <c r="G33" s="195" t="s">
        <v>198</v>
      </c>
      <c r="H33" s="610">
        <f>+AS31</f>
        <v>0</v>
      </c>
      <c r="I33" s="611"/>
      <c r="J33" s="195" t="s">
        <v>198</v>
      </c>
      <c r="M33" s="583"/>
      <c r="R33" s="570"/>
      <c r="S33" s="571"/>
      <c r="T33" s="571"/>
      <c r="U33" s="571"/>
      <c r="V33" s="44" t="s">
        <v>38</v>
      </c>
      <c r="W33" s="53"/>
      <c r="X33" s="53"/>
      <c r="Y33"/>
      <c r="Z33"/>
      <c r="AA33" s="650"/>
      <c r="AB33" s="651"/>
      <c r="AC33" s="651"/>
      <c r="AD33" s="651"/>
      <c r="AE33" s="651"/>
      <c r="AF33" s="651"/>
      <c r="AG33" s="651"/>
      <c r="AH33" s="651"/>
      <c r="AI33" s="651"/>
      <c r="AJ33" s="651"/>
      <c r="AK33" s="651"/>
      <c r="AL33" s="651"/>
      <c r="AM33" s="651"/>
      <c r="AN33" s="651"/>
      <c r="AO33" s="655"/>
      <c r="AP33" s="188"/>
      <c r="AW33" s="405"/>
    </row>
    <row r="34" spans="2:62" ht="24" customHeight="1">
      <c r="C34" s="258" t="str">
        <f>+IF(D30=0,"",IF(D29&lt;D30,"エラー !：上の表は、⑩の内数である⑪の量が⑩を超えています",""))</f>
        <v/>
      </c>
      <c r="AA34" s="652"/>
      <c r="AB34" s="653"/>
      <c r="AC34" s="653"/>
      <c r="AD34" s="653"/>
      <c r="AE34" s="653"/>
      <c r="AF34" s="653"/>
      <c r="AG34" s="653"/>
      <c r="AH34" s="653"/>
      <c r="AI34" s="653"/>
      <c r="AJ34" s="653"/>
      <c r="AK34" s="653"/>
      <c r="AL34" s="653"/>
      <c r="AM34" s="653"/>
      <c r="AN34" s="653"/>
      <c r="AO34" s="656"/>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xcDvKCscCDmw1Qj6kuTO8hgL2Xf7+X23cQENSkJT7onAIr2YrbQg+Zw0scvEV7DjwEqIhw0KKGolQX28HTi0mQ==" saltValue="oIpW1eJoHsVb+w0OTe9dXw=="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2026-03-17T03:34:06Z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