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8"/>
  </bookViews>
  <sheets>
    <sheet name="19-1" sheetId="9" r:id="rId1"/>
    <sheet name="19-2" sheetId="10" r:id="rId2"/>
    <sheet name="19-3" sheetId="11" r:id="rId3"/>
    <sheet name="19-4-1" sheetId="12" r:id="rId4"/>
    <sheet name="19-4-2" sheetId="13" r:id="rId5"/>
    <sheet name="19-5" sheetId="14" r:id="rId6"/>
    <sheet name="19-6" sheetId="15" r:id="rId7"/>
    <sheet name="19-7" sheetId="16" r:id="rId8"/>
    <sheet name="19-8" sheetId="17" r:id="rId9"/>
    <sheet name="19-9" sheetId="20" r:id="rId10"/>
    <sheet name="19-10" sheetId="18" r:id="rId11"/>
    <sheet name="19-11" sheetId="19" r:id="rId12"/>
    <sheet name="19-12" sheetId="2" r:id="rId13"/>
    <sheet name="19-13" sheetId="3" r:id="rId14"/>
    <sheet name="19-14" sheetId="4" r:id="rId15"/>
    <sheet name="19-15" sheetId="5" r:id="rId16"/>
    <sheet name="19-16" sheetId="6" r:id="rId17"/>
    <sheet name="19-17" sheetId="7" r:id="rId18"/>
    <sheet name="19-18" sheetId="8" r:id="rId19"/>
    <sheet name="19-19" sheetId="1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20" l="1"/>
  <c r="F48" i="20"/>
  <c r="D48" i="20" s="1"/>
  <c r="R47" i="20"/>
  <c r="F47" i="20"/>
  <c r="D47" i="20" s="1"/>
  <c r="R46" i="20"/>
  <c r="F46" i="20"/>
  <c r="D46" i="20" s="1"/>
  <c r="R45" i="20"/>
  <c r="F45" i="20"/>
  <c r="D45" i="20" s="1"/>
  <c r="R43" i="20"/>
  <c r="F43" i="20"/>
  <c r="D43" i="20" s="1"/>
  <c r="R42" i="20"/>
  <c r="F42" i="20"/>
  <c r="D42" i="20" s="1"/>
  <c r="R41" i="20"/>
  <c r="F41" i="20"/>
  <c r="D41" i="20" s="1"/>
  <c r="R40" i="20"/>
  <c r="F40" i="20"/>
  <c r="D40" i="20" s="1"/>
  <c r="R39" i="20"/>
  <c r="F39" i="20"/>
  <c r="D39" i="20" s="1"/>
  <c r="R37" i="20"/>
  <c r="F37" i="20"/>
  <c r="D37" i="20" s="1"/>
  <c r="R36" i="20"/>
  <c r="F36" i="20"/>
  <c r="D36" i="20" s="1"/>
  <c r="R35" i="20"/>
  <c r="F35" i="20"/>
  <c r="D35" i="20" s="1"/>
  <c r="R34" i="20"/>
  <c r="F34" i="20"/>
  <c r="D34" i="20" s="1"/>
  <c r="R33" i="20"/>
  <c r="F33" i="20"/>
  <c r="D33" i="20" s="1"/>
  <c r="R31" i="20"/>
  <c r="F31" i="20"/>
  <c r="D31" i="20"/>
  <c r="R30" i="20"/>
  <c r="F30" i="20"/>
  <c r="D30" i="20" s="1"/>
  <c r="R29" i="20"/>
  <c r="F29" i="20"/>
  <c r="D29" i="20" s="1"/>
  <c r="R28" i="20"/>
  <c r="F28" i="20"/>
  <c r="D28" i="20"/>
  <c r="R26" i="20"/>
  <c r="F26" i="20"/>
  <c r="D26" i="20" s="1"/>
  <c r="R25" i="20"/>
  <c r="F25" i="20"/>
  <c r="D25" i="20" s="1"/>
  <c r="R24" i="20"/>
  <c r="F24" i="20"/>
  <c r="D24" i="20"/>
  <c r="R23" i="20"/>
  <c r="F23" i="20"/>
  <c r="D23" i="20" s="1"/>
  <c r="R22" i="20"/>
  <c r="F22" i="20"/>
  <c r="D22" i="20" s="1"/>
  <c r="R20" i="20"/>
  <c r="F20" i="20"/>
  <c r="D20" i="20"/>
  <c r="R19" i="20"/>
  <c r="F19" i="20"/>
  <c r="D19" i="20" s="1"/>
  <c r="R18" i="20"/>
  <c r="F18" i="20"/>
  <c r="D18" i="20" s="1"/>
  <c r="R17" i="20"/>
  <c r="F17" i="20"/>
  <c r="D17" i="20" s="1"/>
  <c r="R16" i="20"/>
  <c r="F16" i="20"/>
  <c r="D16" i="20" s="1"/>
  <c r="R14" i="20"/>
  <c r="F14" i="20"/>
  <c r="D14" i="20" s="1"/>
  <c r="R13" i="20"/>
  <c r="F13" i="20"/>
  <c r="D13" i="20" s="1"/>
  <c r="R12" i="20"/>
  <c r="F12" i="20"/>
  <c r="D12" i="20"/>
  <c r="R11" i="20"/>
  <c r="F11" i="20"/>
  <c r="D11" i="20" s="1"/>
  <c r="R10" i="20"/>
  <c r="F10" i="20"/>
  <c r="D10" i="20" s="1"/>
  <c r="AB8" i="20"/>
  <c r="AA8" i="20"/>
  <c r="Z8" i="20"/>
  <c r="Y8" i="20"/>
  <c r="X8" i="20"/>
  <c r="W8" i="20"/>
  <c r="V8" i="20"/>
  <c r="U8" i="20"/>
  <c r="T8" i="20"/>
  <c r="S8" i="20"/>
  <c r="Q8" i="20"/>
  <c r="P8" i="20"/>
  <c r="O8" i="20"/>
  <c r="N8" i="20"/>
  <c r="M8" i="20"/>
  <c r="K8" i="20"/>
  <c r="I8" i="20"/>
  <c r="H8" i="20"/>
  <c r="G8" i="20"/>
  <c r="E8" i="20"/>
  <c r="F8" i="20" l="1"/>
  <c r="R8" i="20"/>
  <c r="D8" i="20"/>
  <c r="E4" i="4"/>
  <c r="H48" i="19" l="1"/>
  <c r="H47" i="19"/>
  <c r="H46" i="19"/>
  <c r="H45" i="19"/>
  <c r="H43" i="19"/>
  <c r="H42" i="19"/>
  <c r="H41" i="19"/>
  <c r="H40" i="19"/>
  <c r="H39" i="19"/>
  <c r="H37" i="19"/>
  <c r="H36" i="19"/>
  <c r="H35" i="19"/>
  <c r="H34" i="19"/>
  <c r="H33" i="19"/>
  <c r="H31" i="19"/>
  <c r="H30" i="19"/>
  <c r="H29" i="19"/>
  <c r="H28" i="19"/>
  <c r="H26" i="19"/>
  <c r="H25" i="19"/>
  <c r="H24" i="19"/>
  <c r="H23" i="19"/>
  <c r="H22" i="19"/>
  <c r="H20" i="19"/>
  <c r="H19" i="19"/>
  <c r="H18" i="19"/>
  <c r="H17" i="19"/>
  <c r="H16" i="19"/>
  <c r="H14" i="19"/>
  <c r="H13" i="19"/>
  <c r="H12" i="19"/>
  <c r="H11" i="19"/>
  <c r="H10" i="19"/>
  <c r="H8" i="19"/>
  <c r="G8" i="19"/>
  <c r="F8" i="19"/>
  <c r="E8" i="19"/>
  <c r="D8" i="19"/>
  <c r="J7" i="18"/>
  <c r="I7" i="18"/>
  <c r="H7" i="18"/>
  <c r="G7" i="18"/>
  <c r="F7" i="18"/>
  <c r="E7" i="18"/>
  <c r="D7" i="18"/>
  <c r="G6" i="16" l="1"/>
  <c r="F6" i="16"/>
  <c r="E6" i="16"/>
  <c r="D6" i="16"/>
  <c r="C6" i="16"/>
  <c r="H8" i="15"/>
  <c r="H7" i="15"/>
  <c r="G17" i="14"/>
  <c r="F17" i="14"/>
  <c r="E17" i="14"/>
  <c r="E6" i="14" s="1"/>
  <c r="D17" i="14"/>
  <c r="G10" i="14"/>
  <c r="F10" i="14"/>
  <c r="D10" i="14"/>
  <c r="G6" i="14"/>
  <c r="F6" i="14"/>
  <c r="D6" i="14"/>
  <c r="H15" i="11"/>
  <c r="G15" i="11"/>
  <c r="F15" i="11"/>
  <c r="E15" i="11"/>
  <c r="D15" i="11"/>
  <c r="H5" i="11"/>
  <c r="G5" i="11"/>
  <c r="F5" i="11"/>
  <c r="E5" i="11"/>
  <c r="H4" i="11"/>
  <c r="G4" i="11"/>
  <c r="F4" i="11"/>
  <c r="E4" i="11"/>
  <c r="K5" i="10"/>
  <c r="J5" i="10"/>
  <c r="I5" i="10"/>
  <c r="H5" i="10"/>
  <c r="G5" i="10"/>
  <c r="F5" i="10"/>
  <c r="E5" i="10"/>
  <c r="D5" i="10"/>
  <c r="O5" i="9"/>
  <c r="N5" i="9"/>
  <c r="M5" i="9"/>
  <c r="L5" i="9"/>
  <c r="K5" i="9"/>
  <c r="J5" i="9"/>
  <c r="I5" i="9"/>
  <c r="H5" i="9"/>
  <c r="G5" i="9"/>
  <c r="F5" i="9"/>
  <c r="E5" i="9"/>
  <c r="D5" i="9"/>
  <c r="M9" i="5" l="1"/>
  <c r="J9" i="5"/>
  <c r="H9" i="5"/>
  <c r="E9" i="5"/>
  <c r="D9" i="5"/>
  <c r="F10" i="3"/>
  <c r="G9" i="1" l="1"/>
  <c r="F9" i="1"/>
  <c r="D9" i="1"/>
  <c r="E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H9" i="1"/>
  <c r="I9" i="1"/>
  <c r="E48" i="1"/>
  <c r="E47" i="1"/>
  <c r="E46" i="1"/>
  <c r="E44" i="1"/>
  <c r="E43" i="1"/>
  <c r="E42" i="1"/>
  <c r="E41" i="1"/>
  <c r="E40" i="1"/>
  <c r="E38" i="1"/>
  <c r="E37" i="1"/>
  <c r="E36" i="1"/>
  <c r="E35" i="1"/>
  <c r="E34" i="1"/>
  <c r="E32" i="1"/>
  <c r="E31" i="1"/>
  <c r="E30" i="1"/>
  <c r="E29" i="1"/>
  <c r="E27" i="1"/>
  <c r="E26" i="1"/>
  <c r="E25" i="1"/>
  <c r="E24" i="1"/>
  <c r="E23" i="1"/>
  <c r="E21" i="1"/>
  <c r="E20" i="1"/>
  <c r="E19" i="1"/>
  <c r="E18" i="1"/>
  <c r="E17" i="1"/>
  <c r="E15" i="1"/>
  <c r="E14" i="1"/>
  <c r="E13" i="1"/>
  <c r="E12" i="1"/>
  <c r="E11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7" i="1"/>
  <c r="D26" i="1"/>
  <c r="D25" i="1"/>
  <c r="D24" i="1"/>
  <c r="D23" i="1"/>
  <c r="D21" i="1"/>
  <c r="D20" i="1"/>
  <c r="D19" i="1"/>
  <c r="D18" i="1"/>
  <c r="D17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<sst xmlns="http://schemas.openxmlformats.org/spreadsheetml/2006/main" count="1448" uniqueCount="611">
  <si>
    <t>（各年３月31日現在）都市公園課調</t>
    <rPh sb="1" eb="3">
      <t>カクネン</t>
    </rPh>
    <rPh sb="4" eb="5">
      <t>ガツ</t>
    </rPh>
    <rPh sb="7" eb="8">
      <t>ヒ</t>
    </rPh>
    <rPh sb="8" eb="10">
      <t>ゲンザイ</t>
    </rPh>
    <rPh sb="11" eb="13">
      <t>トシ</t>
    </rPh>
    <rPh sb="13" eb="15">
      <t>コウエン</t>
    </rPh>
    <rPh sb="15" eb="16">
      <t>カ</t>
    </rPh>
    <rPh sb="16" eb="17">
      <t>シラ</t>
    </rPh>
    <phoneticPr fontId="3"/>
  </si>
  <si>
    <t>市町別</t>
    <rPh sb="2" eb="3">
      <t>ベツ</t>
    </rPh>
    <phoneticPr fontId="3"/>
  </si>
  <si>
    <t>全体</t>
    <phoneticPr fontId="3"/>
  </si>
  <si>
    <t>都市
計画
区域内
人口</t>
    <rPh sb="6" eb="8">
      <t>クイキ</t>
    </rPh>
    <rPh sb="8" eb="9">
      <t>ナイ</t>
    </rPh>
    <phoneticPr fontId="3"/>
  </si>
  <si>
    <t>１人
当たり
公園
面積</t>
    <rPh sb="1" eb="2">
      <t>ニン</t>
    </rPh>
    <rPh sb="3" eb="4">
      <t>ア</t>
    </rPh>
    <phoneticPr fontId="3"/>
  </si>
  <si>
    <t>街区公園</t>
    <rPh sb="0" eb="1">
      <t>マチ</t>
    </rPh>
    <rPh sb="1" eb="2">
      <t>ク</t>
    </rPh>
    <rPh sb="2" eb="4">
      <t>コウエン</t>
    </rPh>
    <phoneticPr fontId="3"/>
  </si>
  <si>
    <t>近隣公園</t>
    <rPh sb="0" eb="2">
      <t>キンリン</t>
    </rPh>
    <rPh sb="2" eb="4">
      <t>コウエン</t>
    </rPh>
    <phoneticPr fontId="3"/>
  </si>
  <si>
    <t>地区公園</t>
    <rPh sb="0" eb="2">
      <t>チク</t>
    </rPh>
    <rPh sb="2" eb="4">
      <t>コウエン</t>
    </rPh>
    <phoneticPr fontId="3"/>
  </si>
  <si>
    <t>総合公園</t>
    <rPh sb="0" eb="2">
      <t>ソウゴウ</t>
    </rPh>
    <rPh sb="2" eb="4">
      <t>コウエン</t>
    </rPh>
    <phoneticPr fontId="3"/>
  </si>
  <si>
    <t>運動公園</t>
    <rPh sb="0" eb="2">
      <t>ウンドウ</t>
    </rPh>
    <rPh sb="2" eb="4">
      <t>コウエン</t>
    </rPh>
    <phoneticPr fontId="3"/>
  </si>
  <si>
    <t>特殊公園</t>
    <rPh sb="0" eb="2">
      <t>トクシュ</t>
    </rPh>
    <rPh sb="2" eb="4">
      <t>コウエン</t>
    </rPh>
    <phoneticPr fontId="3"/>
  </si>
  <si>
    <t>広域公園</t>
    <rPh sb="0" eb="2">
      <t>コウイキ</t>
    </rPh>
    <rPh sb="2" eb="4">
      <t>コウエン</t>
    </rPh>
    <phoneticPr fontId="3"/>
  </si>
  <si>
    <t>都市緑地</t>
    <rPh sb="0" eb="2">
      <t>トシ</t>
    </rPh>
    <rPh sb="2" eb="4">
      <t>リョクチ</t>
    </rPh>
    <phoneticPr fontId="3"/>
  </si>
  <si>
    <t>緑道</t>
    <rPh sb="0" eb="1">
      <t>リョク</t>
    </rPh>
    <rPh sb="1" eb="2">
      <t>ドウ</t>
    </rPh>
    <phoneticPr fontId="3"/>
  </si>
  <si>
    <t>箇所</t>
    <rPh sb="0" eb="2">
      <t>カショ</t>
    </rPh>
    <phoneticPr fontId="3"/>
  </si>
  <si>
    <t>面積</t>
    <phoneticPr fontId="3"/>
  </si>
  <si>
    <t>ha</t>
    <phoneticPr fontId="3"/>
  </si>
  <si>
    <t>千人</t>
    <rPh sb="0" eb="2">
      <t>センニン</t>
    </rPh>
    <phoneticPr fontId="3"/>
  </si>
  <si>
    <r>
      <t>ｍ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／人</t>
    </r>
    <rPh sb="3" eb="4">
      <t>ニン</t>
    </rPh>
    <phoneticPr fontId="3"/>
  </si>
  <si>
    <t>令和２年</t>
  </si>
  <si>
    <t>３年</t>
  </si>
  <si>
    <t>４年</t>
  </si>
  <si>
    <t>横浜市</t>
    <phoneticPr fontId="3"/>
  </si>
  <si>
    <t>川崎市</t>
  </si>
  <si>
    <t>-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</si>
  <si>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</si>
  <si>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</si>
  <si>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</si>
  <si>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</si>
  <si>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</si>
  <si>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</si>
  <si>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</si>
  <si>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</si>
  <si>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</si>
  <si>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</si>
  <si>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</si>
  <si>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</si>
  <si>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</si>
  <si>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</si>
  <si>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</si>
  <si>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</si>
  <si>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</si>
  <si>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</si>
  <si>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</si>
  <si>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</si>
  <si>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</si>
  <si>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</si>
  <si>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</si>
  <si>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</si>
  <si>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</si>
  <si>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</si>
  <si>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</si>
  <si>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</si>
  <si>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</si>
  <si>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</si>
  <si>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</si>
  <si>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（注）１　都市緑地には、緩衝緑地、都市林、広場公園を含む。</t>
    <rPh sb="1" eb="2">
      <t>チュウ</t>
    </rPh>
    <rPh sb="5" eb="7">
      <t>トシ</t>
    </rPh>
    <rPh sb="7" eb="9">
      <t>リョクチ</t>
    </rPh>
    <rPh sb="12" eb="14">
      <t>カンショウ</t>
    </rPh>
    <rPh sb="14" eb="16">
      <t>リョクチ</t>
    </rPh>
    <rPh sb="17" eb="19">
      <t>トシ</t>
    </rPh>
    <rPh sb="19" eb="20">
      <t>リン</t>
    </rPh>
    <rPh sb="21" eb="23">
      <t>ヒロバ</t>
    </rPh>
    <rPh sb="23" eb="25">
      <t>コウエン</t>
    </rPh>
    <rPh sb="26" eb="27">
      <t>フク</t>
    </rPh>
    <phoneticPr fontId="3"/>
  </si>
  <si>
    <t>　　　２　特殊公園とは、風致公園、動植物公園、歴史公園及び墓園をいう。</t>
    <rPh sb="5" eb="7">
      <t>トクシュ</t>
    </rPh>
    <rPh sb="7" eb="9">
      <t>コウエン</t>
    </rPh>
    <rPh sb="12" eb="14">
      <t>フウチ</t>
    </rPh>
    <rPh sb="14" eb="16">
      <t>コウエン</t>
    </rPh>
    <rPh sb="17" eb="20">
      <t>ドウショクブツ</t>
    </rPh>
    <rPh sb="20" eb="22">
      <t>コウエン</t>
    </rPh>
    <rPh sb="23" eb="25">
      <t>レキシ</t>
    </rPh>
    <rPh sb="25" eb="27">
      <t>コウエン</t>
    </rPh>
    <rPh sb="27" eb="28">
      <t>オヨ</t>
    </rPh>
    <rPh sb="29" eb="30">
      <t>ハカ</t>
    </rPh>
    <rPh sb="30" eb="31">
      <t>エン</t>
    </rPh>
    <phoneticPr fontId="3"/>
  </si>
  <si>
    <t>　　　３　都市計画区域内人口とは、都市計画区域内における人口をいう。</t>
    <rPh sb="5" eb="7">
      <t>トシ</t>
    </rPh>
    <rPh sb="7" eb="9">
      <t>ケイカク</t>
    </rPh>
    <rPh sb="9" eb="11">
      <t>クイキ</t>
    </rPh>
    <rPh sb="11" eb="12">
      <t>ナイ</t>
    </rPh>
    <rPh sb="12" eb="14">
      <t>ジンコウ</t>
    </rPh>
    <rPh sb="17" eb="19">
      <t>トシ</t>
    </rPh>
    <rPh sb="19" eb="21">
      <t>ケイカク</t>
    </rPh>
    <rPh sb="21" eb="23">
      <t>クイキ</t>
    </rPh>
    <rPh sb="23" eb="24">
      <t>ナイ</t>
    </rPh>
    <rPh sb="28" eb="30">
      <t>ジンコウ</t>
    </rPh>
    <phoneticPr fontId="3"/>
  </si>
  <si>
    <t>　　　４　集計は国土交通省「都市公園等整備現況調査」に準じる。</t>
    <rPh sb="8" eb="13">
      <t>コクドコウツウショウ</t>
    </rPh>
    <phoneticPr fontId="3"/>
  </si>
  <si>
    <t>市町村名</t>
  </si>
  <si>
    <t>地域名</t>
  </si>
  <si>
    <t>面積(ha)</t>
  </si>
  <si>
    <t>指定(変更)年月日</t>
  </si>
  <si>
    <t>田浦大作</t>
  </si>
  <si>
    <t>昭49.3.15</t>
    <phoneticPr fontId="3"/>
  </si>
  <si>
    <t>平塚高麗山</t>
  </si>
  <si>
    <t>49.3.15</t>
    <phoneticPr fontId="3"/>
  </si>
  <si>
    <t>寒川社</t>
  </si>
  <si>
    <t>49.7. 1</t>
    <phoneticPr fontId="3"/>
  </si>
  <si>
    <t>平 9.3.31</t>
    <phoneticPr fontId="3"/>
  </si>
  <si>
    <t>皇子大神</t>
  </si>
  <si>
    <t>宇都母知神社</t>
  </si>
  <si>
    <t>片浦・早川</t>
  </si>
  <si>
    <t>50.1.17</t>
    <phoneticPr fontId="3"/>
  </si>
  <si>
    <t>50.8.15</t>
    <phoneticPr fontId="3"/>
  </si>
  <si>
    <t>久野</t>
  </si>
  <si>
    <t>上赤羽根</t>
  </si>
  <si>
    <t>中赤羽根</t>
  </si>
  <si>
    <t>甘沼</t>
  </si>
  <si>
    <t>披露山・大崎</t>
  </si>
  <si>
    <t>神武寺</t>
    <rPh sb="1" eb="2">
      <t>ブ</t>
    </rPh>
    <phoneticPr fontId="3"/>
  </si>
  <si>
    <t>平10.3.31</t>
    <phoneticPr fontId="3"/>
  </si>
  <si>
    <t>11.3.31</t>
    <phoneticPr fontId="3"/>
  </si>
  <si>
    <t>相模原市</t>
    <rPh sb="0" eb="4">
      <t>サガミハラシ</t>
    </rPh>
    <phoneticPr fontId="3"/>
  </si>
  <si>
    <t>茨菰山</t>
  </si>
  <si>
    <t>昭49.3.15</t>
    <rPh sb="0" eb="1">
      <t>ショウ</t>
    </rPh>
    <phoneticPr fontId="3"/>
  </si>
  <si>
    <t>志田山</t>
  </si>
  <si>
    <t>仙洞寺山</t>
  </si>
  <si>
    <t>城山</t>
  </si>
  <si>
    <t>平 7.3.31</t>
    <phoneticPr fontId="3"/>
  </si>
  <si>
    <t>青野原</t>
  </si>
  <si>
    <t>8.3.29</t>
    <phoneticPr fontId="3"/>
  </si>
  <si>
    <t>9.3.31</t>
    <phoneticPr fontId="3"/>
  </si>
  <si>
    <t>寸沢嵐</t>
  </si>
  <si>
    <t>4.3.31</t>
    <phoneticPr fontId="3"/>
  </si>
  <si>
    <t>城山湖</t>
  </si>
  <si>
    <t>昭49.7. 1</t>
    <rPh sb="0" eb="1">
      <t>ショウ</t>
    </rPh>
    <phoneticPr fontId="3"/>
  </si>
  <si>
    <t>小倉山</t>
  </si>
  <si>
    <t>日連</t>
  </si>
  <si>
    <t>49.8.30</t>
    <phoneticPr fontId="3"/>
  </si>
  <si>
    <t>58.12.16</t>
  </si>
  <si>
    <t>名倉</t>
  </si>
  <si>
    <t>小渕</t>
  </si>
  <si>
    <t>吉野</t>
  </si>
  <si>
    <t>沢井</t>
  </si>
  <si>
    <t>佐野川</t>
  </si>
  <si>
    <t>藤野上</t>
  </si>
  <si>
    <t>牧馬</t>
  </si>
  <si>
    <t>綱子</t>
  </si>
  <si>
    <t>奥牧野</t>
  </si>
  <si>
    <t>51.11.26</t>
  </si>
  <si>
    <t>平 5.3.31</t>
    <phoneticPr fontId="3"/>
  </si>
  <si>
    <t>石砂山</t>
  </si>
  <si>
    <t>10.3.31</t>
    <phoneticPr fontId="3"/>
  </si>
  <si>
    <t>(うち特別地区)</t>
    <rPh sb="3" eb="5">
      <t>トクベツ</t>
    </rPh>
    <rPh sb="5" eb="7">
      <t>チク</t>
    </rPh>
    <phoneticPr fontId="3"/>
  </si>
  <si>
    <t>(33.5)</t>
    <phoneticPr fontId="3"/>
  </si>
  <si>
    <t>12.3.31</t>
    <phoneticPr fontId="3"/>
  </si>
  <si>
    <t>16.1. 6</t>
    <phoneticPr fontId="3"/>
  </si>
  <si>
    <t>長浜</t>
  </si>
  <si>
    <t>三戸</t>
  </si>
  <si>
    <t>油壷</t>
  </si>
  <si>
    <t>三廻部浅間山</t>
    <phoneticPr fontId="3"/>
  </si>
  <si>
    <t>菩堤向山</t>
  </si>
  <si>
    <t>田原・蓑毛</t>
  </si>
  <si>
    <t>飯山</t>
  </si>
  <si>
    <t>西山</t>
  </si>
  <si>
    <t>大山・日向</t>
  </si>
  <si>
    <t>平 1.3.31</t>
    <phoneticPr fontId="3"/>
  </si>
  <si>
    <t>栗原第二水源</t>
    <rPh sb="3" eb="4">
      <t>ニ</t>
    </rPh>
    <phoneticPr fontId="3"/>
  </si>
  <si>
    <t>昭49.3.15</t>
    <rPh sb="0" eb="1">
      <t>アキラ</t>
    </rPh>
    <phoneticPr fontId="3"/>
  </si>
  <si>
    <t>矢倉岳・</t>
    <phoneticPr fontId="3"/>
  </si>
  <si>
    <t>明神ケ岳</t>
    <rPh sb="0" eb="2">
      <t>ミョウジン</t>
    </rPh>
    <rPh sb="3" eb="4">
      <t>タケ</t>
    </rPh>
    <phoneticPr fontId="3"/>
  </si>
  <si>
    <t>51.2.20</t>
    <phoneticPr fontId="3"/>
  </si>
  <si>
    <t>平 6.3.31</t>
    <phoneticPr fontId="3"/>
  </si>
  <si>
    <t>越山</t>
  </si>
  <si>
    <t>寒川神社</t>
  </si>
  <si>
    <t>大磯高麗山</t>
  </si>
  <si>
    <t>鷹取山</t>
  </si>
  <si>
    <t>神揃山</t>
  </si>
  <si>
    <t>山王山</t>
  </si>
  <si>
    <t>川勾神社</t>
    <phoneticPr fontId="3"/>
  </si>
  <si>
    <t>比奈窪</t>
  </si>
  <si>
    <t>松本下</t>
  </si>
  <si>
    <t>松本上</t>
  </si>
  <si>
    <t>鴨沢</t>
  </si>
  <si>
    <t>五所宮八幡神社</t>
  </si>
  <si>
    <t>久所・木舟</t>
  </si>
  <si>
    <t>厳島神社</t>
  </si>
  <si>
    <t>了義寺</t>
  </si>
  <si>
    <t>篠窪</t>
  </si>
  <si>
    <t>三島神社</t>
  </si>
  <si>
    <t>寄</t>
  </si>
  <si>
    <t>平 2.3.31</t>
    <phoneticPr fontId="3"/>
  </si>
  <si>
    <t>3.3.30</t>
    <phoneticPr fontId="3"/>
  </si>
  <si>
    <t>山北・共和</t>
  </si>
  <si>
    <t>谷ケ・平山</t>
    <phoneticPr fontId="3"/>
  </si>
  <si>
    <t>平22.3.23</t>
    <phoneticPr fontId="3"/>
  </si>
  <si>
    <t>塩沢</t>
  </si>
  <si>
    <t>真鶴</t>
  </si>
  <si>
    <t>吉浜</t>
    <rPh sb="0" eb="1">
      <t>ヨシ</t>
    </rPh>
    <phoneticPr fontId="3"/>
  </si>
  <si>
    <t>三増峠</t>
  </si>
  <si>
    <t>向山</t>
  </si>
  <si>
    <t>仏果山</t>
  </si>
  <si>
    <t>平 9.4. 1</t>
    <phoneticPr fontId="3"/>
  </si>
  <si>
    <t>経ケ岳</t>
    <phoneticPr fontId="3"/>
  </si>
  <si>
    <t>八菅山</t>
  </si>
  <si>
    <r>
      <t xml:space="preserve">合　計　　 23市町　70 地域　11,236.4 </t>
    </r>
    <r>
      <rPr>
        <b/>
        <sz val="8"/>
        <rFont val="ＭＳ 明朝"/>
        <family val="1"/>
        <charset val="128"/>
      </rPr>
      <t>ha</t>
    </r>
    <phoneticPr fontId="3"/>
  </si>
  <si>
    <t>種別</t>
  </si>
  <si>
    <t>名称</t>
  </si>
  <si>
    <t>区域</t>
  </si>
  <si>
    <t>面積</t>
  </si>
  <si>
    <t>指定
年月日</t>
  </si>
  <si>
    <t>面積内訳</t>
  </si>
  <si>
    <t>国立公園</t>
    <rPh sb="0" eb="2">
      <t>コクリツ</t>
    </rPh>
    <rPh sb="2" eb="4">
      <t>コウエン</t>
    </rPh>
    <phoneticPr fontId="3"/>
  </si>
  <si>
    <t>富士箱根
伊豆
国立公園
(箱根地域)</t>
    <rPh sb="14" eb="16">
      <t>ハコネ</t>
    </rPh>
    <rPh sb="16" eb="18">
      <t>チイキ</t>
    </rPh>
    <phoneticPr fontId="3"/>
  </si>
  <si>
    <t>箱根町(全域)
小田原市、南足柄市、湯河原町の各一部</t>
    <rPh sb="4" eb="6">
      <t>ゼンイキ</t>
    </rPh>
    <phoneticPr fontId="3"/>
  </si>
  <si>
    <t>特別保護地区
第一種特別地域
第二種特別地域
第三種特別地域
普通地域</t>
    <phoneticPr fontId="3"/>
  </si>
  <si>
    <t>国定公園</t>
  </si>
  <si>
    <t>丹沢大山
国定公園</t>
    <phoneticPr fontId="3"/>
  </si>
  <si>
    <t>相模原市、秦野市、厚木市、伊勢原市、松田町、山北町、清川村の各一部</t>
    <rPh sb="0" eb="4">
      <t>サガミハラシ</t>
    </rPh>
    <phoneticPr fontId="3"/>
  </si>
  <si>
    <t>特別保護地区
第一種特別地域
第二種特別地域
第三種特別地域</t>
    <phoneticPr fontId="3"/>
  </si>
  <si>
    <t>県立自然公園</t>
    <phoneticPr fontId="3"/>
  </si>
  <si>
    <t>県立
丹沢大山
自然公園</t>
    <rPh sb="3" eb="5">
      <t>タンザワ</t>
    </rPh>
    <rPh sb="8" eb="10">
      <t>シゼン</t>
    </rPh>
    <phoneticPr fontId="3"/>
  </si>
  <si>
    <t>相模原市、秦野市、厚木市、伊勢原市、山北町、愛川町、清川村の各一部</t>
    <rPh sb="0" eb="4">
      <t>サガミハラシ</t>
    </rPh>
    <rPh sb="22" eb="25">
      <t>アイカワマチ</t>
    </rPh>
    <phoneticPr fontId="3"/>
  </si>
  <si>
    <t>特別地域
第二種特別地域
第三種特別地域
地種区分なし
普通地域</t>
  </si>
  <si>
    <t>8,157ha
512ha
1,415ha
6,230ha
3,198ha</t>
    <phoneticPr fontId="3"/>
  </si>
  <si>
    <t>県立
真鶴半島
自然公園</t>
    <rPh sb="3" eb="5">
      <t>マナヅル</t>
    </rPh>
    <rPh sb="8" eb="10">
      <t>シゼン</t>
    </rPh>
    <phoneticPr fontId="3"/>
  </si>
  <si>
    <t>真鶴町の一部</t>
    <phoneticPr fontId="3"/>
  </si>
  <si>
    <t>第一種特別地域
第三種特別地域
普通地域</t>
    <phoneticPr fontId="3"/>
  </si>
  <si>
    <t>県立
奥湯河原
自然公園</t>
    <rPh sb="3" eb="4">
      <t>オク</t>
    </rPh>
    <rPh sb="4" eb="5">
      <t>ユ</t>
    </rPh>
    <rPh sb="8" eb="10">
      <t>シゼン</t>
    </rPh>
    <phoneticPr fontId="3"/>
  </si>
  <si>
    <t>湯河原町の一部</t>
  </si>
  <si>
    <t>第二種特別地域
第三種特別地域
普通地域</t>
    <phoneticPr fontId="3"/>
  </si>
  <si>
    <t>県立陣馬
相模湖
自然公園</t>
    <phoneticPr fontId="3"/>
  </si>
  <si>
    <t>相模原市の一部</t>
    <rPh sb="0" eb="4">
      <t>サガミハラシ</t>
    </rPh>
    <rPh sb="5" eb="7">
      <t>イチブ</t>
    </rPh>
    <phoneticPr fontId="3"/>
  </si>
  <si>
    <t>S58.12.16</t>
    <phoneticPr fontId="3"/>
  </si>
  <si>
    <t>第二種特別地域
第三種特別地域
普通地域</t>
  </si>
  <si>
    <t>面積合計</t>
  </si>
  <si>
    <t>資料提供：自然環境保全課</t>
    <rPh sb="0" eb="2">
      <t>シリョウ</t>
    </rPh>
    <rPh sb="2" eb="4">
      <t>テイキョウ</t>
    </rPh>
    <rPh sb="5" eb="7">
      <t>シゼン</t>
    </rPh>
    <rPh sb="7" eb="9">
      <t>カンキョウ</t>
    </rPh>
    <rPh sb="9" eb="11">
      <t>ホゼン</t>
    </rPh>
    <rPh sb="11" eb="12">
      <t>カ</t>
    </rPh>
    <phoneticPr fontId="3"/>
  </si>
  <si>
    <t>公園名</t>
  </si>
  <si>
    <t>令和２年</t>
    <phoneticPr fontId="3"/>
  </si>
  <si>
    <t>３年</t>
    <phoneticPr fontId="3"/>
  </si>
  <si>
    <t>４年</t>
    <phoneticPr fontId="3"/>
  </si>
  <si>
    <t>千人</t>
  </si>
  <si>
    <t>合計</t>
  </si>
  <si>
    <t>富士箱根伊豆国立公園(箱根地域)</t>
  </si>
  <si>
    <t>丹沢大山国定公園</t>
  </si>
  <si>
    <t>県立丹沢大山自然公園</t>
  </si>
  <si>
    <t>県立真鶴半島自然公園</t>
  </si>
  <si>
    <t>県立奥湯河原自然公園</t>
  </si>
  <si>
    <t>県立陣馬相模湖自然公園</t>
  </si>
  <si>
    <t xml:space="preserve">（注）　環境省自然環境局国立公園課国立公園利用推進室「自然公園等利用者数調」による。
</t>
    <phoneticPr fontId="3"/>
  </si>
  <si>
    <t>市町別</t>
  </si>
  <si>
    <t>風致地区</t>
    <phoneticPr fontId="3"/>
  </si>
  <si>
    <t>歴史的風土保存区域</t>
    <rPh sb="0" eb="1">
      <t>レキ</t>
    </rPh>
    <rPh sb="1" eb="2">
      <t>シ</t>
    </rPh>
    <rPh sb="2" eb="3">
      <t>マト</t>
    </rPh>
    <rPh sb="3" eb="4">
      <t>カゼ</t>
    </rPh>
    <rPh sb="4" eb="5">
      <t>ツチ</t>
    </rPh>
    <rPh sb="5" eb="6">
      <t>タモツ</t>
    </rPh>
    <rPh sb="6" eb="7">
      <t>アキラ</t>
    </rPh>
    <rPh sb="7" eb="8">
      <t>ク</t>
    </rPh>
    <rPh sb="8" eb="9">
      <t>イキ</t>
    </rPh>
    <phoneticPr fontId="3"/>
  </si>
  <si>
    <t>近郊緑地保全区域</t>
  </si>
  <si>
    <t>特別緑地保全地区</t>
    <rPh sb="0" eb="2">
      <t>トクベツ</t>
    </rPh>
    <phoneticPr fontId="3"/>
  </si>
  <si>
    <t>地区数</t>
  </si>
  <si>
    <t>保存区域</t>
  </si>
  <si>
    <t>うち特別保存地区</t>
    <rPh sb="6" eb="8">
      <t>チク</t>
    </rPh>
    <phoneticPr fontId="3"/>
  </si>
  <si>
    <t>保全区域</t>
    <rPh sb="0" eb="2">
      <t>ホゼン</t>
    </rPh>
    <rPh sb="2" eb="4">
      <t>クイキ</t>
    </rPh>
    <phoneticPr fontId="3"/>
  </si>
  <si>
    <t>うち特別保全地区</t>
    <rPh sb="2" eb="4">
      <t>トクベツ</t>
    </rPh>
    <rPh sb="4" eb="6">
      <t>ホゼン</t>
    </rPh>
    <rPh sb="6" eb="8">
      <t>チク</t>
    </rPh>
    <phoneticPr fontId="3"/>
  </si>
  <si>
    <t>区域数</t>
    <rPh sb="0" eb="2">
      <t>クイキ</t>
    </rPh>
    <rPh sb="2" eb="3">
      <t>スウ</t>
    </rPh>
    <phoneticPr fontId="3"/>
  </si>
  <si>
    <t>地区数</t>
    <rPh sb="0" eb="2">
      <t>チク</t>
    </rPh>
    <rPh sb="2" eb="3">
      <t>スウ</t>
    </rPh>
    <phoneticPr fontId="3"/>
  </si>
  <si>
    <t>面積</t>
    <rPh sb="0" eb="1">
      <t>メン</t>
    </rPh>
    <rPh sb="1" eb="2">
      <t>セキ</t>
    </rPh>
    <phoneticPr fontId="3"/>
  </si>
  <si>
    <t>地区数</t>
    <phoneticPr fontId="3"/>
  </si>
  <si>
    <t>ha</t>
  </si>
  <si>
    <t xml:space="preserve"> </t>
    <phoneticPr fontId="3"/>
  </si>
  <si>
    <t>令和３年</t>
    <phoneticPr fontId="3"/>
  </si>
  <si>
    <t>　　４年</t>
    <phoneticPr fontId="3"/>
  </si>
  <si>
    <t>　　５年</t>
    <phoneticPr fontId="3"/>
  </si>
  <si>
    <t>横浜市</t>
  </si>
  <si>
    <t>※2</t>
  </si>
  <si>
    <t>※3</t>
  </si>
  <si>
    <t>※1</t>
    <phoneticPr fontId="3"/>
  </si>
  <si>
    <t>※1</t>
  </si>
  <si>
    <t>※4</t>
  </si>
  <si>
    <t>※3
※4</t>
  </si>
  <si>
    <t>愛川町</t>
    <rPh sb="0" eb="2">
      <t>アイカワ</t>
    </rPh>
    <rPh sb="2" eb="3">
      <t>マチ</t>
    </rPh>
    <phoneticPr fontId="3"/>
  </si>
  <si>
    <t xml:space="preserve">（注）各※印は複数自治体にまたがるものを含む。
</t>
    <rPh sb="1" eb="2">
      <t>チュウ</t>
    </rPh>
    <rPh sb="3" eb="4">
      <t>カク</t>
    </rPh>
    <rPh sb="5" eb="6">
      <t>シルシ</t>
    </rPh>
    <rPh sb="7" eb="9">
      <t>フクスウ</t>
    </rPh>
    <rPh sb="9" eb="12">
      <t>ジチタイ</t>
    </rPh>
    <rPh sb="20" eb="21">
      <t>フク</t>
    </rPh>
    <phoneticPr fontId="3"/>
  </si>
  <si>
    <t>　　　　※1　大町・材木座歴史的風土保存区域（鎌倉市166.60ha、逗子市6.80ha）</t>
    <phoneticPr fontId="3"/>
  </si>
  <si>
    <t>　　　　※2　円海山・北鎌倉近郊緑地保全区域（横浜市802.00ha、鎌倉市294.00ha）</t>
    <phoneticPr fontId="3"/>
  </si>
  <si>
    <t>　　　　※3　衣笠・大楠山近郊緑地保全区域（横須賀市685.00ha、葉山町273.00ha）</t>
    <phoneticPr fontId="3"/>
  </si>
  <si>
    <t>　　　　※4　逗子・葉山近郊緑地保全区域（逗子市282.00ha、葉山町805.00ha）</t>
    <phoneticPr fontId="3"/>
  </si>
  <si>
    <t>市町村</t>
    <phoneticPr fontId="3"/>
  </si>
  <si>
    <t>取得等年度</t>
    <rPh sb="0" eb="2">
      <t>シュトク</t>
    </rPh>
    <rPh sb="2" eb="3">
      <t>トウ</t>
    </rPh>
    <phoneticPr fontId="3"/>
  </si>
  <si>
    <t>年度</t>
  </si>
  <si>
    <t>保全面積合計</t>
  </si>
  <si>
    <t>買入れによる保全</t>
    <phoneticPr fontId="3"/>
  </si>
  <si>
    <t>東林ふれあいの森緑地</t>
    <rPh sb="0" eb="1">
      <t>トウ</t>
    </rPh>
    <rPh sb="1" eb="2">
      <t>リン</t>
    </rPh>
    <rPh sb="7" eb="8">
      <t>モリ</t>
    </rPh>
    <rPh sb="8" eb="10">
      <t>リョクチ</t>
    </rPh>
    <phoneticPr fontId="3"/>
  </si>
  <si>
    <t xml:space="preserve"> 相模原市</t>
    <phoneticPr fontId="3"/>
  </si>
  <si>
    <t>平 3・16・25・26・27</t>
    <phoneticPr fontId="3"/>
  </si>
  <si>
    <t>川名緑地</t>
  </si>
  <si>
    <t xml:space="preserve"> 藤沢市</t>
    <phoneticPr fontId="3"/>
  </si>
  <si>
    <t>5・6・21・22・23・25・26・令1</t>
    <rPh sb="19" eb="20">
      <t>レイ</t>
    </rPh>
    <phoneticPr fontId="3"/>
  </si>
  <si>
    <t>小網代の森緑地</t>
  </si>
  <si>
    <t xml:space="preserve"> 三浦市</t>
    <phoneticPr fontId="3"/>
  </si>
  <si>
    <t>平9・10・15・16</t>
    <rPh sb="0" eb="1">
      <t>ヘイ</t>
    </rPh>
    <phoneticPr fontId="3"/>
  </si>
  <si>
    <t>大磯こゆるぎ緑地</t>
  </si>
  <si>
    <t xml:space="preserve"> 大磯町</t>
    <phoneticPr fontId="3"/>
  </si>
  <si>
    <t>14</t>
  </si>
  <si>
    <t>鎌倉広町緑地</t>
  </si>
  <si>
    <t xml:space="preserve"> 鎌倉市</t>
    <phoneticPr fontId="3"/>
  </si>
  <si>
    <t>15</t>
  </si>
  <si>
    <t>葛葉緑地</t>
  </si>
  <si>
    <t xml:space="preserve"> 秦野市</t>
    <phoneticPr fontId="3"/>
  </si>
  <si>
    <t>　　 17・22</t>
    <phoneticPr fontId="3"/>
  </si>
  <si>
    <t>泉の森緑地</t>
    <rPh sb="0" eb="1">
      <t>イズミ</t>
    </rPh>
    <rPh sb="2" eb="3">
      <t>モリ</t>
    </rPh>
    <rPh sb="3" eb="5">
      <t>リョクチ</t>
    </rPh>
    <phoneticPr fontId="3"/>
  </si>
  <si>
    <t xml:space="preserve"> 大和市</t>
    <rPh sb="1" eb="3">
      <t>ヤマト</t>
    </rPh>
    <rPh sb="3" eb="4">
      <t>シ</t>
    </rPh>
    <phoneticPr fontId="3"/>
  </si>
  <si>
    <t>21・23</t>
    <phoneticPr fontId="3"/>
  </si>
  <si>
    <t>台峯緑地</t>
    <rPh sb="0" eb="1">
      <t>ダイ</t>
    </rPh>
    <rPh sb="1" eb="2">
      <t>ミネ</t>
    </rPh>
    <rPh sb="2" eb="4">
      <t>リョクチ</t>
    </rPh>
    <phoneticPr fontId="3"/>
  </si>
  <si>
    <t xml:space="preserve"> 鎌倉市</t>
    <rPh sb="1" eb="3">
      <t>カマクラ</t>
    </rPh>
    <rPh sb="3" eb="4">
      <t>シ</t>
    </rPh>
    <phoneticPr fontId="3"/>
  </si>
  <si>
    <t>22・23・24</t>
    <phoneticPr fontId="3"/>
  </si>
  <si>
    <t>谷戸頭・谷戸緑地</t>
    <rPh sb="0" eb="2">
      <t>ヤト</t>
    </rPh>
    <rPh sb="2" eb="3">
      <t>カシラ</t>
    </rPh>
    <rPh sb="4" eb="6">
      <t>ヤト</t>
    </rPh>
    <rPh sb="6" eb="8">
      <t>リョクチ</t>
    </rPh>
    <phoneticPr fontId="3"/>
  </si>
  <si>
    <t xml:space="preserve"> 大和市</t>
    <rPh sb="1" eb="4">
      <t>ヤマトシ</t>
    </rPh>
    <phoneticPr fontId="3"/>
  </si>
  <si>
    <t>令 　　 2</t>
    <rPh sb="0" eb="1">
      <t>レイ</t>
    </rPh>
    <phoneticPr fontId="3"/>
  </si>
  <si>
    <t>仙石原緑地</t>
    <rPh sb="0" eb="3">
      <t>センゴクバラ</t>
    </rPh>
    <rPh sb="3" eb="5">
      <t>リョクチ</t>
    </rPh>
    <phoneticPr fontId="3"/>
  </si>
  <si>
    <t xml:space="preserve"> 箱根町</t>
    <rPh sb="1" eb="4">
      <t>ハコネマチ</t>
    </rPh>
    <phoneticPr fontId="3"/>
  </si>
  <si>
    <t>緑地保存契約による保全</t>
  </si>
  <si>
    <r>
      <t>昭　　</t>
    </r>
    <r>
      <rPr>
        <sz val="8"/>
        <rFont val="ＭＳ ゴシック"/>
        <family val="3"/>
        <charset val="128"/>
      </rPr>
      <t xml:space="preserve"> 61</t>
    </r>
    <phoneticPr fontId="3"/>
  </si>
  <si>
    <t>久田緑地</t>
  </si>
  <si>
    <t xml:space="preserve"> 大和市</t>
    <phoneticPr fontId="3"/>
  </si>
  <si>
    <t>泉の森緑地</t>
  </si>
  <si>
    <t>大崎緑地</t>
  </si>
  <si>
    <t xml:space="preserve"> 逗子市</t>
    <phoneticPr fontId="3"/>
  </si>
  <si>
    <t>平 　　 4</t>
    <phoneticPr fontId="3"/>
  </si>
  <si>
    <t>　　 17</t>
    <phoneticPr fontId="3"/>
  </si>
  <si>
    <t>寄贈を受けての保全</t>
  </si>
  <si>
    <t>葉山町一色緑地</t>
    <rPh sb="2" eb="3">
      <t>マチ</t>
    </rPh>
    <rPh sb="3" eb="5">
      <t>イッシキ</t>
    </rPh>
    <phoneticPr fontId="3"/>
  </si>
  <si>
    <t xml:space="preserve"> 葉山町</t>
    <phoneticPr fontId="3"/>
  </si>
  <si>
    <r>
      <t xml:space="preserve">昭　　 </t>
    </r>
    <r>
      <rPr>
        <sz val="8"/>
        <rFont val="ＭＳ ゴシック"/>
        <family val="3"/>
        <charset val="128"/>
      </rPr>
      <t>60</t>
    </r>
    <phoneticPr fontId="3"/>
  </si>
  <si>
    <t>日吉本町緑地</t>
    <rPh sb="2" eb="4">
      <t>ホンマチ</t>
    </rPh>
    <phoneticPr fontId="3"/>
  </si>
  <si>
    <t xml:space="preserve"> 横浜市</t>
    <phoneticPr fontId="3"/>
  </si>
  <si>
    <t>塔之沢緑地</t>
  </si>
  <si>
    <t xml:space="preserve"> 箱根町</t>
    <phoneticPr fontId="3"/>
  </si>
  <si>
    <t>箱根町仙石原緑地</t>
    <rPh sb="0" eb="2">
      <t>ハコネ</t>
    </rPh>
    <rPh sb="2" eb="3">
      <t>マチ</t>
    </rPh>
    <phoneticPr fontId="3"/>
  </si>
  <si>
    <t>秋谷緑地</t>
  </si>
  <si>
    <t xml:space="preserve"> 横須賀市</t>
    <phoneticPr fontId="3"/>
  </si>
  <si>
    <t>鎌倉坂ノ下緑地</t>
  </si>
  <si>
    <r>
      <t>平　</t>
    </r>
    <r>
      <rPr>
        <sz val="8"/>
        <rFont val="ＭＳ ゴシック"/>
        <family val="3"/>
        <charset val="128"/>
      </rPr>
      <t>2・16</t>
    </r>
    <phoneticPr fontId="3"/>
  </si>
  <si>
    <t>葉山滝の坂緑地</t>
  </si>
  <si>
    <t>2</t>
    <phoneticPr fontId="3"/>
  </si>
  <si>
    <t>大井吾妻山緑地</t>
  </si>
  <si>
    <t xml:space="preserve"> 大井町</t>
    <phoneticPr fontId="3"/>
  </si>
  <si>
    <t>5</t>
    <phoneticPr fontId="3"/>
  </si>
  <si>
    <t>長柄緑地</t>
  </si>
  <si>
    <t>8</t>
    <phoneticPr fontId="3"/>
  </si>
  <si>
    <t>葉山堀内緑地</t>
  </si>
  <si>
    <t>長者ヶ崎緑地</t>
  </si>
  <si>
    <t>10・12</t>
    <phoneticPr fontId="3"/>
  </si>
  <si>
    <t>桜ヶ丘緑地</t>
  </si>
  <si>
    <t>10</t>
  </si>
  <si>
    <t>一色台緑地</t>
  </si>
  <si>
    <t>箱根小塚山緑地</t>
  </si>
  <si>
    <t>三浦金田緑地</t>
  </si>
  <si>
    <t>厚木上依知鬼ヶ谷緑地</t>
  </si>
  <si>
    <t xml:space="preserve"> 厚木市</t>
    <phoneticPr fontId="3"/>
  </si>
  <si>
    <t>16・17</t>
    <phoneticPr fontId="3"/>
  </si>
  <si>
    <t>　</t>
  </si>
  <si>
    <t>鎌倉今泉緑地</t>
  </si>
  <si>
    <t>16</t>
  </si>
  <si>
    <t>管理換え等による保全</t>
  </si>
  <si>
    <t>下溝緑地</t>
  </si>
  <si>
    <t>13</t>
  </si>
  <si>
    <t>緑地所有者による自主保存</t>
  </si>
  <si>
    <r>
      <t>３</t>
    </r>
    <r>
      <rPr>
        <sz val="8"/>
        <rFont val="ＭＳ 明朝"/>
        <family val="1"/>
        <charset val="128"/>
      </rPr>
      <t>カ所</t>
    </r>
    <phoneticPr fontId="3"/>
  </si>
  <si>
    <t>－</t>
    <phoneticPr fontId="3"/>
  </si>
  <si>
    <t>市町村のトラストに対する支援</t>
  </si>
  <si>
    <t>緑地買入れの助成</t>
  </si>
  <si>
    <r>
      <t>10</t>
    </r>
    <r>
      <rPr>
        <sz val="8"/>
        <rFont val="ＭＳ 明朝"/>
        <family val="1"/>
        <charset val="128"/>
      </rPr>
      <t>市町</t>
    </r>
    <phoneticPr fontId="3"/>
  </si>
  <si>
    <t>（注）１　保全対象緑地は①市街化区域またはそれに隣接する概ね１㎞以内にある。②面積が概ね１ha以上</t>
    <rPh sb="1" eb="2">
      <t>チュウ</t>
    </rPh>
    <rPh sb="5" eb="7">
      <t>ホゼン</t>
    </rPh>
    <rPh sb="7" eb="9">
      <t>タイショウ</t>
    </rPh>
    <rPh sb="9" eb="11">
      <t>リョクチ</t>
    </rPh>
    <rPh sb="13" eb="16">
      <t>シガイカ</t>
    </rPh>
    <rPh sb="16" eb="18">
      <t>クイキ</t>
    </rPh>
    <rPh sb="24" eb="26">
      <t>リンセツ</t>
    </rPh>
    <rPh sb="28" eb="29">
      <t>オオム</t>
    </rPh>
    <rPh sb="32" eb="34">
      <t>イナイ</t>
    </rPh>
    <rPh sb="39" eb="41">
      <t>メンセキ</t>
    </rPh>
    <rPh sb="42" eb="43">
      <t>オオム</t>
    </rPh>
    <rPh sb="47" eb="49">
      <t>イジョウ</t>
    </rPh>
    <phoneticPr fontId="3"/>
  </si>
  <si>
    <t>　 　　　ある。③優れた自然景観を有し貴重かつ他の法制度で保全できない。以上３つの要件を備えた緑地。　　　</t>
    <rPh sb="9" eb="10">
      <t>スグ</t>
    </rPh>
    <rPh sb="12" eb="14">
      <t>シゼン</t>
    </rPh>
    <rPh sb="14" eb="16">
      <t>ケイカン</t>
    </rPh>
    <rPh sb="17" eb="18">
      <t>ユウ</t>
    </rPh>
    <rPh sb="19" eb="21">
      <t>キチョウ</t>
    </rPh>
    <rPh sb="23" eb="24">
      <t>タ</t>
    </rPh>
    <rPh sb="25" eb="26">
      <t>ホウ</t>
    </rPh>
    <rPh sb="26" eb="28">
      <t>セイド</t>
    </rPh>
    <rPh sb="29" eb="31">
      <t>ホゼン</t>
    </rPh>
    <rPh sb="36" eb="38">
      <t>イジョウ</t>
    </rPh>
    <rPh sb="41" eb="43">
      <t>ヨウケン</t>
    </rPh>
    <rPh sb="44" eb="45">
      <t>ソナ</t>
    </rPh>
    <rPh sb="47" eb="49">
      <t>リョクチ</t>
    </rPh>
    <phoneticPr fontId="3"/>
  </si>
  <si>
    <t>　　　２　端数処理のため合計と内訳は一致しない。</t>
    <rPh sb="5" eb="7">
      <t>ハスウ</t>
    </rPh>
    <rPh sb="7" eb="9">
      <t>ショリ</t>
    </rPh>
    <rPh sb="12" eb="14">
      <t>ゴウケイ</t>
    </rPh>
    <rPh sb="15" eb="17">
      <t>ウチワケ</t>
    </rPh>
    <rPh sb="18" eb="20">
      <t>イッチ</t>
    </rPh>
    <phoneticPr fontId="3"/>
  </si>
  <si>
    <t>単位　千円</t>
  </si>
  <si>
    <t>年度別</t>
    <rPh sb="0" eb="2">
      <t>ネンド</t>
    </rPh>
    <rPh sb="2" eb="3">
      <t>ベツ</t>
    </rPh>
    <phoneticPr fontId="3"/>
  </si>
  <si>
    <t>積立金</t>
  </si>
  <si>
    <t>取り崩し
（買入）</t>
    <phoneticPr fontId="3"/>
  </si>
  <si>
    <t>年度末残額</t>
  </si>
  <si>
    <t>計</t>
  </si>
  <si>
    <t>県資金</t>
  </si>
  <si>
    <t>果実繰入</t>
  </si>
  <si>
    <t>寄付金（件数）</t>
    <phoneticPr fontId="3"/>
  </si>
  <si>
    <t>累計</t>
  </si>
  <si>
    <t>(3,081)</t>
    <phoneticPr fontId="3"/>
  </si>
  <si>
    <t>令和２年度</t>
    <rPh sb="0" eb="2">
      <t>レイワ</t>
    </rPh>
    <rPh sb="3" eb="5">
      <t>ネンド</t>
    </rPh>
    <phoneticPr fontId="24"/>
  </si>
  <si>
    <t xml:space="preserve"> - </t>
  </si>
  <si>
    <t>（190)</t>
  </si>
  <si>
    <t>３年度</t>
    <rPh sb="1" eb="3">
      <t>ネンド</t>
    </rPh>
    <phoneticPr fontId="24"/>
  </si>
  <si>
    <t>（177)</t>
  </si>
  <si>
    <t>４年度</t>
    <rPh sb="1" eb="3">
      <t>ネンド</t>
    </rPh>
    <phoneticPr fontId="24"/>
  </si>
  <si>
    <t>（165)</t>
    <phoneticPr fontId="3"/>
  </si>
  <si>
    <t>単位　人</t>
  </si>
  <si>
    <t>（各年度３月31日現在）自然環境保全課調</t>
    <phoneticPr fontId="3"/>
  </si>
  <si>
    <t>区別</t>
    <rPh sb="0" eb="1">
      <t>ク</t>
    </rPh>
    <rPh sb="1" eb="2">
      <t>ベツ</t>
    </rPh>
    <phoneticPr fontId="3"/>
  </si>
  <si>
    <t>令和２年度</t>
    <rPh sb="0" eb="2">
      <t>レイワ</t>
    </rPh>
    <rPh sb="3" eb="5">
      <t>ネンド</t>
    </rPh>
    <rPh sb="4" eb="5">
      <t>ネンド</t>
    </rPh>
    <phoneticPr fontId="2"/>
  </si>
  <si>
    <t>３年度</t>
    <rPh sb="1" eb="3">
      <t>ネンド</t>
    </rPh>
    <rPh sb="2" eb="3">
      <t>ネンド</t>
    </rPh>
    <phoneticPr fontId="2"/>
  </si>
  <si>
    <t>４年度</t>
    <rPh sb="1" eb="3">
      <t>ネンド</t>
    </rPh>
    <rPh sb="2" eb="3">
      <t>ネンド</t>
    </rPh>
    <phoneticPr fontId="2"/>
  </si>
  <si>
    <t>会員数</t>
  </si>
  <si>
    <t>年度内増加数</t>
  </si>
  <si>
    <t>△305</t>
  </si>
  <si>
    <t>△301</t>
  </si>
  <si>
    <t>△221</t>
    <phoneticPr fontId="3"/>
  </si>
  <si>
    <t>地　　　区</t>
    <phoneticPr fontId="3"/>
  </si>
  <si>
    <t>二酸化窒素</t>
  </si>
  <si>
    <t>浮遊粒子状物質</t>
  </si>
  <si>
    <t>微小粒子状物質</t>
    <rPh sb="0" eb="2">
      <t>ビショウ</t>
    </rPh>
    <rPh sb="2" eb="5">
      <t>リュウシジョウ</t>
    </rPh>
    <phoneticPr fontId="3"/>
  </si>
  <si>
    <t>光化学オキシダント</t>
  </si>
  <si>
    <t>二酸化硫黄</t>
  </si>
  <si>
    <t>一酸化炭素</t>
  </si>
  <si>
    <t>達成局数</t>
    <phoneticPr fontId="3"/>
  </si>
  <si>
    <t>測定局数*</t>
    <phoneticPr fontId="3"/>
  </si>
  <si>
    <t>達成局数</t>
    <rPh sb="0" eb="2">
      <t>タッセイ</t>
    </rPh>
    <phoneticPr fontId="3"/>
  </si>
  <si>
    <t>測定局数</t>
    <phoneticPr fontId="3"/>
  </si>
  <si>
    <t>全県</t>
  </si>
  <si>
    <t>横浜</t>
  </si>
  <si>
    <t>川崎</t>
  </si>
  <si>
    <t>相模原</t>
    <rPh sb="0" eb="2">
      <t>サガミ</t>
    </rPh>
    <rPh sb="2" eb="3">
      <t>ハラ</t>
    </rPh>
    <phoneticPr fontId="3"/>
  </si>
  <si>
    <t>横須賀・三浦</t>
  </si>
  <si>
    <t>県央</t>
  </si>
  <si>
    <t>湘南</t>
  </si>
  <si>
    <t>県西</t>
    <rPh sb="1" eb="2">
      <t>ニシ</t>
    </rPh>
    <phoneticPr fontId="3"/>
  </si>
  <si>
    <t>（注）　横浜地区：横浜市、川崎地区：川崎市、相模原地区：相模原市</t>
    <rPh sb="1" eb="2">
      <t>チュウ</t>
    </rPh>
    <rPh sb="4" eb="6">
      <t>ヨコハマ</t>
    </rPh>
    <rPh sb="6" eb="8">
      <t>チク</t>
    </rPh>
    <rPh sb="9" eb="11">
      <t>ヨコハマ</t>
    </rPh>
    <rPh sb="11" eb="12">
      <t>シ</t>
    </rPh>
    <rPh sb="13" eb="15">
      <t>カワサキ</t>
    </rPh>
    <rPh sb="15" eb="17">
      <t>チク</t>
    </rPh>
    <rPh sb="18" eb="20">
      <t>カワサキ</t>
    </rPh>
    <rPh sb="20" eb="21">
      <t>シ</t>
    </rPh>
    <rPh sb="22" eb="25">
      <t>サガミハラ</t>
    </rPh>
    <rPh sb="25" eb="27">
      <t>チク</t>
    </rPh>
    <rPh sb="28" eb="32">
      <t>サガミハラシ</t>
    </rPh>
    <phoneticPr fontId="3"/>
  </si>
  <si>
    <t>　　　　横須賀・三浦地区：横須賀市・鎌倉市・逗子市・三浦市・葉山町</t>
    <rPh sb="4" eb="7">
      <t>ヨコスカ</t>
    </rPh>
    <rPh sb="8" eb="10">
      <t>ミウラ</t>
    </rPh>
    <rPh sb="10" eb="12">
      <t>チク</t>
    </rPh>
    <rPh sb="13" eb="17">
      <t>ヨコスカシ</t>
    </rPh>
    <rPh sb="18" eb="21">
      <t>カマクラシ</t>
    </rPh>
    <rPh sb="22" eb="24">
      <t>ズシ</t>
    </rPh>
    <rPh sb="24" eb="25">
      <t>シ</t>
    </rPh>
    <rPh sb="26" eb="28">
      <t>ミウラ</t>
    </rPh>
    <rPh sb="28" eb="29">
      <t>シ</t>
    </rPh>
    <rPh sb="30" eb="33">
      <t>ハヤママチ</t>
    </rPh>
    <phoneticPr fontId="3"/>
  </si>
  <si>
    <t>　　　　県央地区：厚木市・大和市・海老名市・座間市・綾瀬市・愛川町・清川村</t>
    <rPh sb="4" eb="6">
      <t>ケンオウ</t>
    </rPh>
    <rPh sb="6" eb="8">
      <t>チク</t>
    </rPh>
    <rPh sb="9" eb="12">
      <t>アツギシ</t>
    </rPh>
    <rPh sb="13" eb="16">
      <t>ヤマトシ</t>
    </rPh>
    <rPh sb="17" eb="21">
      <t>エビナシ</t>
    </rPh>
    <rPh sb="22" eb="25">
      <t>ザマシ</t>
    </rPh>
    <rPh sb="26" eb="29">
      <t>アヤセシ</t>
    </rPh>
    <rPh sb="30" eb="33">
      <t>アイカワマチ</t>
    </rPh>
    <rPh sb="34" eb="37">
      <t>キヨカワムラ</t>
    </rPh>
    <phoneticPr fontId="3"/>
  </si>
  <si>
    <t>　　　　湘南地区：平塚市・藤沢市・茅ヶ崎市・秦野市・伊勢原市・寒川町・大磯町・二宮町</t>
    <rPh sb="4" eb="6">
      <t>ショウナン</t>
    </rPh>
    <rPh sb="6" eb="8">
      <t>チク</t>
    </rPh>
    <rPh sb="9" eb="11">
      <t>ヒラツカ</t>
    </rPh>
    <rPh sb="11" eb="12">
      <t>シ</t>
    </rPh>
    <rPh sb="13" eb="16">
      <t>フジサワシ</t>
    </rPh>
    <rPh sb="17" eb="21">
      <t>チガサキシ</t>
    </rPh>
    <rPh sb="22" eb="25">
      <t>ハダノシ</t>
    </rPh>
    <rPh sb="26" eb="30">
      <t>イセハラシ</t>
    </rPh>
    <rPh sb="31" eb="34">
      <t>サムカワマチ</t>
    </rPh>
    <rPh sb="35" eb="38">
      <t>オオイソマチ</t>
    </rPh>
    <rPh sb="39" eb="42">
      <t>ニノミヤマチ</t>
    </rPh>
    <phoneticPr fontId="3"/>
  </si>
  <si>
    <t>　　　　県西地区：小田原市・南足柄市・中井町・大井町・松田町・山北町・開成町・箱根町・真鶴町・湯河原町</t>
    <rPh sb="4" eb="6">
      <t>ケンセイ</t>
    </rPh>
    <rPh sb="6" eb="8">
      <t>チク</t>
    </rPh>
    <rPh sb="9" eb="13">
      <t>オダワラシ</t>
    </rPh>
    <rPh sb="14" eb="15">
      <t>ミナミ</t>
    </rPh>
    <rPh sb="15" eb="17">
      <t>アシガラ</t>
    </rPh>
    <rPh sb="17" eb="18">
      <t>シ</t>
    </rPh>
    <rPh sb="19" eb="21">
      <t>ナカイ</t>
    </rPh>
    <rPh sb="21" eb="22">
      <t>マチ</t>
    </rPh>
    <rPh sb="23" eb="25">
      <t>オオイ</t>
    </rPh>
    <rPh sb="25" eb="26">
      <t>マチ</t>
    </rPh>
    <rPh sb="27" eb="30">
      <t>マツダマチ</t>
    </rPh>
    <rPh sb="31" eb="34">
      <t>ヤマキタマチ</t>
    </rPh>
    <rPh sb="35" eb="37">
      <t>カイセイ</t>
    </rPh>
    <rPh sb="37" eb="38">
      <t>マチ</t>
    </rPh>
    <rPh sb="39" eb="42">
      <t>ハコネマチ</t>
    </rPh>
    <rPh sb="43" eb="45">
      <t>マナヅル</t>
    </rPh>
    <rPh sb="45" eb="46">
      <t>マチ</t>
    </rPh>
    <rPh sb="47" eb="51">
      <t>ユガワラマチ</t>
    </rPh>
    <phoneticPr fontId="3"/>
  </si>
  <si>
    <t>　　　* 有効測定局（環境基準の評価となる測定局）を示す</t>
    <rPh sb="26" eb="27">
      <t>シメ</t>
    </rPh>
    <phoneticPr fontId="3"/>
  </si>
  <si>
    <t>地区</t>
  </si>
  <si>
    <t>微小粒子状物質</t>
    <rPh sb="0" eb="1">
      <t>ビ</t>
    </rPh>
    <rPh sb="1" eb="2">
      <t>ショウ</t>
    </rPh>
    <phoneticPr fontId="3"/>
  </si>
  <si>
    <t>達成局数</t>
  </si>
  <si>
    <t>相模原</t>
    <rPh sb="0" eb="3">
      <t>サガミハラ</t>
    </rPh>
    <phoneticPr fontId="3"/>
  </si>
  <si>
    <r>
      <rPr>
        <b/>
        <sz val="8"/>
        <rFont val="ＭＳ 明朝"/>
        <family val="1"/>
        <charset val="128"/>
      </rPr>
      <t>１　認定患者異動状況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カンジャ</t>
    </rPh>
    <rPh sb="6" eb="8">
      <t>イドウ</t>
    </rPh>
    <rPh sb="8" eb="10">
      <t>ジョウキョウ</t>
    </rPh>
    <rPh sb="11" eb="13">
      <t>タンイ</t>
    </rPh>
    <rPh sb="14" eb="15">
      <t>ニン</t>
    </rPh>
    <phoneticPr fontId="3"/>
  </si>
  <si>
    <t>区分</t>
  </si>
  <si>
    <t>4.3.31現在</t>
    <rPh sb="6" eb="8">
      <t>ゲンザイ</t>
    </rPh>
    <phoneticPr fontId="3"/>
  </si>
  <si>
    <t>４年度における</t>
    <phoneticPr fontId="3"/>
  </si>
  <si>
    <t>４年度における認定失効者</t>
    <rPh sb="9" eb="11">
      <t>シッコウ</t>
    </rPh>
    <phoneticPr fontId="3"/>
  </si>
  <si>
    <t>5.3.31現在</t>
    <rPh sb="6" eb="8">
      <t>ゲンザイ</t>
    </rPh>
    <phoneticPr fontId="3"/>
  </si>
  <si>
    <t>実認定患者数</t>
    <phoneticPr fontId="3"/>
  </si>
  <si>
    <t>転入認定患者</t>
  </si>
  <si>
    <t>死亡</t>
  </si>
  <si>
    <t>治ゆ、その他</t>
  </si>
  <si>
    <t>実認定患者数</t>
  </si>
  <si>
    <t>総数</t>
  </si>
  <si>
    <r>
      <rPr>
        <b/>
        <sz val="8"/>
        <rFont val="ＭＳ 明朝"/>
        <family val="1"/>
        <charset val="128"/>
      </rPr>
      <t>２　認定疾病分類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シッペイ</t>
    </rPh>
    <rPh sb="6" eb="8">
      <t>ブンルイ</t>
    </rPh>
    <rPh sb="9" eb="11">
      <t>タンイ</t>
    </rPh>
    <rPh sb="12" eb="13">
      <t>ニン</t>
    </rPh>
    <phoneticPr fontId="3"/>
  </si>
  <si>
    <t>慢性
気管支炎</t>
  </si>
  <si>
    <t>気管支
ぜん息</t>
    <phoneticPr fontId="3"/>
  </si>
  <si>
    <t>ぜん息性
気管支炎</t>
    <phoneticPr fontId="3"/>
  </si>
  <si>
    <t>肺気腫</t>
  </si>
  <si>
    <t>１　注意報発令日数</t>
    <rPh sb="2" eb="5">
      <t>チュウイホウ</t>
    </rPh>
    <rPh sb="5" eb="7">
      <t>ハツレイ</t>
    </rPh>
    <rPh sb="7" eb="9">
      <t>ニッスウ</t>
    </rPh>
    <phoneticPr fontId="3"/>
  </si>
  <si>
    <t>令和
２年度</t>
    <rPh sb="4" eb="6">
      <t>ネンド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</si>
  <si>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</si>
  <si>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</si>
  <si>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日</t>
  </si>
  <si>
    <t>日</t>
    <rPh sb="0" eb="1">
      <t>ヒ</t>
    </rPh>
    <phoneticPr fontId="3"/>
  </si>
  <si>
    <t>-</t>
    <phoneticPr fontId="3"/>
  </si>
  <si>
    <t>県央地域</t>
    <rPh sb="3" eb="4">
      <t>イキ</t>
    </rPh>
    <phoneticPr fontId="3"/>
  </si>
  <si>
    <t>秦野市、厚木市、大和市、</t>
    <phoneticPr fontId="3"/>
  </si>
  <si>
    <t>伊勢原市、海老名市、座間市</t>
    <phoneticPr fontId="3"/>
  </si>
  <si>
    <t>綾瀬市、愛川町、清川村</t>
    <phoneticPr fontId="3"/>
  </si>
  <si>
    <t>湘南地域</t>
  </si>
  <si>
    <t>平塚市、鎌倉市、藤沢市、</t>
    <phoneticPr fontId="3"/>
  </si>
  <si>
    <t>茅ヶ崎市、逗子市、葉山町、</t>
    <rPh sb="0" eb="3">
      <t>チガサキ</t>
    </rPh>
    <rPh sb="11" eb="12">
      <t>マチ</t>
    </rPh>
    <phoneticPr fontId="3"/>
  </si>
  <si>
    <t>寒川町、大磯町、二宮町</t>
    <rPh sb="0" eb="3">
      <t>サムカワマチ</t>
    </rPh>
    <phoneticPr fontId="3"/>
  </si>
  <si>
    <t>西湘地域</t>
  </si>
  <si>
    <t>小田原市、南足柄市、中井町、</t>
    <phoneticPr fontId="3"/>
  </si>
  <si>
    <t>大井町、開成町、箱根町、真鶴</t>
    <phoneticPr fontId="3"/>
  </si>
  <si>
    <t>町、湯河原町、松田町、山北町</t>
    <rPh sb="0" eb="1">
      <t>マチ</t>
    </rPh>
    <phoneticPr fontId="3"/>
  </si>
  <si>
    <t>２　被害届出者数</t>
    <rPh sb="2" eb="4">
      <t>ヒガイ</t>
    </rPh>
    <rPh sb="4" eb="5">
      <t>トドケ</t>
    </rPh>
    <rPh sb="5" eb="6">
      <t>デ</t>
    </rPh>
    <rPh sb="6" eb="7">
      <t>シャ</t>
    </rPh>
    <rPh sb="7" eb="8">
      <t>スウ</t>
    </rPh>
    <phoneticPr fontId="3"/>
  </si>
  <si>
    <t>被害が出た地域名</t>
    <phoneticPr fontId="3"/>
  </si>
  <si>
    <t>人</t>
  </si>
  <si>
    <t>人</t>
    <rPh sb="0" eb="1">
      <t>ヒト</t>
    </rPh>
    <phoneticPr fontId="3"/>
  </si>
  <si>
    <t>横須賀市</t>
    <rPh sb="0" eb="4">
      <t>ヨコスカシ</t>
    </rPh>
    <phoneticPr fontId="3"/>
  </si>
  <si>
    <t>三浦市</t>
    <rPh sb="0" eb="2">
      <t>ミウラ</t>
    </rPh>
    <rPh sb="2" eb="3">
      <t>シ</t>
    </rPh>
    <phoneticPr fontId="3"/>
  </si>
  <si>
    <t>県央</t>
    <rPh sb="0" eb="2">
      <t>ケンオウ</t>
    </rPh>
    <phoneticPr fontId="3"/>
  </si>
  <si>
    <t>湘南</t>
    <rPh sb="0" eb="2">
      <t>ショウナン</t>
    </rPh>
    <phoneticPr fontId="3"/>
  </si>
  <si>
    <t>西湘</t>
  </si>
  <si>
    <t>水域区分</t>
  </si>
  <si>
    <t>水域数</t>
    <rPh sb="0" eb="2">
      <t>スイイキ</t>
    </rPh>
    <rPh sb="2" eb="3">
      <t>スウ</t>
    </rPh>
    <phoneticPr fontId="3"/>
  </si>
  <si>
    <t>環境基準</t>
  </si>
  <si>
    <t>測定
地点数</t>
    <rPh sb="3" eb="4">
      <t>チ</t>
    </rPh>
    <rPh sb="4" eb="6">
      <t>テンスウ</t>
    </rPh>
    <phoneticPr fontId="3"/>
  </si>
  <si>
    <t>環境基準</t>
    <rPh sb="0" eb="2">
      <t>カンキョウ</t>
    </rPh>
    <rPh sb="2" eb="4">
      <t>キジュン</t>
    </rPh>
    <phoneticPr fontId="3"/>
  </si>
  <si>
    <t>令和４年度新たに達成
した水域、
適合した地点</t>
    <rPh sb="13" eb="15">
      <t>スイイキ</t>
    </rPh>
    <rPh sb="17" eb="19">
      <t>テキゴウ</t>
    </rPh>
    <rPh sb="21" eb="23">
      <t>チテン</t>
    </rPh>
    <phoneticPr fontId="3"/>
  </si>
  <si>
    <t>令和４年度新たに達成
しなかった水域、
適合しなかった地点</t>
    <rPh sb="16" eb="18">
      <t>スイイキ</t>
    </rPh>
    <rPh sb="20" eb="22">
      <t>テキゴウ</t>
    </rPh>
    <rPh sb="27" eb="29">
      <t>チテン</t>
    </rPh>
    <phoneticPr fontId="3"/>
  </si>
  <si>
    <t>を達成し</t>
    <phoneticPr fontId="3"/>
  </si>
  <si>
    <t>値に適合し</t>
    <rPh sb="0" eb="1">
      <t>チ</t>
    </rPh>
    <rPh sb="2" eb="4">
      <t>テキゴウ</t>
    </rPh>
    <phoneticPr fontId="3"/>
  </si>
  <si>
    <t>た水域数</t>
    <phoneticPr fontId="3"/>
  </si>
  <si>
    <t>た地点数</t>
    <rPh sb="1" eb="3">
      <t>チテン</t>
    </rPh>
    <rPh sb="3" eb="4">
      <t>スウ</t>
    </rPh>
    <phoneticPr fontId="3"/>
  </si>
  <si>
    <t>（水域）</t>
    <rPh sb="1" eb="3">
      <t>スイイキ</t>
    </rPh>
    <phoneticPr fontId="3"/>
  </si>
  <si>
    <t>大岡川
境川(上流)</t>
    <rPh sb="0" eb="2">
      <t>オオオカ</t>
    </rPh>
    <rPh sb="2" eb="3">
      <t>ガワ</t>
    </rPh>
    <rPh sb="4" eb="5">
      <t>サカイ</t>
    </rPh>
    <rPh sb="5" eb="6">
      <t>ガワ</t>
    </rPh>
    <rPh sb="7" eb="9">
      <t>ジョウリュウ</t>
    </rPh>
    <phoneticPr fontId="3"/>
  </si>
  <si>
    <t xml:space="preserve">鳩川
永池川
</t>
    <rPh sb="0" eb="1">
      <t>ハト</t>
    </rPh>
    <rPh sb="1" eb="2">
      <t>ガワ</t>
    </rPh>
    <rPh sb="3" eb="6">
      <t>ナガイケカワ</t>
    </rPh>
    <rPh sb="6" eb="7">
      <t>オオカワ</t>
    </rPh>
    <phoneticPr fontId="3"/>
  </si>
  <si>
    <t>河川</t>
  </si>
  <si>
    <t>湖沼</t>
  </si>
  <si>
    <t>相模湖</t>
  </si>
  <si>
    <t>（地点）</t>
    <rPh sb="1" eb="3">
      <t>チテン</t>
    </rPh>
    <phoneticPr fontId="3"/>
  </si>
  <si>
    <t>津久井湖</t>
  </si>
  <si>
    <t>多摩川(六郷橋)
鶴見川(大綱橋)
大岡川(清水橋)
境川(上流)(大道橋)</t>
    <rPh sb="13" eb="15">
      <t>オオツナ</t>
    </rPh>
    <rPh sb="18" eb="20">
      <t>オオオカ</t>
    </rPh>
    <rPh sb="20" eb="21">
      <t>ガワ</t>
    </rPh>
    <rPh sb="22" eb="24">
      <t>シミズ</t>
    </rPh>
    <rPh sb="24" eb="25">
      <t>バシ</t>
    </rPh>
    <rPh sb="27" eb="28">
      <t>サカイ</t>
    </rPh>
    <rPh sb="28" eb="29">
      <t>ガワ</t>
    </rPh>
    <rPh sb="30" eb="32">
      <t>ジョウリュウ</t>
    </rPh>
    <rPh sb="34" eb="36">
      <t>オオミチ</t>
    </rPh>
    <rPh sb="36" eb="37">
      <t>バシ</t>
    </rPh>
    <phoneticPr fontId="3"/>
  </si>
  <si>
    <t>鶴見川(千代橋)
恩田川(都橋)
鳩川(馬船橋)
永池川(新竹沢橋)</t>
    <rPh sb="0" eb="2">
      <t>ツルミ</t>
    </rPh>
    <rPh sb="4" eb="6">
      <t>チヨ</t>
    </rPh>
    <rPh sb="9" eb="11">
      <t>オンダ</t>
    </rPh>
    <rPh sb="13" eb="14">
      <t>ミヤコ</t>
    </rPh>
    <rPh sb="14" eb="15">
      <t>バシ</t>
    </rPh>
    <rPh sb="17" eb="18">
      <t>ハト</t>
    </rPh>
    <rPh sb="18" eb="19">
      <t>ガワ</t>
    </rPh>
    <rPh sb="19" eb="20">
      <t>オオカワ</t>
    </rPh>
    <rPh sb="20" eb="21">
      <t>バ</t>
    </rPh>
    <rPh sb="21" eb="22">
      <t>ブネ</t>
    </rPh>
    <rPh sb="22" eb="23">
      <t>バシ</t>
    </rPh>
    <rPh sb="25" eb="27">
      <t>ナガイケ</t>
    </rPh>
    <rPh sb="27" eb="28">
      <t>ガワ</t>
    </rPh>
    <rPh sb="29" eb="30">
      <t>シン</t>
    </rPh>
    <rPh sb="30" eb="32">
      <t>タケザワ</t>
    </rPh>
    <rPh sb="32" eb="33">
      <t>バシ</t>
    </rPh>
    <rPh sb="33" eb="34">
      <t>オオハシ</t>
    </rPh>
    <phoneticPr fontId="3"/>
  </si>
  <si>
    <t>芦ノ湖</t>
  </si>
  <si>
    <t>丹沢湖</t>
  </si>
  <si>
    <t>宮ヶ瀬湖</t>
    <rPh sb="0" eb="3">
      <t>ミヤガセ</t>
    </rPh>
    <phoneticPr fontId="3"/>
  </si>
  <si>
    <t>海域</t>
  </si>
  <si>
    <t>東京湾</t>
  </si>
  <si>
    <t>相模湾</t>
  </si>
  <si>
    <t>（注）　環境基準値との比較は、河川についてはＢＯＤの75％値との比較によって、湖沼及び海域については</t>
    <rPh sb="1" eb="2">
      <t>チュウ</t>
    </rPh>
    <rPh sb="4" eb="6">
      <t>カンキョウ</t>
    </rPh>
    <rPh sb="6" eb="8">
      <t>キジュン</t>
    </rPh>
    <rPh sb="8" eb="9">
      <t>チ</t>
    </rPh>
    <rPh sb="11" eb="13">
      <t>ヒカク</t>
    </rPh>
    <rPh sb="15" eb="17">
      <t>カセン</t>
    </rPh>
    <rPh sb="29" eb="30">
      <t>チ</t>
    </rPh>
    <rPh sb="32" eb="34">
      <t>ヒカク</t>
    </rPh>
    <rPh sb="39" eb="41">
      <t>コショウ</t>
    </rPh>
    <rPh sb="41" eb="42">
      <t>オヨ</t>
    </rPh>
    <rPh sb="43" eb="45">
      <t>カイイキ</t>
    </rPh>
    <phoneticPr fontId="3"/>
  </si>
  <si>
    <t>　　　ＣＯＤの75％値との比較によって行った。</t>
    <rPh sb="10" eb="11">
      <t>チ</t>
    </rPh>
    <rPh sb="13" eb="15">
      <t>ヒカク</t>
    </rPh>
    <rPh sb="19" eb="20">
      <t>オコナ</t>
    </rPh>
    <phoneticPr fontId="3"/>
  </si>
  <si>
    <t>測定</t>
  </si>
  <si>
    <t>環境基準達成状況</t>
  </si>
  <si>
    <t>項目数</t>
  </si>
  <si>
    <t>地点数</t>
  </si>
  <si>
    <t>非達成
項目数</t>
    <rPh sb="0" eb="1">
      <t>ヒ</t>
    </rPh>
    <phoneticPr fontId="2"/>
  </si>
  <si>
    <t>達成
地点数</t>
    <phoneticPr fontId="3"/>
  </si>
  <si>
    <t>達成率</t>
  </si>
  <si>
    <t>地区別非達成地点数</t>
    <rPh sb="3" eb="4">
      <t>ヒ</t>
    </rPh>
    <phoneticPr fontId="2"/>
  </si>
  <si>
    <t>％</t>
  </si>
  <si>
    <t>メッシュ調査</t>
    <rPh sb="4" eb="6">
      <t>チョウサ</t>
    </rPh>
    <phoneticPr fontId="2"/>
  </si>
  <si>
    <t>定点調査</t>
    <rPh sb="0" eb="2">
      <t>テイテン</t>
    </rPh>
    <rPh sb="2" eb="4">
      <t>チョウサ</t>
    </rPh>
    <phoneticPr fontId="2"/>
  </si>
  <si>
    <t>継続監視調査</t>
    <rPh sb="0" eb="2">
      <t>ケイゾク</t>
    </rPh>
    <rPh sb="2" eb="4">
      <t>カンシ</t>
    </rPh>
    <phoneticPr fontId="2"/>
  </si>
  <si>
    <r>
      <t>（注）　非達成地点は、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地点で複数項目が非達成の場合でも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地点として算定している。</t>
    </r>
    <rPh sb="1" eb="2">
      <t>チュウ</t>
    </rPh>
    <rPh sb="4" eb="5">
      <t>ヒ</t>
    </rPh>
    <rPh sb="5" eb="7">
      <t>タッセイ</t>
    </rPh>
    <rPh sb="7" eb="9">
      <t>チテン</t>
    </rPh>
    <rPh sb="12" eb="14">
      <t>チテン</t>
    </rPh>
    <rPh sb="15" eb="17">
      <t>フクスウ</t>
    </rPh>
    <rPh sb="17" eb="19">
      <t>コウモク</t>
    </rPh>
    <rPh sb="20" eb="21">
      <t>ヒ</t>
    </rPh>
    <rPh sb="21" eb="23">
      <t>タッセイ</t>
    </rPh>
    <rPh sb="24" eb="26">
      <t>バアイ</t>
    </rPh>
    <rPh sb="29" eb="31">
      <t>チテン</t>
    </rPh>
    <rPh sb="34" eb="36">
      <t>サンテイ</t>
    </rPh>
    <phoneticPr fontId="2"/>
  </si>
  <si>
    <t>地域</t>
    <phoneticPr fontId="3"/>
  </si>
  <si>
    <t>有効水準
点　数</t>
    <phoneticPr fontId="3"/>
  </si>
  <si>
    <t>沈下水準
点　数</t>
    <phoneticPr fontId="3"/>
  </si>
  <si>
    <t>沈下内訳</t>
    <phoneticPr fontId="3"/>
  </si>
  <si>
    <t>年 間 最 大 沈 下
点 及 び 沈 下 量</t>
    <phoneticPr fontId="3"/>
  </si>
  <si>
    <t>１cm未満</t>
    <rPh sb="3" eb="5">
      <t>ミマン</t>
    </rPh>
    <phoneticPr fontId="3"/>
  </si>
  <si>
    <t>１cm以上</t>
    <rPh sb="3" eb="5">
      <t>イジョウ</t>
    </rPh>
    <phoneticPr fontId="3"/>
  </si>
  <si>
    <t>２cm以上</t>
    <rPh sb="3" eb="5">
      <t>イジョウ</t>
    </rPh>
    <phoneticPr fontId="3"/>
  </si>
  <si>
    <t>２cm未満</t>
    <rPh sb="3" eb="5">
      <t>ミマン</t>
    </rPh>
    <phoneticPr fontId="3"/>
  </si>
  <si>
    <t>㎝</t>
  </si>
  <si>
    <t>港北区小机町</t>
  </si>
  <si>
    <t>(</t>
  </si>
  <si>
    <t>)</t>
  </si>
  <si>
    <t>小川町1-26先</t>
    <phoneticPr fontId="3"/>
  </si>
  <si>
    <t>‐</t>
    <phoneticPr fontId="3"/>
  </si>
  <si>
    <t>‐</t>
  </si>
  <si>
    <t>（注）１　有効水準点とは、対前回比が可能な点をいう。</t>
    <rPh sb="1" eb="2">
      <t>チュウ</t>
    </rPh>
    <rPh sb="5" eb="7">
      <t>ユウコウ</t>
    </rPh>
    <rPh sb="7" eb="10">
      <t>スイジュンテン</t>
    </rPh>
    <rPh sb="13" eb="14">
      <t>タイ</t>
    </rPh>
    <rPh sb="14" eb="17">
      <t>ゼンカイヒ</t>
    </rPh>
    <rPh sb="16" eb="17">
      <t>ヒ</t>
    </rPh>
    <rPh sb="18" eb="20">
      <t>カノウ</t>
    </rPh>
    <rPh sb="21" eb="22">
      <t>テン</t>
    </rPh>
    <phoneticPr fontId="3"/>
  </si>
  <si>
    <t>　　　２　年間最大沈下点及び沈下量の（　）内の数字は沈下量を示す。</t>
    <rPh sb="5" eb="7">
      <t>ネンカン</t>
    </rPh>
    <rPh sb="7" eb="9">
      <t>サイダイ</t>
    </rPh>
    <rPh sb="9" eb="11">
      <t>チンカ</t>
    </rPh>
    <rPh sb="11" eb="12">
      <t>テン</t>
    </rPh>
    <rPh sb="12" eb="13">
      <t>オヨ</t>
    </rPh>
    <rPh sb="14" eb="16">
      <t>チンカ</t>
    </rPh>
    <rPh sb="16" eb="17">
      <t>リョウ</t>
    </rPh>
    <rPh sb="21" eb="22">
      <t>ナイ</t>
    </rPh>
    <rPh sb="23" eb="25">
      <t>スウジ</t>
    </rPh>
    <rPh sb="26" eb="28">
      <t>チンカ</t>
    </rPh>
    <rPh sb="28" eb="29">
      <t>リョウ</t>
    </rPh>
    <rPh sb="30" eb="31">
      <t>シメ</t>
    </rPh>
    <phoneticPr fontId="3"/>
  </si>
  <si>
    <t>　　　３　横浜市及び川崎市を除く、県条例の指定地域及び周辺地域の６市１町においては、水準測量調査を平成25年から隔</t>
    <rPh sb="5" eb="8">
      <t>ヨコハマシ</t>
    </rPh>
    <rPh sb="8" eb="9">
      <t>オヨ</t>
    </rPh>
    <rPh sb="10" eb="12">
      <t>カワサキ</t>
    </rPh>
    <rPh sb="12" eb="13">
      <t>シ</t>
    </rPh>
    <rPh sb="14" eb="15">
      <t>ノゾ</t>
    </rPh>
    <rPh sb="17" eb="18">
      <t>ケン</t>
    </rPh>
    <rPh sb="18" eb="20">
      <t>ジョウレイ</t>
    </rPh>
    <rPh sb="21" eb="23">
      <t>シテイ</t>
    </rPh>
    <rPh sb="23" eb="25">
      <t>チイキ</t>
    </rPh>
    <rPh sb="25" eb="26">
      <t>オヨ</t>
    </rPh>
    <rPh sb="27" eb="29">
      <t>シュウヘン</t>
    </rPh>
    <rPh sb="29" eb="31">
      <t>チイキ</t>
    </rPh>
    <rPh sb="33" eb="34">
      <t>シ</t>
    </rPh>
    <rPh sb="35" eb="36">
      <t>チョウ</t>
    </rPh>
    <rPh sb="42" eb="44">
      <t>スイジュン</t>
    </rPh>
    <rPh sb="44" eb="46">
      <t>ソクリョウ</t>
    </rPh>
    <rPh sb="46" eb="48">
      <t>チョウサ</t>
    </rPh>
    <phoneticPr fontId="3"/>
  </si>
  <si>
    <t>道路名</t>
  </si>
  <si>
    <t>測定場所</t>
  </si>
  <si>
    <t>環境基
準類型</t>
    <rPh sb="0" eb="2">
      <t>カンキョウ</t>
    </rPh>
    <rPh sb="2" eb="3">
      <t>モト</t>
    </rPh>
    <rPh sb="4" eb="5">
      <t>ジュン</t>
    </rPh>
    <rPh sb="5" eb="7">
      <t>ルイケイ</t>
    </rPh>
    <phoneticPr fontId="3"/>
  </si>
  <si>
    <t>道路敷地境界からの距離
（ｍ）</t>
    <rPh sb="0" eb="2">
      <t>ドウロ</t>
    </rPh>
    <rPh sb="2" eb="4">
      <t>シキチ</t>
    </rPh>
    <rPh sb="4" eb="6">
      <t>キョウカイ</t>
    </rPh>
    <rPh sb="9" eb="11">
      <t>キョリ</t>
    </rPh>
    <phoneticPr fontId="3"/>
  </si>
  <si>
    <t>地上
高さ
（ｍ）</t>
    <phoneticPr fontId="3"/>
  </si>
  <si>
    <t>等価騒音レベル</t>
  </si>
  <si>
    <t>車線数</t>
    <rPh sb="0" eb="1">
      <t>クルマ</t>
    </rPh>
    <rPh sb="2" eb="3">
      <t>スウ</t>
    </rPh>
    <phoneticPr fontId="3"/>
  </si>
  <si>
    <t>(ｄＢ)</t>
    <phoneticPr fontId="3"/>
  </si>
  <si>
    <t>昼間</t>
  </si>
  <si>
    <t>夜間</t>
  </si>
  <si>
    <t>東京大師横浜</t>
  </si>
  <si>
    <t>横浜市鶴見区小野町</t>
  </si>
  <si>
    <t>C</t>
  </si>
  <si>
    <t>一般国道16号</t>
  </si>
  <si>
    <t>相模原市緑区橋本</t>
    <phoneticPr fontId="3"/>
  </si>
  <si>
    <t>一般国道246号</t>
    <phoneticPr fontId="3"/>
  </si>
  <si>
    <t>秦野市沼代新町</t>
    <phoneticPr fontId="3"/>
  </si>
  <si>
    <t>B</t>
    <phoneticPr fontId="3"/>
  </si>
  <si>
    <t>厚木市妻田北</t>
    <phoneticPr fontId="3"/>
  </si>
  <si>
    <r>
      <rPr>
        <sz val="8"/>
        <rFont val="ＭＳ 明朝"/>
        <family val="1"/>
        <charset val="128"/>
      </rPr>
      <t>（注）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　上記地点は常時監視により測定した</t>
    </r>
    <r>
      <rPr>
        <sz val="8"/>
        <color rgb="FFFF0000"/>
        <rFont val="ＭＳ ゴシック"/>
        <family val="3"/>
        <charset val="128"/>
      </rPr>
      <t>118</t>
    </r>
    <r>
      <rPr>
        <sz val="8"/>
        <rFont val="ＭＳ 明朝"/>
        <family val="1"/>
        <charset val="128"/>
      </rPr>
      <t>地点のうち、騒音レベルが昼</t>
    </r>
    <r>
      <rPr>
        <sz val="8"/>
        <rFont val="ＭＳ ゴシック"/>
        <family val="3"/>
        <charset val="128"/>
      </rPr>
      <t>75</t>
    </r>
    <r>
      <rPr>
        <sz val="8"/>
        <rFont val="ＭＳ 明朝"/>
        <family val="1"/>
        <charset val="128"/>
      </rPr>
      <t>dBまたは夜</t>
    </r>
    <r>
      <rPr>
        <sz val="8"/>
        <rFont val="ＭＳ ゴシック"/>
        <family val="3"/>
        <charset val="128"/>
      </rPr>
      <t>70</t>
    </r>
    <r>
      <rPr>
        <sz val="8"/>
        <rFont val="ＭＳ 明朝"/>
        <family val="1"/>
        <charset val="128"/>
      </rPr>
      <t>dBを超えているもの。</t>
    </r>
    <rPh sb="1" eb="2">
      <t>チュウ</t>
    </rPh>
    <rPh sb="5" eb="7">
      <t>ジョウキ</t>
    </rPh>
    <rPh sb="7" eb="9">
      <t>チテン</t>
    </rPh>
    <rPh sb="10" eb="12">
      <t>ジョウジ</t>
    </rPh>
    <rPh sb="12" eb="14">
      <t>カンシ</t>
    </rPh>
    <rPh sb="17" eb="19">
      <t>ソクテイ</t>
    </rPh>
    <rPh sb="24" eb="26">
      <t>チテン</t>
    </rPh>
    <rPh sb="30" eb="32">
      <t>ソウオン</t>
    </rPh>
    <rPh sb="36" eb="37">
      <t>ヒル</t>
    </rPh>
    <rPh sb="44" eb="45">
      <t>ヨル</t>
    </rPh>
    <rPh sb="50" eb="51">
      <t>コ</t>
    </rPh>
    <phoneticPr fontId="3"/>
  </si>
  <si>
    <r>
      <t>　　　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　環境基準類型とは、土地の利用状況等によって異なる基準値を適用するための区分。</t>
    </r>
    <rPh sb="5" eb="7">
      <t>カンキョウ</t>
    </rPh>
    <rPh sb="7" eb="9">
      <t>キジュン</t>
    </rPh>
    <rPh sb="9" eb="11">
      <t>ルイケイ</t>
    </rPh>
    <rPh sb="14" eb="16">
      <t>トチ</t>
    </rPh>
    <rPh sb="17" eb="19">
      <t>リヨウ</t>
    </rPh>
    <rPh sb="19" eb="21">
      <t>ジョウキョウ</t>
    </rPh>
    <rPh sb="21" eb="22">
      <t>トウ</t>
    </rPh>
    <rPh sb="26" eb="27">
      <t>コト</t>
    </rPh>
    <rPh sb="29" eb="32">
      <t>キジュンチ</t>
    </rPh>
    <rPh sb="33" eb="35">
      <t>テキヨウ</t>
    </rPh>
    <rPh sb="40" eb="42">
      <t>クブン</t>
    </rPh>
    <phoneticPr fontId="3"/>
  </si>
  <si>
    <r>
      <t>　　　　Ａ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種中高層住居専用地域、第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種中高層住居専用地域</t>
    </r>
    <rPh sb="6" eb="7">
      <t>ダイ</t>
    </rPh>
    <rPh sb="8" eb="9">
      <t>シュ</t>
    </rPh>
    <rPh sb="9" eb="11">
      <t>テイソウ</t>
    </rPh>
    <rPh sb="11" eb="13">
      <t>ジュウキョ</t>
    </rPh>
    <rPh sb="13" eb="15">
      <t>センヨウ</t>
    </rPh>
    <rPh sb="15" eb="17">
      <t>チイキ</t>
    </rPh>
    <rPh sb="18" eb="19">
      <t>ダイ</t>
    </rPh>
    <rPh sb="20" eb="21">
      <t>シュ</t>
    </rPh>
    <rPh sb="21" eb="23">
      <t>テイソウ</t>
    </rPh>
    <rPh sb="23" eb="25">
      <t>ジュウキョ</t>
    </rPh>
    <rPh sb="25" eb="27">
      <t>センヨウ</t>
    </rPh>
    <rPh sb="27" eb="29">
      <t>チイキ</t>
    </rPh>
    <rPh sb="30" eb="31">
      <t>ダイ</t>
    </rPh>
    <rPh sb="32" eb="33">
      <t>シュ</t>
    </rPh>
    <rPh sb="33" eb="35">
      <t>チュウコウ</t>
    </rPh>
    <rPh sb="35" eb="36">
      <t>ソウ</t>
    </rPh>
    <rPh sb="36" eb="38">
      <t>ジュウキョ</t>
    </rPh>
    <rPh sb="38" eb="40">
      <t>センヨウ</t>
    </rPh>
    <rPh sb="40" eb="42">
      <t>チイキ</t>
    </rPh>
    <rPh sb="43" eb="44">
      <t>ダイ</t>
    </rPh>
    <rPh sb="45" eb="46">
      <t>シュ</t>
    </rPh>
    <rPh sb="46" eb="49">
      <t>チュウコウソウ</t>
    </rPh>
    <rPh sb="49" eb="51">
      <t>ジュウキョ</t>
    </rPh>
    <rPh sb="51" eb="53">
      <t>センヨウ</t>
    </rPh>
    <rPh sb="53" eb="55">
      <t>チイキ</t>
    </rPh>
    <phoneticPr fontId="3"/>
  </si>
  <si>
    <t>　　　　　　田園住居地域</t>
    <rPh sb="6" eb="8">
      <t>デンエン</t>
    </rPh>
    <rPh sb="8" eb="10">
      <t>ジュウキョ</t>
    </rPh>
    <rPh sb="10" eb="12">
      <t>チイキ</t>
    </rPh>
    <phoneticPr fontId="3"/>
  </si>
  <si>
    <r>
      <t>　　　　Ｂ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種住居地域、第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種住居地域、準住居地域、用途地域の定めのない地域</t>
    </r>
    <rPh sb="6" eb="7">
      <t>ダイ</t>
    </rPh>
    <rPh sb="8" eb="9">
      <t>シュ</t>
    </rPh>
    <rPh sb="9" eb="11">
      <t>ジュウキョ</t>
    </rPh>
    <rPh sb="11" eb="13">
      <t>チイキ</t>
    </rPh>
    <rPh sb="14" eb="15">
      <t>ダイ</t>
    </rPh>
    <rPh sb="16" eb="17">
      <t>シュ</t>
    </rPh>
    <rPh sb="17" eb="19">
      <t>ジュウキョ</t>
    </rPh>
    <rPh sb="19" eb="21">
      <t>チイキ</t>
    </rPh>
    <rPh sb="22" eb="23">
      <t>ジュン</t>
    </rPh>
    <rPh sb="23" eb="25">
      <t>ジュウキョ</t>
    </rPh>
    <rPh sb="25" eb="27">
      <t>チイキ</t>
    </rPh>
    <rPh sb="28" eb="30">
      <t>ヨウト</t>
    </rPh>
    <rPh sb="30" eb="32">
      <t>チイキ</t>
    </rPh>
    <rPh sb="33" eb="34">
      <t>サダ</t>
    </rPh>
    <rPh sb="38" eb="40">
      <t>チイキ</t>
    </rPh>
    <phoneticPr fontId="3"/>
  </si>
  <si>
    <t>　　　　Ｃ　近隣商業地域、商業地域、準工業地域、工業地域</t>
    <rPh sb="6" eb="8">
      <t>キンリン</t>
    </rPh>
    <rPh sb="8" eb="10">
      <t>ショウギョウ</t>
    </rPh>
    <rPh sb="10" eb="12">
      <t>チイキ</t>
    </rPh>
    <rPh sb="13" eb="15">
      <t>ショウギョウ</t>
    </rPh>
    <rPh sb="15" eb="17">
      <t>チイキ</t>
    </rPh>
    <rPh sb="18" eb="19">
      <t>ジュン</t>
    </rPh>
    <rPh sb="19" eb="21">
      <t>コウギョウ</t>
    </rPh>
    <rPh sb="21" eb="23">
      <t>チイキ</t>
    </rPh>
    <rPh sb="24" eb="26">
      <t>コウギョウ</t>
    </rPh>
    <rPh sb="26" eb="28">
      <t>チイキ</t>
    </rPh>
    <phoneticPr fontId="3"/>
  </si>
  <si>
    <t>資源循環推進課調</t>
    <rPh sb="0" eb="2">
      <t>シゲン</t>
    </rPh>
    <rPh sb="2" eb="4">
      <t>ジュンカン</t>
    </rPh>
    <rPh sb="4" eb="6">
      <t>スイシン</t>
    </rPh>
    <rPh sb="6" eb="7">
      <t>カ</t>
    </rPh>
    <rPh sb="7" eb="8">
      <t>シラ</t>
    </rPh>
    <phoneticPr fontId="3"/>
  </si>
  <si>
    <t>年間総</t>
  </si>
  <si>
    <t>年間総処理量</t>
    <phoneticPr fontId="3"/>
  </si>
  <si>
    <t>集団回収量</t>
    <rPh sb="0" eb="2">
      <t>シュウダン</t>
    </rPh>
    <rPh sb="2" eb="4">
      <t>カイシュウ</t>
    </rPh>
    <rPh sb="4" eb="5">
      <t>リョウ</t>
    </rPh>
    <phoneticPr fontId="3"/>
  </si>
  <si>
    <t>１人１日
当たりごみ
排出量</t>
    <rPh sb="0" eb="2">
      <t>ヒトリ</t>
    </rPh>
    <rPh sb="3" eb="4">
      <t>ニチ</t>
    </rPh>
    <rPh sb="5" eb="6">
      <t>ア</t>
    </rPh>
    <rPh sb="11" eb="14">
      <t>ハイシュツリョウ</t>
    </rPh>
    <phoneticPr fontId="3"/>
  </si>
  <si>
    <t>排出量</t>
  </si>
  <si>
    <t>収集量</t>
  </si>
  <si>
    <t>焼却処理量</t>
    <rPh sb="4" eb="5">
      <t>リョウ</t>
    </rPh>
    <phoneticPr fontId="3"/>
  </si>
  <si>
    <t>埋立処理量</t>
    <rPh sb="4" eb="5">
      <t>リョウ</t>
    </rPh>
    <phoneticPr fontId="3"/>
  </si>
  <si>
    <t>資源化量</t>
  </si>
  <si>
    <t>その他</t>
  </si>
  <si>
    <t>ｔ</t>
    <phoneticPr fontId="3"/>
  </si>
  <si>
    <t>ｔ</t>
  </si>
  <si>
    <t>ｇ/日</t>
    <rPh sb="2" eb="3">
      <t>ヒ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</si>
  <si>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</si>
  <si>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２年度</t>
    <rPh sb="1" eb="3">
      <t>ネンド</t>
    </rPh>
    <rPh sb="2" eb="3">
      <t>ド</t>
    </rPh>
    <phoneticPr fontId="2"/>
  </si>
  <si>
    <t>３年度</t>
    <rPh sb="1" eb="3">
      <t>ネンド</t>
    </rPh>
    <rPh sb="2" eb="3">
      <t>ド</t>
    </rPh>
    <phoneticPr fontId="2"/>
  </si>
  <si>
    <t>海老名市</t>
    <phoneticPr fontId="3"/>
  </si>
  <si>
    <t>二宮町</t>
    <rPh sb="0" eb="1">
      <t>ニ</t>
    </rPh>
    <phoneticPr fontId="3"/>
  </si>
  <si>
    <t>（注)１　年間総収集量は年間総処理量の計に一致する。</t>
    <rPh sb="1" eb="2">
      <t>チュウ</t>
    </rPh>
    <rPh sb="5" eb="7">
      <t>ネンカン</t>
    </rPh>
    <rPh sb="7" eb="8">
      <t>ソウ</t>
    </rPh>
    <rPh sb="8" eb="10">
      <t>シュウシュウ</t>
    </rPh>
    <rPh sb="10" eb="11">
      <t>リョウ</t>
    </rPh>
    <rPh sb="12" eb="14">
      <t>ネンカン</t>
    </rPh>
    <rPh sb="14" eb="15">
      <t>ソウ</t>
    </rPh>
    <rPh sb="15" eb="17">
      <t>ショリ</t>
    </rPh>
    <rPh sb="17" eb="18">
      <t>リョウ</t>
    </rPh>
    <rPh sb="19" eb="20">
      <t>ケイ</t>
    </rPh>
    <rPh sb="21" eb="23">
      <t>イッチ</t>
    </rPh>
    <phoneticPr fontId="3"/>
  </si>
  <si>
    <t xml:space="preserve"> 　　２　「１人１日当たりごみ排出量」＝「年間総排出量」／「計画収集人口」／365（令和元年度のみ366）</t>
    <rPh sb="7" eb="8">
      <t>ニン</t>
    </rPh>
    <rPh sb="9" eb="10">
      <t>ヒ</t>
    </rPh>
    <rPh sb="10" eb="11">
      <t>ア</t>
    </rPh>
    <rPh sb="15" eb="17">
      <t>ハイシュツ</t>
    </rPh>
    <rPh sb="17" eb="18">
      <t>リョウ</t>
    </rPh>
    <rPh sb="21" eb="23">
      <t>ネンカン</t>
    </rPh>
    <rPh sb="23" eb="24">
      <t>ソウ</t>
    </rPh>
    <rPh sb="24" eb="26">
      <t>ハイシュツ</t>
    </rPh>
    <rPh sb="26" eb="27">
      <t>リョウ</t>
    </rPh>
    <rPh sb="30" eb="32">
      <t>ケイカク</t>
    </rPh>
    <rPh sb="32" eb="34">
      <t>シュウシュウ</t>
    </rPh>
    <rPh sb="34" eb="36">
      <t>ジンコウ</t>
    </rPh>
    <rPh sb="42" eb="44">
      <t>レイワ</t>
    </rPh>
    <rPh sb="44" eb="46">
      <t>ガンネン</t>
    </rPh>
    <rPh sb="46" eb="47">
      <t>ド</t>
    </rPh>
    <phoneticPr fontId="3"/>
  </si>
  <si>
    <t>区分</t>
    <rPh sb="0" eb="1">
      <t>ク</t>
    </rPh>
    <rPh sb="1" eb="2">
      <t>ブン</t>
    </rPh>
    <phoneticPr fontId="3"/>
  </si>
  <si>
    <t>年間総収集量</t>
    <rPh sb="0" eb="2">
      <t>ネンカン</t>
    </rPh>
    <rPh sb="2" eb="3">
      <t>ソウ</t>
    </rPh>
    <rPh sb="3" eb="6">
      <t>シュウシュウリョウ</t>
    </rPh>
    <phoneticPr fontId="3"/>
  </si>
  <si>
    <t>自家
処理量</t>
    <rPh sb="0" eb="2">
      <t>ジカ</t>
    </rPh>
    <rPh sb="3" eb="5">
      <t>ショリ</t>
    </rPh>
    <rPh sb="5" eb="6">
      <t>リョウ</t>
    </rPh>
    <phoneticPr fontId="3"/>
  </si>
  <si>
    <t>１日当たり
処理施設
処理量</t>
    <rPh sb="6" eb="8">
      <t>ショリ</t>
    </rPh>
    <rPh sb="8" eb="10">
      <t>シセツ</t>
    </rPh>
    <rPh sb="11" eb="13">
      <t>ショリ</t>
    </rPh>
    <rPh sb="13" eb="14">
      <t>リョウ</t>
    </rPh>
    <phoneticPr fontId="3"/>
  </si>
  <si>
    <t>し尿処理施設
等処理量</t>
    <rPh sb="1" eb="2">
      <t>ニョウ</t>
    </rPh>
    <rPh sb="2" eb="4">
      <t>ショリ</t>
    </rPh>
    <rPh sb="4" eb="6">
      <t>シセツ</t>
    </rPh>
    <rPh sb="7" eb="8">
      <t>トウ</t>
    </rPh>
    <rPh sb="8" eb="11">
      <t>ショリリョウ</t>
    </rPh>
    <phoneticPr fontId="3"/>
  </si>
  <si>
    <t>下水道投入量</t>
    <rPh sb="0" eb="3">
      <t>ゲスイドウ</t>
    </rPh>
    <rPh sb="3" eb="5">
      <t>トウニュウ</t>
    </rPh>
    <rPh sb="5" eb="6">
      <t>リョウ</t>
    </rPh>
    <phoneticPr fontId="3"/>
  </si>
  <si>
    <t>kl</t>
    <phoneticPr fontId="3"/>
  </si>
  <si>
    <t>kl/日</t>
    <rPh sb="3" eb="4">
      <t>ニチ</t>
    </rPh>
    <phoneticPr fontId="3"/>
  </si>
  <si>
    <t xml:space="preserve">  </t>
    <phoneticPr fontId="3"/>
  </si>
  <si>
    <t>川崎市</t>
    <phoneticPr fontId="3"/>
  </si>
  <si>
    <t>（注)「１日当たり処理施設処理量」＝「し尿処理施設等処理量」／365（令和元年度のみ366）</t>
    <rPh sb="35" eb="37">
      <t>レイワ</t>
    </rPh>
    <rPh sb="37" eb="38">
      <t>ガン</t>
    </rPh>
    <phoneticPr fontId="3"/>
  </si>
  <si>
    <r>
      <t>川崎市(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)、藤沢市(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　計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地点</t>
    </r>
    <rPh sb="0" eb="2">
      <t>カワサキ</t>
    </rPh>
    <rPh sb="2" eb="3">
      <t>シ</t>
    </rPh>
    <rPh sb="7" eb="9">
      <t>フジサワ</t>
    </rPh>
    <rPh sb="9" eb="10">
      <t>シ</t>
    </rPh>
    <rPh sb="14" eb="15">
      <t>ケイ</t>
    </rPh>
    <rPh sb="16" eb="18">
      <t>チテン</t>
    </rPh>
    <phoneticPr fontId="2"/>
  </si>
  <si>
    <r>
      <t>平塚市(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)、三浦市(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)、寒川町(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
　　　　　　　　　　　　　計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地点</t>
    </r>
    <rPh sb="0" eb="3">
      <t>ヒラツカシ</t>
    </rPh>
    <rPh sb="7" eb="10">
      <t>ミウラシ</t>
    </rPh>
    <rPh sb="14" eb="17">
      <t>サムカワマチ</t>
    </rPh>
    <rPh sb="34" eb="35">
      <t>ケイ</t>
    </rPh>
    <rPh sb="36" eb="38">
      <t>チテン</t>
    </rPh>
    <phoneticPr fontId="3"/>
  </si>
  <si>
    <r>
      <t>506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1,503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6,910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966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471</t>
    </r>
    <r>
      <rPr>
        <sz val="8"/>
        <rFont val="ＭＳ 明朝"/>
        <family val="1"/>
        <charset val="128"/>
      </rPr>
      <t>ha</t>
    </r>
    <phoneticPr fontId="3"/>
  </si>
  <si>
    <r>
      <t>1,872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2,043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4,960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18,697</t>
    </r>
    <r>
      <rPr>
        <sz val="8"/>
        <rFont val="ＭＳ 明朝"/>
        <family val="1"/>
        <charset val="128"/>
      </rPr>
      <t>ha</t>
    </r>
    <phoneticPr fontId="3"/>
  </si>
  <si>
    <r>
      <t>31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17</t>
    </r>
    <r>
      <rPr>
        <sz val="8"/>
        <rFont val="ＭＳ 明朝"/>
        <family val="1"/>
        <charset val="128"/>
      </rPr>
      <t>ha</t>
    </r>
    <r>
      <rPr>
        <sz val="8"/>
        <rFont val="ＭＳ ゴシック"/>
        <family val="3"/>
        <charset val="128"/>
      </rPr>
      <t xml:space="preserve">
90</t>
    </r>
    <r>
      <rPr>
        <sz val="8"/>
        <rFont val="ＭＳ 明朝"/>
        <family val="1"/>
        <charset val="128"/>
      </rPr>
      <t>ha</t>
    </r>
    <phoneticPr fontId="3"/>
  </si>
  <si>
    <r>
      <t>159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213</t>
    </r>
    <r>
      <rPr>
        <sz val="8"/>
        <rFont val="ＭＳ 明朝"/>
        <family val="1"/>
        <charset val="128"/>
      </rPr>
      <t>ha</t>
    </r>
    <phoneticPr fontId="3"/>
  </si>
  <si>
    <r>
      <t>290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2,458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1,037</t>
    </r>
    <r>
      <rPr>
        <sz val="8"/>
        <rFont val="ＭＳ 明朝"/>
        <family val="1"/>
        <charset val="128"/>
      </rPr>
      <t>ha</t>
    </r>
    <phoneticPr fontId="3"/>
  </si>
  <si>
    <t>単位　件</t>
    <rPh sb="0" eb="2">
      <t>タンイ</t>
    </rPh>
    <rPh sb="3" eb="4">
      <t>ケン</t>
    </rPh>
    <phoneticPr fontId="3"/>
  </si>
  <si>
    <t>苦情件数</t>
  </si>
  <si>
    <t>公害の種類(受理したものに限る)</t>
  </si>
  <si>
    <t>発生源の種類(受理したものに限る)</t>
    <rPh sb="0" eb="3">
      <t>ハッセイゲン</t>
    </rPh>
    <phoneticPr fontId="3"/>
  </si>
  <si>
    <t>区分</t>
    <rPh sb="0" eb="2">
      <t>クブン</t>
    </rPh>
    <phoneticPr fontId="3"/>
  </si>
  <si>
    <t>受理</t>
  </si>
  <si>
    <t>処理</t>
  </si>
  <si>
    <t>大気</t>
    <phoneticPr fontId="3"/>
  </si>
  <si>
    <t>水質</t>
    <phoneticPr fontId="3"/>
  </si>
  <si>
    <t>土壌</t>
    <phoneticPr fontId="3"/>
  </si>
  <si>
    <t>低周波</t>
    <rPh sb="0" eb="3">
      <t>テイシュウハ</t>
    </rPh>
    <phoneticPr fontId="3"/>
  </si>
  <si>
    <t>騒音</t>
    <rPh sb="0" eb="2">
      <t>ソウオン</t>
    </rPh>
    <phoneticPr fontId="3"/>
  </si>
  <si>
    <t>振動</t>
  </si>
  <si>
    <t>地盤</t>
    <phoneticPr fontId="3"/>
  </si>
  <si>
    <t>悪臭</t>
  </si>
  <si>
    <t>農・林・
漁業
鉱業</t>
    <rPh sb="8" eb="9">
      <t>コウ</t>
    </rPh>
    <rPh sb="9" eb="10">
      <t>ギョウ</t>
    </rPh>
    <phoneticPr fontId="3"/>
  </si>
  <si>
    <t>建設業</t>
    <phoneticPr fontId="3"/>
  </si>
  <si>
    <t>製造業</t>
  </si>
  <si>
    <t>電気・ガス・熱供給・水道業</t>
    <phoneticPr fontId="3"/>
  </si>
  <si>
    <t>運輸・通信業</t>
  </si>
  <si>
    <t>卸売・小売業・飲食店</t>
  </si>
  <si>
    <t>サービス業</t>
    <phoneticPr fontId="3"/>
  </si>
  <si>
    <t>家庭
生活</t>
    <phoneticPr fontId="3"/>
  </si>
  <si>
    <t>不明</t>
  </si>
  <si>
    <t>汚染</t>
  </si>
  <si>
    <t>汚濁</t>
  </si>
  <si>
    <t>騒音</t>
    <phoneticPr fontId="3"/>
  </si>
  <si>
    <t>沈下</t>
  </si>
  <si>
    <t>令和２年度</t>
    <rPh sb="0" eb="2">
      <t>レイワ</t>
    </rPh>
    <phoneticPr fontId="2"/>
  </si>
  <si>
    <t>３年度</t>
    <phoneticPr fontId="3"/>
  </si>
  <si>
    <t>４年度</t>
    <phoneticPr fontId="3"/>
  </si>
  <si>
    <t>(</t>
    <phoneticPr fontId="3"/>
  </si>
  <si>
    <t>)</t>
    <phoneticPr fontId="3"/>
  </si>
  <si>
    <t>（注）　苦情件数の処理は、県市町村が直接処理（前年度から未処理となっていた苦情の処理を含む。）</t>
    <rPh sb="1" eb="2">
      <t>チュウ</t>
    </rPh>
    <rPh sb="4" eb="6">
      <t>クジョウ</t>
    </rPh>
    <rPh sb="6" eb="8">
      <t>ケンスウ</t>
    </rPh>
    <rPh sb="9" eb="11">
      <t>ショリ</t>
    </rPh>
    <rPh sb="13" eb="14">
      <t>ケン</t>
    </rPh>
    <rPh sb="14" eb="17">
      <t>シチョウソン</t>
    </rPh>
    <rPh sb="18" eb="20">
      <t>チョクセツ</t>
    </rPh>
    <rPh sb="20" eb="22">
      <t>ショリ</t>
    </rPh>
    <rPh sb="23" eb="26">
      <t>ゼンネンド</t>
    </rPh>
    <rPh sb="28" eb="31">
      <t>ミショリ</t>
    </rPh>
    <rPh sb="37" eb="39">
      <t>クジョウ</t>
    </rPh>
    <rPh sb="40" eb="42">
      <t>ショリ</t>
    </rPh>
    <rPh sb="43" eb="44">
      <t>フク</t>
    </rPh>
    <phoneticPr fontId="3"/>
  </si>
  <si>
    <t>　　　した件数で、警察・国等の機関へ移送したもの等は除く。</t>
    <phoneticPr fontId="3"/>
  </si>
  <si>
    <t xml:space="preserve">        なお、「受理」件数は新規受付件数、「処理」件数は前年度からの繰越分も含む。</t>
    <phoneticPr fontId="3"/>
  </si>
  <si>
    <t>（令和４年度）環境課調</t>
    <rPh sb="7" eb="9">
      <t>カンキョウ</t>
    </rPh>
    <rPh sb="9" eb="10">
      <t>カ</t>
    </rPh>
    <rPh sb="10" eb="11">
      <t>シラ</t>
    </rPh>
    <phoneticPr fontId="3"/>
  </si>
  <si>
    <t>環境課調</t>
    <rPh sb="0" eb="2">
      <t>カンキョウ</t>
    </rPh>
    <rPh sb="2" eb="3">
      <t>カ</t>
    </rPh>
    <rPh sb="3" eb="4">
      <t>シラ</t>
    </rPh>
    <phoneticPr fontId="3"/>
  </si>
  <si>
    <t>環境課調</t>
    <rPh sb="0" eb="2">
      <t>カンキョウ</t>
    </rPh>
    <phoneticPr fontId="3"/>
  </si>
  <si>
    <t>(令和４年度）環境課調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</si>
  <si>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（令和４年度）環境課調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2"/>
  </si>
  <si>
    <r>
      <t>横浜市(</t>
    </r>
    <r>
      <rPr>
        <sz val="8"/>
        <rFont val="ＭＳ ゴシック"/>
        <family val="3"/>
        <charset val="128"/>
      </rPr>
      <t>12</t>
    </r>
    <r>
      <rPr>
        <sz val="8"/>
        <rFont val="ＭＳ 明朝"/>
        <family val="1"/>
        <charset val="128"/>
      </rPr>
      <t>)、相模原市(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)、横須賀市(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
平塚市(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)、藤沢市(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)、茅ヶ崎市(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
厚木市(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)、大和市(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)、逗子市(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
三浦市(</t>
    </r>
    <r>
      <rPr>
        <sz val="8"/>
        <rFont val="ＭＳ ゴシック"/>
        <family val="3"/>
        <charset val="128"/>
      </rPr>
      <t>７</t>
    </r>
    <r>
      <rPr>
        <sz val="8"/>
        <rFont val="ＭＳ 明朝"/>
        <family val="1"/>
        <charset val="128"/>
      </rPr>
      <t>)、海老名市(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)、綾瀬市(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)、
寒川町(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)、中井町(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
　　　　　　　　　　　　　計</t>
    </r>
    <r>
      <rPr>
        <sz val="8"/>
        <rFont val="ＭＳ ゴシック"/>
        <family val="3"/>
        <charset val="128"/>
      </rPr>
      <t>48</t>
    </r>
    <r>
      <rPr>
        <sz val="8"/>
        <rFont val="ＭＳ 明朝"/>
        <family val="1"/>
        <charset val="128"/>
      </rPr>
      <t>地点</t>
    </r>
    <rPh sb="0" eb="3">
      <t>ヨコハマシ</t>
    </rPh>
    <rPh sb="16" eb="20">
      <t>ヨコスカシ</t>
    </rPh>
    <rPh sb="32" eb="35">
      <t>フジサワシ</t>
    </rPh>
    <rPh sb="55" eb="58">
      <t>ヤマトシ</t>
    </rPh>
    <rPh sb="62" eb="65">
      <t>ズシシ</t>
    </rPh>
    <rPh sb="70" eb="72">
      <t>ミウラ</t>
    </rPh>
    <rPh sb="72" eb="73">
      <t>シ</t>
    </rPh>
    <rPh sb="77" eb="81">
      <t>エビナシ</t>
    </rPh>
    <rPh sb="85" eb="87">
      <t>アヤセ</t>
    </rPh>
    <rPh sb="87" eb="88">
      <t>シ</t>
    </rPh>
    <rPh sb="93" eb="96">
      <t>サムカワマチ</t>
    </rPh>
    <rPh sb="100" eb="103">
      <t>ナカイマチ</t>
    </rPh>
    <rPh sb="120" eb="121">
      <t>ケイ</t>
    </rPh>
    <rPh sb="123" eb="125">
      <t>チテン</t>
    </rPh>
    <phoneticPr fontId="2"/>
  </si>
  <si>
    <t>　　　　年実施としているため、令和４年度は調査を実施していない。</t>
    <rPh sb="4" eb="5">
      <t>トシ</t>
    </rPh>
    <rPh sb="5" eb="7">
      <t>ジッシ</t>
    </rPh>
    <rPh sb="15" eb="17">
      <t>レイワ</t>
    </rPh>
    <rPh sb="18" eb="19">
      <t>ネン</t>
    </rPh>
    <rPh sb="19" eb="20">
      <t>ド</t>
    </rPh>
    <rPh sb="21" eb="23">
      <t>チョウサ</t>
    </rPh>
    <rPh sb="24" eb="26">
      <t>ジッシ</t>
    </rPh>
    <phoneticPr fontId="3"/>
  </si>
  <si>
    <t>（令和４年度）環境課調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</si>
  <si>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（令和３年度）環境課調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</si>
  <si>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（令和５年３月31日現在）自然環境保全課調</t>
    <phoneticPr fontId="3"/>
  </si>
  <si>
    <t>（令和５年４月１日現在）自然環境保全課調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rPh sb="12" eb="14">
      <t>シゼン</t>
    </rPh>
    <rPh sb="14" eb="16">
      <t>カンキョウ</t>
    </rPh>
    <rPh sb="16" eb="18">
      <t>ホゼン</t>
    </rPh>
    <rPh sb="18" eb="19">
      <t>カ</t>
    </rPh>
    <rPh sb="19" eb="20">
      <t>シラ</t>
    </rPh>
    <phoneticPr fontId="3"/>
  </si>
  <si>
    <t>（令和５年３月31日現在）自然環境保全課調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シラ</t>
    </rPh>
    <phoneticPr fontId="3"/>
  </si>
  <si>
    <t>（令和５年３月31日現在）自然環境保全課調</t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チョウ</t>
    </rPh>
    <phoneticPr fontId="3"/>
  </si>
  <si>
    <t>(昭61～令４)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</si>
</sst>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(* #,##0_);_(* \(#,##0\);_(* &quot;-&quot;_);_(@_)"/>
    <numFmt numFmtId="177" formatCode="#,##0.0_);[Red]\(#,##0.0\)"/>
    <numFmt numFmtId="178" formatCode="_ * #,##0.0_ ;_ * \-#,##0.0_ ;_ * &quot;-&quot;?_ ;_ @_ "/>
    <numFmt numFmtId="179" formatCode="0.00_);[Red]\(0.00\)"/>
    <numFmt numFmtId="180" formatCode="#,##0.00_ "/>
    <numFmt numFmtId="181" formatCode="#,##0;&quot;△ &quot;#,##0"/>
    <numFmt numFmtId="182" formatCode="#,##0.00;&quot;△ &quot;#,##0.00"/>
    <numFmt numFmtId="183" formatCode="0_);[Red]\(0\)"/>
    <numFmt numFmtId="184" formatCode="#,##0.0_ "/>
    <numFmt numFmtId="185" formatCode="0.0_ "/>
    <numFmt numFmtId="186" formatCode="#,##0_);[Red]\(#,##0\);_*&quot;-&quot;_;"/>
    <numFmt numFmtId="187" formatCode="_(* #,##0.000000000000000_);_(* \(#,##0.000000000000000\);_(* &quot;-&quot;_);_(@_)"/>
    <numFmt numFmtId="188" formatCode="0_ "/>
    <numFmt numFmtId="189" formatCode="#,##0_ "/>
    <numFmt numFmtId="190" formatCode="#,##0_ ;[Red]\-#,##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sz val="10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5"/>
      <name val="ＭＳ 明朝"/>
      <family val="1"/>
      <charset val="128"/>
    </font>
    <font>
      <b/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color rgb="FFFF0000"/>
      <name val="ＭＳ ゴシック"/>
      <family val="3"/>
      <charset val="128"/>
    </font>
    <font>
      <sz val="6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6" fillId="0" borderId="0">
      <alignment vertical="center"/>
    </xf>
  </cellStyleXfs>
  <cellXfs count="700">
    <xf numFmtId="0" fontId="0" fillId="0" borderId="0" xfId="0"/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 textRotation="255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textRotation="255" wrapText="1"/>
    </xf>
    <xf numFmtId="0" fontId="7" fillId="0" borderId="0" xfId="0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40" fontId="8" fillId="0" borderId="0" xfId="1" applyNumberFormat="1" applyFont="1" applyFill="1" applyAlignment="1">
      <alignment horizontal="right" vertical="center"/>
    </xf>
    <xf numFmtId="40" fontId="8" fillId="0" borderId="0" xfId="1" applyNumberFormat="1" applyFont="1" applyFill="1" applyBorder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right" vertical="center" wrapText="1"/>
    </xf>
    <xf numFmtId="40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38" fontId="9" fillId="0" borderId="1" xfId="0" applyNumberFormat="1" applyFont="1" applyFill="1" applyBorder="1" applyAlignment="1">
      <alignment horizontal="right" vertical="center" wrapText="1"/>
    </xf>
    <xf numFmtId="40" fontId="9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40" fontId="10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38" fontId="2" fillId="0" borderId="0" xfId="0" applyNumberFormat="1" applyFont="1" applyFill="1" applyBorder="1" applyAlignment="1">
      <alignment vertical="center"/>
    </xf>
    <xf numFmtId="37" fontId="11" fillId="0" borderId="0" xfId="2" applyNumberFormat="1" applyFont="1" applyFill="1" applyBorder="1" applyAlignment="1" applyProtection="1">
      <alignment vertical="center"/>
      <protection locked="0"/>
    </xf>
    <xf numFmtId="39" fontId="11" fillId="0" borderId="0" xfId="2" applyNumberFormat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</xf>
    <xf numFmtId="39" fontId="11" fillId="0" borderId="0" xfId="2" applyNumberFormat="1" applyFont="1" applyFill="1" applyBorder="1" applyAlignment="1" applyProtection="1">
      <alignment vertical="center"/>
    </xf>
    <xf numFmtId="37" fontId="11" fillId="0" borderId="0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Border="1" applyAlignment="1" applyProtection="1">
      <alignment vertical="center"/>
      <protection locked="0"/>
    </xf>
    <xf numFmtId="0" fontId="11" fillId="0" borderId="0" xfId="2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1" fontId="11" fillId="0" borderId="0" xfId="2" applyNumberFormat="1" applyFont="1" applyFill="1" applyBorder="1" applyAlignment="1" applyProtection="1">
      <alignment vertical="center"/>
      <protection locked="0"/>
    </xf>
    <xf numFmtId="2" fontId="11" fillId="0" borderId="0" xfId="2" applyNumberFormat="1" applyFont="1" applyFill="1" applyBorder="1" applyAlignment="1" applyProtection="1">
      <alignment vertical="center"/>
      <protection locked="0"/>
    </xf>
    <xf numFmtId="38" fontId="2" fillId="0" borderId="0" xfId="0" applyNumberFormat="1" applyFont="1" applyFill="1" applyAlignment="1">
      <alignment vertical="center"/>
    </xf>
    <xf numFmtId="40" fontId="2" fillId="0" borderId="0" xfId="0" applyNumberFormat="1" applyFont="1" applyFill="1" applyAlignment="1">
      <alignment vertical="center"/>
    </xf>
    <xf numFmtId="40" fontId="11" fillId="0" borderId="0" xfId="1" applyNumberFormat="1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 applyProtection="1">
      <alignment vertical="center"/>
    </xf>
    <xf numFmtId="3" fontId="11" fillId="0" borderId="0" xfId="2" applyNumberFormat="1" applyFont="1" applyFill="1" applyBorder="1" applyAlignment="1" applyProtection="1">
      <alignment horizontal="right" vertical="center"/>
    </xf>
    <xf numFmtId="38" fontId="11" fillId="0" borderId="0" xfId="0" applyNumberFormat="1" applyFont="1" applyFill="1" applyBorder="1" applyAlignment="1">
      <alignment horizontal="right" vertical="center" wrapText="1"/>
    </xf>
    <xf numFmtId="40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1" fillId="0" borderId="0" xfId="2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/>
    </xf>
    <xf numFmtId="177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wrapText="1"/>
    </xf>
    <xf numFmtId="177" fontId="4" fillId="0" borderId="18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11" fillId="0" borderId="18" xfId="0" applyNumberFormat="1" applyFont="1" applyFill="1" applyBorder="1" applyAlignment="1">
      <alignment horizontal="right" vertical="center" wrapText="1"/>
    </xf>
    <xf numFmtId="178" fontId="11" fillId="0" borderId="7" xfId="0" applyNumberFormat="1" applyFont="1" applyFill="1" applyBorder="1" applyAlignment="1">
      <alignment horizontal="right" vertical="center" wrapText="1"/>
    </xf>
    <xf numFmtId="49" fontId="4" fillId="0" borderId="18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178" fontId="11" fillId="0" borderId="18" xfId="0" applyNumberFormat="1" applyFont="1" applyFill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78" fontId="4" fillId="0" borderId="7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horizontal="right" vertical="center"/>
    </xf>
    <xf numFmtId="178" fontId="11" fillId="0" borderId="7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15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distributed" textRotation="255" wrapText="1" justifyLastLine="1"/>
    </xf>
    <xf numFmtId="0" fontId="4" fillId="0" borderId="12" xfId="0" applyFont="1" applyFill="1" applyBorder="1" applyAlignment="1">
      <alignment vertical="center" textRotation="255" wrapText="1"/>
    </xf>
    <xf numFmtId="0" fontId="2" fillId="0" borderId="0" xfId="0" applyFont="1" applyFill="1" applyAlignment="1">
      <alignment vertical="center" wrapText="1"/>
    </xf>
    <xf numFmtId="0" fontId="4" fillId="0" borderId="23" xfId="0" applyFont="1" applyFill="1" applyBorder="1" applyAlignment="1">
      <alignment vertical="distributed" textRotation="255" wrapText="1" justifyLastLine="1"/>
    </xf>
    <xf numFmtId="0" fontId="4" fillId="0" borderId="24" xfId="0" applyFont="1" applyFill="1" applyBorder="1" applyAlignment="1">
      <alignment vertical="center" textRotation="255" wrapText="1"/>
    </xf>
    <xf numFmtId="0" fontId="4" fillId="0" borderId="24" xfId="0" applyFont="1" applyFill="1" applyBorder="1" applyAlignment="1">
      <alignment vertical="center" wrapText="1"/>
    </xf>
    <xf numFmtId="38" fontId="11" fillId="0" borderId="27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/>
    <xf numFmtId="0" fontId="4" fillId="0" borderId="0" xfId="0" applyFont="1" applyFill="1" applyAlignment="1">
      <alignment horizontal="right"/>
    </xf>
    <xf numFmtId="0" fontId="2" fillId="0" borderId="0" xfId="0" applyFont="1" applyFill="1"/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4" fillId="0" borderId="20" xfId="0" applyFont="1" applyFill="1" applyBorder="1" applyAlignment="1">
      <alignment horizontal="distributed" justifyLastLine="1"/>
    </xf>
    <xf numFmtId="0" fontId="7" fillId="0" borderId="7" xfId="0" applyFont="1" applyFill="1" applyBorder="1" applyAlignment="1">
      <alignment horizontal="distributed" vertical="center" justifyLastLine="1"/>
    </xf>
    <xf numFmtId="3" fontId="8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" xfId="0" applyFont="1" applyFill="1" applyBorder="1"/>
    <xf numFmtId="0" fontId="13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right"/>
    </xf>
    <xf numFmtId="0" fontId="15" fillId="0" borderId="1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shrinkToFit="1"/>
    </xf>
    <xf numFmtId="179" fontId="2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readingOrder="1"/>
    </xf>
    <xf numFmtId="0" fontId="4" fillId="0" borderId="36" xfId="0" applyNumberFormat="1" applyFont="1" applyFill="1" applyBorder="1" applyAlignment="1">
      <alignment horizontal="center" vertical="center" readingOrder="1"/>
    </xf>
    <xf numFmtId="0" fontId="4" fillId="0" borderId="37" xfId="0" applyFont="1" applyFill="1" applyBorder="1" applyAlignment="1">
      <alignment horizontal="center" vertical="center" readingOrder="1"/>
    </xf>
    <xf numFmtId="0" fontId="4" fillId="0" borderId="35" xfId="0" applyFont="1" applyFill="1" applyBorder="1" applyAlignment="1">
      <alignment horizontal="center" vertical="center" readingOrder="1"/>
    </xf>
    <xf numFmtId="0" fontId="4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Continuous" vertical="center"/>
    </xf>
    <xf numFmtId="0" fontId="15" fillId="0" borderId="0" xfId="0" applyFont="1" applyFill="1" applyAlignment="1">
      <alignment horizontal="centerContinuous" vertical="center"/>
    </xf>
    <xf numFmtId="0" fontId="20" fillId="0" borderId="0" xfId="0" applyFont="1" applyFill="1" applyAlignment="1">
      <alignment horizontal="right" vertical="center"/>
    </xf>
    <xf numFmtId="0" fontId="8" fillId="0" borderId="18" xfId="0" applyFont="1" applyFill="1" applyBorder="1" applyAlignment="1">
      <alignment horizontal="right" vertical="center" wrapText="1"/>
    </xf>
    <xf numFmtId="40" fontId="8" fillId="0" borderId="0" xfId="0" applyNumberFormat="1" applyFont="1" applyFill="1" applyAlignment="1">
      <alignment horizontal="right" vertical="center" wrapText="1"/>
    </xf>
    <xf numFmtId="0" fontId="8" fillId="0" borderId="0" xfId="0" applyNumberFormat="1" applyFont="1" applyFill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180" fontId="8" fillId="0" borderId="0" xfId="0" applyNumberFormat="1" applyFont="1" applyFill="1" applyAlignment="1">
      <alignment horizontal="right" vertical="center" wrapText="1"/>
    </xf>
    <xf numFmtId="181" fontId="8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40" fontId="9" fillId="0" borderId="0" xfId="0" applyNumberFormat="1" applyFont="1" applyFill="1" applyAlignment="1">
      <alignment vertical="center"/>
    </xf>
    <xf numFmtId="179" fontId="20" fillId="0" borderId="0" xfId="0" applyNumberFormat="1" applyFont="1" applyFill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181" fontId="8" fillId="0" borderId="0" xfId="0" applyNumberFormat="1" applyFont="1" applyFill="1" applyAlignment="1">
      <alignment vertical="center" wrapText="1"/>
    </xf>
    <xf numFmtId="181" fontId="22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6" fontId="11" fillId="0" borderId="18" xfId="0" applyNumberFormat="1" applyFont="1" applyFill="1" applyBorder="1" applyAlignment="1">
      <alignment horizontal="right" vertical="center" wrapText="1"/>
    </xf>
    <xf numFmtId="40" fontId="11" fillId="0" borderId="0" xfId="0" applyNumberFormat="1" applyFont="1" applyFill="1" applyAlignment="1">
      <alignment horizontal="right" vertical="center" wrapText="1"/>
    </xf>
    <xf numFmtId="180" fontId="11" fillId="0" borderId="0" xfId="0" applyNumberFormat="1" applyFont="1" applyFill="1" applyAlignment="1">
      <alignment horizontal="right" vertical="center" wrapText="1"/>
    </xf>
    <xf numFmtId="181" fontId="21" fillId="0" borderId="0" xfId="0" applyNumberFormat="1" applyFont="1" applyFill="1" applyAlignment="1">
      <alignment vertical="center" wrapText="1"/>
    </xf>
    <xf numFmtId="181" fontId="11" fillId="0" borderId="0" xfId="0" applyNumberFormat="1" applyFont="1" applyFill="1" applyAlignment="1">
      <alignment horizontal="right" vertical="center" wrapText="1"/>
    </xf>
    <xf numFmtId="181" fontId="3" fillId="0" borderId="0" xfId="0" applyNumberFormat="1" applyFont="1" applyFill="1" applyAlignment="1">
      <alignment vertical="top" wrapText="1"/>
    </xf>
    <xf numFmtId="38" fontId="11" fillId="0" borderId="0" xfId="0" applyNumberFormat="1" applyFont="1" applyFill="1" applyAlignment="1">
      <alignment horizontal="right" vertical="center" wrapText="1"/>
    </xf>
    <xf numFmtId="176" fontId="9" fillId="0" borderId="0" xfId="0" applyNumberFormat="1" applyFont="1" applyFill="1" applyAlignment="1">
      <alignment horizontal="right" vertical="center" wrapText="1"/>
    </xf>
    <xf numFmtId="180" fontId="21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79" fontId="9" fillId="0" borderId="0" xfId="0" applyNumberFormat="1" applyFont="1" applyFill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center"/>
    </xf>
    <xf numFmtId="0" fontId="11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8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top" wrapText="1"/>
    </xf>
    <xf numFmtId="0" fontId="9" fillId="0" borderId="39" xfId="0" applyFont="1" applyFill="1" applyBorder="1" applyAlignment="1">
      <alignment vertical="center"/>
    </xf>
    <xf numFmtId="4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81" fontId="23" fillId="0" borderId="1" xfId="0" applyNumberFormat="1" applyFont="1" applyFill="1" applyBorder="1" applyAlignment="1">
      <alignment vertical="center"/>
    </xf>
    <xf numFmtId="181" fontId="9" fillId="0" borderId="1" xfId="0" applyNumberFormat="1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81" fontId="2" fillId="0" borderId="0" xfId="0" applyNumberFormat="1" applyFont="1" applyFill="1" applyAlignment="1">
      <alignment vertical="center"/>
    </xf>
    <xf numFmtId="181" fontId="2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0" fontId="5" fillId="0" borderId="0" xfId="0" applyFont="1" applyFill="1"/>
    <xf numFmtId="0" fontId="4" fillId="0" borderId="18" xfId="0" applyFont="1" applyFill="1" applyBorder="1"/>
    <xf numFmtId="0" fontId="4" fillId="0" borderId="7" xfId="0" applyFont="1" applyFill="1" applyBorder="1"/>
    <xf numFmtId="0" fontId="4" fillId="0" borderId="20" xfId="0" applyFont="1" applyFill="1" applyBorder="1"/>
    <xf numFmtId="0" fontId="4" fillId="0" borderId="19" xfId="0" applyFont="1" applyFill="1" applyBorder="1"/>
    <xf numFmtId="0" fontId="4" fillId="0" borderId="19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8" fillId="0" borderId="0" xfId="0" applyFont="1" applyFill="1" applyAlignment="1">
      <alignment horizontal="distributed"/>
    </xf>
    <xf numFmtId="0" fontId="4" fillId="0" borderId="0" xfId="0" applyFont="1" applyFill="1" applyBorder="1"/>
    <xf numFmtId="182" fontId="17" fillId="0" borderId="18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Alignment="1">
      <alignment horizontal="distributed"/>
    </xf>
    <xf numFmtId="49" fontId="21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distributed"/>
    </xf>
    <xf numFmtId="182" fontId="11" fillId="0" borderId="18" xfId="0" applyNumberFormat="1" applyFont="1" applyFill="1" applyBorder="1"/>
    <xf numFmtId="49" fontId="11" fillId="0" borderId="0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9" fontId="11" fillId="0" borderId="0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Alignment="1">
      <alignment horizontal="distributed" vertical="center" wrapText="1"/>
    </xf>
    <xf numFmtId="182" fontId="11" fillId="0" borderId="18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distributed" vertical="center" shrinkToFit="1"/>
    </xf>
    <xf numFmtId="0" fontId="11" fillId="0" borderId="7" xfId="0" applyFont="1" applyFill="1" applyBorder="1" applyAlignment="1"/>
    <xf numFmtId="0" fontId="11" fillId="0" borderId="0" xfId="0" applyFont="1" applyFill="1" applyBorder="1"/>
    <xf numFmtId="0" fontId="2" fillId="0" borderId="39" xfId="0" applyFont="1" applyFill="1" applyBorder="1"/>
    <xf numFmtId="0" fontId="2" fillId="0" borderId="15" xfId="0" applyFont="1" applyFill="1" applyBorder="1"/>
    <xf numFmtId="0" fontId="2" fillId="0" borderId="0" xfId="0" applyFont="1" applyFill="1" applyBorder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distributed" justifyLastLine="1"/>
    </xf>
    <xf numFmtId="0" fontId="8" fillId="0" borderId="0" xfId="0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3" fontId="8" fillId="0" borderId="18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76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/>
    </xf>
    <xf numFmtId="176" fontId="2" fillId="0" borderId="0" xfId="0" applyNumberFormat="1" applyFont="1" applyFill="1"/>
    <xf numFmtId="49" fontId="2" fillId="0" borderId="1" xfId="0" applyNumberFormat="1" applyFont="1" applyFill="1" applyBorder="1"/>
    <xf numFmtId="49" fontId="2" fillId="0" borderId="0" xfId="0" applyNumberFormat="1" applyFont="1" applyFill="1"/>
    <xf numFmtId="3" fontId="2" fillId="0" borderId="0" xfId="0" applyNumberFormat="1" applyFont="1" applyFill="1"/>
    <xf numFmtId="0" fontId="4" fillId="0" borderId="16" xfId="0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horizontal="right" vertical="center"/>
    </xf>
    <xf numFmtId="3" fontId="11" fillId="0" borderId="18" xfId="0" applyNumberFormat="1" applyFont="1" applyFill="1" applyBorder="1" applyAlignment="1">
      <alignment horizontal="right" vertical="center"/>
    </xf>
    <xf numFmtId="181" fontId="11" fillId="0" borderId="18" xfId="1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183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8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9" fillId="0" borderId="39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83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/>
    </xf>
    <xf numFmtId="176" fontId="8" fillId="0" borderId="18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>
      <alignment vertical="center"/>
    </xf>
    <xf numFmtId="181" fontId="11" fillId="0" borderId="39" xfId="0" applyNumberFormat="1" applyFont="1" applyFill="1" applyBorder="1" applyAlignment="1">
      <alignment horizontal="right" vertical="center"/>
    </xf>
    <xf numFmtId="181" fontId="11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76" fontId="16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0" xfId="0" quotePrefix="1" applyNumberFormat="1" applyFont="1" applyFill="1" applyAlignment="1">
      <alignment horizontal="right" vertical="center"/>
    </xf>
    <xf numFmtId="0" fontId="2" fillId="0" borderId="39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indent="1"/>
    </xf>
    <xf numFmtId="0" fontId="4" fillId="0" borderId="18" xfId="0" applyFont="1" applyFill="1" applyBorder="1" applyAlignment="1">
      <alignment horizontal="left" vertical="center" indent="1"/>
    </xf>
    <xf numFmtId="176" fontId="8" fillId="0" borderId="0" xfId="0" applyNumberFormat="1" applyFont="1" applyFill="1" applyAlignment="1">
      <alignment horizontal="right" vertical="center"/>
    </xf>
    <xf numFmtId="49" fontId="4" fillId="0" borderId="9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49" fontId="2" fillId="0" borderId="4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vertical="center"/>
    </xf>
    <xf numFmtId="176" fontId="11" fillId="0" borderId="22" xfId="0" applyNumberFormat="1" applyFont="1" applyFill="1" applyBorder="1" applyAlignment="1">
      <alignment horizontal="right" vertical="center"/>
    </xf>
    <xf numFmtId="184" fontId="8" fillId="0" borderId="13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horizontal="right" vertical="center"/>
    </xf>
    <xf numFmtId="184" fontId="11" fillId="0" borderId="23" xfId="0" applyNumberFormat="1" applyFont="1" applyFill="1" applyBorder="1" applyAlignment="1">
      <alignment horizontal="right" vertical="center" wrapText="1"/>
    </xf>
    <xf numFmtId="184" fontId="11" fillId="0" borderId="0" xfId="0" applyNumberFormat="1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top" textRotation="255"/>
    </xf>
    <xf numFmtId="0" fontId="4" fillId="0" borderId="20" xfId="0" applyFont="1" applyFill="1" applyBorder="1" applyAlignment="1">
      <alignment horizontal="center" vertical="top" textRotation="255"/>
    </xf>
    <xf numFmtId="0" fontId="7" fillId="0" borderId="0" xfId="0" applyNumberFormat="1" applyFont="1" applyFill="1" applyAlignment="1">
      <alignment horizontal="distributed" vertical="center"/>
    </xf>
    <xf numFmtId="176" fontId="8" fillId="0" borderId="7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81" fontId="8" fillId="0" borderId="18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top"/>
    </xf>
    <xf numFmtId="176" fontId="11" fillId="0" borderId="0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185" fontId="4" fillId="0" borderId="0" xfId="0" applyNumberFormat="1" applyFont="1" applyFill="1" applyAlignment="1">
      <alignment vertical="center"/>
    </xf>
    <xf numFmtId="183" fontId="4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83" fontId="4" fillId="0" borderId="22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5" fontId="2" fillId="0" borderId="4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83" fontId="2" fillId="0" borderId="39" xfId="0" applyNumberFormat="1" applyFont="1" applyFill="1" applyBorder="1" applyAlignment="1">
      <alignment vertical="center" wrapText="1"/>
    </xf>
    <xf numFmtId="183" fontId="2" fillId="0" borderId="15" xfId="0" applyNumberFormat="1" applyFont="1" applyFill="1" applyBorder="1" applyAlignment="1">
      <alignment vertical="center" wrapText="1"/>
    </xf>
    <xf numFmtId="183" fontId="2" fillId="0" borderId="1" xfId="0" applyNumberFormat="1" applyFont="1" applyFill="1" applyBorder="1" applyAlignment="1">
      <alignment vertical="center" wrapText="1"/>
    </xf>
    <xf numFmtId="185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3" fontId="2" fillId="0" borderId="0" xfId="0" applyNumberFormat="1" applyFont="1" applyFill="1" applyBorder="1" applyAlignment="1">
      <alignment vertical="center" wrapText="1"/>
    </xf>
    <xf numFmtId="185" fontId="2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176" fontId="25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25" fillId="0" borderId="0" xfId="0" applyNumberFormat="1" applyFont="1" applyFill="1" applyAlignment="1">
      <alignment vertical="center"/>
    </xf>
    <xf numFmtId="176" fontId="25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5" xfId="0" applyNumberFormat="1" applyFont="1" applyFill="1" applyBorder="1" applyAlignment="1">
      <alignment horizontal="distributed" vertical="center" justifyLastLine="1"/>
    </xf>
    <xf numFmtId="176" fontId="25" fillId="0" borderId="12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distributed" vertical="center" justifyLastLine="1"/>
    </xf>
    <xf numFmtId="176" fontId="4" fillId="0" borderId="14" xfId="0" applyNumberFormat="1" applyFont="1" applyFill="1" applyBorder="1" applyAlignment="1">
      <alignment horizontal="distributed" vertical="center" justifyLastLine="1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2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86" fontId="8" fillId="0" borderId="18" xfId="1" applyNumberFormat="1" applyFont="1" applyFill="1" applyBorder="1" applyAlignment="1">
      <alignment horizontal="right" vertical="center" wrapText="1" readingOrder="1"/>
    </xf>
    <xf numFmtId="18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87" fontId="25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86" fontId="8" fillId="0" borderId="0" xfId="1" applyNumberFormat="1" applyFont="1" applyFill="1" applyBorder="1" applyAlignment="1">
      <alignment horizontal="right" vertical="center" wrapText="1" readingOrder="1"/>
    </xf>
    <xf numFmtId="176" fontId="4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25" fillId="0" borderId="39" xfId="0" applyNumberFormat="1" applyFont="1" applyFill="1" applyBorder="1" applyAlignment="1">
      <alignment horizontal="left" vertical="center"/>
    </xf>
    <xf numFmtId="176" fontId="25" fillId="0" borderId="1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19" fillId="0" borderId="0" xfId="0" applyNumberFormat="1" applyFont="1" applyFill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86" fontId="8" fillId="0" borderId="18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25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85" fontId="2" fillId="0" borderId="0" xfId="0" applyNumberFormat="1" applyFont="1" applyFill="1" applyBorder="1" applyAlignment="1">
      <alignment vertical="center"/>
    </xf>
    <xf numFmtId="188" fontId="2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6" fontId="11" fillId="0" borderId="39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183" fontId="8" fillId="0" borderId="18" xfId="0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vertical="center"/>
    </xf>
    <xf numFmtId="176" fontId="11" fillId="0" borderId="18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1" fillId="0" borderId="12" xfId="0" applyNumberFormat="1" applyFont="1" applyFill="1" applyBorder="1" applyAlignment="1">
      <alignment horizontal="right" vertical="center"/>
    </xf>
    <xf numFmtId="184" fontId="11" fillId="0" borderId="12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vertical="center" wrapText="1"/>
    </xf>
    <xf numFmtId="176" fontId="11" fillId="0" borderId="24" xfId="0" applyNumberFormat="1" applyFont="1" applyFill="1" applyBorder="1" applyAlignment="1">
      <alignment horizontal="right" vertical="center"/>
    </xf>
    <xf numFmtId="184" fontId="11" fillId="0" borderId="19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 wrapText="1"/>
    </xf>
    <xf numFmtId="181" fontId="8" fillId="0" borderId="0" xfId="0" applyNumberFormat="1" applyFont="1" applyFill="1" applyAlignment="1">
      <alignment horizontal="right" vertical="center"/>
    </xf>
    <xf numFmtId="181" fontId="11" fillId="0" borderId="18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Alignment="1">
      <alignment horizontal="right" vertical="center"/>
    </xf>
    <xf numFmtId="0" fontId="4" fillId="0" borderId="18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0" xfId="0" applyFont="1" applyFill="1" applyBorder="1" applyAlignment="1">
      <alignment shrinkToFit="1"/>
    </xf>
    <xf numFmtId="0" fontId="11" fillId="0" borderId="9" xfId="0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shrinkToFit="1"/>
    </xf>
    <xf numFmtId="0" fontId="11" fillId="0" borderId="9" xfId="0" applyNumberFormat="1" applyFont="1" applyFill="1" applyBorder="1" applyAlignment="1">
      <alignment horizontal="center"/>
    </xf>
    <xf numFmtId="183" fontId="11" fillId="0" borderId="18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186" fontId="11" fillId="0" borderId="0" xfId="0" applyNumberFormat="1" applyFont="1" applyFill="1" applyAlignment="1">
      <alignment horizontal="right" vertical="center"/>
    </xf>
    <xf numFmtId="176" fontId="11" fillId="0" borderId="18" xfId="0" applyNumberFormat="1" applyFont="1" applyFill="1" applyBorder="1" applyAlignment="1">
      <alignment horizontal="right" vertical="center" wrapText="1" readingOrder="1"/>
    </xf>
    <xf numFmtId="176" fontId="11" fillId="0" borderId="0" xfId="0" applyNumberFormat="1" applyFont="1" applyFill="1" applyBorder="1" applyAlignment="1">
      <alignment vertical="center" wrapText="1"/>
    </xf>
    <xf numFmtId="186" fontId="11" fillId="0" borderId="0" xfId="0" applyNumberFormat="1" applyFont="1" applyFill="1" applyBorder="1" applyAlignment="1">
      <alignment horizontal="right" vertical="center"/>
    </xf>
    <xf numFmtId="186" fontId="11" fillId="0" borderId="18" xfId="0" applyNumberFormat="1" applyFont="1" applyFill="1" applyBorder="1" applyAlignment="1">
      <alignment vertical="center"/>
    </xf>
    <xf numFmtId="186" fontId="11" fillId="0" borderId="0" xfId="0" applyNumberFormat="1" applyFont="1" applyFill="1" applyBorder="1" applyAlignment="1">
      <alignment vertical="center"/>
    </xf>
    <xf numFmtId="176" fontId="8" fillId="0" borderId="18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/>
    </xf>
    <xf numFmtId="49" fontId="8" fillId="0" borderId="19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vertical="center" wrapText="1"/>
    </xf>
    <xf numFmtId="38" fontId="11" fillId="0" borderId="22" xfId="0" applyNumberFormat="1" applyFont="1" applyFill="1" applyBorder="1" applyAlignment="1">
      <alignment horizontal="right" vertical="center" wrapText="1"/>
    </xf>
    <xf numFmtId="38" fontId="4" fillId="0" borderId="13" xfId="0" applyNumberFormat="1" applyFont="1" applyFill="1" applyBorder="1" applyAlignment="1">
      <alignment horizontal="right" vertical="center" wrapText="1"/>
    </xf>
    <xf numFmtId="57" fontId="11" fillId="0" borderId="1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distributed" vertical="center" wrapText="1"/>
    </xf>
    <xf numFmtId="0" fontId="4" fillId="0" borderId="23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vertical="center" wrapText="1"/>
    </xf>
    <xf numFmtId="38" fontId="11" fillId="0" borderId="10" xfId="0" applyNumberFormat="1" applyFont="1" applyFill="1" applyBorder="1" applyAlignment="1">
      <alignment vertical="center" wrapText="1"/>
    </xf>
    <xf numFmtId="38" fontId="11" fillId="0" borderId="23" xfId="0" applyNumberFormat="1" applyFont="1" applyFill="1" applyBorder="1" applyAlignment="1">
      <alignment vertical="center" wrapText="1"/>
    </xf>
    <xf numFmtId="57" fontId="11" fillId="0" borderId="8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vertical="center" wrapText="1"/>
    </xf>
    <xf numFmtId="38" fontId="11" fillId="0" borderId="26" xfId="0" applyNumberFormat="1" applyFont="1" applyFill="1" applyBorder="1" applyAlignment="1">
      <alignment vertical="center" wrapText="1"/>
    </xf>
    <xf numFmtId="38" fontId="8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189" fontId="2" fillId="0" borderId="19" xfId="0" applyNumberFormat="1" applyFont="1" applyFill="1" applyBorder="1" applyAlignment="1">
      <alignment horizontal="center"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189" fontId="2" fillId="0" borderId="12" xfId="0" applyNumberFormat="1" applyFont="1" applyFill="1" applyBorder="1" applyAlignment="1">
      <alignment horizontal="center" vertical="center" wrapText="1"/>
    </xf>
    <xf numFmtId="189" fontId="4" fillId="0" borderId="12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8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190" fontId="8" fillId="0" borderId="0" xfId="1" quotePrefix="1" applyNumberFormat="1" applyFont="1" applyFill="1" applyAlignment="1">
      <alignment horizontal="right" vertical="center"/>
    </xf>
    <xf numFmtId="183" fontId="8" fillId="0" borderId="0" xfId="3" quotePrefix="1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/>
    </xf>
    <xf numFmtId="183" fontId="8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 wrapText="1"/>
    </xf>
    <xf numFmtId="176" fontId="11" fillId="0" borderId="0" xfId="0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176" fontId="1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83" fontId="4" fillId="0" borderId="0" xfId="0" applyNumberFormat="1" applyFont="1" applyFill="1" applyAlignment="1">
      <alignment horizontal="right" vertical="center"/>
    </xf>
    <xf numFmtId="182" fontId="8" fillId="0" borderId="18" xfId="0" applyNumberFormat="1" applyFont="1" applyFill="1" applyBorder="1" applyAlignment="1">
      <alignment horizontal="right"/>
    </xf>
    <xf numFmtId="2" fontId="11" fillId="0" borderId="0" xfId="0" applyNumberFormat="1" applyFont="1" applyFill="1" applyAlignment="1">
      <alignment horizontal="right" vertical="center" wrapText="1"/>
    </xf>
    <xf numFmtId="2" fontId="11" fillId="0" borderId="0" xfId="2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28" xfId="0" applyFont="1" applyFill="1" applyBorder="1" applyAlignment="1">
      <alignment horizontal="distributed" vertical="center" wrapText="1" justifyLastLine="1"/>
    </xf>
    <xf numFmtId="0" fontId="4" fillId="0" borderId="22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11" fillId="0" borderId="28" xfId="0" applyFont="1" applyFill="1" applyBorder="1" applyAlignment="1">
      <alignment horizontal="distributed" vertical="center" wrapText="1" justifyLastLine="1"/>
    </xf>
    <xf numFmtId="0" fontId="11" fillId="0" borderId="22" xfId="0" applyFont="1" applyFill="1" applyBorder="1" applyAlignment="1">
      <alignment horizontal="distributed" vertical="center" wrapText="1" justifyLastLine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center" vertical="center"/>
    </xf>
    <xf numFmtId="183" fontId="4" fillId="0" borderId="28" xfId="0" applyNumberFormat="1" applyFont="1" applyFill="1" applyBorder="1" applyAlignment="1">
      <alignment horizontal="center" vertical="center"/>
    </xf>
    <xf numFmtId="183" fontId="4" fillId="0" borderId="2" xfId="0" applyNumberFormat="1" applyFont="1" applyFill="1" applyBorder="1" applyAlignment="1">
      <alignment horizontal="center" vertical="center"/>
    </xf>
    <xf numFmtId="183" fontId="4" fillId="0" borderId="22" xfId="0" applyNumberFormat="1" applyFont="1" applyFill="1" applyBorder="1" applyAlignment="1">
      <alignment horizontal="center" vertical="center"/>
    </xf>
    <xf numFmtId="183" fontId="4" fillId="0" borderId="12" xfId="0" applyNumberFormat="1" applyFont="1" applyFill="1" applyBorder="1" applyAlignment="1">
      <alignment horizontal="center" vertical="center"/>
    </xf>
    <xf numFmtId="183" fontId="4" fillId="0" borderId="10" xfId="0" applyNumberFormat="1" applyFont="1" applyFill="1" applyBorder="1" applyAlignment="1">
      <alignment horizontal="center" vertical="center"/>
    </xf>
    <xf numFmtId="183" fontId="4" fillId="0" borderId="2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85" fontId="4" fillId="0" borderId="5" xfId="0" applyNumberFormat="1" applyFont="1" applyFill="1" applyBorder="1" applyAlignment="1">
      <alignment horizontal="center" vertical="center" wrapText="1"/>
    </xf>
    <xf numFmtId="185" fontId="4" fillId="0" borderId="9" xfId="0" applyNumberFormat="1" applyFont="1" applyFill="1" applyBorder="1" applyAlignment="1">
      <alignment horizontal="center" vertical="center" wrapText="1"/>
    </xf>
    <xf numFmtId="185" fontId="4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2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distributed" vertical="center" justifyLastLine="1"/>
    </xf>
    <xf numFmtId="176" fontId="4" fillId="0" borderId="6" xfId="0" applyNumberFormat="1" applyFont="1" applyFill="1" applyBorder="1" applyAlignment="1">
      <alignment horizontal="distributed" vertical="center" justifyLastLine="1"/>
    </xf>
    <xf numFmtId="176" fontId="4" fillId="0" borderId="16" xfId="0" applyNumberFormat="1" applyFont="1" applyFill="1" applyBorder="1" applyAlignment="1">
      <alignment horizontal="distributed" vertical="center" justifyLastLine="1"/>
    </xf>
    <xf numFmtId="176" fontId="4" fillId="0" borderId="17" xfId="0" applyNumberFormat="1" applyFont="1" applyFill="1" applyBorder="1" applyAlignment="1">
      <alignment horizontal="distributed" vertical="center" justifyLastLine="1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distributed" vertical="center" wrapText="1"/>
    </xf>
    <xf numFmtId="0" fontId="4" fillId="0" borderId="22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distributed" vertical="center" justifyLastLine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distributed" vertical="center" wrapText="1" justifyLastLine="1"/>
    </xf>
    <xf numFmtId="176" fontId="4" fillId="0" borderId="18" xfId="0" applyNumberFormat="1" applyFont="1" applyFill="1" applyBorder="1" applyAlignment="1">
      <alignment horizontal="distributed" vertical="center" justifyLastLine="1"/>
    </xf>
    <xf numFmtId="176" fontId="4" fillId="0" borderId="22" xfId="0" applyNumberFormat="1" applyFont="1" applyFill="1" applyBorder="1" applyAlignment="1">
      <alignment horizontal="distributed" vertical="center" justifyLastLine="1"/>
    </xf>
    <xf numFmtId="0" fontId="4" fillId="0" borderId="11" xfId="0" applyNumberFormat="1" applyFont="1" applyFill="1" applyBorder="1" applyAlignment="1">
      <alignment horizontal="distributed" vertical="center" wrapText="1"/>
    </xf>
    <xf numFmtId="0" fontId="4" fillId="0" borderId="14" xfId="0" applyFont="1" applyFill="1" applyBorder="1" applyAlignment="1">
      <alignment horizontal="distributed" vertical="center" wrapText="1"/>
    </xf>
    <xf numFmtId="176" fontId="4" fillId="0" borderId="11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center" vertical="distributed" textRotation="255" wrapText="1" justifyLastLine="1"/>
    </xf>
    <xf numFmtId="0" fontId="4" fillId="0" borderId="25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8" xfId="0" applyFont="1" applyFill="1" applyBorder="1" applyAlignment="1">
      <alignment horizontal="center" vertical="center" wrapText="1" justifyLastLine="1"/>
    </xf>
    <xf numFmtId="0" fontId="4" fillId="0" borderId="2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12" xfId="0" applyFont="1" applyFill="1" applyBorder="1" applyAlignment="1">
      <alignment horizontal="center" vertical="center" wrapText="1" justifyLastLine="1"/>
    </xf>
    <xf numFmtId="0" fontId="4" fillId="0" borderId="13" xfId="0" applyFont="1" applyFill="1" applyBorder="1" applyAlignment="1">
      <alignment horizontal="center" vertical="center" wrapText="1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29" xfId="0" applyFont="1" applyFill="1" applyBorder="1" applyAlignment="1">
      <alignment horizontal="center" vertical="center" readingOrder="1"/>
    </xf>
    <xf numFmtId="0" fontId="4" fillId="0" borderId="34" xfId="0" applyFont="1" applyFill="1" applyBorder="1" applyAlignment="1">
      <alignment horizontal="center" vertical="center" readingOrder="1"/>
    </xf>
    <xf numFmtId="0" fontId="4" fillId="0" borderId="30" xfId="0" applyFont="1" applyFill="1" applyBorder="1" applyAlignment="1">
      <alignment horizontal="center" vertical="center" readingOrder="1"/>
    </xf>
    <xf numFmtId="0" fontId="4" fillId="0" borderId="35" xfId="0" applyFont="1" applyFill="1" applyBorder="1" applyAlignment="1">
      <alignment horizontal="center" vertical="center" readingOrder="1"/>
    </xf>
    <xf numFmtId="0" fontId="4" fillId="0" borderId="31" xfId="0" applyFont="1" applyFill="1" applyBorder="1" applyAlignment="1">
      <alignment horizontal="center" vertical="center" readingOrder="1"/>
    </xf>
    <xf numFmtId="0" fontId="4" fillId="0" borderId="32" xfId="0" applyFont="1" applyFill="1" applyBorder="1" applyAlignment="1">
      <alignment horizontal="center" vertical="center" readingOrder="1"/>
    </xf>
    <xf numFmtId="0" fontId="4" fillId="0" borderId="33" xfId="0" applyFont="1" applyFill="1" applyBorder="1" applyAlignment="1">
      <alignment horizontal="center" vertical="center" readingOrder="1"/>
    </xf>
    <xf numFmtId="0" fontId="4" fillId="0" borderId="36" xfId="0" applyFont="1" applyFill="1" applyBorder="1" applyAlignment="1">
      <alignment horizontal="center" vertical="center" readingOrder="1"/>
    </xf>
    <xf numFmtId="0" fontId="4" fillId="0" borderId="38" xfId="0" applyFont="1" applyFill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right" vertical="center"/>
    </xf>
    <xf numFmtId="182" fontId="11" fillId="0" borderId="1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</cellXfs>
  <cellStyles count="4">
    <cellStyle name="桁区切り 2" xfId="1"/>
    <cellStyle name="標準" xfId="0" builtinId="0"/>
    <cellStyle name="標準_◎平成22年度末神奈川県内市町村別都市公園現況一覧（県確定版)" xfId="2"/>
    <cellStyle name="標準_14神奈川県H18市町村別リスト（原表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0</xdr:col>
      <xdr:colOff>76200</xdr:colOff>
      <xdr:row>20</xdr:row>
      <xdr:rowOff>114300</xdr:rowOff>
    </xdr:to>
    <xdr:sp macro="" textlink="">
      <xdr:nvSpPr>
        <xdr:cNvPr id="2" name="AutoShape 66"/>
        <xdr:cNvSpPr>
          <a:spLocks/>
        </xdr:cNvSpPr>
      </xdr:nvSpPr>
      <xdr:spPr bwMode="auto">
        <a:xfrm>
          <a:off x="28575" y="2080260"/>
          <a:ext cx="47625" cy="358140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9525</xdr:rowOff>
    </xdr:from>
    <xdr:to>
      <xdr:col>0</xdr:col>
      <xdr:colOff>76200</xdr:colOff>
      <xdr:row>26</xdr:row>
      <xdr:rowOff>0</xdr:rowOff>
    </xdr:to>
    <xdr:sp macro="" textlink="">
      <xdr:nvSpPr>
        <xdr:cNvPr id="3" name="AutoShape 66"/>
        <xdr:cNvSpPr>
          <a:spLocks/>
        </xdr:cNvSpPr>
      </xdr:nvSpPr>
      <xdr:spPr bwMode="auto">
        <a:xfrm>
          <a:off x="28575" y="2653665"/>
          <a:ext cx="47625" cy="356235"/>
        </a:xfrm>
        <a:prstGeom prst="leftBracket">
          <a:avLst>
            <a:gd name="adj" fmla="val 612493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1673678</xdr:colOff>
      <xdr:row>13</xdr:row>
      <xdr:rowOff>24492</xdr:rowOff>
    </xdr:from>
    <xdr:to>
      <xdr:col>1</xdr:col>
      <xdr:colOff>1719397</xdr:colOff>
      <xdr:row>16</xdr:row>
      <xdr:rowOff>14968</xdr:rowOff>
    </xdr:to>
    <xdr:sp macro="" textlink="">
      <xdr:nvSpPr>
        <xdr:cNvPr id="4" name="AutoShape 66"/>
        <xdr:cNvSpPr>
          <a:spLocks/>
        </xdr:cNvSpPr>
      </xdr:nvSpPr>
      <xdr:spPr bwMode="auto">
        <a:xfrm flipH="1">
          <a:off x="1711778" y="1540872"/>
          <a:ext cx="0" cy="356236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21772</xdr:colOff>
      <xdr:row>13</xdr:row>
      <xdr:rowOff>5443</xdr:rowOff>
    </xdr:from>
    <xdr:to>
      <xdr:col>0</xdr:col>
      <xdr:colOff>69397</xdr:colOff>
      <xdr:row>15</xdr:row>
      <xdr:rowOff>119744</xdr:rowOff>
    </xdr:to>
    <xdr:sp macro="" textlink="">
      <xdr:nvSpPr>
        <xdr:cNvPr id="5" name="AutoShape 66"/>
        <xdr:cNvSpPr>
          <a:spLocks/>
        </xdr:cNvSpPr>
      </xdr:nvSpPr>
      <xdr:spPr bwMode="auto">
        <a:xfrm>
          <a:off x="21772" y="1521823"/>
          <a:ext cx="47625" cy="358141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1676400</xdr:colOff>
      <xdr:row>18</xdr:row>
      <xdr:rowOff>6804</xdr:rowOff>
    </xdr:from>
    <xdr:to>
      <xdr:col>1</xdr:col>
      <xdr:colOff>1722119</xdr:colOff>
      <xdr:row>20</xdr:row>
      <xdr:rowOff>119743</xdr:rowOff>
    </xdr:to>
    <xdr:sp macro="" textlink="">
      <xdr:nvSpPr>
        <xdr:cNvPr id="6" name="AutoShape 66"/>
        <xdr:cNvSpPr>
          <a:spLocks/>
        </xdr:cNvSpPr>
      </xdr:nvSpPr>
      <xdr:spPr bwMode="auto">
        <a:xfrm flipH="1">
          <a:off x="1714500" y="2087064"/>
          <a:ext cx="0" cy="356779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1714966</xdr:colOff>
      <xdr:row>23</xdr:row>
      <xdr:rowOff>10886</xdr:rowOff>
    </xdr:from>
    <xdr:to>
      <xdr:col>1</xdr:col>
      <xdr:colOff>1760685</xdr:colOff>
      <xdr:row>26</xdr:row>
      <xdr:rowOff>1</xdr:rowOff>
    </xdr:to>
    <xdr:sp macro="" textlink="">
      <xdr:nvSpPr>
        <xdr:cNvPr id="7" name="AutoShape 66"/>
        <xdr:cNvSpPr>
          <a:spLocks/>
        </xdr:cNvSpPr>
      </xdr:nvSpPr>
      <xdr:spPr bwMode="auto">
        <a:xfrm flipH="1">
          <a:off x="1714966" y="2655026"/>
          <a:ext cx="0" cy="354875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9180" y="178308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69180" y="178308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15</xdr:row>
      <xdr:rowOff>0</xdr:rowOff>
    </xdr:from>
    <xdr:to>
      <xdr:col>11</xdr:col>
      <xdr:colOff>27202</xdr:colOff>
      <xdr:row>15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869180" y="249936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12</xdr:row>
      <xdr:rowOff>0</xdr:rowOff>
    </xdr:from>
    <xdr:to>
      <xdr:col>11</xdr:col>
      <xdr:colOff>27202</xdr:colOff>
      <xdr:row>12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69180" y="213360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869180" y="188976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9</xdr:row>
      <xdr:rowOff>0</xdr:rowOff>
    </xdr:from>
    <xdr:to>
      <xdr:col>11</xdr:col>
      <xdr:colOff>27202</xdr:colOff>
      <xdr:row>9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869180" y="183642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4869180" y="188976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869180" y="1783080"/>
          <a:ext cx="18722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47625</xdr:rowOff>
    </xdr:from>
    <xdr:to>
      <xdr:col>11</xdr:col>
      <xdr:colOff>66675</xdr:colOff>
      <xdr:row>3</xdr:row>
      <xdr:rowOff>190500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3684270" y="390525"/>
          <a:ext cx="436245" cy="356235"/>
          <a:chOff x="336" y="30"/>
          <a:chExt cx="38" cy="23"/>
        </a:xfrm>
      </xdr:grpSpPr>
      <xdr:sp macro="" textlink="">
        <xdr:nvSpPr>
          <xdr:cNvPr id="3" name="AutoShape 5"/>
          <xdr:cNvSpPr>
            <a:spLocks/>
          </xdr:cNvSpPr>
        </xdr:nvSpPr>
        <xdr:spPr bwMode="auto">
          <a:xfrm>
            <a:off x="336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6"/>
          <xdr:cNvSpPr>
            <a:spLocks/>
          </xdr:cNvSpPr>
        </xdr:nvSpPr>
        <xdr:spPr bwMode="auto">
          <a:xfrm flipH="1">
            <a:off x="370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54380" y="1809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7</xdr:row>
      <xdr:rowOff>28575</xdr:rowOff>
    </xdr:from>
    <xdr:to>
      <xdr:col>8</xdr:col>
      <xdr:colOff>123825</xdr:colOff>
      <xdr:row>8</xdr:row>
      <xdr:rowOff>114300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2059305" y="958215"/>
          <a:ext cx="38100" cy="22288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20</xdr:row>
      <xdr:rowOff>9525</xdr:rowOff>
    </xdr:from>
    <xdr:to>
      <xdr:col>8</xdr:col>
      <xdr:colOff>123825</xdr:colOff>
      <xdr:row>21</xdr:row>
      <xdr:rowOff>104775</xdr:rowOff>
    </xdr:to>
    <xdr:sp macro="" textlink="">
      <xdr:nvSpPr>
        <xdr:cNvPr id="3" name="AutoShape 81"/>
        <xdr:cNvSpPr>
          <a:spLocks/>
        </xdr:cNvSpPr>
      </xdr:nvSpPr>
      <xdr:spPr bwMode="auto">
        <a:xfrm>
          <a:off x="2059305" y="2722245"/>
          <a:ext cx="38100" cy="232410"/>
        </a:xfrm>
        <a:prstGeom prst="leftBrace">
          <a:avLst>
            <a:gd name="adj1" fmla="val 4913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22</xdr:row>
      <xdr:rowOff>9525</xdr:rowOff>
    </xdr:from>
    <xdr:to>
      <xdr:col>8</xdr:col>
      <xdr:colOff>123825</xdr:colOff>
      <xdr:row>24</xdr:row>
      <xdr:rowOff>0</xdr:rowOff>
    </xdr:to>
    <xdr:sp macro="" textlink="">
      <xdr:nvSpPr>
        <xdr:cNvPr id="4" name="AutoShape 82"/>
        <xdr:cNvSpPr>
          <a:spLocks/>
        </xdr:cNvSpPr>
      </xdr:nvSpPr>
      <xdr:spPr bwMode="auto">
        <a:xfrm>
          <a:off x="2059305" y="2996565"/>
          <a:ext cx="38100" cy="264795"/>
        </a:xfrm>
        <a:prstGeom prst="leftBrace">
          <a:avLst>
            <a:gd name="adj1" fmla="val 54625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36</xdr:row>
      <xdr:rowOff>22390</xdr:rowOff>
    </xdr:from>
    <xdr:to>
      <xdr:col>8</xdr:col>
      <xdr:colOff>123825</xdr:colOff>
      <xdr:row>39</xdr:row>
      <xdr:rowOff>3340</xdr:rowOff>
    </xdr:to>
    <xdr:sp macro="" textlink="">
      <xdr:nvSpPr>
        <xdr:cNvPr id="5" name="AutoShape 90"/>
        <xdr:cNvSpPr>
          <a:spLocks/>
        </xdr:cNvSpPr>
      </xdr:nvSpPr>
      <xdr:spPr bwMode="auto">
        <a:xfrm>
          <a:off x="2059305" y="4944910"/>
          <a:ext cx="38100" cy="346710"/>
        </a:xfrm>
        <a:prstGeom prst="leftBrace">
          <a:avLst>
            <a:gd name="adj1" fmla="val 8092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46</xdr:row>
      <xdr:rowOff>28575</xdr:rowOff>
    </xdr:from>
    <xdr:to>
      <xdr:col>8</xdr:col>
      <xdr:colOff>142875</xdr:colOff>
      <xdr:row>49</xdr:row>
      <xdr:rowOff>0</xdr:rowOff>
    </xdr:to>
    <xdr:sp macro="" textlink="">
      <xdr:nvSpPr>
        <xdr:cNvPr id="6" name="AutoShape 91"/>
        <xdr:cNvSpPr>
          <a:spLocks/>
        </xdr:cNvSpPr>
      </xdr:nvSpPr>
      <xdr:spPr bwMode="auto">
        <a:xfrm>
          <a:off x="2068830" y="6170295"/>
          <a:ext cx="47625" cy="337185"/>
        </a:xfrm>
        <a:prstGeom prst="leftBrace">
          <a:avLst>
            <a:gd name="adj1" fmla="val 6305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41</xdr:row>
      <xdr:rowOff>9525</xdr:rowOff>
    </xdr:from>
    <xdr:to>
      <xdr:col>8</xdr:col>
      <xdr:colOff>142875</xdr:colOff>
      <xdr:row>43</xdr:row>
      <xdr:rowOff>104775</xdr:rowOff>
    </xdr:to>
    <xdr:sp macro="" textlink="">
      <xdr:nvSpPr>
        <xdr:cNvPr id="7" name="AutoShape 93"/>
        <xdr:cNvSpPr>
          <a:spLocks/>
        </xdr:cNvSpPr>
      </xdr:nvSpPr>
      <xdr:spPr bwMode="auto">
        <a:xfrm>
          <a:off x="2068830" y="5541645"/>
          <a:ext cx="47625" cy="33909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39</xdr:row>
      <xdr:rowOff>9525</xdr:rowOff>
    </xdr:from>
    <xdr:to>
      <xdr:col>8</xdr:col>
      <xdr:colOff>142875</xdr:colOff>
      <xdr:row>40</xdr:row>
      <xdr:rowOff>123825</xdr:rowOff>
    </xdr:to>
    <xdr:sp macro="" textlink="">
      <xdr:nvSpPr>
        <xdr:cNvPr id="8" name="AutoShape 94"/>
        <xdr:cNvSpPr>
          <a:spLocks/>
        </xdr:cNvSpPr>
      </xdr:nvSpPr>
      <xdr:spPr bwMode="auto">
        <a:xfrm>
          <a:off x="2068830" y="5297805"/>
          <a:ext cx="47625" cy="23622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44</xdr:row>
      <xdr:rowOff>9525</xdr:rowOff>
    </xdr:from>
    <xdr:to>
      <xdr:col>8</xdr:col>
      <xdr:colOff>142875</xdr:colOff>
      <xdr:row>45</xdr:row>
      <xdr:rowOff>123825</xdr:rowOff>
    </xdr:to>
    <xdr:sp macro="" textlink="">
      <xdr:nvSpPr>
        <xdr:cNvPr id="9" name="AutoShape 95"/>
        <xdr:cNvSpPr>
          <a:spLocks/>
        </xdr:cNvSpPr>
      </xdr:nvSpPr>
      <xdr:spPr bwMode="auto">
        <a:xfrm>
          <a:off x="2068830" y="5907405"/>
          <a:ext cx="47625" cy="23622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49</xdr:row>
      <xdr:rowOff>9525</xdr:rowOff>
    </xdr:from>
    <xdr:to>
      <xdr:col>8</xdr:col>
      <xdr:colOff>142875</xdr:colOff>
      <xdr:row>52</xdr:row>
      <xdr:rowOff>95250</xdr:rowOff>
    </xdr:to>
    <xdr:sp macro="" textlink="">
      <xdr:nvSpPr>
        <xdr:cNvPr id="10" name="AutoShape 96"/>
        <xdr:cNvSpPr>
          <a:spLocks/>
        </xdr:cNvSpPr>
      </xdr:nvSpPr>
      <xdr:spPr bwMode="auto">
        <a:xfrm>
          <a:off x="2078355" y="6517005"/>
          <a:ext cx="38100" cy="451485"/>
        </a:xfrm>
        <a:prstGeom prst="leftBrace">
          <a:avLst>
            <a:gd name="adj1" fmla="val 10377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53</xdr:row>
      <xdr:rowOff>16205</xdr:rowOff>
    </xdr:from>
    <xdr:to>
      <xdr:col>8</xdr:col>
      <xdr:colOff>152400</xdr:colOff>
      <xdr:row>54</xdr:row>
      <xdr:rowOff>123701</xdr:rowOff>
    </xdr:to>
    <xdr:sp macro="" textlink="">
      <xdr:nvSpPr>
        <xdr:cNvPr id="11" name="AutoShape 97"/>
        <xdr:cNvSpPr>
          <a:spLocks/>
        </xdr:cNvSpPr>
      </xdr:nvSpPr>
      <xdr:spPr bwMode="auto">
        <a:xfrm>
          <a:off x="2087880" y="7011365"/>
          <a:ext cx="38100" cy="229416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57</xdr:row>
      <xdr:rowOff>9525</xdr:rowOff>
    </xdr:from>
    <xdr:to>
      <xdr:col>8</xdr:col>
      <xdr:colOff>152400</xdr:colOff>
      <xdr:row>58</xdr:row>
      <xdr:rowOff>104775</xdr:rowOff>
    </xdr:to>
    <xdr:sp macro="" textlink="">
      <xdr:nvSpPr>
        <xdr:cNvPr id="12" name="AutoShape 99"/>
        <xdr:cNvSpPr>
          <a:spLocks/>
        </xdr:cNvSpPr>
      </xdr:nvSpPr>
      <xdr:spPr bwMode="auto">
        <a:xfrm>
          <a:off x="2087880" y="7492365"/>
          <a:ext cx="38100" cy="21717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120485</xdr:colOff>
      <xdr:row>59</xdr:row>
      <xdr:rowOff>9525</xdr:rowOff>
    </xdr:from>
    <xdr:to>
      <xdr:col>8</xdr:col>
      <xdr:colOff>158585</xdr:colOff>
      <xdr:row>60</xdr:row>
      <xdr:rowOff>123825</xdr:rowOff>
    </xdr:to>
    <xdr:sp macro="" textlink="">
      <xdr:nvSpPr>
        <xdr:cNvPr id="13" name="AutoShape 100"/>
        <xdr:cNvSpPr>
          <a:spLocks/>
        </xdr:cNvSpPr>
      </xdr:nvSpPr>
      <xdr:spPr bwMode="auto">
        <a:xfrm>
          <a:off x="2094065" y="7736205"/>
          <a:ext cx="38100" cy="23622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14" name="AutoShape 102"/>
        <xdr:cNvSpPr>
          <a:spLocks/>
        </xdr:cNvSpPr>
      </xdr:nvSpPr>
      <xdr:spPr bwMode="auto">
        <a:xfrm>
          <a:off x="2078355" y="9443085"/>
          <a:ext cx="38100" cy="21717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84</xdr:row>
      <xdr:rowOff>9525</xdr:rowOff>
    </xdr:from>
    <xdr:to>
      <xdr:col>8</xdr:col>
      <xdr:colOff>161925</xdr:colOff>
      <xdr:row>85</xdr:row>
      <xdr:rowOff>123825</xdr:rowOff>
    </xdr:to>
    <xdr:sp macro="" textlink="">
      <xdr:nvSpPr>
        <xdr:cNvPr id="15" name="AutoShape 104"/>
        <xdr:cNvSpPr>
          <a:spLocks/>
        </xdr:cNvSpPr>
      </xdr:nvSpPr>
      <xdr:spPr bwMode="auto">
        <a:xfrm>
          <a:off x="2097405" y="10784205"/>
          <a:ext cx="38100" cy="23622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111</xdr:row>
      <xdr:rowOff>28575</xdr:rowOff>
    </xdr:from>
    <xdr:to>
      <xdr:col>8</xdr:col>
      <xdr:colOff>142875</xdr:colOff>
      <xdr:row>112</xdr:row>
      <xdr:rowOff>123825</xdr:rowOff>
    </xdr:to>
    <xdr:sp macro="" textlink="">
      <xdr:nvSpPr>
        <xdr:cNvPr id="16" name="AutoShape 106"/>
        <xdr:cNvSpPr>
          <a:spLocks/>
        </xdr:cNvSpPr>
      </xdr:nvSpPr>
      <xdr:spPr bwMode="auto">
        <a:xfrm>
          <a:off x="2078355" y="14095095"/>
          <a:ext cx="38100" cy="21717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114</xdr:row>
      <xdr:rowOff>9525</xdr:rowOff>
    </xdr:from>
    <xdr:to>
      <xdr:col>8</xdr:col>
      <xdr:colOff>152400</xdr:colOff>
      <xdr:row>115</xdr:row>
      <xdr:rowOff>123825</xdr:rowOff>
    </xdr:to>
    <xdr:sp macro="" textlink="">
      <xdr:nvSpPr>
        <xdr:cNvPr id="17" name="AutoShape 107"/>
        <xdr:cNvSpPr>
          <a:spLocks/>
        </xdr:cNvSpPr>
      </xdr:nvSpPr>
      <xdr:spPr bwMode="auto">
        <a:xfrm>
          <a:off x="2087880" y="14441805"/>
          <a:ext cx="38100" cy="23622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110960</xdr:colOff>
      <xdr:row>61</xdr:row>
      <xdr:rowOff>32410</xdr:rowOff>
    </xdr:from>
    <xdr:to>
      <xdr:col>8</xdr:col>
      <xdr:colOff>158585</xdr:colOff>
      <xdr:row>64</xdr:row>
      <xdr:rowOff>99085</xdr:rowOff>
    </xdr:to>
    <xdr:sp macro="" textlink="">
      <xdr:nvSpPr>
        <xdr:cNvPr id="18" name="AutoShape 108"/>
        <xdr:cNvSpPr>
          <a:spLocks/>
        </xdr:cNvSpPr>
      </xdr:nvSpPr>
      <xdr:spPr bwMode="auto">
        <a:xfrm>
          <a:off x="2084540" y="8002930"/>
          <a:ext cx="47625" cy="432435"/>
        </a:xfrm>
        <a:prstGeom prst="leftBrace">
          <a:avLst>
            <a:gd name="adj1" fmla="val 10975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28</xdr:row>
      <xdr:rowOff>28575</xdr:rowOff>
    </xdr:from>
    <xdr:to>
      <xdr:col>8</xdr:col>
      <xdr:colOff>123825</xdr:colOff>
      <xdr:row>29</xdr:row>
      <xdr:rowOff>114300</xdr:rowOff>
    </xdr:to>
    <xdr:sp macro="" textlink="">
      <xdr:nvSpPr>
        <xdr:cNvPr id="19" name="AutoShape 110"/>
        <xdr:cNvSpPr>
          <a:spLocks/>
        </xdr:cNvSpPr>
      </xdr:nvSpPr>
      <xdr:spPr bwMode="auto">
        <a:xfrm>
          <a:off x="2059305" y="3838575"/>
          <a:ext cx="38100" cy="22288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76</xdr:row>
      <xdr:rowOff>95250</xdr:rowOff>
    </xdr:from>
    <xdr:to>
      <xdr:col>8</xdr:col>
      <xdr:colOff>152400</xdr:colOff>
      <xdr:row>81</xdr:row>
      <xdr:rowOff>104775</xdr:rowOff>
    </xdr:to>
    <xdr:sp macro="" textlink="">
      <xdr:nvSpPr>
        <xdr:cNvPr id="20" name="AutoShape 112"/>
        <xdr:cNvSpPr>
          <a:spLocks/>
        </xdr:cNvSpPr>
      </xdr:nvSpPr>
      <xdr:spPr bwMode="auto">
        <a:xfrm>
          <a:off x="2087880" y="9894570"/>
          <a:ext cx="38100" cy="619125"/>
        </a:xfrm>
        <a:prstGeom prst="leftBrace">
          <a:avLst>
            <a:gd name="adj1" fmla="val 1438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21" name="AutoShape 118"/>
        <xdr:cNvSpPr>
          <a:spLocks/>
        </xdr:cNvSpPr>
      </xdr:nvSpPr>
      <xdr:spPr bwMode="auto">
        <a:xfrm>
          <a:off x="2059305" y="12782550"/>
          <a:ext cx="38100" cy="39433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105</xdr:row>
      <xdr:rowOff>9525</xdr:rowOff>
    </xdr:from>
    <xdr:to>
      <xdr:col>8</xdr:col>
      <xdr:colOff>142875</xdr:colOff>
      <xdr:row>106</xdr:row>
      <xdr:rowOff>123825</xdr:rowOff>
    </xdr:to>
    <xdr:sp macro="" textlink="">
      <xdr:nvSpPr>
        <xdr:cNvPr id="22" name="AutoShape 120"/>
        <xdr:cNvSpPr>
          <a:spLocks/>
        </xdr:cNvSpPr>
      </xdr:nvSpPr>
      <xdr:spPr bwMode="auto">
        <a:xfrm>
          <a:off x="2068830" y="13344525"/>
          <a:ext cx="47625" cy="23622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11</xdr:row>
      <xdr:rowOff>28575</xdr:rowOff>
    </xdr:from>
    <xdr:to>
      <xdr:col>8</xdr:col>
      <xdr:colOff>123825</xdr:colOff>
      <xdr:row>13</xdr:row>
      <xdr:rowOff>114300</xdr:rowOff>
    </xdr:to>
    <xdr:sp macro="" textlink="">
      <xdr:nvSpPr>
        <xdr:cNvPr id="23" name="AutoShape 58"/>
        <xdr:cNvSpPr>
          <a:spLocks/>
        </xdr:cNvSpPr>
      </xdr:nvSpPr>
      <xdr:spPr bwMode="auto">
        <a:xfrm>
          <a:off x="2059305" y="1506855"/>
          <a:ext cx="38100" cy="360045"/>
        </a:xfrm>
        <a:prstGeom prst="leftBrace">
          <a:avLst>
            <a:gd name="adj1" fmla="val 754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14</xdr:row>
      <xdr:rowOff>28575</xdr:rowOff>
    </xdr:from>
    <xdr:to>
      <xdr:col>8</xdr:col>
      <xdr:colOff>123825</xdr:colOff>
      <xdr:row>16</xdr:row>
      <xdr:rowOff>0</xdr:rowOff>
    </xdr:to>
    <xdr:sp macro="" textlink="">
      <xdr:nvSpPr>
        <xdr:cNvPr id="24" name="AutoShape 59"/>
        <xdr:cNvSpPr>
          <a:spLocks/>
        </xdr:cNvSpPr>
      </xdr:nvSpPr>
      <xdr:spPr bwMode="auto">
        <a:xfrm>
          <a:off x="2059305" y="1918335"/>
          <a:ext cx="38100" cy="245745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82880</xdr:colOff>
      <xdr:row>24</xdr:row>
      <xdr:rowOff>15710</xdr:rowOff>
    </xdr:from>
    <xdr:to>
      <xdr:col>8</xdr:col>
      <xdr:colOff>130505</xdr:colOff>
      <xdr:row>25</xdr:row>
      <xdr:rowOff>110960</xdr:rowOff>
    </xdr:to>
    <xdr:sp macro="" textlink="">
      <xdr:nvSpPr>
        <xdr:cNvPr id="25" name="AutoShape 83"/>
        <xdr:cNvSpPr>
          <a:spLocks/>
        </xdr:cNvSpPr>
      </xdr:nvSpPr>
      <xdr:spPr bwMode="auto">
        <a:xfrm>
          <a:off x="2056460" y="3277070"/>
          <a:ext cx="47625" cy="232410"/>
        </a:xfrm>
        <a:prstGeom prst="leftBrace">
          <a:avLst>
            <a:gd name="adj1" fmla="val 39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26</xdr:row>
      <xdr:rowOff>28575</xdr:rowOff>
    </xdr:from>
    <xdr:to>
      <xdr:col>8</xdr:col>
      <xdr:colOff>123825</xdr:colOff>
      <xdr:row>27</xdr:row>
      <xdr:rowOff>114300</xdr:rowOff>
    </xdr:to>
    <xdr:sp macro="" textlink="">
      <xdr:nvSpPr>
        <xdr:cNvPr id="26" name="AutoShape 84"/>
        <xdr:cNvSpPr>
          <a:spLocks/>
        </xdr:cNvSpPr>
      </xdr:nvSpPr>
      <xdr:spPr bwMode="auto">
        <a:xfrm>
          <a:off x="2059305" y="3564255"/>
          <a:ext cx="38100" cy="22288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89065</xdr:colOff>
      <xdr:row>30</xdr:row>
      <xdr:rowOff>9525</xdr:rowOff>
    </xdr:from>
    <xdr:to>
      <xdr:col>8</xdr:col>
      <xdr:colOff>136690</xdr:colOff>
      <xdr:row>32</xdr:row>
      <xdr:rowOff>104775</xdr:rowOff>
    </xdr:to>
    <xdr:sp macro="" textlink="">
      <xdr:nvSpPr>
        <xdr:cNvPr id="27" name="AutoShape 85"/>
        <xdr:cNvSpPr>
          <a:spLocks/>
        </xdr:cNvSpPr>
      </xdr:nvSpPr>
      <xdr:spPr bwMode="auto">
        <a:xfrm>
          <a:off x="2062645" y="4093845"/>
          <a:ext cx="47625" cy="36957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28" name="AutoShape 102"/>
        <xdr:cNvSpPr>
          <a:spLocks/>
        </xdr:cNvSpPr>
      </xdr:nvSpPr>
      <xdr:spPr bwMode="auto">
        <a:xfrm>
          <a:off x="2078355" y="9443085"/>
          <a:ext cx="38100" cy="21717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109</xdr:row>
      <xdr:rowOff>9525</xdr:rowOff>
    </xdr:from>
    <xdr:to>
      <xdr:col>8</xdr:col>
      <xdr:colOff>142875</xdr:colOff>
      <xdr:row>111</xdr:row>
      <xdr:rowOff>124</xdr:rowOff>
    </xdr:to>
    <xdr:sp macro="" textlink="">
      <xdr:nvSpPr>
        <xdr:cNvPr id="29" name="AutoShape 105"/>
        <xdr:cNvSpPr>
          <a:spLocks/>
        </xdr:cNvSpPr>
      </xdr:nvSpPr>
      <xdr:spPr bwMode="auto">
        <a:xfrm>
          <a:off x="2078355" y="13832205"/>
          <a:ext cx="38100" cy="234439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30" name="AutoShape 118"/>
        <xdr:cNvSpPr>
          <a:spLocks/>
        </xdr:cNvSpPr>
      </xdr:nvSpPr>
      <xdr:spPr bwMode="auto">
        <a:xfrm>
          <a:off x="2059305" y="12782550"/>
          <a:ext cx="38100" cy="39433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123701</xdr:colOff>
      <xdr:row>55</xdr:row>
      <xdr:rowOff>24740</xdr:rowOff>
    </xdr:from>
    <xdr:to>
      <xdr:col>8</xdr:col>
      <xdr:colOff>161801</xdr:colOff>
      <xdr:row>56</xdr:row>
      <xdr:rowOff>119990</xdr:rowOff>
    </xdr:to>
    <xdr:sp macro="" textlink="">
      <xdr:nvSpPr>
        <xdr:cNvPr id="31" name="AutoShape 99"/>
        <xdr:cNvSpPr>
          <a:spLocks/>
        </xdr:cNvSpPr>
      </xdr:nvSpPr>
      <xdr:spPr bwMode="auto">
        <a:xfrm>
          <a:off x="2097281" y="7263740"/>
          <a:ext cx="38100" cy="21717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276600" y="2192655"/>
          <a:ext cx="32385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4667250" y="2192655"/>
          <a:ext cx="4191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3276600" y="2192655"/>
          <a:ext cx="32385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4667250" y="2192655"/>
          <a:ext cx="4191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32</xdr:row>
      <xdr:rowOff>78105</xdr:rowOff>
    </xdr:from>
    <xdr:to>
      <xdr:col>7</xdr:col>
      <xdr:colOff>40005</xdr:colOff>
      <xdr:row>33</xdr:row>
      <xdr:rowOff>97155</xdr:rowOff>
    </xdr:to>
    <xdr:sp macro="" textlink="">
      <xdr:nvSpPr>
        <xdr:cNvPr id="2" name="AutoShape 8"/>
        <xdr:cNvSpPr>
          <a:spLocks/>
        </xdr:cNvSpPr>
      </xdr:nvSpPr>
      <xdr:spPr bwMode="auto">
        <a:xfrm>
          <a:off x="2636520" y="4215765"/>
          <a:ext cx="17145" cy="140970"/>
        </a:xfrm>
        <a:prstGeom prst="leftBrace">
          <a:avLst>
            <a:gd name="adj1" fmla="val 66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9"/>
  <sheetViews>
    <sheetView tabSelected="1" zoomScaleNormal="100" zoomScaleSheetLayoutView="100" workbookViewId="0"/>
  </sheetViews>
  <sheetFormatPr defaultColWidth="9" defaultRowHeight="9" x14ac:dyDescent="0.2"/>
  <cols>
    <col min="1" max="1" width="0.6640625" style="281" customWidth="1"/>
    <col min="2" max="2" width="10.6640625" style="279" customWidth="1"/>
    <col min="3" max="3" width="0.88671875" style="281" customWidth="1"/>
    <col min="4" max="15" width="7.6640625" style="281" customWidth="1"/>
    <col min="16" max="16384" width="9" style="281"/>
  </cols>
  <sheetData>
    <row r="1" spans="1:15" ht="12" customHeight="1" thickBot="1" x14ac:dyDescent="0.25">
      <c r="A1" s="28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597</v>
      </c>
    </row>
    <row r="2" spans="1:15" s="5" customFormat="1" ht="12" customHeight="1" thickTop="1" x14ac:dyDescent="0.2">
      <c r="B2" s="557" t="s">
        <v>362</v>
      </c>
      <c r="C2" s="559"/>
      <c r="D2" s="555" t="s">
        <v>363</v>
      </c>
      <c r="E2" s="555"/>
      <c r="F2" s="560" t="s">
        <v>364</v>
      </c>
      <c r="G2" s="561"/>
      <c r="H2" s="560" t="s">
        <v>365</v>
      </c>
      <c r="I2" s="561"/>
      <c r="J2" s="555" t="s">
        <v>366</v>
      </c>
      <c r="K2" s="555"/>
      <c r="L2" s="555" t="s">
        <v>367</v>
      </c>
      <c r="M2" s="555"/>
      <c r="N2" s="555" t="s">
        <v>368</v>
      </c>
      <c r="O2" s="556"/>
    </row>
    <row r="3" spans="1:15" s="283" customFormat="1" ht="9.9" customHeight="1" x14ac:dyDescent="0.2">
      <c r="A3" s="282"/>
      <c r="B3" s="558"/>
      <c r="C3" s="558"/>
      <c r="D3" s="396" t="s">
        <v>369</v>
      </c>
      <c r="E3" s="396" t="s">
        <v>370</v>
      </c>
      <c r="F3" s="396" t="s">
        <v>371</v>
      </c>
      <c r="G3" s="396" t="s">
        <v>370</v>
      </c>
      <c r="H3" s="396" t="s">
        <v>371</v>
      </c>
      <c r="I3" s="396" t="s">
        <v>370</v>
      </c>
      <c r="J3" s="396" t="s">
        <v>371</v>
      </c>
      <c r="K3" s="396" t="s">
        <v>372</v>
      </c>
      <c r="L3" s="396" t="s">
        <v>371</v>
      </c>
      <c r="M3" s="396" t="s">
        <v>370</v>
      </c>
      <c r="N3" s="396" t="s">
        <v>371</v>
      </c>
      <c r="O3" s="397" t="s">
        <v>370</v>
      </c>
    </row>
    <row r="4" spans="1:15" s="283" customFormat="1" ht="3.75" customHeight="1" x14ac:dyDescent="0.2">
      <c r="A4" s="284"/>
      <c r="B4" s="392"/>
      <c r="C4" s="392"/>
      <c r="D4" s="431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1:15" ht="9.9" customHeight="1" x14ac:dyDescent="0.2">
      <c r="B5" s="391" t="s">
        <v>373</v>
      </c>
      <c r="C5" s="285"/>
      <c r="D5" s="454">
        <f>SUM(D7:D13)</f>
        <v>57</v>
      </c>
      <c r="E5" s="286">
        <f t="shared" ref="E5:O5" si="0">SUM(E7:E13)</f>
        <v>57</v>
      </c>
      <c r="F5" s="286">
        <f t="shared" si="0"/>
        <v>59</v>
      </c>
      <c r="G5" s="286">
        <f t="shared" si="0"/>
        <v>59</v>
      </c>
      <c r="H5" s="286">
        <f t="shared" si="0"/>
        <v>48</v>
      </c>
      <c r="I5" s="286">
        <f t="shared" si="0"/>
        <v>48</v>
      </c>
      <c r="J5" s="287">
        <f t="shared" si="0"/>
        <v>0</v>
      </c>
      <c r="K5" s="286">
        <f t="shared" si="0"/>
        <v>61</v>
      </c>
      <c r="L5" s="286">
        <f t="shared" si="0"/>
        <v>52</v>
      </c>
      <c r="M5" s="286">
        <f t="shared" si="0"/>
        <v>52</v>
      </c>
      <c r="N5" s="286">
        <f t="shared" si="0"/>
        <v>3</v>
      </c>
      <c r="O5" s="286">
        <f t="shared" si="0"/>
        <v>3</v>
      </c>
    </row>
    <row r="6" spans="1:15" ht="3.75" customHeight="1" x14ac:dyDescent="0.2">
      <c r="B6" s="391"/>
      <c r="C6" s="285"/>
      <c r="D6" s="323"/>
      <c r="E6" s="287"/>
      <c r="F6" s="287"/>
      <c r="G6" s="287"/>
      <c r="H6" s="287"/>
      <c r="I6" s="287"/>
      <c r="J6" s="289"/>
      <c r="K6" s="287"/>
      <c r="L6" s="287"/>
      <c r="M6" s="287"/>
      <c r="N6" s="287"/>
      <c r="O6" s="287"/>
    </row>
    <row r="7" spans="1:15" ht="9.9" customHeight="1" x14ac:dyDescent="0.2">
      <c r="B7" s="390" t="s">
        <v>374</v>
      </c>
      <c r="C7" s="390"/>
      <c r="D7" s="290">
        <v>19</v>
      </c>
      <c r="E7" s="289">
        <v>19</v>
      </c>
      <c r="F7" s="289">
        <v>19</v>
      </c>
      <c r="G7" s="289">
        <v>19</v>
      </c>
      <c r="H7" s="289">
        <v>17</v>
      </c>
      <c r="I7" s="289">
        <v>17</v>
      </c>
      <c r="J7" s="289">
        <v>0</v>
      </c>
      <c r="K7" s="289">
        <v>19</v>
      </c>
      <c r="L7" s="289">
        <v>18</v>
      </c>
      <c r="M7" s="289">
        <v>18</v>
      </c>
      <c r="N7" s="289">
        <v>0</v>
      </c>
      <c r="O7" s="289">
        <v>0</v>
      </c>
    </row>
    <row r="8" spans="1:15" ht="9.9" customHeight="1" x14ac:dyDescent="0.2">
      <c r="B8" s="390" t="s">
        <v>375</v>
      </c>
      <c r="C8" s="390"/>
      <c r="D8" s="290">
        <v>9</v>
      </c>
      <c r="E8" s="289">
        <v>9</v>
      </c>
      <c r="F8" s="289">
        <v>9</v>
      </c>
      <c r="G8" s="289">
        <v>9</v>
      </c>
      <c r="H8" s="289">
        <v>9</v>
      </c>
      <c r="I8" s="289">
        <v>9</v>
      </c>
      <c r="J8" s="289">
        <v>0</v>
      </c>
      <c r="K8" s="289">
        <v>9</v>
      </c>
      <c r="L8" s="289">
        <v>9</v>
      </c>
      <c r="M8" s="289">
        <v>9</v>
      </c>
      <c r="N8" s="289">
        <v>1</v>
      </c>
      <c r="O8" s="289">
        <v>1</v>
      </c>
    </row>
    <row r="9" spans="1:15" ht="9.9" customHeight="1" x14ac:dyDescent="0.2">
      <c r="B9" s="390" t="s">
        <v>376</v>
      </c>
      <c r="C9" s="390"/>
      <c r="D9" s="290">
        <v>3</v>
      </c>
      <c r="E9" s="289">
        <v>3</v>
      </c>
      <c r="F9" s="289">
        <v>5</v>
      </c>
      <c r="G9" s="289">
        <v>5</v>
      </c>
      <c r="H9" s="289">
        <v>3</v>
      </c>
      <c r="I9" s="289">
        <v>3</v>
      </c>
      <c r="J9" s="289">
        <v>0</v>
      </c>
      <c r="K9" s="289">
        <v>5</v>
      </c>
      <c r="L9" s="289">
        <v>5</v>
      </c>
      <c r="M9" s="289">
        <v>5</v>
      </c>
      <c r="N9" s="289">
        <v>1</v>
      </c>
      <c r="O9" s="289">
        <v>1</v>
      </c>
    </row>
    <row r="10" spans="1:15" ht="9.75" customHeight="1" x14ac:dyDescent="0.2">
      <c r="B10" s="390" t="s">
        <v>377</v>
      </c>
      <c r="C10" s="390"/>
      <c r="D10" s="290">
        <v>6</v>
      </c>
      <c r="E10" s="289">
        <v>6</v>
      </c>
      <c r="F10" s="289">
        <v>7</v>
      </c>
      <c r="G10" s="289">
        <v>7</v>
      </c>
      <c r="H10" s="289">
        <v>6</v>
      </c>
      <c r="I10" s="289">
        <v>6</v>
      </c>
      <c r="J10" s="289">
        <v>0</v>
      </c>
      <c r="K10" s="289">
        <v>7</v>
      </c>
      <c r="L10" s="289">
        <v>5</v>
      </c>
      <c r="M10" s="289">
        <v>5</v>
      </c>
      <c r="N10" s="289">
        <v>0</v>
      </c>
      <c r="O10" s="289">
        <v>0</v>
      </c>
    </row>
    <row r="11" spans="1:15" ht="9.9" customHeight="1" x14ac:dyDescent="0.2">
      <c r="B11" s="390" t="s">
        <v>378</v>
      </c>
      <c r="C11" s="390"/>
      <c r="D11" s="290">
        <v>6</v>
      </c>
      <c r="E11" s="289">
        <v>6</v>
      </c>
      <c r="F11" s="289">
        <v>5</v>
      </c>
      <c r="G11" s="289">
        <v>5</v>
      </c>
      <c r="H11" s="289">
        <v>4</v>
      </c>
      <c r="I11" s="289">
        <v>4</v>
      </c>
      <c r="J11" s="289">
        <v>0</v>
      </c>
      <c r="K11" s="289">
        <v>6</v>
      </c>
      <c r="L11" s="289">
        <v>2</v>
      </c>
      <c r="M11" s="289">
        <v>2</v>
      </c>
      <c r="N11" s="289">
        <v>0</v>
      </c>
      <c r="O11" s="289">
        <v>0</v>
      </c>
    </row>
    <row r="12" spans="1:15" ht="9.9" customHeight="1" x14ac:dyDescent="0.2">
      <c r="B12" s="390" t="s">
        <v>379</v>
      </c>
      <c r="C12" s="390"/>
      <c r="D12" s="290">
        <v>12</v>
      </c>
      <c r="E12" s="289">
        <v>12</v>
      </c>
      <c r="F12" s="289">
        <v>12</v>
      </c>
      <c r="G12" s="289">
        <v>12</v>
      </c>
      <c r="H12" s="289">
        <v>7</v>
      </c>
      <c r="I12" s="289">
        <v>7</v>
      </c>
      <c r="J12" s="289">
        <v>0</v>
      </c>
      <c r="K12" s="289">
        <v>12</v>
      </c>
      <c r="L12" s="289">
        <v>10</v>
      </c>
      <c r="M12" s="289">
        <v>10</v>
      </c>
      <c r="N12" s="289">
        <v>1</v>
      </c>
      <c r="O12" s="289">
        <v>1</v>
      </c>
    </row>
    <row r="13" spans="1:15" ht="9.9" customHeight="1" x14ac:dyDescent="0.2">
      <c r="B13" s="390" t="s">
        <v>380</v>
      </c>
      <c r="C13" s="390"/>
      <c r="D13" s="290">
        <v>2</v>
      </c>
      <c r="E13" s="289">
        <v>2</v>
      </c>
      <c r="F13" s="289">
        <v>2</v>
      </c>
      <c r="G13" s="289">
        <v>2</v>
      </c>
      <c r="H13" s="289">
        <v>2</v>
      </c>
      <c r="I13" s="289">
        <v>2</v>
      </c>
      <c r="J13" s="289">
        <v>0</v>
      </c>
      <c r="K13" s="289">
        <v>3</v>
      </c>
      <c r="L13" s="289">
        <v>3</v>
      </c>
      <c r="M13" s="289">
        <v>3</v>
      </c>
      <c r="N13" s="289">
        <v>0</v>
      </c>
      <c r="O13" s="289">
        <v>0</v>
      </c>
    </row>
    <row r="14" spans="1:15" ht="3" customHeight="1" thickBot="1" x14ac:dyDescent="0.25">
      <c r="A14" s="280"/>
      <c r="B14" s="1"/>
      <c r="C14" s="280"/>
      <c r="D14" s="291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</row>
    <row r="15" spans="1:15" ht="4.5" customHeight="1" thickTop="1" x14ac:dyDescent="0.2">
      <c r="A15" s="292"/>
      <c r="B15" s="28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</row>
    <row r="16" spans="1:15" ht="9" customHeight="1" x14ac:dyDescent="0.2">
      <c r="A16" s="292"/>
      <c r="B16" s="72" t="s">
        <v>381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</row>
    <row r="17" spans="1:16" ht="9" customHeight="1" x14ac:dyDescent="0.2">
      <c r="A17" s="292"/>
      <c r="B17" s="72" t="s">
        <v>382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</row>
    <row r="18" spans="1:16" ht="9" customHeight="1" x14ac:dyDescent="0.2">
      <c r="A18" s="292"/>
      <c r="B18" s="72" t="s">
        <v>383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</row>
    <row r="19" spans="1:16" ht="10.5" customHeight="1" x14ac:dyDescent="0.2">
      <c r="A19" s="292"/>
      <c r="B19" s="72" t="s">
        <v>384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</row>
    <row r="20" spans="1:16" ht="9.75" customHeight="1" x14ac:dyDescent="0.2">
      <c r="B20" s="2" t="s">
        <v>385</v>
      </c>
    </row>
    <row r="21" spans="1:16" ht="9.6" x14ac:dyDescent="0.15">
      <c r="B21" s="114" t="s">
        <v>386</v>
      </c>
    </row>
    <row r="22" spans="1:16" x14ac:dyDescent="0.15">
      <c r="B22" s="137"/>
    </row>
    <row r="23" spans="1:16" x14ac:dyDescent="0.15">
      <c r="B23" s="137"/>
    </row>
    <row r="24" spans="1:16" x14ac:dyDescent="0.15">
      <c r="B24" s="137"/>
    </row>
    <row r="25" spans="1:16" x14ac:dyDescent="0.15">
      <c r="B25" s="137"/>
    </row>
    <row r="26" spans="1:16" x14ac:dyDescent="0.15">
      <c r="B26" s="137"/>
    </row>
    <row r="27" spans="1:16" x14ac:dyDescent="0.15">
      <c r="B27" s="137"/>
    </row>
    <row r="29" spans="1:16" x14ac:dyDescent="0.2"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</row>
  </sheetData>
  <mergeCells count="8">
    <mergeCell ref="L2:M2"/>
    <mergeCell ref="N2:O2"/>
    <mergeCell ref="B2:B3"/>
    <mergeCell ref="C2:C3"/>
    <mergeCell ref="D2:E2"/>
    <mergeCell ref="F2:G2"/>
    <mergeCell ref="H2:I2"/>
    <mergeCell ref="J2:K2"/>
  </mergeCells>
  <phoneticPr fontId="3"/>
  <printOptions horizontalCentered="1"/>
  <pageMargins left="0.70866141732283472" right="0.78740157480314965" top="0.98425196850393704" bottom="0.98425196850393704" header="0.51181102362204722" footer="0.51181102362204722"/>
  <pageSetup paperSize="9" scale="110" orientation="landscape" r:id="rId1"/>
  <headerFooter alignWithMargins="0">
    <oddHeader>&amp;L&amp;9一般環境大気測定局における環境基準の達成状況&amp;R&amp;8&amp;F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C55"/>
  <sheetViews>
    <sheetView zoomScaleNormal="100" workbookViewId="0"/>
  </sheetViews>
  <sheetFormatPr defaultColWidth="9" defaultRowHeight="9" x14ac:dyDescent="0.2"/>
  <cols>
    <col min="1" max="1" width="1" style="493" customWidth="1"/>
    <col min="2" max="2" width="9.6640625" style="493" customWidth="1"/>
    <col min="3" max="3" width="1" style="493" customWidth="1"/>
    <col min="4" max="6" width="8.21875" style="493" bestFit="1" customWidth="1"/>
    <col min="7" max="7" width="7.21875" style="493" bestFit="1" customWidth="1"/>
    <col min="8" max="8" width="4.6640625" style="493" customWidth="1"/>
    <col min="9" max="9" width="4.109375" style="493" customWidth="1"/>
    <col min="10" max="10" width="2.109375" style="513" customWidth="1"/>
    <col min="11" max="11" width="4.6640625" style="493" customWidth="1"/>
    <col min="12" max="12" width="2" style="493" customWidth="1"/>
    <col min="13" max="13" width="8.21875" style="493" bestFit="1" customWidth="1"/>
    <col min="14" max="14" width="4.44140625" style="493" customWidth="1"/>
    <col min="15" max="15" width="4.33203125" style="493" customWidth="1"/>
    <col min="16" max="16" width="5.6640625" style="493" bestFit="1" customWidth="1"/>
    <col min="17" max="17" width="5.33203125" style="493" customWidth="1"/>
    <col min="18" max="18" width="8.21875" style="493" bestFit="1" customWidth="1"/>
    <col min="19" max="19" width="6.109375" style="493" customWidth="1"/>
    <col min="20" max="20" width="8.21875" style="493" bestFit="1" customWidth="1"/>
    <col min="21" max="21" width="5.88671875" style="493" customWidth="1"/>
    <col min="22" max="22" width="5.6640625" style="493" customWidth="1"/>
    <col min="23" max="23" width="5.33203125" style="493" customWidth="1"/>
    <col min="24" max="24" width="5.6640625" style="493" customWidth="1"/>
    <col min="25" max="25" width="5.88671875" style="493" customWidth="1"/>
    <col min="26" max="26" width="5.6640625" style="493" customWidth="1"/>
    <col min="27" max="27" width="5.88671875" style="493" customWidth="1"/>
    <col min="28" max="28" width="5.6640625" style="493" customWidth="1"/>
    <col min="29" max="16384" width="9" style="493"/>
  </cols>
  <sheetData>
    <row r="1" spans="1:29" ht="12" customHeight="1" thickBot="1" x14ac:dyDescent="0.25">
      <c r="A1" s="70" t="s">
        <v>561</v>
      </c>
      <c r="B1" s="550"/>
      <c r="C1" s="550"/>
      <c r="D1" s="550"/>
      <c r="E1" s="550"/>
      <c r="F1" s="550"/>
      <c r="G1" s="550"/>
      <c r="H1" s="550"/>
      <c r="I1" s="550"/>
      <c r="K1" s="550"/>
      <c r="L1" s="550"/>
      <c r="M1" s="550"/>
      <c r="N1" s="550"/>
      <c r="O1" s="550"/>
      <c r="P1" s="550"/>
      <c r="Q1" s="550"/>
      <c r="R1" s="1"/>
      <c r="S1" s="550"/>
      <c r="T1" s="550"/>
      <c r="U1" s="550"/>
      <c r="V1" s="550"/>
      <c r="W1" s="550"/>
      <c r="X1" s="550"/>
      <c r="Y1" s="550"/>
      <c r="Z1" s="550"/>
      <c r="AA1" s="550"/>
      <c r="AB1" s="3" t="s">
        <v>598</v>
      </c>
      <c r="AC1" s="28"/>
    </row>
    <row r="2" spans="1:29" s="5" customFormat="1" ht="15" customHeight="1" thickTop="1" x14ac:dyDescent="0.2">
      <c r="B2" s="514"/>
      <c r="C2" s="515"/>
      <c r="D2" s="556" t="s">
        <v>562</v>
      </c>
      <c r="E2" s="617"/>
      <c r="F2" s="556" t="s">
        <v>563</v>
      </c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556" t="s">
        <v>564</v>
      </c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516"/>
    </row>
    <row r="3" spans="1:29" s="6" customFormat="1" ht="17.25" customHeight="1" x14ac:dyDescent="0.2">
      <c r="B3" s="546" t="s">
        <v>565</v>
      </c>
      <c r="C3" s="517"/>
      <c r="D3" s="619" t="s">
        <v>566</v>
      </c>
      <c r="E3" s="619" t="s">
        <v>567</v>
      </c>
      <c r="F3" s="591" t="s">
        <v>338</v>
      </c>
      <c r="G3" s="547" t="s">
        <v>568</v>
      </c>
      <c r="H3" s="547" t="s">
        <v>569</v>
      </c>
      <c r="I3" s="547" t="s">
        <v>570</v>
      </c>
      <c r="J3" s="518"/>
      <c r="K3" s="519" t="s">
        <v>571</v>
      </c>
      <c r="L3" s="520"/>
      <c r="M3" s="620" t="s">
        <v>572</v>
      </c>
      <c r="N3" s="619" t="s">
        <v>573</v>
      </c>
      <c r="O3" s="547" t="s">
        <v>574</v>
      </c>
      <c r="P3" s="619" t="s">
        <v>575</v>
      </c>
      <c r="Q3" s="587" t="s">
        <v>532</v>
      </c>
      <c r="R3" s="624" t="s">
        <v>338</v>
      </c>
      <c r="S3" s="628" t="s">
        <v>576</v>
      </c>
      <c r="T3" s="619" t="s">
        <v>577</v>
      </c>
      <c r="U3" s="619" t="s">
        <v>578</v>
      </c>
      <c r="V3" s="622" t="s">
        <v>579</v>
      </c>
      <c r="W3" s="624" t="s">
        <v>580</v>
      </c>
      <c r="X3" s="622" t="s">
        <v>581</v>
      </c>
      <c r="Y3" s="624" t="s">
        <v>582</v>
      </c>
      <c r="Z3" s="619" t="s">
        <v>583</v>
      </c>
      <c r="AA3" s="619" t="s">
        <v>532</v>
      </c>
      <c r="AB3" s="625" t="s">
        <v>584</v>
      </c>
    </row>
    <row r="4" spans="1:29" s="6" customFormat="1" ht="17.25" customHeight="1" x14ac:dyDescent="0.2">
      <c r="A4" s="7"/>
      <c r="B4" s="521"/>
      <c r="C4" s="522"/>
      <c r="D4" s="573"/>
      <c r="E4" s="573"/>
      <c r="F4" s="570"/>
      <c r="G4" s="542" t="s">
        <v>585</v>
      </c>
      <c r="H4" s="542" t="s">
        <v>586</v>
      </c>
      <c r="I4" s="542" t="s">
        <v>585</v>
      </c>
      <c r="J4" s="545"/>
      <c r="K4" s="523" t="s">
        <v>587</v>
      </c>
      <c r="L4" s="524"/>
      <c r="M4" s="621"/>
      <c r="N4" s="573"/>
      <c r="O4" s="542" t="s">
        <v>588</v>
      </c>
      <c r="P4" s="573"/>
      <c r="Q4" s="588"/>
      <c r="R4" s="570"/>
      <c r="S4" s="629"/>
      <c r="T4" s="573"/>
      <c r="U4" s="573"/>
      <c r="V4" s="623"/>
      <c r="W4" s="570"/>
      <c r="X4" s="623"/>
      <c r="Y4" s="570"/>
      <c r="Z4" s="573"/>
      <c r="AA4" s="573"/>
      <c r="AB4" s="566"/>
    </row>
    <row r="5" spans="1:29" s="6" customFormat="1" ht="6.75" customHeight="1" x14ac:dyDescent="0.2">
      <c r="B5" s="548"/>
      <c r="C5" s="525"/>
      <c r="D5" s="526"/>
      <c r="E5" s="527"/>
      <c r="F5" s="527"/>
      <c r="G5" s="527"/>
      <c r="H5" s="527"/>
      <c r="I5" s="527"/>
      <c r="J5" s="527"/>
      <c r="K5" s="528"/>
      <c r="L5" s="528"/>
      <c r="M5" s="527"/>
      <c r="N5" s="527"/>
      <c r="O5" s="527"/>
      <c r="P5" s="527"/>
      <c r="Q5" s="527"/>
      <c r="R5" s="527"/>
      <c r="S5" s="529"/>
      <c r="T5" s="530"/>
      <c r="U5" s="530"/>
      <c r="V5" s="531"/>
      <c r="W5" s="527"/>
      <c r="X5" s="530"/>
      <c r="Y5" s="530"/>
      <c r="Z5" s="530"/>
      <c r="AA5" s="530"/>
      <c r="AB5" s="530"/>
    </row>
    <row r="6" spans="1:29" ht="15.75" customHeight="1" x14ac:dyDescent="0.2">
      <c r="A6" s="550"/>
      <c r="B6" s="202" t="s">
        <v>589</v>
      </c>
      <c r="C6" s="532"/>
      <c r="D6" s="323">
        <v>3790</v>
      </c>
      <c r="E6" s="287">
        <v>2914</v>
      </c>
      <c r="F6" s="287">
        <v>3790</v>
      </c>
      <c r="G6" s="533">
        <v>1158</v>
      </c>
      <c r="H6" s="534">
        <v>149</v>
      </c>
      <c r="I6" s="534">
        <v>6</v>
      </c>
      <c r="J6" s="330" t="s">
        <v>489</v>
      </c>
      <c r="K6" s="330">
        <v>28</v>
      </c>
      <c r="L6" s="535" t="s">
        <v>490</v>
      </c>
      <c r="M6" s="330">
        <v>1719</v>
      </c>
      <c r="N6" s="534">
        <v>237</v>
      </c>
      <c r="O6" s="330">
        <v>0</v>
      </c>
      <c r="P6" s="534">
        <v>447</v>
      </c>
      <c r="Q6" s="536">
        <v>74</v>
      </c>
      <c r="R6" s="330">
        <v>3790</v>
      </c>
      <c r="S6" s="330">
        <v>259</v>
      </c>
      <c r="T6" s="330">
        <v>1052</v>
      </c>
      <c r="U6" s="330">
        <v>181</v>
      </c>
      <c r="V6" s="330">
        <v>15</v>
      </c>
      <c r="W6" s="330">
        <v>73</v>
      </c>
      <c r="X6" s="330">
        <v>368</v>
      </c>
      <c r="Y6" s="330">
        <v>463</v>
      </c>
      <c r="Z6" s="330">
        <v>679</v>
      </c>
      <c r="AA6" s="330">
        <v>123</v>
      </c>
      <c r="AB6" s="330">
        <v>577</v>
      </c>
    </row>
    <row r="7" spans="1:29" ht="15.75" customHeight="1" x14ac:dyDescent="0.2">
      <c r="A7" s="550"/>
      <c r="B7" s="202" t="s">
        <v>590</v>
      </c>
      <c r="C7" s="532"/>
      <c r="D7" s="323">
        <v>3446</v>
      </c>
      <c r="E7" s="287">
        <v>3365</v>
      </c>
      <c r="F7" s="287">
        <v>3446</v>
      </c>
      <c r="G7" s="533">
        <v>985</v>
      </c>
      <c r="H7" s="534">
        <v>139</v>
      </c>
      <c r="I7" s="534">
        <v>1</v>
      </c>
      <c r="J7" s="330" t="s">
        <v>489</v>
      </c>
      <c r="K7" s="330">
        <v>16</v>
      </c>
      <c r="L7" s="535" t="s">
        <v>490</v>
      </c>
      <c r="M7" s="330">
        <v>1514</v>
      </c>
      <c r="N7" s="534">
        <v>249</v>
      </c>
      <c r="O7" s="330">
        <v>2</v>
      </c>
      <c r="P7" s="534">
        <v>460</v>
      </c>
      <c r="Q7" s="536">
        <v>96</v>
      </c>
      <c r="R7" s="330">
        <v>3446</v>
      </c>
      <c r="S7" s="330">
        <v>200</v>
      </c>
      <c r="T7" s="330">
        <v>1003</v>
      </c>
      <c r="U7" s="330">
        <v>175</v>
      </c>
      <c r="V7" s="330">
        <v>16</v>
      </c>
      <c r="W7" s="330">
        <v>55</v>
      </c>
      <c r="X7" s="330">
        <v>305</v>
      </c>
      <c r="Y7" s="330">
        <v>454</v>
      </c>
      <c r="Z7" s="330">
        <v>578</v>
      </c>
      <c r="AA7" s="330">
        <v>109</v>
      </c>
      <c r="AB7" s="330">
        <v>551</v>
      </c>
    </row>
    <row r="8" spans="1:29" ht="15.75" customHeight="1" x14ac:dyDescent="0.2">
      <c r="A8" s="550"/>
      <c r="B8" s="202" t="s">
        <v>591</v>
      </c>
      <c r="C8" s="532"/>
      <c r="D8" s="323">
        <f t="shared" ref="D8:I8" si="0">SUM(D10:D48)</f>
        <v>3481</v>
      </c>
      <c r="E8" s="287">
        <f t="shared" si="0"/>
        <v>3147</v>
      </c>
      <c r="F8" s="287">
        <f t="shared" si="0"/>
        <v>3481</v>
      </c>
      <c r="G8" s="533">
        <f t="shared" si="0"/>
        <v>1040</v>
      </c>
      <c r="H8" s="534">
        <f t="shared" si="0"/>
        <v>152</v>
      </c>
      <c r="I8" s="534">
        <f t="shared" si="0"/>
        <v>0</v>
      </c>
      <c r="J8" s="330" t="s">
        <v>592</v>
      </c>
      <c r="K8" s="330">
        <f>SUM(K10:K48)</f>
        <v>25</v>
      </c>
      <c r="L8" s="535" t="s">
        <v>593</v>
      </c>
      <c r="M8" s="330">
        <f t="shared" ref="M8:AB8" si="1">SUM(M10:M48)</f>
        <v>1521</v>
      </c>
      <c r="N8" s="534">
        <f t="shared" si="1"/>
        <v>277</v>
      </c>
      <c r="O8" s="330">
        <f t="shared" si="1"/>
        <v>0</v>
      </c>
      <c r="P8" s="534">
        <f t="shared" si="1"/>
        <v>381</v>
      </c>
      <c r="Q8" s="536">
        <f t="shared" si="1"/>
        <v>110</v>
      </c>
      <c r="R8" s="330">
        <f t="shared" si="1"/>
        <v>3481</v>
      </c>
      <c r="S8" s="330">
        <f t="shared" si="1"/>
        <v>190</v>
      </c>
      <c r="T8" s="330">
        <f t="shared" si="1"/>
        <v>1016</v>
      </c>
      <c r="U8" s="330">
        <f t="shared" si="1"/>
        <v>163</v>
      </c>
      <c r="V8" s="330">
        <f t="shared" si="1"/>
        <v>12</v>
      </c>
      <c r="W8" s="330">
        <f t="shared" si="1"/>
        <v>74</v>
      </c>
      <c r="X8" s="330">
        <f t="shared" si="1"/>
        <v>396</v>
      </c>
      <c r="Y8" s="330">
        <f t="shared" si="1"/>
        <v>434</v>
      </c>
      <c r="Z8" s="330">
        <f t="shared" si="1"/>
        <v>582</v>
      </c>
      <c r="AA8" s="330">
        <f t="shared" si="1"/>
        <v>118</v>
      </c>
      <c r="AB8" s="330">
        <f t="shared" si="1"/>
        <v>496</v>
      </c>
    </row>
    <row r="9" spans="1:29" ht="9" customHeight="1" x14ac:dyDescent="0.2">
      <c r="A9" s="550"/>
      <c r="B9" s="544"/>
      <c r="C9" s="28"/>
      <c r="D9" s="290"/>
      <c r="E9" s="289"/>
      <c r="F9" s="330"/>
      <c r="G9" s="311"/>
      <c r="H9" s="311"/>
      <c r="I9" s="311"/>
      <c r="J9" s="311"/>
      <c r="K9" s="537"/>
      <c r="L9" s="537"/>
      <c r="M9" s="311"/>
      <c r="N9" s="311"/>
      <c r="O9" s="311"/>
      <c r="P9" s="311"/>
      <c r="Q9" s="311"/>
      <c r="R9" s="311" t="s">
        <v>227</v>
      </c>
      <c r="S9" s="311"/>
      <c r="T9" s="311"/>
      <c r="U9" s="311"/>
      <c r="V9" s="538"/>
      <c r="W9" s="311"/>
      <c r="X9" s="311"/>
      <c r="Y9" s="311"/>
      <c r="Z9" s="311"/>
      <c r="AA9" s="311"/>
      <c r="AB9" s="311"/>
    </row>
    <row r="10" spans="1:29" ht="9.6" x14ac:dyDescent="0.2">
      <c r="A10" s="550"/>
      <c r="B10" s="543" t="s">
        <v>231</v>
      </c>
      <c r="C10" s="539"/>
      <c r="D10" s="311">
        <f>F10</f>
        <v>1242</v>
      </c>
      <c r="E10" s="311">
        <v>1119</v>
      </c>
      <c r="F10" s="311">
        <f>SUM(G10:Q10)-K10</f>
        <v>1242</v>
      </c>
      <c r="G10" s="311">
        <v>459</v>
      </c>
      <c r="H10" s="311">
        <v>73</v>
      </c>
      <c r="I10" s="311">
        <v>0</v>
      </c>
      <c r="J10" s="311"/>
      <c r="K10" s="311">
        <v>4</v>
      </c>
      <c r="L10" s="540"/>
      <c r="M10" s="311">
        <v>468</v>
      </c>
      <c r="N10" s="311">
        <v>123</v>
      </c>
      <c r="O10" s="311">
        <v>0</v>
      </c>
      <c r="P10" s="311">
        <v>119</v>
      </c>
      <c r="Q10" s="311">
        <v>0</v>
      </c>
      <c r="R10" s="289">
        <f>SUM(S10:AB10)</f>
        <v>1242</v>
      </c>
      <c r="S10" s="311">
        <v>94</v>
      </c>
      <c r="T10" s="311">
        <v>480</v>
      </c>
      <c r="U10" s="311">
        <v>53</v>
      </c>
      <c r="V10" s="311">
        <v>4</v>
      </c>
      <c r="W10" s="311">
        <v>27</v>
      </c>
      <c r="X10" s="311">
        <v>127</v>
      </c>
      <c r="Y10" s="311">
        <v>202</v>
      </c>
      <c r="Z10" s="311">
        <v>126</v>
      </c>
      <c r="AA10" s="311">
        <v>10</v>
      </c>
      <c r="AB10" s="311">
        <v>119</v>
      </c>
    </row>
    <row r="11" spans="1:29" ht="9.6" x14ac:dyDescent="0.2">
      <c r="A11" s="550"/>
      <c r="B11" s="543" t="s">
        <v>23</v>
      </c>
      <c r="C11" s="539"/>
      <c r="D11" s="311">
        <f>F11</f>
        <v>721</v>
      </c>
      <c r="E11" s="311">
        <v>627</v>
      </c>
      <c r="F11" s="311">
        <f t="shared" ref="F11:F48" si="2">SUM(G11:Q11)-K11</f>
        <v>721</v>
      </c>
      <c r="G11" s="311">
        <v>99</v>
      </c>
      <c r="H11" s="311">
        <v>22</v>
      </c>
      <c r="I11" s="311">
        <v>0</v>
      </c>
      <c r="J11" s="311"/>
      <c r="K11" s="311">
        <v>11</v>
      </c>
      <c r="L11" s="540"/>
      <c r="M11" s="311">
        <v>451</v>
      </c>
      <c r="N11" s="311">
        <v>71</v>
      </c>
      <c r="O11" s="311">
        <v>0</v>
      </c>
      <c r="P11" s="311">
        <v>64</v>
      </c>
      <c r="Q11" s="311">
        <v>14</v>
      </c>
      <c r="R11" s="289">
        <f t="shared" ref="R11:R48" si="3">SUM(S11:AB11)</f>
        <v>721</v>
      </c>
      <c r="S11" s="311">
        <v>4</v>
      </c>
      <c r="T11" s="311">
        <v>207</v>
      </c>
      <c r="U11" s="311">
        <v>19</v>
      </c>
      <c r="V11" s="311">
        <v>3</v>
      </c>
      <c r="W11" s="311">
        <v>19</v>
      </c>
      <c r="X11" s="311">
        <v>83</v>
      </c>
      <c r="Y11" s="311">
        <v>62</v>
      </c>
      <c r="Z11" s="311">
        <v>117</v>
      </c>
      <c r="AA11" s="311">
        <v>82</v>
      </c>
      <c r="AB11" s="311">
        <v>125</v>
      </c>
    </row>
    <row r="12" spans="1:29" ht="9.6" x14ac:dyDescent="0.2">
      <c r="A12" s="550"/>
      <c r="B12" s="543" t="s">
        <v>25</v>
      </c>
      <c r="C12" s="539"/>
      <c r="D12" s="311">
        <f t="shared" ref="D12:D48" si="4">F12</f>
        <v>167</v>
      </c>
      <c r="E12" s="311">
        <v>150</v>
      </c>
      <c r="F12" s="311">
        <f t="shared" si="2"/>
        <v>167</v>
      </c>
      <c r="G12" s="311">
        <v>20</v>
      </c>
      <c r="H12" s="311">
        <v>4</v>
      </c>
      <c r="I12" s="311">
        <v>0</v>
      </c>
      <c r="J12" s="311"/>
      <c r="K12" s="311">
        <v>0</v>
      </c>
      <c r="L12" s="540"/>
      <c r="M12" s="311">
        <v>96</v>
      </c>
      <c r="N12" s="311">
        <v>25</v>
      </c>
      <c r="O12" s="311">
        <v>0</v>
      </c>
      <c r="P12" s="311">
        <v>22</v>
      </c>
      <c r="Q12" s="311">
        <v>0</v>
      </c>
      <c r="R12" s="289">
        <f t="shared" si="3"/>
        <v>167</v>
      </c>
      <c r="S12" s="311">
        <v>4</v>
      </c>
      <c r="T12" s="311">
        <v>49</v>
      </c>
      <c r="U12" s="311">
        <v>16</v>
      </c>
      <c r="V12" s="311">
        <v>0</v>
      </c>
      <c r="W12" s="311">
        <v>8</v>
      </c>
      <c r="X12" s="311">
        <v>39</v>
      </c>
      <c r="Y12" s="311">
        <v>26</v>
      </c>
      <c r="Z12" s="311">
        <v>6</v>
      </c>
      <c r="AA12" s="311">
        <v>3</v>
      </c>
      <c r="AB12" s="311">
        <v>16</v>
      </c>
    </row>
    <row r="13" spans="1:29" ht="9.6" x14ac:dyDescent="0.2">
      <c r="A13" s="550"/>
      <c r="B13" s="543" t="s">
        <v>26</v>
      </c>
      <c r="C13" s="539"/>
      <c r="D13" s="311">
        <f t="shared" si="4"/>
        <v>44</v>
      </c>
      <c r="E13" s="311">
        <v>43</v>
      </c>
      <c r="F13" s="311">
        <f t="shared" si="2"/>
        <v>44</v>
      </c>
      <c r="G13" s="311">
        <v>8</v>
      </c>
      <c r="H13" s="311">
        <v>0</v>
      </c>
      <c r="I13" s="311">
        <v>0</v>
      </c>
      <c r="J13" s="311"/>
      <c r="K13" s="311">
        <v>0</v>
      </c>
      <c r="L13" s="540"/>
      <c r="M13" s="311">
        <v>29</v>
      </c>
      <c r="N13" s="311">
        <v>4</v>
      </c>
      <c r="O13" s="311">
        <v>0</v>
      </c>
      <c r="P13" s="311">
        <v>3</v>
      </c>
      <c r="Q13" s="311">
        <v>0</v>
      </c>
      <c r="R13" s="289">
        <f t="shared" si="3"/>
        <v>44</v>
      </c>
      <c r="S13" s="311">
        <v>1</v>
      </c>
      <c r="T13" s="311">
        <v>15</v>
      </c>
      <c r="U13" s="311">
        <v>0</v>
      </c>
      <c r="V13" s="311">
        <v>0</v>
      </c>
      <c r="W13" s="311">
        <v>0</v>
      </c>
      <c r="X13" s="311">
        <v>17</v>
      </c>
      <c r="Y13" s="311">
        <v>9</v>
      </c>
      <c r="Z13" s="311">
        <v>2</v>
      </c>
      <c r="AA13" s="311">
        <v>0</v>
      </c>
      <c r="AB13" s="311">
        <v>0</v>
      </c>
    </row>
    <row r="14" spans="1:29" ht="9.6" x14ac:dyDescent="0.2">
      <c r="A14" s="550"/>
      <c r="B14" s="543" t="s">
        <v>27</v>
      </c>
      <c r="C14" s="539"/>
      <c r="D14" s="311">
        <f t="shared" si="4"/>
        <v>101</v>
      </c>
      <c r="E14" s="311">
        <v>114</v>
      </c>
      <c r="F14" s="311">
        <f t="shared" si="2"/>
        <v>101</v>
      </c>
      <c r="G14" s="311">
        <v>26</v>
      </c>
      <c r="H14" s="311">
        <v>3</v>
      </c>
      <c r="I14" s="311">
        <v>0</v>
      </c>
      <c r="J14" s="311"/>
      <c r="K14" s="311">
        <v>1</v>
      </c>
      <c r="L14" s="540"/>
      <c r="M14" s="311">
        <v>41</v>
      </c>
      <c r="N14" s="311">
        <v>2</v>
      </c>
      <c r="O14" s="311">
        <v>0</v>
      </c>
      <c r="P14" s="311">
        <v>26</v>
      </c>
      <c r="Q14" s="311">
        <v>3</v>
      </c>
      <c r="R14" s="289">
        <f t="shared" si="3"/>
        <v>101</v>
      </c>
      <c r="S14" s="311">
        <v>2</v>
      </c>
      <c r="T14" s="311">
        <v>23</v>
      </c>
      <c r="U14" s="311">
        <v>4</v>
      </c>
      <c r="V14" s="311">
        <v>0</v>
      </c>
      <c r="W14" s="311">
        <v>4</v>
      </c>
      <c r="X14" s="311">
        <v>11</v>
      </c>
      <c r="Y14" s="311">
        <v>19</v>
      </c>
      <c r="Z14" s="311">
        <v>17</v>
      </c>
      <c r="AA14" s="311">
        <v>1</v>
      </c>
      <c r="AB14" s="311">
        <v>20</v>
      </c>
    </row>
    <row r="15" spans="1:29" ht="9" customHeight="1" x14ac:dyDescent="0.2">
      <c r="A15" s="550"/>
      <c r="B15" s="543"/>
      <c r="C15" s="539"/>
      <c r="D15" s="311"/>
      <c r="E15" s="311"/>
      <c r="F15" s="311"/>
      <c r="G15" s="311"/>
      <c r="H15" s="311"/>
      <c r="I15" s="311"/>
      <c r="J15" s="311"/>
      <c r="K15" s="311"/>
      <c r="L15" s="540"/>
      <c r="M15" s="311"/>
      <c r="N15" s="311"/>
      <c r="O15" s="311"/>
      <c r="P15" s="311"/>
      <c r="Q15" s="311"/>
      <c r="R15" s="289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</row>
    <row r="16" spans="1:29" ht="9.6" x14ac:dyDescent="0.2">
      <c r="A16" s="550"/>
      <c r="B16" s="543" t="s">
        <v>28</v>
      </c>
      <c r="C16" s="539"/>
      <c r="D16" s="311">
        <f t="shared" si="4"/>
        <v>45</v>
      </c>
      <c r="E16" s="311">
        <v>46</v>
      </c>
      <c r="F16" s="311">
        <f t="shared" si="2"/>
        <v>45</v>
      </c>
      <c r="G16" s="311">
        <v>8</v>
      </c>
      <c r="H16" s="311">
        <v>0</v>
      </c>
      <c r="I16" s="311">
        <v>0</v>
      </c>
      <c r="J16" s="311"/>
      <c r="K16" s="311">
        <v>0</v>
      </c>
      <c r="L16" s="540"/>
      <c r="M16" s="311">
        <v>26</v>
      </c>
      <c r="N16" s="311">
        <v>4</v>
      </c>
      <c r="O16" s="311">
        <v>0</v>
      </c>
      <c r="P16" s="311">
        <v>7</v>
      </c>
      <c r="Q16" s="311">
        <v>0</v>
      </c>
      <c r="R16" s="289">
        <f t="shared" si="3"/>
        <v>45</v>
      </c>
      <c r="S16" s="311">
        <v>2</v>
      </c>
      <c r="T16" s="311">
        <v>18</v>
      </c>
      <c r="U16" s="311">
        <v>2</v>
      </c>
      <c r="V16" s="311">
        <v>0</v>
      </c>
      <c r="W16" s="311">
        <v>1</v>
      </c>
      <c r="X16" s="311">
        <v>8</v>
      </c>
      <c r="Y16" s="311">
        <v>7</v>
      </c>
      <c r="Z16" s="311">
        <v>5</v>
      </c>
      <c r="AA16" s="311">
        <v>0</v>
      </c>
      <c r="AB16" s="311">
        <v>2</v>
      </c>
    </row>
    <row r="17" spans="1:28" ht="9.6" x14ac:dyDescent="0.2">
      <c r="A17" s="550"/>
      <c r="B17" s="543" t="s">
        <v>29</v>
      </c>
      <c r="C17" s="539"/>
      <c r="D17" s="311">
        <f t="shared" si="4"/>
        <v>268</v>
      </c>
      <c r="E17" s="311">
        <v>207</v>
      </c>
      <c r="F17" s="311">
        <f t="shared" si="2"/>
        <v>268</v>
      </c>
      <c r="G17" s="311">
        <v>101</v>
      </c>
      <c r="H17" s="311">
        <v>2</v>
      </c>
      <c r="I17" s="311">
        <v>0</v>
      </c>
      <c r="J17" s="311"/>
      <c r="K17" s="311">
        <v>3</v>
      </c>
      <c r="L17" s="540"/>
      <c r="M17" s="311">
        <v>112</v>
      </c>
      <c r="N17" s="311">
        <v>19</v>
      </c>
      <c r="O17" s="311">
        <v>0</v>
      </c>
      <c r="P17" s="311">
        <v>28</v>
      </c>
      <c r="Q17" s="311">
        <v>6</v>
      </c>
      <c r="R17" s="289">
        <f t="shared" si="3"/>
        <v>268</v>
      </c>
      <c r="S17" s="311">
        <v>53</v>
      </c>
      <c r="T17" s="311">
        <v>75</v>
      </c>
      <c r="U17" s="311">
        <v>11</v>
      </c>
      <c r="V17" s="311">
        <v>2</v>
      </c>
      <c r="W17" s="311">
        <v>3</v>
      </c>
      <c r="X17" s="311">
        <v>33</v>
      </c>
      <c r="Y17" s="311">
        <v>28</v>
      </c>
      <c r="Z17" s="311">
        <v>30</v>
      </c>
      <c r="AA17" s="311">
        <v>3</v>
      </c>
      <c r="AB17" s="311">
        <v>30</v>
      </c>
    </row>
    <row r="18" spans="1:28" ht="9.6" x14ac:dyDescent="0.2">
      <c r="A18" s="550"/>
      <c r="B18" s="543" t="s">
        <v>30</v>
      </c>
      <c r="C18" s="539"/>
      <c r="D18" s="311">
        <f t="shared" si="4"/>
        <v>66</v>
      </c>
      <c r="E18" s="311">
        <v>67</v>
      </c>
      <c r="F18" s="311">
        <f t="shared" si="2"/>
        <v>66</v>
      </c>
      <c r="G18" s="311">
        <v>29</v>
      </c>
      <c r="H18" s="311">
        <v>3</v>
      </c>
      <c r="I18" s="311">
        <v>0</v>
      </c>
      <c r="J18" s="311"/>
      <c r="K18" s="311">
        <v>0</v>
      </c>
      <c r="L18" s="540"/>
      <c r="M18" s="311">
        <v>25</v>
      </c>
      <c r="N18" s="311">
        <v>1</v>
      </c>
      <c r="O18" s="311">
        <v>0</v>
      </c>
      <c r="P18" s="311">
        <v>8</v>
      </c>
      <c r="Q18" s="311">
        <v>0</v>
      </c>
      <c r="R18" s="289">
        <f t="shared" si="3"/>
        <v>66</v>
      </c>
      <c r="S18" s="311">
        <v>1</v>
      </c>
      <c r="T18" s="311">
        <v>10</v>
      </c>
      <c r="U18" s="311">
        <v>10</v>
      </c>
      <c r="V18" s="311">
        <v>0</v>
      </c>
      <c r="W18" s="311">
        <v>1</v>
      </c>
      <c r="X18" s="311">
        <v>9</v>
      </c>
      <c r="Y18" s="311">
        <v>5</v>
      </c>
      <c r="Z18" s="311">
        <v>24</v>
      </c>
      <c r="AA18" s="311">
        <v>1</v>
      </c>
      <c r="AB18" s="311">
        <v>5</v>
      </c>
    </row>
    <row r="19" spans="1:28" ht="9.6" x14ac:dyDescent="0.2">
      <c r="A19" s="550"/>
      <c r="B19" s="543" t="s">
        <v>31</v>
      </c>
      <c r="C19" s="539"/>
      <c r="D19" s="311">
        <f t="shared" si="4"/>
        <v>85</v>
      </c>
      <c r="E19" s="311">
        <v>84</v>
      </c>
      <c r="F19" s="311">
        <f t="shared" si="2"/>
        <v>85</v>
      </c>
      <c r="G19" s="311">
        <v>31</v>
      </c>
      <c r="H19" s="311">
        <v>0</v>
      </c>
      <c r="I19" s="311">
        <v>0</v>
      </c>
      <c r="J19" s="311"/>
      <c r="K19" s="311">
        <v>0</v>
      </c>
      <c r="L19" s="540"/>
      <c r="M19" s="311">
        <v>40</v>
      </c>
      <c r="N19" s="311">
        <v>3</v>
      </c>
      <c r="O19" s="311">
        <v>0</v>
      </c>
      <c r="P19" s="311">
        <v>9</v>
      </c>
      <c r="Q19" s="311">
        <v>2</v>
      </c>
      <c r="R19" s="289">
        <f t="shared" si="3"/>
        <v>85</v>
      </c>
      <c r="S19" s="311">
        <v>3</v>
      </c>
      <c r="T19" s="311">
        <v>19</v>
      </c>
      <c r="U19" s="311">
        <v>0</v>
      </c>
      <c r="V19" s="311">
        <v>0</v>
      </c>
      <c r="W19" s="311">
        <v>2</v>
      </c>
      <c r="X19" s="311">
        <v>13</v>
      </c>
      <c r="Y19" s="311">
        <v>7</v>
      </c>
      <c r="Z19" s="311">
        <v>23</v>
      </c>
      <c r="AA19" s="311">
        <v>2</v>
      </c>
      <c r="AB19" s="311">
        <v>16</v>
      </c>
    </row>
    <row r="20" spans="1:28" ht="9.6" x14ac:dyDescent="0.2">
      <c r="A20" s="550"/>
      <c r="B20" s="543" t="s">
        <v>32</v>
      </c>
      <c r="C20" s="539"/>
      <c r="D20" s="311">
        <f t="shared" si="4"/>
        <v>35</v>
      </c>
      <c r="E20" s="311">
        <v>33</v>
      </c>
      <c r="F20" s="311">
        <f t="shared" si="2"/>
        <v>35</v>
      </c>
      <c r="G20" s="311">
        <v>10</v>
      </c>
      <c r="H20" s="311">
        <v>4</v>
      </c>
      <c r="I20" s="311">
        <v>0</v>
      </c>
      <c r="J20" s="311"/>
      <c r="K20" s="311">
        <v>2</v>
      </c>
      <c r="L20" s="540"/>
      <c r="M20" s="311">
        <v>12</v>
      </c>
      <c r="N20" s="311">
        <v>1</v>
      </c>
      <c r="O20" s="311">
        <v>0</v>
      </c>
      <c r="P20" s="311">
        <v>8</v>
      </c>
      <c r="Q20" s="311">
        <v>0</v>
      </c>
      <c r="R20" s="289">
        <f t="shared" si="3"/>
        <v>35</v>
      </c>
      <c r="S20" s="311">
        <v>1</v>
      </c>
      <c r="T20" s="311">
        <v>6</v>
      </c>
      <c r="U20" s="311">
        <v>0</v>
      </c>
      <c r="V20" s="311">
        <v>0</v>
      </c>
      <c r="W20" s="311">
        <v>1</v>
      </c>
      <c r="X20" s="311">
        <v>3</v>
      </c>
      <c r="Y20" s="311">
        <v>1</v>
      </c>
      <c r="Z20" s="311">
        <v>14</v>
      </c>
      <c r="AA20" s="311">
        <v>0</v>
      </c>
      <c r="AB20" s="311">
        <v>9</v>
      </c>
    </row>
    <row r="21" spans="1:28" ht="9" customHeight="1" x14ac:dyDescent="0.2">
      <c r="A21" s="550"/>
      <c r="B21" s="543"/>
      <c r="C21" s="539"/>
      <c r="D21" s="311"/>
      <c r="E21" s="311"/>
      <c r="F21" s="311"/>
      <c r="G21" s="311"/>
      <c r="H21" s="311"/>
      <c r="I21" s="311"/>
      <c r="J21" s="311"/>
      <c r="K21" s="311"/>
      <c r="L21" s="540"/>
      <c r="M21" s="311"/>
      <c r="N21" s="311"/>
      <c r="O21" s="311"/>
      <c r="P21" s="311"/>
      <c r="Q21" s="311"/>
      <c r="R21" s="289"/>
      <c r="S21" s="311"/>
      <c r="T21" s="110"/>
      <c r="U21" s="110"/>
      <c r="V21" s="110"/>
      <c r="W21" s="110"/>
      <c r="X21" s="110"/>
      <c r="Y21" s="110"/>
      <c r="Z21" s="110"/>
      <c r="AA21" s="110"/>
      <c r="AB21" s="110"/>
    </row>
    <row r="22" spans="1:28" ht="9.6" x14ac:dyDescent="0.2">
      <c r="A22" s="550"/>
      <c r="B22" s="543" t="s">
        <v>33</v>
      </c>
      <c r="C22" s="539"/>
      <c r="D22" s="311">
        <f t="shared" si="4"/>
        <v>28</v>
      </c>
      <c r="E22" s="311">
        <v>26</v>
      </c>
      <c r="F22" s="311">
        <f t="shared" si="2"/>
        <v>28</v>
      </c>
      <c r="G22" s="311">
        <v>16</v>
      </c>
      <c r="H22" s="311">
        <v>3</v>
      </c>
      <c r="I22" s="311">
        <v>0</v>
      </c>
      <c r="J22" s="311"/>
      <c r="K22" s="311">
        <v>0</v>
      </c>
      <c r="L22" s="540"/>
      <c r="M22" s="311">
        <v>8</v>
      </c>
      <c r="N22" s="311">
        <v>0</v>
      </c>
      <c r="O22" s="311">
        <v>0</v>
      </c>
      <c r="P22" s="311">
        <v>1</v>
      </c>
      <c r="Q22" s="311">
        <v>0</v>
      </c>
      <c r="R22" s="289">
        <f t="shared" si="3"/>
        <v>28</v>
      </c>
      <c r="S22" s="311">
        <v>2</v>
      </c>
      <c r="T22" s="311">
        <v>4</v>
      </c>
      <c r="U22" s="311">
        <v>0</v>
      </c>
      <c r="V22" s="311">
        <v>0</v>
      </c>
      <c r="W22" s="311">
        <v>2</v>
      </c>
      <c r="X22" s="311">
        <v>0</v>
      </c>
      <c r="Y22" s="311">
        <v>1</v>
      </c>
      <c r="Z22" s="311">
        <v>14</v>
      </c>
      <c r="AA22" s="311">
        <v>3</v>
      </c>
      <c r="AB22" s="311">
        <v>2</v>
      </c>
    </row>
    <row r="23" spans="1:28" ht="9.6" x14ac:dyDescent="0.2">
      <c r="A23" s="550"/>
      <c r="B23" s="543" t="s">
        <v>34</v>
      </c>
      <c r="C23" s="539"/>
      <c r="D23" s="311">
        <f t="shared" si="4"/>
        <v>109</v>
      </c>
      <c r="E23" s="311">
        <v>110</v>
      </c>
      <c r="F23" s="311">
        <f t="shared" si="2"/>
        <v>109</v>
      </c>
      <c r="G23" s="311">
        <v>66</v>
      </c>
      <c r="H23" s="311">
        <v>8</v>
      </c>
      <c r="I23" s="311">
        <v>0</v>
      </c>
      <c r="J23" s="311"/>
      <c r="K23" s="311">
        <v>1</v>
      </c>
      <c r="L23" s="540"/>
      <c r="M23" s="311">
        <v>26</v>
      </c>
      <c r="N23" s="311">
        <v>2</v>
      </c>
      <c r="O23" s="311">
        <v>0</v>
      </c>
      <c r="P23" s="311">
        <v>6</v>
      </c>
      <c r="Q23" s="311">
        <v>1</v>
      </c>
      <c r="R23" s="289">
        <f t="shared" si="3"/>
        <v>109</v>
      </c>
      <c r="S23" s="311">
        <v>0</v>
      </c>
      <c r="T23" s="311">
        <v>12</v>
      </c>
      <c r="U23" s="311">
        <v>7</v>
      </c>
      <c r="V23" s="311">
        <v>0</v>
      </c>
      <c r="W23" s="311">
        <v>0</v>
      </c>
      <c r="X23" s="311">
        <v>9</v>
      </c>
      <c r="Y23" s="311">
        <v>6</v>
      </c>
      <c r="Z23" s="311">
        <v>49</v>
      </c>
      <c r="AA23" s="311">
        <v>4</v>
      </c>
      <c r="AB23" s="311">
        <v>22</v>
      </c>
    </row>
    <row r="24" spans="1:28" ht="9.6" x14ac:dyDescent="0.2">
      <c r="A24" s="550"/>
      <c r="B24" s="543" t="s">
        <v>35</v>
      </c>
      <c r="C24" s="539"/>
      <c r="D24" s="311">
        <f t="shared" si="4"/>
        <v>69</v>
      </c>
      <c r="E24" s="311">
        <v>69</v>
      </c>
      <c r="F24" s="311">
        <f t="shared" si="2"/>
        <v>69</v>
      </c>
      <c r="G24" s="311">
        <v>20</v>
      </c>
      <c r="H24" s="311">
        <v>3</v>
      </c>
      <c r="I24" s="311">
        <v>0</v>
      </c>
      <c r="J24" s="311"/>
      <c r="K24" s="311">
        <v>0</v>
      </c>
      <c r="L24" s="540"/>
      <c r="M24" s="311">
        <v>34</v>
      </c>
      <c r="N24" s="311">
        <v>6</v>
      </c>
      <c r="O24" s="311">
        <v>0</v>
      </c>
      <c r="P24" s="311">
        <v>6</v>
      </c>
      <c r="Q24" s="311">
        <v>0</v>
      </c>
      <c r="R24" s="289">
        <f t="shared" si="3"/>
        <v>69</v>
      </c>
      <c r="S24" s="311">
        <v>2</v>
      </c>
      <c r="T24" s="311">
        <v>21</v>
      </c>
      <c r="U24" s="311">
        <v>7</v>
      </c>
      <c r="V24" s="311">
        <v>1</v>
      </c>
      <c r="W24" s="311">
        <v>3</v>
      </c>
      <c r="X24" s="311">
        <v>7</v>
      </c>
      <c r="Y24" s="311">
        <v>11</v>
      </c>
      <c r="Z24" s="311">
        <v>11</v>
      </c>
      <c r="AA24" s="311">
        <v>2</v>
      </c>
      <c r="AB24" s="311">
        <v>4</v>
      </c>
    </row>
    <row r="25" spans="1:28" ht="9.6" x14ac:dyDescent="0.2">
      <c r="A25" s="550"/>
      <c r="B25" s="543" t="s">
        <v>36</v>
      </c>
      <c r="C25" s="539"/>
      <c r="D25" s="311">
        <f t="shared" si="4"/>
        <v>85</v>
      </c>
      <c r="E25" s="311">
        <v>87</v>
      </c>
      <c r="F25" s="311">
        <f t="shared" si="2"/>
        <v>85</v>
      </c>
      <c r="G25" s="311">
        <v>27</v>
      </c>
      <c r="H25" s="311">
        <v>1</v>
      </c>
      <c r="I25" s="311">
        <v>0</v>
      </c>
      <c r="J25" s="311"/>
      <c r="K25" s="311">
        <v>0</v>
      </c>
      <c r="L25" s="540"/>
      <c r="M25" s="311">
        <v>34</v>
      </c>
      <c r="N25" s="311">
        <v>5</v>
      </c>
      <c r="O25" s="311">
        <v>0</v>
      </c>
      <c r="P25" s="311">
        <v>15</v>
      </c>
      <c r="Q25" s="311">
        <v>3</v>
      </c>
      <c r="R25" s="289">
        <f t="shared" si="3"/>
        <v>85</v>
      </c>
      <c r="S25" s="311">
        <v>1</v>
      </c>
      <c r="T25" s="311">
        <v>28</v>
      </c>
      <c r="U25" s="311">
        <v>6</v>
      </c>
      <c r="V25" s="311">
        <v>0</v>
      </c>
      <c r="W25" s="311">
        <v>0</v>
      </c>
      <c r="X25" s="311">
        <v>11</v>
      </c>
      <c r="Y25" s="311">
        <v>14</v>
      </c>
      <c r="Z25" s="311">
        <v>16</v>
      </c>
      <c r="AA25" s="311">
        <v>1</v>
      </c>
      <c r="AB25" s="311">
        <v>8</v>
      </c>
    </row>
    <row r="26" spans="1:28" ht="9.6" x14ac:dyDescent="0.2">
      <c r="A26" s="550"/>
      <c r="B26" s="543" t="s">
        <v>37</v>
      </c>
      <c r="C26" s="539"/>
      <c r="D26" s="311">
        <f t="shared" si="4"/>
        <v>57</v>
      </c>
      <c r="E26" s="311">
        <v>57</v>
      </c>
      <c r="F26" s="311">
        <f t="shared" si="2"/>
        <v>57</v>
      </c>
      <c r="G26" s="311">
        <v>14</v>
      </c>
      <c r="H26" s="311">
        <v>10</v>
      </c>
      <c r="I26" s="311">
        <v>0</v>
      </c>
      <c r="J26" s="311"/>
      <c r="K26" s="311">
        <v>0</v>
      </c>
      <c r="L26" s="540"/>
      <c r="M26" s="311">
        <v>15</v>
      </c>
      <c r="N26" s="311">
        <v>3</v>
      </c>
      <c r="O26" s="311">
        <v>0</v>
      </c>
      <c r="P26" s="311">
        <v>14</v>
      </c>
      <c r="Q26" s="311">
        <v>1</v>
      </c>
      <c r="R26" s="289">
        <f t="shared" si="3"/>
        <v>57</v>
      </c>
      <c r="S26" s="311">
        <v>12</v>
      </c>
      <c r="T26" s="311">
        <v>8</v>
      </c>
      <c r="U26" s="311">
        <v>7</v>
      </c>
      <c r="V26" s="311">
        <v>1</v>
      </c>
      <c r="W26" s="311">
        <v>1</v>
      </c>
      <c r="X26" s="311">
        <v>3</v>
      </c>
      <c r="Y26" s="311">
        <v>7</v>
      </c>
      <c r="Z26" s="311">
        <v>8</v>
      </c>
      <c r="AA26" s="311">
        <v>1</v>
      </c>
      <c r="AB26" s="311">
        <v>9</v>
      </c>
    </row>
    <row r="27" spans="1:28" ht="9" customHeight="1" x14ac:dyDescent="0.2">
      <c r="A27" s="550"/>
      <c r="B27" s="543"/>
      <c r="C27" s="539"/>
      <c r="D27" s="311"/>
      <c r="E27" s="311"/>
      <c r="F27" s="311"/>
      <c r="G27" s="311"/>
      <c r="H27" s="311"/>
      <c r="I27" s="311"/>
      <c r="J27" s="311"/>
      <c r="K27" s="311"/>
      <c r="L27" s="540"/>
      <c r="M27" s="311"/>
      <c r="N27" s="311"/>
      <c r="O27" s="311"/>
      <c r="P27" s="311"/>
      <c r="Q27" s="311"/>
      <c r="R27" s="28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</row>
    <row r="28" spans="1:28" ht="9.6" x14ac:dyDescent="0.2">
      <c r="A28" s="550"/>
      <c r="B28" s="543" t="s">
        <v>38</v>
      </c>
      <c r="C28" s="539"/>
      <c r="D28" s="311">
        <f t="shared" si="4"/>
        <v>48</v>
      </c>
      <c r="E28" s="311">
        <v>40</v>
      </c>
      <c r="F28" s="311">
        <f t="shared" si="2"/>
        <v>48</v>
      </c>
      <c r="G28" s="311">
        <v>16</v>
      </c>
      <c r="H28" s="311">
        <v>8</v>
      </c>
      <c r="I28" s="311">
        <v>0</v>
      </c>
      <c r="J28" s="311"/>
      <c r="K28" s="311">
        <v>0</v>
      </c>
      <c r="L28" s="540"/>
      <c r="M28" s="311">
        <v>17</v>
      </c>
      <c r="N28" s="311">
        <v>3</v>
      </c>
      <c r="O28" s="311">
        <v>0</v>
      </c>
      <c r="P28" s="311">
        <v>3</v>
      </c>
      <c r="Q28" s="311">
        <v>1</v>
      </c>
      <c r="R28" s="289">
        <f t="shared" si="3"/>
        <v>48</v>
      </c>
      <c r="S28" s="311">
        <v>0</v>
      </c>
      <c r="T28" s="311">
        <v>9</v>
      </c>
      <c r="U28" s="311">
        <v>3</v>
      </c>
      <c r="V28" s="311">
        <v>0</v>
      </c>
      <c r="W28" s="311">
        <v>0</v>
      </c>
      <c r="X28" s="311">
        <v>3</v>
      </c>
      <c r="Y28" s="311">
        <v>7</v>
      </c>
      <c r="Z28" s="311">
        <v>16</v>
      </c>
      <c r="AA28" s="311">
        <v>1</v>
      </c>
      <c r="AB28" s="311">
        <v>9</v>
      </c>
    </row>
    <row r="29" spans="1:28" ht="9.6" x14ac:dyDescent="0.2">
      <c r="A29" s="550"/>
      <c r="B29" s="543" t="s">
        <v>39</v>
      </c>
      <c r="C29" s="539"/>
      <c r="D29" s="311">
        <f t="shared" si="4"/>
        <v>46</v>
      </c>
      <c r="E29" s="311">
        <v>37</v>
      </c>
      <c r="F29" s="311">
        <f t="shared" si="2"/>
        <v>46</v>
      </c>
      <c r="G29" s="311">
        <v>1</v>
      </c>
      <c r="H29" s="311">
        <v>0</v>
      </c>
      <c r="I29" s="311">
        <v>0</v>
      </c>
      <c r="J29" s="311"/>
      <c r="K29" s="311">
        <v>1</v>
      </c>
      <c r="L29" s="540"/>
      <c r="M29" s="311">
        <v>30</v>
      </c>
      <c r="N29" s="311">
        <v>4</v>
      </c>
      <c r="O29" s="311">
        <v>0</v>
      </c>
      <c r="P29" s="311">
        <v>11</v>
      </c>
      <c r="Q29" s="311">
        <v>0</v>
      </c>
      <c r="R29" s="289">
        <f t="shared" si="3"/>
        <v>46</v>
      </c>
      <c r="S29" s="311">
        <v>0</v>
      </c>
      <c r="T29" s="311">
        <v>16</v>
      </c>
      <c r="U29" s="311">
        <v>4</v>
      </c>
      <c r="V29" s="311">
        <v>0</v>
      </c>
      <c r="W29" s="311">
        <v>0</v>
      </c>
      <c r="X29" s="311">
        <v>7</v>
      </c>
      <c r="Y29" s="311">
        <v>6</v>
      </c>
      <c r="Z29" s="311">
        <v>8</v>
      </c>
      <c r="AA29" s="311">
        <v>0</v>
      </c>
      <c r="AB29" s="311">
        <v>5</v>
      </c>
    </row>
    <row r="30" spans="1:28" ht="9.6" x14ac:dyDescent="0.2">
      <c r="A30" s="550"/>
      <c r="B30" s="543" t="s">
        <v>40</v>
      </c>
      <c r="C30" s="539"/>
      <c r="D30" s="311">
        <f t="shared" si="4"/>
        <v>45</v>
      </c>
      <c r="E30" s="311">
        <v>27</v>
      </c>
      <c r="F30" s="311">
        <f t="shared" si="2"/>
        <v>45</v>
      </c>
      <c r="G30" s="311">
        <v>31</v>
      </c>
      <c r="H30" s="311">
        <v>4</v>
      </c>
      <c r="I30" s="311">
        <v>0</v>
      </c>
      <c r="J30" s="311"/>
      <c r="K30" s="311">
        <v>0</v>
      </c>
      <c r="L30" s="540"/>
      <c r="M30" s="311">
        <v>4</v>
      </c>
      <c r="N30" s="311">
        <v>0</v>
      </c>
      <c r="O30" s="311">
        <v>0</v>
      </c>
      <c r="P30" s="311">
        <v>5</v>
      </c>
      <c r="Q30" s="311">
        <v>1</v>
      </c>
      <c r="R30" s="289">
        <f t="shared" si="3"/>
        <v>45</v>
      </c>
      <c r="S30" s="311">
        <v>0</v>
      </c>
      <c r="T30" s="311">
        <v>1</v>
      </c>
      <c r="U30" s="311">
        <v>3</v>
      </c>
      <c r="V30" s="311">
        <v>0</v>
      </c>
      <c r="W30" s="311">
        <v>0</v>
      </c>
      <c r="X30" s="311">
        <v>0</v>
      </c>
      <c r="Y30" s="311">
        <v>0</v>
      </c>
      <c r="Z30" s="311">
        <v>19</v>
      </c>
      <c r="AA30" s="311">
        <v>1</v>
      </c>
      <c r="AB30" s="311">
        <v>21</v>
      </c>
    </row>
    <row r="31" spans="1:28" ht="9.6" x14ac:dyDescent="0.2">
      <c r="A31" s="550"/>
      <c r="B31" s="543" t="s">
        <v>41</v>
      </c>
      <c r="C31" s="539"/>
      <c r="D31" s="311">
        <f t="shared" si="4"/>
        <v>63</v>
      </c>
      <c r="E31" s="311">
        <v>52</v>
      </c>
      <c r="F31" s="311">
        <f t="shared" si="2"/>
        <v>63</v>
      </c>
      <c r="G31" s="311">
        <v>27</v>
      </c>
      <c r="H31" s="311">
        <v>1</v>
      </c>
      <c r="I31" s="311">
        <v>0</v>
      </c>
      <c r="J31" s="311"/>
      <c r="K31" s="311">
        <v>1</v>
      </c>
      <c r="L31" s="540"/>
      <c r="M31" s="311">
        <v>19</v>
      </c>
      <c r="N31" s="311">
        <v>0</v>
      </c>
      <c r="O31" s="311">
        <v>0</v>
      </c>
      <c r="P31" s="311">
        <v>16</v>
      </c>
      <c r="Q31" s="311">
        <v>0</v>
      </c>
      <c r="R31" s="289">
        <f t="shared" si="3"/>
        <v>63</v>
      </c>
      <c r="S31" s="311">
        <v>6</v>
      </c>
      <c r="T31" s="311">
        <v>10</v>
      </c>
      <c r="U31" s="311">
        <v>5</v>
      </c>
      <c r="V31" s="311">
        <v>1</v>
      </c>
      <c r="W31" s="311">
        <v>0</v>
      </c>
      <c r="X31" s="311">
        <v>3</v>
      </c>
      <c r="Y31" s="311">
        <v>12</v>
      </c>
      <c r="Z31" s="311">
        <v>8</v>
      </c>
      <c r="AA31" s="311">
        <v>3</v>
      </c>
      <c r="AB31" s="311">
        <v>15</v>
      </c>
    </row>
    <row r="32" spans="1:28" ht="9" customHeight="1" x14ac:dyDescent="0.2">
      <c r="A32" s="550"/>
      <c r="B32" s="543"/>
      <c r="C32" s="539"/>
      <c r="D32" s="311"/>
      <c r="E32" s="311"/>
      <c r="F32" s="311"/>
      <c r="G32" s="311"/>
      <c r="H32" s="311"/>
      <c r="I32" s="311"/>
      <c r="J32" s="311"/>
      <c r="K32" s="311"/>
      <c r="L32" s="540"/>
      <c r="M32" s="311"/>
      <c r="N32" s="311"/>
      <c r="O32" s="311"/>
      <c r="P32" s="311"/>
      <c r="Q32" s="311"/>
      <c r="R32" s="289"/>
      <c r="S32" s="311"/>
      <c r="T32" s="110"/>
      <c r="U32" s="110"/>
      <c r="V32" s="110"/>
      <c r="W32" s="110"/>
      <c r="X32" s="110"/>
      <c r="Y32" s="110"/>
      <c r="Z32" s="110"/>
      <c r="AA32" s="110"/>
      <c r="AB32" s="110"/>
    </row>
    <row r="33" spans="1:28" ht="9.6" x14ac:dyDescent="0.2">
      <c r="A33" s="550"/>
      <c r="B33" s="543" t="s">
        <v>42</v>
      </c>
      <c r="C33" s="539"/>
      <c r="D33" s="311">
        <f t="shared" si="4"/>
        <v>6</v>
      </c>
      <c r="E33" s="311">
        <v>6</v>
      </c>
      <c r="F33" s="311">
        <f t="shared" si="2"/>
        <v>6</v>
      </c>
      <c r="G33" s="311">
        <v>6</v>
      </c>
      <c r="H33" s="311">
        <v>0</v>
      </c>
      <c r="I33" s="311">
        <v>0</v>
      </c>
      <c r="J33" s="311"/>
      <c r="K33" s="311">
        <v>0</v>
      </c>
      <c r="L33" s="540"/>
      <c r="M33" s="311">
        <v>0</v>
      </c>
      <c r="N33" s="311">
        <v>0</v>
      </c>
      <c r="O33" s="311">
        <v>0</v>
      </c>
      <c r="P33" s="311">
        <v>0</v>
      </c>
      <c r="Q33" s="311">
        <v>0</v>
      </c>
      <c r="R33" s="289">
        <f t="shared" si="3"/>
        <v>6</v>
      </c>
      <c r="S33" s="311">
        <v>1</v>
      </c>
      <c r="T33" s="311">
        <v>0</v>
      </c>
      <c r="U33" s="311">
        <v>0</v>
      </c>
      <c r="V33" s="311">
        <v>0</v>
      </c>
      <c r="W33" s="311">
        <v>0</v>
      </c>
      <c r="X33" s="311">
        <v>0</v>
      </c>
      <c r="Y33" s="311">
        <v>0</v>
      </c>
      <c r="Z33" s="311">
        <v>5</v>
      </c>
      <c r="AA33" s="311">
        <v>0</v>
      </c>
      <c r="AB33" s="311">
        <v>0</v>
      </c>
    </row>
    <row r="34" spans="1:28" ht="9.6" x14ac:dyDescent="0.2">
      <c r="A34" s="550"/>
      <c r="B34" s="543" t="s">
        <v>43</v>
      </c>
      <c r="C34" s="539"/>
      <c r="D34" s="311">
        <f t="shared" si="4"/>
        <v>18</v>
      </c>
      <c r="E34" s="311">
        <v>17</v>
      </c>
      <c r="F34" s="311">
        <f t="shared" si="2"/>
        <v>18</v>
      </c>
      <c r="G34" s="311">
        <v>9</v>
      </c>
      <c r="H34" s="311">
        <v>0</v>
      </c>
      <c r="I34" s="311">
        <v>0</v>
      </c>
      <c r="J34" s="311"/>
      <c r="K34" s="311">
        <v>1</v>
      </c>
      <c r="L34" s="540"/>
      <c r="M34" s="311">
        <v>6</v>
      </c>
      <c r="N34" s="311">
        <v>1</v>
      </c>
      <c r="O34" s="311">
        <v>0</v>
      </c>
      <c r="P34" s="311">
        <v>2</v>
      </c>
      <c r="Q34" s="311">
        <v>0</v>
      </c>
      <c r="R34" s="289">
        <f t="shared" si="3"/>
        <v>18</v>
      </c>
      <c r="S34" s="311">
        <v>0</v>
      </c>
      <c r="T34" s="311">
        <v>3</v>
      </c>
      <c r="U34" s="311">
        <v>1</v>
      </c>
      <c r="V34" s="311">
        <v>0</v>
      </c>
      <c r="W34" s="311">
        <v>0</v>
      </c>
      <c r="X34" s="311">
        <v>5</v>
      </c>
      <c r="Y34" s="311">
        <v>2</v>
      </c>
      <c r="Z34" s="311">
        <v>6</v>
      </c>
      <c r="AA34" s="311">
        <v>0</v>
      </c>
      <c r="AB34" s="311">
        <v>1</v>
      </c>
    </row>
    <row r="35" spans="1:28" ht="9.6" x14ac:dyDescent="0.2">
      <c r="A35" s="550"/>
      <c r="B35" s="543" t="s">
        <v>44</v>
      </c>
      <c r="C35" s="539"/>
      <c r="D35" s="311">
        <f t="shared" si="4"/>
        <v>46</v>
      </c>
      <c r="E35" s="311">
        <v>46</v>
      </c>
      <c r="F35" s="311">
        <f t="shared" si="2"/>
        <v>46</v>
      </c>
      <c r="G35" s="311">
        <v>0</v>
      </c>
      <c r="H35" s="311">
        <v>0</v>
      </c>
      <c r="I35" s="311">
        <v>0</v>
      </c>
      <c r="J35" s="311"/>
      <c r="K35" s="311">
        <v>0</v>
      </c>
      <c r="L35" s="540"/>
      <c r="M35" s="311">
        <v>0</v>
      </c>
      <c r="N35" s="311">
        <v>0</v>
      </c>
      <c r="O35" s="311">
        <v>0</v>
      </c>
      <c r="P35" s="311">
        <v>0</v>
      </c>
      <c r="Q35" s="311">
        <v>46</v>
      </c>
      <c r="R35" s="289">
        <f t="shared" si="3"/>
        <v>46</v>
      </c>
      <c r="S35" s="311">
        <v>0</v>
      </c>
      <c r="T35" s="311">
        <v>0</v>
      </c>
      <c r="U35" s="311">
        <v>0</v>
      </c>
      <c r="V35" s="311">
        <v>0</v>
      </c>
      <c r="W35" s="311">
        <v>0</v>
      </c>
      <c r="X35" s="311">
        <v>0</v>
      </c>
      <c r="Y35" s="311">
        <v>0</v>
      </c>
      <c r="Z35" s="311">
        <v>0</v>
      </c>
      <c r="AA35" s="311">
        <v>0</v>
      </c>
      <c r="AB35" s="311">
        <v>46</v>
      </c>
    </row>
    <row r="36" spans="1:28" ht="9.6" x14ac:dyDescent="0.2">
      <c r="A36" s="550"/>
      <c r="B36" s="543" t="s">
        <v>45</v>
      </c>
      <c r="C36" s="539"/>
      <c r="D36" s="311">
        <f t="shared" si="4"/>
        <v>18</v>
      </c>
      <c r="E36" s="289">
        <v>18</v>
      </c>
      <c r="F36" s="311">
        <f t="shared" si="2"/>
        <v>18</v>
      </c>
      <c r="G36" s="289">
        <v>8</v>
      </c>
      <c r="H36" s="311">
        <v>0</v>
      </c>
      <c r="I36" s="311">
        <v>0</v>
      </c>
      <c r="J36" s="311"/>
      <c r="K36" s="311">
        <v>0</v>
      </c>
      <c r="L36" s="540"/>
      <c r="M36" s="289">
        <v>8</v>
      </c>
      <c r="N36" s="311">
        <v>0</v>
      </c>
      <c r="O36" s="311">
        <v>0</v>
      </c>
      <c r="P36" s="289">
        <v>2</v>
      </c>
      <c r="Q36" s="289">
        <v>0</v>
      </c>
      <c r="R36" s="289">
        <f t="shared" si="3"/>
        <v>18</v>
      </c>
      <c r="S36" s="311">
        <v>0</v>
      </c>
      <c r="T36" s="311">
        <v>0</v>
      </c>
      <c r="U36" s="311">
        <v>0</v>
      </c>
      <c r="V36" s="311">
        <v>0</v>
      </c>
      <c r="W36" s="311">
        <v>1</v>
      </c>
      <c r="X36" s="311">
        <v>0</v>
      </c>
      <c r="Y36" s="311">
        <v>0</v>
      </c>
      <c r="Z36" s="311">
        <v>11</v>
      </c>
      <c r="AA36" s="311">
        <v>0</v>
      </c>
      <c r="AB36" s="311">
        <v>6</v>
      </c>
    </row>
    <row r="37" spans="1:28" ht="9" customHeight="1" x14ac:dyDescent="0.2">
      <c r="A37" s="550"/>
      <c r="B37" s="543" t="s">
        <v>46</v>
      </c>
      <c r="C37" s="539"/>
      <c r="D37" s="311">
        <f t="shared" si="4"/>
        <v>2</v>
      </c>
      <c r="E37" s="311">
        <v>2</v>
      </c>
      <c r="F37" s="311">
        <f t="shared" si="2"/>
        <v>2</v>
      </c>
      <c r="G37" s="311">
        <v>0</v>
      </c>
      <c r="H37" s="289">
        <v>2</v>
      </c>
      <c r="I37" s="311">
        <v>0</v>
      </c>
      <c r="J37" s="311"/>
      <c r="K37" s="311">
        <v>0</v>
      </c>
      <c r="L37" s="540"/>
      <c r="M37" s="311">
        <v>0</v>
      </c>
      <c r="N37" s="311">
        <v>0</v>
      </c>
      <c r="O37" s="311">
        <v>0</v>
      </c>
      <c r="P37" s="311">
        <v>0</v>
      </c>
      <c r="Q37" s="311">
        <v>0</v>
      </c>
      <c r="R37" s="289">
        <f t="shared" si="3"/>
        <v>2</v>
      </c>
      <c r="S37" s="311">
        <v>0</v>
      </c>
      <c r="T37" s="311">
        <v>0</v>
      </c>
      <c r="U37" s="311">
        <v>0</v>
      </c>
      <c r="V37" s="311">
        <v>0</v>
      </c>
      <c r="W37" s="311">
        <v>0</v>
      </c>
      <c r="X37" s="311">
        <v>0</v>
      </c>
      <c r="Y37" s="311">
        <v>0</v>
      </c>
      <c r="Z37" s="311">
        <v>0</v>
      </c>
      <c r="AA37" s="311">
        <v>0</v>
      </c>
      <c r="AB37" s="311">
        <v>2</v>
      </c>
    </row>
    <row r="38" spans="1:28" ht="9.6" x14ac:dyDescent="0.2">
      <c r="A38" s="550"/>
      <c r="B38" s="543"/>
      <c r="C38" s="539"/>
      <c r="D38" s="311"/>
      <c r="E38" s="289"/>
      <c r="F38" s="311"/>
      <c r="G38" s="289"/>
      <c r="H38" s="311"/>
      <c r="I38" s="311"/>
      <c r="J38" s="311"/>
      <c r="K38" s="311"/>
      <c r="L38" s="540"/>
      <c r="M38" s="289"/>
      <c r="N38" s="289"/>
      <c r="O38" s="311"/>
      <c r="P38" s="289"/>
      <c r="Q38" s="289"/>
      <c r="R38" s="289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1:28" ht="9.6" x14ac:dyDescent="0.2">
      <c r="A39" s="550"/>
      <c r="B39" s="543" t="s">
        <v>47</v>
      </c>
      <c r="C39" s="539"/>
      <c r="D39" s="311">
        <f t="shared" si="4"/>
        <v>37</v>
      </c>
      <c r="E39" s="311">
        <v>37</v>
      </c>
      <c r="F39" s="311">
        <f t="shared" si="2"/>
        <v>37</v>
      </c>
      <c r="G39" s="311">
        <v>3</v>
      </c>
      <c r="H39" s="311">
        <v>0</v>
      </c>
      <c r="I39" s="311">
        <v>0</v>
      </c>
      <c r="J39" s="311"/>
      <c r="K39" s="311">
        <v>0</v>
      </c>
      <c r="L39" s="540"/>
      <c r="M39" s="311">
        <v>4</v>
      </c>
      <c r="N39" s="311">
        <v>0</v>
      </c>
      <c r="O39" s="311">
        <v>0</v>
      </c>
      <c r="P39" s="311">
        <v>1</v>
      </c>
      <c r="Q39" s="311">
        <v>29</v>
      </c>
      <c r="R39" s="289">
        <f t="shared" si="3"/>
        <v>37</v>
      </c>
      <c r="S39" s="311">
        <v>0</v>
      </c>
      <c r="T39" s="311">
        <v>0</v>
      </c>
      <c r="U39" s="311">
        <v>0</v>
      </c>
      <c r="V39" s="311">
        <v>0</v>
      </c>
      <c r="W39" s="311">
        <v>0</v>
      </c>
      <c r="X39" s="311">
        <v>2</v>
      </c>
      <c r="Y39" s="311">
        <v>1</v>
      </c>
      <c r="Z39" s="311">
        <v>34</v>
      </c>
      <c r="AA39" s="311">
        <v>0</v>
      </c>
      <c r="AB39" s="311">
        <v>0</v>
      </c>
    </row>
    <row r="40" spans="1:28" ht="9.6" x14ac:dyDescent="0.2">
      <c r="A40" s="550"/>
      <c r="B40" s="543" t="s">
        <v>48</v>
      </c>
      <c r="C40" s="539"/>
      <c r="D40" s="311">
        <f t="shared" si="4"/>
        <v>0</v>
      </c>
      <c r="E40" s="311">
        <v>0</v>
      </c>
      <c r="F40" s="311">
        <f t="shared" si="2"/>
        <v>0</v>
      </c>
      <c r="G40" s="311">
        <v>0</v>
      </c>
      <c r="H40" s="311">
        <v>0</v>
      </c>
      <c r="I40" s="311">
        <v>0</v>
      </c>
      <c r="J40" s="311"/>
      <c r="K40" s="311">
        <v>0</v>
      </c>
      <c r="L40" s="540"/>
      <c r="M40" s="311">
        <v>0</v>
      </c>
      <c r="N40" s="311">
        <v>0</v>
      </c>
      <c r="O40" s="311">
        <v>0</v>
      </c>
      <c r="P40" s="311">
        <v>0</v>
      </c>
      <c r="Q40" s="311">
        <v>0</v>
      </c>
      <c r="R40" s="289">
        <f t="shared" si="3"/>
        <v>0</v>
      </c>
      <c r="S40" s="311">
        <v>0</v>
      </c>
      <c r="T40" s="311">
        <v>0</v>
      </c>
      <c r="U40" s="311">
        <v>0</v>
      </c>
      <c r="V40" s="311">
        <v>0</v>
      </c>
      <c r="W40" s="311">
        <v>0</v>
      </c>
      <c r="X40" s="311">
        <v>0</v>
      </c>
      <c r="Y40" s="311">
        <v>0</v>
      </c>
      <c r="Z40" s="311">
        <v>0</v>
      </c>
      <c r="AA40" s="311">
        <v>0</v>
      </c>
      <c r="AB40" s="311">
        <v>0</v>
      </c>
    </row>
    <row r="41" spans="1:28" ht="9.6" x14ac:dyDescent="0.2">
      <c r="A41" s="550"/>
      <c r="B41" s="543" t="s">
        <v>49</v>
      </c>
      <c r="C41" s="539"/>
      <c r="D41" s="311">
        <f t="shared" si="4"/>
        <v>1</v>
      </c>
      <c r="E41" s="311">
        <v>1</v>
      </c>
      <c r="F41" s="311">
        <f t="shared" si="2"/>
        <v>1</v>
      </c>
      <c r="G41" s="311">
        <v>0</v>
      </c>
      <c r="H41" s="311">
        <v>0</v>
      </c>
      <c r="I41" s="311">
        <v>0</v>
      </c>
      <c r="J41" s="311"/>
      <c r="K41" s="311">
        <v>0</v>
      </c>
      <c r="L41" s="540"/>
      <c r="M41" s="311">
        <v>0</v>
      </c>
      <c r="N41" s="311">
        <v>0</v>
      </c>
      <c r="O41" s="311">
        <v>0</v>
      </c>
      <c r="P41" s="311">
        <v>1</v>
      </c>
      <c r="Q41" s="311">
        <v>0</v>
      </c>
      <c r="R41" s="289">
        <f t="shared" si="3"/>
        <v>1</v>
      </c>
      <c r="S41" s="311">
        <v>0</v>
      </c>
      <c r="T41" s="311">
        <v>0</v>
      </c>
      <c r="U41" s="311">
        <v>1</v>
      </c>
      <c r="V41" s="311">
        <v>0</v>
      </c>
      <c r="W41" s="311">
        <v>0</v>
      </c>
      <c r="X41" s="311">
        <v>0</v>
      </c>
      <c r="Y41" s="311">
        <v>0</v>
      </c>
      <c r="Z41" s="311">
        <v>0</v>
      </c>
      <c r="AA41" s="311">
        <v>0</v>
      </c>
      <c r="AB41" s="311">
        <v>0</v>
      </c>
    </row>
    <row r="42" spans="1:28" ht="9.6" x14ac:dyDescent="0.2">
      <c r="A42" s="550"/>
      <c r="B42" s="543" t="s">
        <v>50</v>
      </c>
      <c r="C42" s="539"/>
      <c r="D42" s="311">
        <f t="shared" si="4"/>
        <v>10</v>
      </c>
      <c r="E42" s="311">
        <v>7</v>
      </c>
      <c r="F42" s="311">
        <f t="shared" si="2"/>
        <v>10</v>
      </c>
      <c r="G42" s="311">
        <v>3</v>
      </c>
      <c r="H42" s="311">
        <v>0</v>
      </c>
      <c r="I42" s="311">
        <v>0</v>
      </c>
      <c r="J42" s="311"/>
      <c r="K42" s="311">
        <v>0</v>
      </c>
      <c r="L42" s="540"/>
      <c r="M42" s="311">
        <v>3</v>
      </c>
      <c r="N42" s="311">
        <v>0</v>
      </c>
      <c r="O42" s="311">
        <v>0</v>
      </c>
      <c r="P42" s="311">
        <v>2</v>
      </c>
      <c r="Q42" s="311">
        <v>2</v>
      </c>
      <c r="R42" s="289">
        <f t="shared" si="3"/>
        <v>10</v>
      </c>
      <c r="S42" s="311">
        <v>0</v>
      </c>
      <c r="T42" s="311">
        <v>0</v>
      </c>
      <c r="U42" s="311">
        <v>1</v>
      </c>
      <c r="V42" s="311">
        <v>0</v>
      </c>
      <c r="W42" s="311">
        <v>1</v>
      </c>
      <c r="X42" s="311">
        <v>0</v>
      </c>
      <c r="Y42" s="311">
        <v>0</v>
      </c>
      <c r="Z42" s="311">
        <v>6</v>
      </c>
      <c r="AA42" s="311">
        <v>0</v>
      </c>
      <c r="AB42" s="311">
        <v>2</v>
      </c>
    </row>
    <row r="43" spans="1:28" ht="9" customHeight="1" x14ac:dyDescent="0.2">
      <c r="A43" s="550"/>
      <c r="B43" s="543" t="s">
        <v>51</v>
      </c>
      <c r="C43" s="539"/>
      <c r="D43" s="311">
        <f t="shared" si="4"/>
        <v>0</v>
      </c>
      <c r="E43" s="311">
        <v>0</v>
      </c>
      <c r="F43" s="311">
        <f t="shared" si="2"/>
        <v>0</v>
      </c>
      <c r="G43" s="311">
        <v>0</v>
      </c>
      <c r="H43" s="311">
        <v>0</v>
      </c>
      <c r="I43" s="311">
        <v>0</v>
      </c>
      <c r="J43" s="311"/>
      <c r="K43" s="311">
        <v>0</v>
      </c>
      <c r="L43" s="540"/>
      <c r="M43" s="311">
        <v>0</v>
      </c>
      <c r="N43" s="311">
        <v>0</v>
      </c>
      <c r="O43" s="311">
        <v>0</v>
      </c>
      <c r="P43" s="311">
        <v>0</v>
      </c>
      <c r="Q43" s="311">
        <v>0</v>
      </c>
      <c r="R43" s="289">
        <f t="shared" si="3"/>
        <v>0</v>
      </c>
      <c r="S43" s="311">
        <v>0</v>
      </c>
      <c r="T43" s="311">
        <v>0</v>
      </c>
      <c r="U43" s="311">
        <v>0</v>
      </c>
      <c r="V43" s="311">
        <v>0</v>
      </c>
      <c r="W43" s="311">
        <v>0</v>
      </c>
      <c r="X43" s="311">
        <v>0</v>
      </c>
      <c r="Y43" s="311">
        <v>0</v>
      </c>
      <c r="Z43" s="311">
        <v>0</v>
      </c>
      <c r="AA43" s="311">
        <v>0</v>
      </c>
      <c r="AB43" s="311">
        <v>0</v>
      </c>
    </row>
    <row r="44" spans="1:28" ht="9.6" x14ac:dyDescent="0.2">
      <c r="A44" s="550"/>
      <c r="B44" s="543"/>
      <c r="C44" s="539"/>
      <c r="D44" s="311"/>
      <c r="E44" s="311"/>
      <c r="F44" s="311"/>
      <c r="G44" s="311"/>
      <c r="H44" s="311"/>
      <c r="I44" s="311"/>
      <c r="J44" s="311"/>
      <c r="K44" s="311"/>
      <c r="L44" s="540"/>
      <c r="M44" s="311"/>
      <c r="N44" s="311"/>
      <c r="O44" s="311"/>
      <c r="P44" s="311"/>
      <c r="Q44" s="311"/>
      <c r="R44" s="289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spans="1:28" ht="9.6" x14ac:dyDescent="0.2">
      <c r="A45" s="550"/>
      <c r="B45" s="543" t="s">
        <v>52</v>
      </c>
      <c r="C45" s="539"/>
      <c r="D45" s="311">
        <f t="shared" si="4"/>
        <v>0</v>
      </c>
      <c r="E45" s="311">
        <v>0</v>
      </c>
      <c r="F45" s="311">
        <f t="shared" si="2"/>
        <v>0</v>
      </c>
      <c r="G45" s="311">
        <v>0</v>
      </c>
      <c r="H45" s="311">
        <v>0</v>
      </c>
      <c r="I45" s="311">
        <v>0</v>
      </c>
      <c r="J45" s="311"/>
      <c r="K45" s="311">
        <v>0</v>
      </c>
      <c r="L45" s="540"/>
      <c r="M45" s="311">
        <v>0</v>
      </c>
      <c r="N45" s="311">
        <v>0</v>
      </c>
      <c r="O45" s="311">
        <v>0</v>
      </c>
      <c r="P45" s="311">
        <v>0</v>
      </c>
      <c r="Q45" s="311">
        <v>0</v>
      </c>
      <c r="R45" s="289">
        <f t="shared" si="3"/>
        <v>0</v>
      </c>
      <c r="S45" s="311">
        <v>0</v>
      </c>
      <c r="T45" s="311">
        <v>0</v>
      </c>
      <c r="U45" s="311">
        <v>0</v>
      </c>
      <c r="V45" s="311">
        <v>0</v>
      </c>
      <c r="W45" s="311">
        <v>0</v>
      </c>
      <c r="X45" s="311">
        <v>0</v>
      </c>
      <c r="Y45" s="311">
        <v>0</v>
      </c>
      <c r="Z45" s="311">
        <v>0</v>
      </c>
      <c r="AA45" s="311">
        <v>0</v>
      </c>
      <c r="AB45" s="311">
        <v>0</v>
      </c>
    </row>
    <row r="46" spans="1:28" ht="9.6" x14ac:dyDescent="0.2">
      <c r="A46" s="550"/>
      <c r="B46" s="543" t="s">
        <v>53</v>
      </c>
      <c r="C46" s="539"/>
      <c r="D46" s="311">
        <f t="shared" si="4"/>
        <v>13</v>
      </c>
      <c r="E46" s="311">
        <v>13</v>
      </c>
      <c r="F46" s="311">
        <f t="shared" si="2"/>
        <v>13</v>
      </c>
      <c r="G46" s="311">
        <v>2</v>
      </c>
      <c r="H46" s="311">
        <v>1</v>
      </c>
      <c r="I46" s="311">
        <v>0</v>
      </c>
      <c r="J46" s="311"/>
      <c r="K46" s="311">
        <v>0</v>
      </c>
      <c r="L46" s="540"/>
      <c r="M46" s="311">
        <v>8</v>
      </c>
      <c r="N46" s="311">
        <v>0</v>
      </c>
      <c r="O46" s="311">
        <v>0</v>
      </c>
      <c r="P46" s="311">
        <v>1</v>
      </c>
      <c r="Q46" s="311">
        <v>1</v>
      </c>
      <c r="R46" s="289">
        <f t="shared" si="3"/>
        <v>13</v>
      </c>
      <c r="S46" s="311">
        <v>0</v>
      </c>
      <c r="T46" s="311">
        <v>0</v>
      </c>
      <c r="U46" s="311">
        <v>0</v>
      </c>
      <c r="V46" s="311">
        <v>0</v>
      </c>
      <c r="W46" s="311">
        <v>0</v>
      </c>
      <c r="X46" s="311">
        <v>3</v>
      </c>
      <c r="Y46" s="311">
        <v>1</v>
      </c>
      <c r="Z46" s="311">
        <v>7</v>
      </c>
      <c r="AA46" s="311">
        <v>0</v>
      </c>
      <c r="AB46" s="311">
        <v>2</v>
      </c>
    </row>
    <row r="47" spans="1:28" ht="9.6" x14ac:dyDescent="0.2">
      <c r="A47" s="550"/>
      <c r="B47" s="543" t="s">
        <v>54</v>
      </c>
      <c r="C47" s="539"/>
      <c r="D47" s="311">
        <f t="shared" si="4"/>
        <v>6</v>
      </c>
      <c r="E47" s="311">
        <v>5</v>
      </c>
      <c r="F47" s="311">
        <f t="shared" si="2"/>
        <v>6</v>
      </c>
      <c r="G47" s="311">
        <v>0</v>
      </c>
      <c r="H47" s="311">
        <v>0</v>
      </c>
      <c r="I47" s="311">
        <v>0</v>
      </c>
      <c r="J47" s="311"/>
      <c r="K47" s="311">
        <v>0</v>
      </c>
      <c r="L47" s="540"/>
      <c r="M47" s="311">
        <v>5</v>
      </c>
      <c r="N47" s="311">
        <v>0</v>
      </c>
      <c r="O47" s="311">
        <v>0</v>
      </c>
      <c r="P47" s="311">
        <v>1</v>
      </c>
      <c r="Q47" s="311">
        <v>0</v>
      </c>
      <c r="R47" s="289">
        <f t="shared" si="3"/>
        <v>6</v>
      </c>
      <c r="S47" s="311">
        <v>1</v>
      </c>
      <c r="T47" s="311">
        <v>2</v>
      </c>
      <c r="U47" s="311">
        <v>3</v>
      </c>
      <c r="V47" s="311">
        <v>0</v>
      </c>
      <c r="W47" s="311">
        <v>0</v>
      </c>
      <c r="X47" s="311">
        <v>0</v>
      </c>
      <c r="Y47" s="311">
        <v>0</v>
      </c>
      <c r="Z47" s="311">
        <v>0</v>
      </c>
      <c r="AA47" s="311">
        <v>0</v>
      </c>
      <c r="AB47" s="311">
        <v>0</v>
      </c>
    </row>
    <row r="48" spans="1:28" ht="9.6" x14ac:dyDescent="0.2">
      <c r="A48" s="550"/>
      <c r="B48" s="543" t="s">
        <v>55</v>
      </c>
      <c r="C48" s="539"/>
      <c r="D48" s="311">
        <f t="shared" si="4"/>
        <v>0</v>
      </c>
      <c r="E48" s="311">
        <v>0</v>
      </c>
      <c r="F48" s="311">
        <f t="shared" si="2"/>
        <v>0</v>
      </c>
      <c r="G48" s="311">
        <v>0</v>
      </c>
      <c r="H48" s="311">
        <v>0</v>
      </c>
      <c r="I48" s="311">
        <v>0</v>
      </c>
      <c r="J48" s="311"/>
      <c r="K48" s="311">
        <v>0</v>
      </c>
      <c r="L48" s="540"/>
      <c r="M48" s="311">
        <v>0</v>
      </c>
      <c r="N48" s="311">
        <v>0</v>
      </c>
      <c r="O48" s="311">
        <v>0</v>
      </c>
      <c r="P48" s="311">
        <v>0</v>
      </c>
      <c r="Q48" s="311">
        <v>0</v>
      </c>
      <c r="R48" s="289">
        <f t="shared" si="3"/>
        <v>0</v>
      </c>
      <c r="S48" s="311">
        <v>0</v>
      </c>
      <c r="T48" s="311">
        <v>0</v>
      </c>
      <c r="U48" s="311">
        <v>0</v>
      </c>
      <c r="V48" s="311">
        <v>0</v>
      </c>
      <c r="W48" s="311">
        <v>0</v>
      </c>
      <c r="X48" s="311">
        <v>0</v>
      </c>
      <c r="Y48" s="311">
        <v>0</v>
      </c>
      <c r="Z48" s="311">
        <v>0</v>
      </c>
      <c r="AA48" s="311">
        <v>0</v>
      </c>
      <c r="AB48" s="311">
        <v>0</v>
      </c>
    </row>
    <row r="49" spans="1:28" ht="6" customHeight="1" thickBot="1" x14ac:dyDescent="0.25">
      <c r="A49" s="1"/>
      <c r="B49" s="1"/>
      <c r="C49" s="333"/>
      <c r="D49" s="1"/>
      <c r="E49" s="1"/>
      <c r="F49" s="1"/>
      <c r="G49" s="1"/>
      <c r="H49" s="1"/>
      <c r="I49" s="1"/>
      <c r="J49" s="1"/>
      <c r="K49" s="541"/>
      <c r="L49" s="54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3.75" customHeight="1" thickTop="1" x14ac:dyDescent="0.2">
      <c r="A50" s="550"/>
      <c r="B50" s="626"/>
      <c r="C50" s="627"/>
      <c r="D50" s="627"/>
      <c r="E50" s="627"/>
      <c r="F50" s="627"/>
      <c r="G50" s="627"/>
      <c r="H50" s="627"/>
      <c r="I50" s="627"/>
      <c r="J50" s="627"/>
      <c r="K50" s="627"/>
      <c r="L50" s="627"/>
      <c r="M50" s="627"/>
      <c r="N50" s="627"/>
      <c r="O50" s="627"/>
      <c r="P50" s="550"/>
      <c r="Q50" s="550"/>
      <c r="R50" s="550"/>
      <c r="S50" s="550"/>
      <c r="T50" s="550"/>
      <c r="U50" s="550"/>
      <c r="V50" s="550"/>
      <c r="W50" s="550"/>
      <c r="X50" s="550"/>
      <c r="Y50" s="550"/>
      <c r="Z50" s="550"/>
      <c r="AA50" s="550"/>
      <c r="AB50" s="550"/>
    </row>
    <row r="51" spans="1:28" ht="9.6" x14ac:dyDescent="0.2">
      <c r="A51" s="544" t="s">
        <v>594</v>
      </c>
      <c r="B51" s="544"/>
      <c r="C51" s="550"/>
      <c r="D51" s="550"/>
      <c r="E51" s="550"/>
      <c r="F51" s="550"/>
      <c r="G51" s="550"/>
      <c r="H51" s="550"/>
      <c r="I51" s="550"/>
      <c r="K51" s="550"/>
      <c r="L51" s="550"/>
      <c r="M51" s="550"/>
      <c r="N51" s="550"/>
      <c r="O51" s="550"/>
      <c r="P51" s="550"/>
      <c r="Q51" s="550"/>
      <c r="R51" s="336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</row>
    <row r="52" spans="1:28" ht="9.6" x14ac:dyDescent="0.2">
      <c r="A52" s="544" t="s">
        <v>595</v>
      </c>
      <c r="B52" s="544"/>
      <c r="C52" s="550"/>
      <c r="D52" s="550"/>
      <c r="E52" s="550"/>
      <c r="F52" s="550"/>
      <c r="G52" s="550"/>
      <c r="H52" s="550"/>
      <c r="I52" s="550"/>
      <c r="K52" s="550"/>
      <c r="L52" s="550"/>
      <c r="M52" s="550"/>
      <c r="N52" s="550"/>
      <c r="O52" s="550"/>
      <c r="P52" s="550"/>
      <c r="Q52" s="550"/>
      <c r="R52" s="336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</row>
    <row r="53" spans="1:28" ht="9.6" x14ac:dyDescent="0.2">
      <c r="A53" s="544" t="s">
        <v>596</v>
      </c>
      <c r="B53" s="544"/>
      <c r="C53" s="550"/>
      <c r="D53" s="550"/>
      <c r="E53" s="550"/>
      <c r="F53" s="550"/>
      <c r="G53" s="550"/>
      <c r="H53" s="550"/>
      <c r="I53" s="550"/>
      <c r="K53" s="550"/>
      <c r="L53" s="550"/>
      <c r="M53" s="550"/>
      <c r="N53" s="550"/>
      <c r="O53" s="550"/>
      <c r="P53" s="550"/>
      <c r="Q53" s="550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</row>
    <row r="54" spans="1:28" x14ac:dyDescent="0.2">
      <c r="A54" s="550"/>
      <c r="B54" s="550"/>
      <c r="C54" s="550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550"/>
      <c r="S54" s="550"/>
      <c r="T54" s="550"/>
      <c r="U54" s="550"/>
      <c r="V54" s="550"/>
      <c r="W54" s="550"/>
      <c r="X54" s="550"/>
      <c r="Y54" s="550"/>
      <c r="Z54" s="550"/>
      <c r="AA54" s="550"/>
      <c r="AB54" s="550"/>
    </row>
    <row r="55" spans="1:28" x14ac:dyDescent="0.2">
      <c r="B55" s="134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</row>
  </sheetData>
  <mergeCells count="22">
    <mergeCell ref="W3:W4"/>
    <mergeCell ref="B50:O50"/>
    <mergeCell ref="R3:R4"/>
    <mergeCell ref="S3:S4"/>
    <mergeCell ref="T3:T4"/>
    <mergeCell ref="U3:U4"/>
    <mergeCell ref="D2:E2"/>
    <mergeCell ref="F2:Q2"/>
    <mergeCell ref="R2:AB2"/>
    <mergeCell ref="D3:D4"/>
    <mergeCell ref="E3:E4"/>
    <mergeCell ref="F3:F4"/>
    <mergeCell ref="M3:M4"/>
    <mergeCell ref="N3:N4"/>
    <mergeCell ref="P3:P4"/>
    <mergeCell ref="Q3:Q4"/>
    <mergeCell ref="X3:X4"/>
    <mergeCell ref="Y3:Y4"/>
    <mergeCell ref="Z3:Z4"/>
    <mergeCell ref="AA3:AA4"/>
    <mergeCell ref="AB3:AB4"/>
    <mergeCell ref="V3:V4"/>
  </mergeCells>
  <phoneticPr fontId="3"/>
  <printOptions horizontalCentered="1"/>
  <pageMargins left="0.43307086614173229" right="0.23622047244094491" top="0.74803149606299213" bottom="0.74803149606299213" header="0.31496062992125984" footer="0.31496062992125984"/>
  <pageSetup paperSize="9" scale="89" fitToWidth="0" fitToHeight="0" orientation="landscape" r:id="rId1"/>
  <headerFooter alignWithMargins="0">
    <oddHeader>&amp;L&amp;9公害苦情状況&amp;C&amp;K000000
&amp;R&amp;9&amp;F 　（&amp;A）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52"/>
  <sheetViews>
    <sheetView zoomScaleNormal="100" zoomScaleSheetLayoutView="100" workbookViewId="0"/>
  </sheetViews>
  <sheetFormatPr defaultColWidth="9" defaultRowHeight="8.4" x14ac:dyDescent="0.2"/>
  <cols>
    <col min="1" max="1" width="1" style="402" customWidth="1"/>
    <col min="2" max="2" width="9.109375" style="402" customWidth="1"/>
    <col min="3" max="3" width="0.88671875" style="402" customWidth="1"/>
    <col min="4" max="4" width="10.33203125" style="426" bestFit="1" customWidth="1"/>
    <col min="5" max="6" width="11" style="402" bestFit="1" customWidth="1"/>
    <col min="7" max="7" width="9.88671875" style="402" bestFit="1" customWidth="1"/>
    <col min="8" max="8" width="9.109375" style="402" bestFit="1" customWidth="1"/>
    <col min="9" max="9" width="7" style="402" customWidth="1"/>
    <col min="10" max="10" width="8.44140625" style="410" customWidth="1"/>
    <col min="11" max="11" width="8.44140625" style="402" customWidth="1"/>
    <col min="12" max="14" width="9" style="402"/>
    <col min="15" max="15" width="14.44140625" style="402" bestFit="1" customWidth="1"/>
    <col min="16" max="16384" width="9" style="402"/>
  </cols>
  <sheetData>
    <row r="1" spans="1:15" ht="12" customHeight="1" thickBot="1" x14ac:dyDescent="0.25">
      <c r="A1" s="398"/>
      <c r="B1" s="399"/>
      <c r="C1" s="399"/>
      <c r="D1" s="400"/>
      <c r="E1" s="399"/>
      <c r="F1" s="399"/>
      <c r="G1" s="399"/>
      <c r="H1" s="399"/>
      <c r="I1" s="399"/>
      <c r="J1" s="401"/>
      <c r="K1" s="401" t="s">
        <v>522</v>
      </c>
    </row>
    <row r="2" spans="1:15" s="403" customFormat="1" ht="15.75" customHeight="1" thickTop="1" x14ac:dyDescent="0.2">
      <c r="B2" s="630" t="s">
        <v>392</v>
      </c>
      <c r="C2" s="404"/>
      <c r="D2" s="405" t="s">
        <v>523</v>
      </c>
      <c r="E2" s="405" t="s">
        <v>523</v>
      </c>
      <c r="F2" s="632" t="s">
        <v>524</v>
      </c>
      <c r="G2" s="633"/>
      <c r="H2" s="633"/>
      <c r="I2" s="634"/>
      <c r="J2" s="635" t="s">
        <v>525</v>
      </c>
      <c r="K2" s="637" t="s">
        <v>526</v>
      </c>
    </row>
    <row r="3" spans="1:15" s="403" customFormat="1" ht="15" customHeight="1" x14ac:dyDescent="0.2">
      <c r="A3" s="406"/>
      <c r="B3" s="631"/>
      <c r="C3" s="407"/>
      <c r="D3" s="408" t="s">
        <v>527</v>
      </c>
      <c r="E3" s="408" t="s">
        <v>528</v>
      </c>
      <c r="F3" s="409" t="s">
        <v>529</v>
      </c>
      <c r="G3" s="409" t="s">
        <v>530</v>
      </c>
      <c r="H3" s="409" t="s">
        <v>531</v>
      </c>
      <c r="I3" s="409" t="s">
        <v>532</v>
      </c>
      <c r="J3" s="636"/>
      <c r="K3" s="638"/>
    </row>
    <row r="4" spans="1:15" s="410" customFormat="1" ht="11.1" customHeight="1" x14ac:dyDescent="0.2">
      <c r="B4" s="411"/>
      <c r="C4" s="411"/>
      <c r="D4" s="412" t="s">
        <v>533</v>
      </c>
      <c r="E4" s="411" t="s">
        <v>534</v>
      </c>
      <c r="F4" s="411" t="s">
        <v>534</v>
      </c>
      <c r="G4" s="411" t="s">
        <v>534</v>
      </c>
      <c r="H4" s="411" t="s">
        <v>534</v>
      </c>
      <c r="I4" s="411" t="s">
        <v>534</v>
      </c>
      <c r="J4" s="411" t="s">
        <v>534</v>
      </c>
      <c r="K4" s="411" t="s">
        <v>535</v>
      </c>
    </row>
    <row r="5" spans="1:15" ht="11.1" customHeight="1" x14ac:dyDescent="0.2">
      <c r="B5" s="413" t="s">
        <v>536</v>
      </c>
      <c r="C5" s="414"/>
      <c r="D5" s="415">
        <v>2856529.3000000003</v>
      </c>
      <c r="E5" s="416">
        <v>2611798.1</v>
      </c>
      <c r="F5" s="416">
        <v>2192321</v>
      </c>
      <c r="G5" s="416">
        <v>13195</v>
      </c>
      <c r="H5" s="416">
        <v>396701.3</v>
      </c>
      <c r="I5" s="416">
        <v>9580.7999999999993</v>
      </c>
      <c r="J5" s="416">
        <v>244731.2</v>
      </c>
      <c r="K5" s="416">
        <v>848.04781999889815</v>
      </c>
    </row>
    <row r="6" spans="1:15" ht="11.1" customHeight="1" x14ac:dyDescent="0.2">
      <c r="B6" s="413" t="s">
        <v>537</v>
      </c>
      <c r="C6" s="417"/>
      <c r="D6" s="415">
        <v>2819079.3</v>
      </c>
      <c r="E6" s="416">
        <v>2579379.9</v>
      </c>
      <c r="F6" s="416">
        <v>2147317</v>
      </c>
      <c r="G6" s="416">
        <v>7958</v>
      </c>
      <c r="H6" s="416">
        <v>414475.9</v>
      </c>
      <c r="I6" s="416">
        <v>9629</v>
      </c>
      <c r="J6" s="416">
        <v>239699.4</v>
      </c>
      <c r="K6" s="416">
        <v>835.84549778250198</v>
      </c>
    </row>
    <row r="7" spans="1:15" ht="11.1" customHeight="1" x14ac:dyDescent="0.2">
      <c r="B7" s="413" t="s">
        <v>538</v>
      </c>
      <c r="C7" s="420"/>
      <c r="D7" s="415">
        <f t="shared" ref="D7:J7" si="0">SUM(D9:D47)</f>
        <v>2757789</v>
      </c>
      <c r="E7" s="416">
        <f t="shared" si="0"/>
        <v>2528036</v>
      </c>
      <c r="F7" s="416">
        <f>SUM(F9:F47)</f>
        <v>2105633</v>
      </c>
      <c r="G7" s="416">
        <f t="shared" si="0"/>
        <v>7213</v>
      </c>
      <c r="H7" s="416">
        <f t="shared" si="0"/>
        <v>405661</v>
      </c>
      <c r="I7" s="416">
        <f t="shared" si="0"/>
        <v>9529</v>
      </c>
      <c r="J7" s="416">
        <f t="shared" si="0"/>
        <v>229753</v>
      </c>
      <c r="K7" s="416">
        <v>818</v>
      </c>
      <c r="O7" s="418"/>
    </row>
    <row r="8" spans="1:15" ht="11.1" customHeight="1" x14ac:dyDescent="0.2">
      <c r="B8" s="419"/>
      <c r="C8" s="420"/>
      <c r="D8" s="421"/>
      <c r="E8" s="416"/>
      <c r="F8" s="416"/>
      <c r="G8" s="416"/>
      <c r="H8" s="416"/>
      <c r="I8" s="416"/>
      <c r="J8" s="416"/>
      <c r="K8" s="416"/>
    </row>
    <row r="9" spans="1:15" ht="11.1" customHeight="1" x14ac:dyDescent="0.2">
      <c r="B9" s="388" t="s">
        <v>231</v>
      </c>
      <c r="C9" s="420"/>
      <c r="D9" s="483">
        <v>1112125</v>
      </c>
      <c r="E9" s="483">
        <v>969341</v>
      </c>
      <c r="F9" s="483">
        <v>852063</v>
      </c>
      <c r="G9" s="483">
        <v>3053</v>
      </c>
      <c r="H9" s="483">
        <v>114224</v>
      </c>
      <c r="I9" s="483">
        <v>1</v>
      </c>
      <c r="J9" s="483">
        <v>142784</v>
      </c>
      <c r="K9" s="483">
        <v>807</v>
      </c>
    </row>
    <row r="10" spans="1:15" ht="11.1" customHeight="1" x14ac:dyDescent="0.2">
      <c r="B10" s="388" t="s">
        <v>23</v>
      </c>
      <c r="C10" s="420"/>
      <c r="D10" s="483">
        <v>440189</v>
      </c>
      <c r="E10" s="483">
        <v>404215</v>
      </c>
      <c r="F10" s="483">
        <v>350545</v>
      </c>
      <c r="G10" s="483">
        <v>17</v>
      </c>
      <c r="H10" s="483">
        <v>48104</v>
      </c>
      <c r="I10" s="483">
        <v>5549</v>
      </c>
      <c r="J10" s="483">
        <v>35974</v>
      </c>
      <c r="K10" s="483">
        <v>783</v>
      </c>
    </row>
    <row r="11" spans="1:15" ht="11.1" customHeight="1" x14ac:dyDescent="0.2">
      <c r="B11" s="388" t="s">
        <v>84</v>
      </c>
      <c r="C11" s="420"/>
      <c r="D11" s="483">
        <v>221876</v>
      </c>
      <c r="E11" s="483">
        <v>218789</v>
      </c>
      <c r="F11" s="483">
        <v>181403</v>
      </c>
      <c r="G11" s="483">
        <v>0</v>
      </c>
      <c r="H11" s="483">
        <v>37032</v>
      </c>
      <c r="I11" s="483">
        <v>354</v>
      </c>
      <c r="J11" s="483">
        <v>3087</v>
      </c>
      <c r="K11" s="483">
        <v>837</v>
      </c>
    </row>
    <row r="12" spans="1:15" ht="11.1" customHeight="1" x14ac:dyDescent="0.2">
      <c r="B12" s="388" t="s">
        <v>431</v>
      </c>
      <c r="C12" s="420"/>
      <c r="D12" s="483">
        <v>121696</v>
      </c>
      <c r="E12" s="483">
        <v>103811</v>
      </c>
      <c r="F12" s="483">
        <v>86777</v>
      </c>
      <c r="G12" s="483">
        <v>681</v>
      </c>
      <c r="H12" s="483">
        <v>16290</v>
      </c>
      <c r="I12" s="483">
        <v>63</v>
      </c>
      <c r="J12" s="483">
        <v>17885</v>
      </c>
      <c r="K12" s="483">
        <v>867</v>
      </c>
    </row>
    <row r="13" spans="1:15" ht="11.1" customHeight="1" x14ac:dyDescent="0.2">
      <c r="B13" s="388" t="s">
        <v>27</v>
      </c>
      <c r="C13" s="420"/>
      <c r="D13" s="483">
        <v>78190</v>
      </c>
      <c r="E13" s="483">
        <v>78190</v>
      </c>
      <c r="F13" s="483">
        <v>61118</v>
      </c>
      <c r="G13" s="483">
        <v>716</v>
      </c>
      <c r="H13" s="483">
        <v>16091</v>
      </c>
      <c r="I13" s="483">
        <v>265</v>
      </c>
      <c r="J13" s="483">
        <v>0</v>
      </c>
      <c r="K13" s="483">
        <v>831</v>
      </c>
    </row>
    <row r="14" spans="1:15" ht="5.85" customHeight="1" x14ac:dyDescent="0.2">
      <c r="B14" s="388"/>
      <c r="C14" s="420"/>
      <c r="D14" s="483"/>
      <c r="E14" s="483"/>
      <c r="F14" s="483"/>
      <c r="G14" s="483"/>
      <c r="H14" s="483"/>
      <c r="I14" s="483"/>
      <c r="J14" s="483"/>
      <c r="K14" s="483"/>
    </row>
    <row r="15" spans="1:15" ht="11.1" customHeight="1" x14ac:dyDescent="0.2">
      <c r="B15" s="388" t="s">
        <v>28</v>
      </c>
      <c r="C15" s="420"/>
      <c r="D15" s="483">
        <v>58593</v>
      </c>
      <c r="E15" s="483">
        <v>58593</v>
      </c>
      <c r="F15" s="483">
        <v>29827</v>
      </c>
      <c r="G15" s="483">
        <v>0</v>
      </c>
      <c r="H15" s="483">
        <v>28766</v>
      </c>
      <c r="I15" s="483">
        <v>0</v>
      </c>
      <c r="J15" s="483">
        <v>0</v>
      </c>
      <c r="K15" s="483">
        <v>929</v>
      </c>
    </row>
    <row r="16" spans="1:15" ht="11.1" customHeight="1" x14ac:dyDescent="0.2">
      <c r="B16" s="388" t="s">
        <v>29</v>
      </c>
      <c r="C16" s="420"/>
      <c r="D16" s="483">
        <v>130522</v>
      </c>
      <c r="E16" s="483">
        <v>109647</v>
      </c>
      <c r="F16" s="483">
        <v>96389</v>
      </c>
      <c r="G16" s="483">
        <v>100</v>
      </c>
      <c r="H16" s="483">
        <v>11564</v>
      </c>
      <c r="I16" s="483">
        <v>1594</v>
      </c>
      <c r="J16" s="483">
        <v>20875</v>
      </c>
      <c r="K16" s="483">
        <v>812</v>
      </c>
    </row>
    <row r="17" spans="2:11" ht="11.1" customHeight="1" x14ac:dyDescent="0.2">
      <c r="B17" s="388" t="s">
        <v>30</v>
      </c>
      <c r="C17" s="420"/>
      <c r="D17" s="483">
        <v>64928</v>
      </c>
      <c r="E17" s="483">
        <v>64928</v>
      </c>
      <c r="F17" s="483">
        <v>50306</v>
      </c>
      <c r="G17" s="483">
        <v>573</v>
      </c>
      <c r="H17" s="483">
        <v>14049</v>
      </c>
      <c r="I17" s="483">
        <v>0</v>
      </c>
      <c r="J17" s="483">
        <v>0</v>
      </c>
      <c r="K17" s="483">
        <v>945</v>
      </c>
    </row>
    <row r="18" spans="2:11" ht="11.1" customHeight="1" x14ac:dyDescent="0.2">
      <c r="B18" s="388" t="s">
        <v>31</v>
      </c>
      <c r="C18" s="420"/>
      <c r="D18" s="483">
        <v>71471</v>
      </c>
      <c r="E18" s="483">
        <v>71471</v>
      </c>
      <c r="F18" s="483">
        <v>55409</v>
      </c>
      <c r="G18" s="483">
        <v>0</v>
      </c>
      <c r="H18" s="483">
        <v>15982</v>
      </c>
      <c r="I18" s="483">
        <v>80</v>
      </c>
      <c r="J18" s="483">
        <v>0</v>
      </c>
      <c r="K18" s="483">
        <v>804</v>
      </c>
    </row>
    <row r="19" spans="2:11" ht="11.1" customHeight="1" x14ac:dyDescent="0.2">
      <c r="B19" s="388" t="s">
        <v>32</v>
      </c>
      <c r="C19" s="420"/>
      <c r="D19" s="483">
        <v>18212</v>
      </c>
      <c r="E19" s="483">
        <v>15097</v>
      </c>
      <c r="F19" s="483">
        <v>10847</v>
      </c>
      <c r="G19" s="483">
        <v>0</v>
      </c>
      <c r="H19" s="483">
        <v>4250</v>
      </c>
      <c r="I19" s="483">
        <v>0</v>
      </c>
      <c r="J19" s="483">
        <v>3115</v>
      </c>
      <c r="K19" s="483">
        <v>832</v>
      </c>
    </row>
    <row r="20" spans="2:11" ht="5.85" customHeight="1" x14ac:dyDescent="0.2">
      <c r="B20" s="388"/>
      <c r="C20" s="420"/>
      <c r="D20" s="483"/>
      <c r="E20" s="483"/>
      <c r="F20" s="483"/>
      <c r="G20" s="483"/>
      <c r="H20" s="483"/>
      <c r="I20" s="483"/>
      <c r="J20" s="483"/>
      <c r="K20" s="483"/>
    </row>
    <row r="21" spans="2:11" ht="11.1" customHeight="1" x14ac:dyDescent="0.2">
      <c r="B21" s="388" t="s">
        <v>33</v>
      </c>
      <c r="C21" s="420"/>
      <c r="D21" s="483">
        <v>14905</v>
      </c>
      <c r="E21" s="483">
        <v>14695</v>
      </c>
      <c r="F21" s="483">
        <v>9117</v>
      </c>
      <c r="G21" s="483">
        <v>58</v>
      </c>
      <c r="H21" s="483">
        <v>4323</v>
      </c>
      <c r="I21" s="483">
        <v>1197</v>
      </c>
      <c r="J21" s="483">
        <v>210</v>
      </c>
      <c r="K21" s="483">
        <v>985</v>
      </c>
    </row>
    <row r="22" spans="2:11" ht="11.1" customHeight="1" x14ac:dyDescent="0.2">
      <c r="B22" s="388" t="s">
        <v>34</v>
      </c>
      <c r="C22" s="420"/>
      <c r="D22" s="483">
        <v>47782</v>
      </c>
      <c r="E22" s="483">
        <v>47444</v>
      </c>
      <c r="F22" s="483">
        <v>34501</v>
      </c>
      <c r="G22" s="483">
        <v>629</v>
      </c>
      <c r="H22" s="483">
        <v>12314</v>
      </c>
      <c r="I22" s="483">
        <v>0</v>
      </c>
      <c r="J22" s="483">
        <v>338</v>
      </c>
      <c r="K22" s="483">
        <v>808</v>
      </c>
    </row>
    <row r="23" spans="2:11" ht="11.1" customHeight="1" x14ac:dyDescent="0.2">
      <c r="B23" s="388" t="s">
        <v>35</v>
      </c>
      <c r="C23" s="420"/>
      <c r="D23" s="483">
        <v>68734</v>
      </c>
      <c r="E23" s="483">
        <v>68734</v>
      </c>
      <c r="F23" s="483">
        <v>51592</v>
      </c>
      <c r="G23" s="483">
        <v>0</v>
      </c>
      <c r="H23" s="483">
        <v>17142</v>
      </c>
      <c r="I23" s="483">
        <v>0</v>
      </c>
      <c r="J23" s="483">
        <v>0</v>
      </c>
      <c r="K23" s="483">
        <v>842</v>
      </c>
    </row>
    <row r="24" spans="2:11" ht="11.1" customHeight="1" x14ac:dyDescent="0.2">
      <c r="B24" s="388" t="s">
        <v>36</v>
      </c>
      <c r="C24" s="420"/>
      <c r="D24" s="483">
        <v>67287</v>
      </c>
      <c r="E24" s="483">
        <v>67287</v>
      </c>
      <c r="F24" s="483">
        <v>53604</v>
      </c>
      <c r="G24" s="483">
        <v>0</v>
      </c>
      <c r="H24" s="483">
        <v>13451</v>
      </c>
      <c r="I24" s="483">
        <v>232</v>
      </c>
      <c r="J24" s="483">
        <v>0</v>
      </c>
      <c r="K24" s="483">
        <v>764</v>
      </c>
    </row>
    <row r="25" spans="2:11" ht="11.1" customHeight="1" x14ac:dyDescent="0.2">
      <c r="B25" s="388" t="s">
        <v>37</v>
      </c>
      <c r="C25" s="420"/>
      <c r="D25" s="483">
        <v>29721</v>
      </c>
      <c r="E25" s="483">
        <v>27024</v>
      </c>
      <c r="F25" s="483">
        <v>23298</v>
      </c>
      <c r="G25" s="483">
        <v>359</v>
      </c>
      <c r="H25" s="483">
        <v>3367</v>
      </c>
      <c r="I25" s="483">
        <v>0</v>
      </c>
      <c r="J25" s="483">
        <v>2697</v>
      </c>
      <c r="K25" s="483">
        <v>804</v>
      </c>
    </row>
    <row r="26" spans="2:11" ht="5.85" customHeight="1" x14ac:dyDescent="0.2">
      <c r="B26" s="388"/>
      <c r="C26" s="420"/>
      <c r="D26" s="483"/>
      <c r="E26" s="483"/>
      <c r="F26" s="483"/>
      <c r="G26" s="483"/>
      <c r="H26" s="483"/>
      <c r="I26" s="483"/>
      <c r="J26" s="483"/>
      <c r="K26" s="483"/>
    </row>
    <row r="27" spans="2:11" ht="11.1" customHeight="1" x14ac:dyDescent="0.2">
      <c r="B27" s="388" t="s">
        <v>539</v>
      </c>
      <c r="C27" s="420"/>
      <c r="D27" s="483">
        <v>36598</v>
      </c>
      <c r="E27" s="483">
        <v>36598</v>
      </c>
      <c r="F27" s="483">
        <v>26308</v>
      </c>
      <c r="G27" s="483">
        <v>0</v>
      </c>
      <c r="H27" s="483">
        <v>10290</v>
      </c>
      <c r="I27" s="483">
        <v>0</v>
      </c>
      <c r="J27" s="483">
        <v>0</v>
      </c>
      <c r="K27" s="483">
        <v>730</v>
      </c>
    </row>
    <row r="28" spans="2:11" ht="11.1" customHeight="1" x14ac:dyDescent="0.2">
      <c r="B28" s="388" t="s">
        <v>39</v>
      </c>
      <c r="C28" s="420"/>
      <c r="D28" s="483">
        <v>33500</v>
      </c>
      <c r="E28" s="483">
        <v>33133</v>
      </c>
      <c r="F28" s="483">
        <v>24730</v>
      </c>
      <c r="G28" s="483">
        <v>0</v>
      </c>
      <c r="H28" s="483">
        <v>8403</v>
      </c>
      <c r="I28" s="483">
        <v>0</v>
      </c>
      <c r="J28" s="483">
        <v>367</v>
      </c>
      <c r="K28" s="483">
        <v>694</v>
      </c>
    </row>
    <row r="29" spans="2:11" ht="11.1" customHeight="1" x14ac:dyDescent="0.2">
      <c r="B29" s="388" t="s">
        <v>40</v>
      </c>
      <c r="C29" s="420"/>
      <c r="D29" s="483">
        <v>12788</v>
      </c>
      <c r="E29" s="483">
        <v>12788</v>
      </c>
      <c r="F29" s="483">
        <v>9511</v>
      </c>
      <c r="G29" s="483">
        <v>179</v>
      </c>
      <c r="H29" s="483">
        <v>3098</v>
      </c>
      <c r="I29" s="483">
        <v>0</v>
      </c>
      <c r="J29" s="483">
        <v>0</v>
      </c>
      <c r="K29" s="483">
        <v>867</v>
      </c>
    </row>
    <row r="30" spans="2:11" ht="11.1" customHeight="1" x14ac:dyDescent="0.2">
      <c r="B30" s="388" t="s">
        <v>41</v>
      </c>
      <c r="C30" s="420"/>
      <c r="D30" s="483">
        <v>23666</v>
      </c>
      <c r="E30" s="483">
        <v>23666</v>
      </c>
      <c r="F30" s="483">
        <v>18290</v>
      </c>
      <c r="G30" s="483">
        <v>0</v>
      </c>
      <c r="H30" s="483">
        <v>5376</v>
      </c>
      <c r="I30" s="483">
        <v>0</v>
      </c>
      <c r="J30" s="483">
        <v>0</v>
      </c>
      <c r="K30" s="483">
        <v>778</v>
      </c>
    </row>
    <row r="31" spans="2:11" ht="5.25" customHeight="1" x14ac:dyDescent="0.2">
      <c r="B31" s="422"/>
      <c r="C31" s="423"/>
      <c r="D31" s="484"/>
      <c r="E31" s="485"/>
      <c r="F31" s="483"/>
      <c r="G31" s="485"/>
      <c r="H31" s="485"/>
      <c r="I31" s="485"/>
      <c r="J31" s="59"/>
      <c r="K31" s="485"/>
    </row>
    <row r="32" spans="2:11" ht="11.1" customHeight="1" x14ac:dyDescent="0.2">
      <c r="B32" s="388" t="s">
        <v>42</v>
      </c>
      <c r="C32" s="420"/>
      <c r="D32" s="483">
        <v>10752</v>
      </c>
      <c r="E32" s="483">
        <v>9026</v>
      </c>
      <c r="F32" s="483">
        <v>5784</v>
      </c>
      <c r="G32" s="483">
        <v>62</v>
      </c>
      <c r="H32" s="483">
        <v>3180</v>
      </c>
      <c r="I32" s="483">
        <v>0</v>
      </c>
      <c r="J32" s="483">
        <v>1726</v>
      </c>
      <c r="K32" s="483">
        <v>930</v>
      </c>
    </row>
    <row r="33" spans="1:11" ht="11.1" customHeight="1" x14ac:dyDescent="0.2">
      <c r="B33" s="388" t="s">
        <v>43</v>
      </c>
      <c r="C33" s="420"/>
      <c r="D33" s="483">
        <v>13469</v>
      </c>
      <c r="E33" s="483">
        <v>13469</v>
      </c>
      <c r="F33" s="483">
        <v>10695</v>
      </c>
      <c r="G33" s="483">
        <v>0</v>
      </c>
      <c r="H33" s="483">
        <v>2771</v>
      </c>
      <c r="I33" s="483">
        <v>3</v>
      </c>
      <c r="J33" s="483">
        <v>0</v>
      </c>
      <c r="K33" s="483">
        <v>761</v>
      </c>
    </row>
    <row r="34" spans="1:11" ht="11.1" customHeight="1" x14ac:dyDescent="0.2">
      <c r="B34" s="388" t="s">
        <v>44</v>
      </c>
      <c r="C34" s="420"/>
      <c r="D34" s="483">
        <v>10539</v>
      </c>
      <c r="E34" s="483">
        <v>10335</v>
      </c>
      <c r="F34" s="483">
        <v>7864</v>
      </c>
      <c r="G34" s="483">
        <v>101</v>
      </c>
      <c r="H34" s="483">
        <v>2308</v>
      </c>
      <c r="I34" s="483">
        <v>62</v>
      </c>
      <c r="J34" s="483">
        <v>204</v>
      </c>
      <c r="K34" s="483">
        <v>917</v>
      </c>
    </row>
    <row r="35" spans="1:11" ht="11.1" customHeight="1" x14ac:dyDescent="0.2">
      <c r="B35" s="388" t="s">
        <v>540</v>
      </c>
      <c r="C35" s="420"/>
      <c r="D35" s="483">
        <v>8203</v>
      </c>
      <c r="E35" s="483">
        <v>8203</v>
      </c>
      <c r="F35" s="483">
        <v>5608</v>
      </c>
      <c r="G35" s="483">
        <v>94</v>
      </c>
      <c r="H35" s="483">
        <v>2412</v>
      </c>
      <c r="I35" s="483">
        <v>89</v>
      </c>
      <c r="J35" s="483">
        <v>0</v>
      </c>
      <c r="K35" s="483">
        <v>821</v>
      </c>
    </row>
    <row r="36" spans="1:11" ht="11.1" customHeight="1" x14ac:dyDescent="0.2">
      <c r="B36" s="388" t="s">
        <v>46</v>
      </c>
      <c r="C36" s="420"/>
      <c r="D36" s="483">
        <v>3079</v>
      </c>
      <c r="E36" s="483">
        <v>3079</v>
      </c>
      <c r="F36" s="483">
        <v>2534</v>
      </c>
      <c r="G36" s="483">
        <v>25</v>
      </c>
      <c r="H36" s="483">
        <v>520</v>
      </c>
      <c r="I36" s="483">
        <v>0</v>
      </c>
      <c r="J36" s="483">
        <v>0</v>
      </c>
      <c r="K36" s="483">
        <v>925</v>
      </c>
    </row>
    <row r="37" spans="1:11" ht="5.85" customHeight="1" x14ac:dyDescent="0.2">
      <c r="B37" s="388"/>
      <c r="C37" s="420"/>
      <c r="D37" s="483"/>
      <c r="E37" s="483"/>
      <c r="F37" s="483"/>
      <c r="G37" s="483"/>
      <c r="H37" s="483"/>
      <c r="I37" s="483"/>
      <c r="J37" s="483"/>
      <c r="K37" s="483"/>
    </row>
    <row r="38" spans="1:11" ht="11.1" customHeight="1" x14ac:dyDescent="0.2">
      <c r="B38" s="388" t="s">
        <v>47</v>
      </c>
      <c r="C38" s="420"/>
      <c r="D38" s="483">
        <v>5387</v>
      </c>
      <c r="E38" s="483">
        <v>5370</v>
      </c>
      <c r="F38" s="483">
        <v>4105</v>
      </c>
      <c r="G38" s="483">
        <v>55</v>
      </c>
      <c r="H38" s="483">
        <v>1210</v>
      </c>
      <c r="I38" s="483">
        <v>0</v>
      </c>
      <c r="J38" s="483">
        <v>17</v>
      </c>
      <c r="K38" s="483">
        <v>860</v>
      </c>
    </row>
    <row r="39" spans="1:11" ht="11.1" customHeight="1" x14ac:dyDescent="0.2">
      <c r="B39" s="388" t="s">
        <v>48</v>
      </c>
      <c r="C39" s="420"/>
      <c r="D39" s="483">
        <v>3270</v>
      </c>
      <c r="E39" s="483">
        <v>3256</v>
      </c>
      <c r="F39" s="483">
        <v>2480</v>
      </c>
      <c r="G39" s="483">
        <v>33</v>
      </c>
      <c r="H39" s="483">
        <v>743</v>
      </c>
      <c r="I39" s="483">
        <v>0</v>
      </c>
      <c r="J39" s="483">
        <v>14</v>
      </c>
      <c r="K39" s="483">
        <v>844</v>
      </c>
    </row>
    <row r="40" spans="1:11" ht="11.1" customHeight="1" x14ac:dyDescent="0.2">
      <c r="B40" s="388" t="s">
        <v>49</v>
      </c>
      <c r="C40" s="420"/>
      <c r="D40" s="483">
        <v>3426</v>
      </c>
      <c r="E40" s="483">
        <v>3406</v>
      </c>
      <c r="F40" s="483">
        <v>2742</v>
      </c>
      <c r="G40" s="483">
        <v>60</v>
      </c>
      <c r="H40" s="483">
        <v>597</v>
      </c>
      <c r="I40" s="483">
        <v>7</v>
      </c>
      <c r="J40" s="483">
        <v>20</v>
      </c>
      <c r="K40" s="483">
        <v>976</v>
      </c>
    </row>
    <row r="41" spans="1:11" ht="11.1" customHeight="1" x14ac:dyDescent="0.2">
      <c r="B41" s="388" t="s">
        <v>50</v>
      </c>
      <c r="C41" s="420"/>
      <c r="D41" s="483">
        <v>5453</v>
      </c>
      <c r="E41" s="483">
        <v>5449</v>
      </c>
      <c r="F41" s="483">
        <v>3805</v>
      </c>
      <c r="G41" s="483">
        <v>61</v>
      </c>
      <c r="H41" s="483">
        <v>1581</v>
      </c>
      <c r="I41" s="483">
        <v>2</v>
      </c>
      <c r="J41" s="483">
        <v>4</v>
      </c>
      <c r="K41" s="483">
        <v>807</v>
      </c>
    </row>
    <row r="42" spans="1:11" ht="11.1" customHeight="1" x14ac:dyDescent="0.2">
      <c r="B42" s="388" t="s">
        <v>51</v>
      </c>
      <c r="C42" s="420"/>
      <c r="D42" s="483">
        <v>12127</v>
      </c>
      <c r="E42" s="483">
        <v>12127</v>
      </c>
      <c r="F42" s="483">
        <v>11432</v>
      </c>
      <c r="G42" s="483">
        <v>0</v>
      </c>
      <c r="H42" s="483">
        <v>695</v>
      </c>
      <c r="I42" s="483">
        <v>0</v>
      </c>
      <c r="J42" s="483">
        <v>0</v>
      </c>
      <c r="K42" s="483">
        <v>2973</v>
      </c>
    </row>
    <row r="43" spans="1:11" ht="5.85" customHeight="1" x14ac:dyDescent="0.2">
      <c r="B43" s="388"/>
      <c r="C43" s="420"/>
      <c r="D43" s="483"/>
      <c r="E43" s="483"/>
      <c r="F43" s="483"/>
      <c r="G43" s="483"/>
      <c r="H43" s="483"/>
      <c r="I43" s="483"/>
      <c r="J43" s="483"/>
      <c r="K43" s="483"/>
    </row>
    <row r="44" spans="1:11" ht="11.1" customHeight="1" x14ac:dyDescent="0.2">
      <c r="B44" s="388" t="s">
        <v>52</v>
      </c>
      <c r="C44" s="420"/>
      <c r="D44" s="483">
        <v>2929</v>
      </c>
      <c r="E44" s="483">
        <v>2918</v>
      </c>
      <c r="F44" s="483">
        <v>2388</v>
      </c>
      <c r="G44" s="483">
        <v>30</v>
      </c>
      <c r="H44" s="483">
        <v>500</v>
      </c>
      <c r="I44" s="483">
        <v>0</v>
      </c>
      <c r="J44" s="483">
        <v>11</v>
      </c>
      <c r="K44" s="483">
        <v>1216</v>
      </c>
    </row>
    <row r="45" spans="1:11" ht="11.1" customHeight="1" x14ac:dyDescent="0.2">
      <c r="B45" s="388" t="s">
        <v>53</v>
      </c>
      <c r="C45" s="420"/>
      <c r="D45" s="483">
        <v>12717</v>
      </c>
      <c r="E45" s="483">
        <v>12689</v>
      </c>
      <c r="F45" s="483">
        <v>10738</v>
      </c>
      <c r="G45" s="483">
        <v>109</v>
      </c>
      <c r="H45" s="483">
        <v>1842</v>
      </c>
      <c r="I45" s="483">
        <v>0</v>
      </c>
      <c r="J45" s="483">
        <v>28</v>
      </c>
      <c r="K45" s="483">
        <v>1509</v>
      </c>
    </row>
    <row r="46" spans="1:11" ht="11.1" customHeight="1" x14ac:dyDescent="0.2">
      <c r="B46" s="388" t="s">
        <v>54</v>
      </c>
      <c r="C46" s="420"/>
      <c r="D46" s="483">
        <v>12699</v>
      </c>
      <c r="E46" s="483">
        <v>12302</v>
      </c>
      <c r="F46" s="483">
        <v>9143</v>
      </c>
      <c r="G46" s="483">
        <v>218</v>
      </c>
      <c r="H46" s="483">
        <v>2910</v>
      </c>
      <c r="I46" s="483">
        <v>31</v>
      </c>
      <c r="J46" s="483">
        <v>397</v>
      </c>
      <c r="K46" s="483">
        <v>880</v>
      </c>
    </row>
    <row r="47" spans="1:11" ht="10.5" customHeight="1" x14ac:dyDescent="0.2">
      <c r="B47" s="388" t="s">
        <v>55</v>
      </c>
      <c r="C47" s="420"/>
      <c r="D47" s="483">
        <v>956</v>
      </c>
      <c r="E47" s="483">
        <v>956</v>
      </c>
      <c r="F47" s="483">
        <v>680</v>
      </c>
      <c r="G47" s="483">
        <v>0</v>
      </c>
      <c r="H47" s="483">
        <v>276</v>
      </c>
      <c r="I47" s="483">
        <v>0</v>
      </c>
      <c r="J47" s="483">
        <v>0</v>
      </c>
      <c r="K47" s="483">
        <v>866</v>
      </c>
    </row>
    <row r="48" spans="1:11" ht="3.75" customHeight="1" thickBot="1" x14ac:dyDescent="0.25">
      <c r="A48" s="398"/>
      <c r="B48" s="398"/>
      <c r="C48" s="398"/>
      <c r="D48" s="424"/>
      <c r="E48" s="398"/>
      <c r="F48" s="398"/>
      <c r="G48" s="398"/>
      <c r="H48" s="398"/>
      <c r="I48" s="398"/>
      <c r="J48" s="425"/>
      <c r="K48" s="398"/>
    </row>
    <row r="49" spans="1:2" ht="3" customHeight="1" thickTop="1" x14ac:dyDescent="0.2"/>
    <row r="50" spans="1:2" ht="9.6" x14ac:dyDescent="0.2">
      <c r="A50" s="399" t="s">
        <v>541</v>
      </c>
    </row>
    <row r="51" spans="1:2" ht="9.6" x14ac:dyDescent="0.2">
      <c r="A51" s="399" t="s">
        <v>542</v>
      </c>
      <c r="B51" s="426"/>
    </row>
    <row r="52" spans="1:2" x14ac:dyDescent="0.2">
      <c r="B52" s="426"/>
    </row>
  </sheetData>
  <mergeCells count="4">
    <mergeCell ref="B2:B3"/>
    <mergeCell ref="F2:I2"/>
    <mergeCell ref="J2:J3"/>
    <mergeCell ref="K2:K3"/>
  </mergeCells>
  <phoneticPr fontId="3"/>
  <printOptions horizontalCentered="1"/>
  <pageMargins left="0.6692913385826772" right="0.59055118110236227" top="0.98425196850393704" bottom="0" header="0.51181102362204722" footer="0"/>
  <pageSetup paperSize="9" scale="105" orientation="portrait" cellComments="asDisplayed" r:id="rId1"/>
  <headerFooter alignWithMargins="0">
    <oddHeader>&amp;L&amp;9ごみ処理状況&amp;R&amp;8&amp;F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208"/>
  <sheetViews>
    <sheetView zoomScaleNormal="100" zoomScaleSheetLayoutView="140" workbookViewId="0"/>
  </sheetViews>
  <sheetFormatPr defaultColWidth="9" defaultRowHeight="9" x14ac:dyDescent="0.2"/>
  <cols>
    <col min="1" max="1" width="1" style="336" customWidth="1"/>
    <col min="2" max="2" width="9.109375" style="336" customWidth="1"/>
    <col min="3" max="3" width="0.88671875" style="336" customWidth="1"/>
    <col min="4" max="4" width="10.77734375" style="336" bestFit="1" customWidth="1"/>
    <col min="5" max="5" width="11.33203125" style="336" bestFit="1" customWidth="1"/>
    <col min="6" max="6" width="9.77734375" style="336" bestFit="1" customWidth="1"/>
    <col min="7" max="8" width="9.109375" style="336" customWidth="1"/>
    <col min="9" max="9" width="9" style="336"/>
    <col min="10" max="10" width="6.109375" style="336" customWidth="1"/>
    <col min="11" max="11" width="6.88671875" style="336" customWidth="1"/>
    <col min="12" max="12" width="4.109375" style="336" customWidth="1"/>
    <col min="13" max="13" width="6.109375" style="336" customWidth="1"/>
    <col min="14" max="14" width="6.88671875" style="336" customWidth="1"/>
    <col min="15" max="15" width="9" style="336"/>
    <col min="16" max="16" width="9.109375" style="336" bestFit="1" customWidth="1"/>
    <col min="17" max="17" width="9" style="336"/>
    <col min="18" max="19" width="9.109375" style="336" bestFit="1" customWidth="1"/>
    <col min="20" max="20" width="9" style="336"/>
    <col min="21" max="23" width="9.109375" style="336" bestFit="1" customWidth="1"/>
    <col min="24" max="16384" width="9" style="336"/>
  </cols>
  <sheetData>
    <row r="1" spans="1:25" ht="12" customHeight="1" thickBot="1" x14ac:dyDescent="0.25">
      <c r="A1" s="427"/>
      <c r="B1" s="399"/>
      <c r="C1" s="399"/>
      <c r="D1" s="399"/>
      <c r="E1" s="399"/>
      <c r="F1" s="399"/>
      <c r="G1" s="399"/>
      <c r="H1" s="401" t="s">
        <v>522</v>
      </c>
    </row>
    <row r="2" spans="1:25" s="430" customFormat="1" ht="15.75" customHeight="1" thickTop="1" x14ac:dyDescent="0.2">
      <c r="A2" s="428"/>
      <c r="B2" s="630" t="s">
        <v>543</v>
      </c>
      <c r="C2" s="429"/>
      <c r="D2" s="640" t="s">
        <v>544</v>
      </c>
      <c r="E2" s="643"/>
      <c r="F2" s="644"/>
      <c r="G2" s="645" t="s">
        <v>545</v>
      </c>
      <c r="H2" s="646" t="s">
        <v>546</v>
      </c>
    </row>
    <row r="3" spans="1:25" s="430" customFormat="1" ht="13.5" customHeight="1" x14ac:dyDescent="0.2">
      <c r="A3" s="428"/>
      <c r="B3" s="639"/>
      <c r="C3" s="414"/>
      <c r="D3" s="641"/>
      <c r="E3" s="649" t="s">
        <v>547</v>
      </c>
      <c r="F3" s="651" t="s">
        <v>548</v>
      </c>
      <c r="G3" s="591"/>
      <c r="H3" s="647"/>
      <c r="J3" s="432"/>
    </row>
    <row r="4" spans="1:25" s="430" customFormat="1" ht="10.5" customHeight="1" x14ac:dyDescent="0.2">
      <c r="A4" s="433"/>
      <c r="B4" s="631"/>
      <c r="C4" s="434"/>
      <c r="D4" s="642"/>
      <c r="E4" s="650"/>
      <c r="F4" s="636"/>
      <c r="G4" s="570"/>
      <c r="H4" s="648"/>
    </row>
    <row r="5" spans="1:25" s="436" customFormat="1" ht="9.75" customHeight="1" x14ac:dyDescent="0.2">
      <c r="A5" s="401"/>
      <c r="B5" s="411"/>
      <c r="C5" s="411"/>
      <c r="D5" s="412" t="s">
        <v>549</v>
      </c>
      <c r="E5" s="411" t="s">
        <v>549</v>
      </c>
      <c r="F5" s="435" t="s">
        <v>549</v>
      </c>
      <c r="G5" s="435" t="s">
        <v>549</v>
      </c>
      <c r="H5" s="411" t="s">
        <v>550</v>
      </c>
    </row>
    <row r="6" spans="1:25" s="402" customFormat="1" ht="13.5" customHeight="1" x14ac:dyDescent="0.2">
      <c r="B6" s="413" t="s">
        <v>536</v>
      </c>
      <c r="C6" s="414"/>
      <c r="D6" s="437">
        <v>320881.8</v>
      </c>
      <c r="E6" s="438">
        <v>156206.59999999998</v>
      </c>
      <c r="F6" s="438">
        <v>164675.20000000001</v>
      </c>
      <c r="G6" s="416">
        <v>1627</v>
      </c>
      <c r="H6" s="416">
        <v>427.96328767123282</v>
      </c>
      <c r="J6" s="439"/>
      <c r="K6" s="440"/>
      <c r="L6" s="440"/>
      <c r="M6" s="441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</row>
    <row r="7" spans="1:25" ht="12.6" customHeight="1" x14ac:dyDescent="0.2">
      <c r="A7" s="399"/>
      <c r="B7" s="413" t="s">
        <v>537</v>
      </c>
      <c r="C7" s="442"/>
      <c r="D7" s="437">
        <v>317949.68</v>
      </c>
      <c r="E7" s="438">
        <v>154012.20000000004</v>
      </c>
      <c r="F7" s="438">
        <v>163937.47999999998</v>
      </c>
      <c r="G7" s="416">
        <v>1759</v>
      </c>
      <c r="H7" s="416">
        <v>421.95123287671242</v>
      </c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</row>
    <row r="8" spans="1:25" ht="12.6" customHeight="1" x14ac:dyDescent="0.2">
      <c r="A8" s="399"/>
      <c r="B8" s="413" t="s">
        <v>538</v>
      </c>
      <c r="C8" s="442"/>
      <c r="D8" s="437">
        <f xml:space="preserve"> SUM(D10:D48)</f>
        <v>314137</v>
      </c>
      <c r="E8" s="438">
        <f>SUM(E10:E48)</f>
        <v>153216</v>
      </c>
      <c r="F8" s="438">
        <f>SUM(F10:F48)</f>
        <v>160921</v>
      </c>
      <c r="G8" s="438">
        <f>SUM(G10:G48)</f>
        <v>1674</v>
      </c>
      <c r="H8" s="416">
        <f>IF(E8="-",0,E8/365)</f>
        <v>419.76986301369863</v>
      </c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</row>
    <row r="9" spans="1:25" ht="8.5500000000000007" customHeight="1" x14ac:dyDescent="0.2">
      <c r="A9" s="399"/>
      <c r="B9" s="422"/>
      <c r="C9" s="443"/>
      <c r="D9" s="290"/>
      <c r="E9" s="289"/>
      <c r="F9" s="289"/>
      <c r="G9" s="289"/>
      <c r="H9" s="289"/>
      <c r="I9" s="336" t="s">
        <v>551</v>
      </c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</row>
    <row r="10" spans="1:25" ht="11.1" customHeight="1" x14ac:dyDescent="0.2">
      <c r="A10" s="399"/>
      <c r="B10" s="388" t="s">
        <v>22</v>
      </c>
      <c r="C10" s="443"/>
      <c r="D10" s="487">
        <v>33299</v>
      </c>
      <c r="E10" s="486">
        <v>0</v>
      </c>
      <c r="F10" s="486">
        <v>33299</v>
      </c>
      <c r="G10" s="486">
        <v>0</v>
      </c>
      <c r="H10" s="483">
        <f t="shared" ref="H10:H48" si="0">IF(E10="-",0,E10/365)</f>
        <v>0</v>
      </c>
      <c r="J10" s="444"/>
      <c r="K10" s="441"/>
      <c r="L10" s="441"/>
      <c r="M10" s="445"/>
      <c r="N10" s="446"/>
      <c r="O10" s="441"/>
      <c r="P10" s="441"/>
      <c r="Q10" s="441"/>
      <c r="R10" s="441"/>
      <c r="S10" s="441"/>
      <c r="T10" s="441"/>
      <c r="U10" s="441"/>
      <c r="V10" s="447"/>
      <c r="W10" s="441"/>
      <c r="X10" s="441"/>
      <c r="Y10" s="441"/>
    </row>
    <row r="11" spans="1:25" ht="11.1" customHeight="1" x14ac:dyDescent="0.2">
      <c r="A11" s="399"/>
      <c r="B11" s="388" t="s">
        <v>552</v>
      </c>
      <c r="C11" s="443"/>
      <c r="D11" s="487">
        <v>40559</v>
      </c>
      <c r="E11" s="486">
        <v>0</v>
      </c>
      <c r="F11" s="486">
        <v>40559</v>
      </c>
      <c r="G11" s="486">
        <v>0</v>
      </c>
      <c r="H11" s="483">
        <f t="shared" si="0"/>
        <v>0</v>
      </c>
      <c r="J11" s="444"/>
      <c r="K11" s="441"/>
      <c r="L11" s="441"/>
      <c r="M11" s="445"/>
      <c r="N11" s="446"/>
      <c r="O11" s="441"/>
      <c r="P11" s="441"/>
      <c r="Q11" s="441"/>
      <c r="R11" s="441"/>
      <c r="S11" s="441"/>
      <c r="T11" s="441"/>
      <c r="U11" s="441"/>
      <c r="V11" s="447"/>
      <c r="W11" s="441"/>
      <c r="X11" s="441"/>
      <c r="Y11" s="441"/>
    </row>
    <row r="12" spans="1:25" ht="11.1" customHeight="1" x14ac:dyDescent="0.2">
      <c r="A12" s="399"/>
      <c r="B12" s="388" t="s">
        <v>25</v>
      </c>
      <c r="C12" s="443"/>
      <c r="D12" s="487">
        <v>27267</v>
      </c>
      <c r="E12" s="486">
        <v>27267</v>
      </c>
      <c r="F12" s="486">
        <v>0</v>
      </c>
      <c r="G12" s="486">
        <v>0</v>
      </c>
      <c r="H12" s="483">
        <f t="shared" si="0"/>
        <v>74.704109589041096</v>
      </c>
      <c r="J12" s="444"/>
      <c r="K12" s="441"/>
      <c r="L12" s="441"/>
      <c r="M12" s="445"/>
      <c r="N12" s="446"/>
      <c r="O12" s="441"/>
      <c r="P12" s="441"/>
      <c r="Q12" s="441"/>
      <c r="R12" s="441"/>
      <c r="S12" s="441"/>
      <c r="T12" s="441"/>
      <c r="U12" s="441"/>
      <c r="V12" s="447"/>
      <c r="W12" s="441"/>
      <c r="X12" s="441"/>
      <c r="Y12" s="441"/>
    </row>
    <row r="13" spans="1:25" ht="11.1" customHeight="1" x14ac:dyDescent="0.2">
      <c r="A13" s="399"/>
      <c r="B13" s="388" t="s">
        <v>26</v>
      </c>
      <c r="C13" s="443"/>
      <c r="D13" s="487">
        <v>13468</v>
      </c>
      <c r="E13" s="486">
        <v>0</v>
      </c>
      <c r="F13" s="486">
        <v>13468</v>
      </c>
      <c r="G13" s="486">
        <v>0</v>
      </c>
      <c r="H13" s="483">
        <f t="shared" si="0"/>
        <v>0</v>
      </c>
      <c r="J13" s="444"/>
      <c r="K13" s="441"/>
      <c r="L13" s="441"/>
      <c r="M13" s="445"/>
      <c r="N13" s="446"/>
      <c r="O13" s="441"/>
      <c r="P13" s="441"/>
      <c r="Q13" s="441"/>
      <c r="R13" s="441"/>
      <c r="S13" s="441"/>
      <c r="T13" s="441"/>
      <c r="U13" s="441"/>
      <c r="V13" s="447"/>
      <c r="W13" s="441"/>
      <c r="X13" s="441"/>
      <c r="Y13" s="441"/>
    </row>
    <row r="14" spans="1:25" ht="11.1" customHeight="1" x14ac:dyDescent="0.2">
      <c r="A14" s="399"/>
      <c r="B14" s="388" t="s">
        <v>27</v>
      </c>
      <c r="C14" s="443"/>
      <c r="D14" s="487">
        <v>5472</v>
      </c>
      <c r="E14" s="486">
        <v>5472</v>
      </c>
      <c r="F14" s="486">
        <v>0</v>
      </c>
      <c r="G14" s="486">
        <v>0</v>
      </c>
      <c r="H14" s="483">
        <f t="shared" si="0"/>
        <v>14.991780821917809</v>
      </c>
      <c r="J14" s="444"/>
      <c r="K14" s="441"/>
      <c r="L14" s="441"/>
      <c r="M14" s="445"/>
      <c r="N14" s="446"/>
      <c r="O14" s="441"/>
      <c r="P14" s="441"/>
      <c r="Q14" s="441"/>
      <c r="R14" s="441"/>
      <c r="S14" s="441"/>
      <c r="T14" s="441"/>
      <c r="U14" s="441"/>
      <c r="V14" s="447"/>
      <c r="W14" s="441"/>
      <c r="X14" s="441"/>
      <c r="Y14" s="441"/>
    </row>
    <row r="15" spans="1:25" ht="7.35" customHeight="1" x14ac:dyDescent="0.2">
      <c r="A15" s="399"/>
      <c r="B15" s="388"/>
      <c r="C15" s="443"/>
      <c r="D15" s="487"/>
      <c r="E15" s="486"/>
      <c r="F15" s="486"/>
      <c r="G15" s="486"/>
      <c r="H15" s="483"/>
      <c r="J15" s="444"/>
      <c r="K15" s="441"/>
      <c r="L15" s="441"/>
      <c r="M15" s="445"/>
      <c r="N15" s="446"/>
      <c r="O15" s="441"/>
      <c r="P15" s="441"/>
      <c r="Q15" s="441"/>
      <c r="R15" s="441"/>
      <c r="S15" s="441"/>
      <c r="T15" s="441"/>
      <c r="U15" s="441"/>
      <c r="V15" s="447"/>
      <c r="W15" s="441"/>
      <c r="X15" s="441"/>
      <c r="Y15" s="441"/>
    </row>
    <row r="16" spans="1:25" ht="11.1" customHeight="1" x14ac:dyDescent="0.2">
      <c r="A16" s="399"/>
      <c r="B16" s="388" t="s">
        <v>28</v>
      </c>
      <c r="C16" s="443"/>
      <c r="D16" s="487">
        <v>2776</v>
      </c>
      <c r="E16" s="486">
        <v>0</v>
      </c>
      <c r="F16" s="486">
        <v>2776</v>
      </c>
      <c r="G16" s="486">
        <v>0</v>
      </c>
      <c r="H16" s="483">
        <f t="shared" si="0"/>
        <v>0</v>
      </c>
      <c r="J16" s="444"/>
      <c r="K16" s="441"/>
      <c r="L16" s="441"/>
      <c r="M16" s="445"/>
      <c r="N16" s="446"/>
      <c r="O16" s="441"/>
      <c r="P16" s="441"/>
      <c r="Q16" s="441"/>
      <c r="R16" s="441"/>
      <c r="S16" s="441"/>
      <c r="T16" s="441"/>
      <c r="U16" s="441"/>
      <c r="V16" s="447"/>
      <c r="W16" s="441"/>
      <c r="X16" s="441"/>
      <c r="Y16" s="441"/>
    </row>
    <row r="17" spans="1:25" ht="11.1" customHeight="1" x14ac:dyDescent="0.2">
      <c r="A17" s="399"/>
      <c r="B17" s="388" t="s">
        <v>29</v>
      </c>
      <c r="C17" s="443"/>
      <c r="D17" s="487">
        <v>13295</v>
      </c>
      <c r="E17" s="486">
        <v>13295</v>
      </c>
      <c r="F17" s="486">
        <v>0</v>
      </c>
      <c r="G17" s="486">
        <v>0</v>
      </c>
      <c r="H17" s="483">
        <f t="shared" si="0"/>
        <v>36.424657534246577</v>
      </c>
      <c r="J17" s="444"/>
      <c r="K17" s="441"/>
      <c r="L17" s="441"/>
      <c r="M17" s="445"/>
      <c r="N17" s="446"/>
      <c r="O17" s="441"/>
      <c r="P17" s="441"/>
      <c r="Q17" s="441"/>
      <c r="R17" s="441"/>
      <c r="S17" s="441"/>
      <c r="T17" s="441"/>
      <c r="U17" s="441"/>
      <c r="V17" s="447"/>
      <c r="W17" s="441"/>
      <c r="X17" s="441"/>
      <c r="Y17" s="441"/>
    </row>
    <row r="18" spans="1:25" ht="11.1" customHeight="1" x14ac:dyDescent="0.2">
      <c r="A18" s="399"/>
      <c r="B18" s="388" t="s">
        <v>30</v>
      </c>
      <c r="C18" s="443"/>
      <c r="D18" s="487">
        <v>25235</v>
      </c>
      <c r="E18" s="486">
        <v>0</v>
      </c>
      <c r="F18" s="486">
        <v>25235</v>
      </c>
      <c r="G18" s="486">
        <v>0</v>
      </c>
      <c r="H18" s="483">
        <f t="shared" si="0"/>
        <v>0</v>
      </c>
      <c r="J18" s="444"/>
      <c r="K18" s="441"/>
      <c r="L18" s="441"/>
      <c r="M18" s="445"/>
      <c r="N18" s="446"/>
      <c r="O18" s="441"/>
      <c r="P18" s="441"/>
      <c r="Q18" s="441"/>
      <c r="R18" s="441"/>
      <c r="S18" s="441"/>
      <c r="T18" s="441"/>
      <c r="U18" s="441"/>
      <c r="V18" s="447"/>
      <c r="W18" s="441"/>
      <c r="X18" s="441"/>
      <c r="Y18" s="441"/>
    </row>
    <row r="19" spans="1:25" ht="11.1" customHeight="1" x14ac:dyDescent="0.2">
      <c r="A19" s="399"/>
      <c r="B19" s="388" t="s">
        <v>31</v>
      </c>
      <c r="C19" s="443"/>
      <c r="D19" s="487">
        <v>8664</v>
      </c>
      <c r="E19" s="486">
        <v>8664</v>
      </c>
      <c r="F19" s="486">
        <v>0</v>
      </c>
      <c r="G19" s="486">
        <v>0</v>
      </c>
      <c r="H19" s="483">
        <f t="shared" si="0"/>
        <v>23.736986301369864</v>
      </c>
      <c r="J19" s="444"/>
      <c r="K19" s="441"/>
      <c r="L19" s="441"/>
      <c r="M19" s="445"/>
      <c r="N19" s="446"/>
      <c r="O19" s="441"/>
      <c r="P19" s="441"/>
      <c r="Q19" s="441"/>
      <c r="R19" s="441"/>
      <c r="S19" s="441"/>
      <c r="T19" s="441"/>
      <c r="U19" s="441"/>
      <c r="V19" s="447"/>
      <c r="W19" s="441"/>
      <c r="X19" s="441"/>
      <c r="Y19" s="441"/>
    </row>
    <row r="20" spans="1:25" ht="11.1" customHeight="1" x14ac:dyDescent="0.2">
      <c r="A20" s="399"/>
      <c r="B20" s="388" t="s">
        <v>32</v>
      </c>
      <c r="C20" s="443"/>
      <c r="D20" s="487">
        <v>233</v>
      </c>
      <c r="E20" s="486">
        <v>0</v>
      </c>
      <c r="F20" s="486">
        <v>233</v>
      </c>
      <c r="G20" s="486">
        <v>0</v>
      </c>
      <c r="H20" s="483">
        <f t="shared" si="0"/>
        <v>0</v>
      </c>
      <c r="J20" s="444"/>
      <c r="K20" s="441"/>
      <c r="L20" s="441"/>
      <c r="M20" s="445"/>
      <c r="N20" s="446"/>
      <c r="O20" s="441"/>
      <c r="P20" s="441"/>
      <c r="Q20" s="441"/>
      <c r="R20" s="441"/>
      <c r="S20" s="441"/>
      <c r="T20" s="441"/>
      <c r="U20" s="441"/>
      <c r="V20" s="447"/>
      <c r="W20" s="441"/>
      <c r="X20" s="441"/>
      <c r="Y20" s="441"/>
    </row>
    <row r="21" spans="1:25" ht="7.35" customHeight="1" x14ac:dyDescent="0.2">
      <c r="A21" s="399"/>
      <c r="B21" s="388"/>
      <c r="C21" s="443"/>
      <c r="D21" s="487"/>
      <c r="E21" s="486"/>
      <c r="F21" s="486"/>
      <c r="G21" s="486"/>
      <c r="H21" s="483"/>
      <c r="J21" s="444"/>
      <c r="K21" s="441"/>
      <c r="L21" s="441"/>
      <c r="M21" s="445"/>
      <c r="N21" s="446"/>
      <c r="O21" s="441"/>
      <c r="P21" s="441"/>
      <c r="Q21" s="441"/>
      <c r="R21" s="441"/>
      <c r="S21" s="441"/>
      <c r="T21" s="441"/>
      <c r="U21" s="441"/>
      <c r="V21" s="447"/>
      <c r="W21" s="441"/>
      <c r="X21" s="441"/>
      <c r="Y21" s="441"/>
    </row>
    <row r="22" spans="1:25" ht="11.1" customHeight="1" x14ac:dyDescent="0.2">
      <c r="A22" s="399"/>
      <c r="B22" s="388" t="s">
        <v>33</v>
      </c>
      <c r="C22" s="443"/>
      <c r="D22" s="487">
        <v>19595</v>
      </c>
      <c r="E22" s="486">
        <v>19595</v>
      </c>
      <c r="F22" s="486">
        <v>0</v>
      </c>
      <c r="G22" s="486">
        <v>0</v>
      </c>
      <c r="H22" s="483">
        <f t="shared" si="0"/>
        <v>53.684931506849317</v>
      </c>
      <c r="J22" s="444"/>
      <c r="K22" s="441"/>
      <c r="L22" s="441"/>
      <c r="M22" s="445"/>
      <c r="N22" s="446"/>
      <c r="O22" s="441"/>
      <c r="P22" s="441"/>
      <c r="Q22" s="441"/>
      <c r="R22" s="441"/>
      <c r="S22" s="441"/>
      <c r="T22" s="441"/>
      <c r="U22" s="441"/>
      <c r="V22" s="447"/>
      <c r="W22" s="441"/>
      <c r="X22" s="441"/>
      <c r="Y22" s="441"/>
    </row>
    <row r="23" spans="1:25" ht="11.1" customHeight="1" x14ac:dyDescent="0.2">
      <c r="A23" s="399"/>
      <c r="B23" s="388" t="s">
        <v>34</v>
      </c>
      <c r="C23" s="443"/>
      <c r="D23" s="487">
        <v>14830</v>
      </c>
      <c r="E23" s="486">
        <v>0</v>
      </c>
      <c r="F23" s="486">
        <v>14830</v>
      </c>
      <c r="G23" s="486">
        <v>118</v>
      </c>
      <c r="H23" s="483">
        <f t="shared" si="0"/>
        <v>0</v>
      </c>
      <c r="J23" s="444"/>
      <c r="K23" s="441"/>
      <c r="L23" s="441"/>
      <c r="M23" s="445"/>
      <c r="N23" s="446"/>
      <c r="O23" s="441"/>
      <c r="P23" s="441"/>
      <c r="Q23" s="441"/>
      <c r="R23" s="441"/>
      <c r="S23" s="441"/>
      <c r="T23" s="441"/>
      <c r="U23" s="441"/>
      <c r="V23" s="447"/>
      <c r="W23" s="441"/>
      <c r="X23" s="441"/>
      <c r="Y23" s="441"/>
    </row>
    <row r="24" spans="1:25" ht="11.1" customHeight="1" x14ac:dyDescent="0.2">
      <c r="A24" s="399"/>
      <c r="B24" s="388" t="s">
        <v>35</v>
      </c>
      <c r="C24" s="443"/>
      <c r="D24" s="487">
        <v>14015</v>
      </c>
      <c r="E24" s="486">
        <v>14015</v>
      </c>
      <c r="F24" s="486">
        <v>0</v>
      </c>
      <c r="G24" s="486">
        <v>0</v>
      </c>
      <c r="H24" s="483">
        <f t="shared" si="0"/>
        <v>38.397260273972606</v>
      </c>
      <c r="J24" s="444"/>
      <c r="K24" s="441"/>
      <c r="L24" s="441"/>
      <c r="M24" s="445"/>
      <c r="N24" s="446"/>
      <c r="O24" s="441"/>
      <c r="P24" s="441"/>
      <c r="Q24" s="441"/>
      <c r="R24" s="441"/>
      <c r="S24" s="441"/>
      <c r="T24" s="441"/>
      <c r="U24" s="441"/>
      <c r="V24" s="447"/>
      <c r="W24" s="441"/>
      <c r="X24" s="441"/>
      <c r="Y24" s="441"/>
    </row>
    <row r="25" spans="1:25" ht="11.1" customHeight="1" x14ac:dyDescent="0.2">
      <c r="A25" s="399"/>
      <c r="B25" s="388" t="s">
        <v>36</v>
      </c>
      <c r="C25" s="443"/>
      <c r="D25" s="487">
        <v>3188</v>
      </c>
      <c r="E25" s="486">
        <v>0</v>
      </c>
      <c r="F25" s="486">
        <v>3188</v>
      </c>
      <c r="G25" s="486">
        <v>0</v>
      </c>
      <c r="H25" s="483">
        <f t="shared" si="0"/>
        <v>0</v>
      </c>
      <c r="J25" s="444"/>
      <c r="K25" s="441"/>
      <c r="L25" s="441"/>
      <c r="M25" s="445"/>
      <c r="N25" s="446"/>
      <c r="O25" s="441"/>
      <c r="P25" s="441"/>
      <c r="Q25" s="441"/>
      <c r="R25" s="441"/>
      <c r="S25" s="441"/>
      <c r="T25" s="441"/>
      <c r="U25" s="441"/>
      <c r="V25" s="447"/>
      <c r="W25" s="441"/>
      <c r="X25" s="441"/>
      <c r="Y25" s="441"/>
    </row>
    <row r="26" spans="1:25" ht="11.1" customHeight="1" x14ac:dyDescent="0.2">
      <c r="A26" s="399"/>
      <c r="B26" s="388" t="s">
        <v>37</v>
      </c>
      <c r="C26" s="443"/>
      <c r="D26" s="487">
        <v>13605</v>
      </c>
      <c r="E26" s="486">
        <v>0</v>
      </c>
      <c r="F26" s="486">
        <v>13605</v>
      </c>
      <c r="G26" s="486">
        <v>1556</v>
      </c>
      <c r="H26" s="483">
        <f t="shared" si="0"/>
        <v>0</v>
      </c>
      <c r="J26" s="444"/>
      <c r="K26" s="441"/>
      <c r="L26" s="441"/>
      <c r="M26" s="445"/>
      <c r="N26" s="446"/>
      <c r="O26" s="441"/>
      <c r="P26" s="441"/>
      <c r="Q26" s="441"/>
      <c r="R26" s="441"/>
      <c r="S26" s="441"/>
      <c r="T26" s="441"/>
      <c r="U26" s="441"/>
      <c r="V26" s="447"/>
      <c r="W26" s="441"/>
      <c r="X26" s="441"/>
      <c r="Y26" s="441"/>
    </row>
    <row r="27" spans="1:25" ht="7.35" customHeight="1" x14ac:dyDescent="0.2">
      <c r="A27" s="399"/>
      <c r="B27" s="388"/>
      <c r="C27" s="443"/>
      <c r="D27" s="487"/>
      <c r="E27" s="486"/>
      <c r="F27" s="486"/>
      <c r="G27" s="486"/>
      <c r="H27" s="483"/>
      <c r="J27" s="444"/>
      <c r="K27" s="441"/>
      <c r="L27" s="441"/>
      <c r="M27" s="445"/>
      <c r="N27" s="446"/>
      <c r="O27" s="441"/>
      <c r="P27" s="441"/>
      <c r="Q27" s="441"/>
      <c r="R27" s="441"/>
      <c r="S27" s="441"/>
      <c r="T27" s="441"/>
      <c r="U27" s="441"/>
      <c r="V27" s="447"/>
      <c r="W27" s="441"/>
      <c r="X27" s="441"/>
      <c r="Y27" s="441"/>
    </row>
    <row r="28" spans="1:25" ht="11.1" customHeight="1" x14ac:dyDescent="0.2">
      <c r="A28" s="399"/>
      <c r="B28" s="388" t="s">
        <v>38</v>
      </c>
      <c r="C28" s="443"/>
      <c r="D28" s="487">
        <v>3853</v>
      </c>
      <c r="E28" s="486">
        <v>3853</v>
      </c>
      <c r="F28" s="486">
        <v>0</v>
      </c>
      <c r="G28" s="486">
        <v>0</v>
      </c>
      <c r="H28" s="483">
        <f t="shared" si="0"/>
        <v>10.556164383561644</v>
      </c>
      <c r="J28" s="444"/>
      <c r="K28" s="441"/>
      <c r="L28" s="441"/>
      <c r="M28" s="445"/>
      <c r="N28" s="446"/>
      <c r="O28" s="441"/>
      <c r="P28" s="441"/>
      <c r="Q28" s="441"/>
      <c r="R28" s="441"/>
      <c r="S28" s="441"/>
      <c r="T28" s="441"/>
      <c r="U28" s="441"/>
      <c r="V28" s="447"/>
      <c r="W28" s="441"/>
      <c r="X28" s="441"/>
      <c r="Y28" s="441"/>
    </row>
    <row r="29" spans="1:25" ht="11.1" customHeight="1" x14ac:dyDescent="0.2">
      <c r="A29" s="399"/>
      <c r="B29" s="388" t="s">
        <v>39</v>
      </c>
      <c r="C29" s="443"/>
      <c r="D29" s="487">
        <v>3695</v>
      </c>
      <c r="E29" s="486">
        <v>3695</v>
      </c>
      <c r="F29" s="486">
        <v>0</v>
      </c>
      <c r="G29" s="486">
        <v>0</v>
      </c>
      <c r="H29" s="483">
        <f t="shared" si="0"/>
        <v>10.123287671232877</v>
      </c>
      <c r="J29" s="444"/>
      <c r="K29" s="441"/>
      <c r="L29" s="441"/>
      <c r="M29" s="445"/>
      <c r="N29" s="446"/>
      <c r="O29" s="441"/>
      <c r="P29" s="441"/>
      <c r="Q29" s="441"/>
      <c r="R29" s="441"/>
      <c r="S29" s="441"/>
      <c r="T29" s="441"/>
      <c r="U29" s="441"/>
      <c r="V29" s="447"/>
      <c r="W29" s="441"/>
      <c r="X29" s="441"/>
      <c r="Y29" s="441"/>
    </row>
    <row r="30" spans="1:25" ht="11.1" customHeight="1" x14ac:dyDescent="0.2">
      <c r="A30" s="399"/>
      <c r="B30" s="388" t="s">
        <v>40</v>
      </c>
      <c r="C30" s="443"/>
      <c r="D30" s="487">
        <v>11778</v>
      </c>
      <c r="E30" s="486">
        <v>11778</v>
      </c>
      <c r="F30" s="486">
        <v>0</v>
      </c>
      <c r="G30" s="486">
        <v>0</v>
      </c>
      <c r="H30" s="483">
        <f t="shared" si="0"/>
        <v>32.268493150684932</v>
      </c>
      <c r="J30" s="444"/>
      <c r="K30" s="441"/>
      <c r="L30" s="441"/>
      <c r="M30" s="445"/>
      <c r="N30" s="446"/>
      <c r="O30" s="441"/>
      <c r="P30" s="441"/>
      <c r="Q30" s="441"/>
      <c r="R30" s="441"/>
      <c r="S30" s="441"/>
      <c r="T30" s="441"/>
      <c r="U30" s="441"/>
      <c r="V30" s="447"/>
      <c r="W30" s="441"/>
      <c r="X30" s="441"/>
      <c r="Y30" s="441"/>
    </row>
    <row r="31" spans="1:25" ht="11.1" customHeight="1" x14ac:dyDescent="0.2">
      <c r="A31" s="399"/>
      <c r="B31" s="388" t="s">
        <v>41</v>
      </c>
      <c r="C31" s="443"/>
      <c r="D31" s="487">
        <v>4551</v>
      </c>
      <c r="E31" s="486">
        <v>4551</v>
      </c>
      <c r="F31" s="486">
        <v>0</v>
      </c>
      <c r="G31" s="486">
        <v>0</v>
      </c>
      <c r="H31" s="483">
        <f t="shared" si="0"/>
        <v>12.468493150684932</v>
      </c>
      <c r="J31" s="444"/>
      <c r="K31" s="441"/>
      <c r="L31" s="441"/>
      <c r="M31" s="445"/>
      <c r="N31" s="446"/>
      <c r="O31" s="441"/>
      <c r="P31" s="441"/>
      <c r="Q31" s="441"/>
      <c r="R31" s="441"/>
      <c r="S31" s="441"/>
      <c r="T31" s="441"/>
      <c r="U31" s="441"/>
      <c r="V31" s="447"/>
      <c r="W31" s="441"/>
      <c r="X31" s="441"/>
      <c r="Y31" s="441"/>
    </row>
    <row r="32" spans="1:25" s="402" customFormat="1" ht="5.25" customHeight="1" x14ac:dyDescent="0.2">
      <c r="B32" s="422"/>
      <c r="C32" s="423"/>
      <c r="D32" s="484"/>
      <c r="E32" s="485"/>
      <c r="F32" s="485"/>
      <c r="G32" s="485"/>
      <c r="H32" s="485"/>
      <c r="I32" s="448"/>
      <c r="J32" s="449"/>
      <c r="K32" s="448"/>
    </row>
    <row r="33" spans="1:25" ht="11.1" customHeight="1" x14ac:dyDescent="0.2">
      <c r="A33" s="399"/>
      <c r="B33" s="388" t="s">
        <v>42</v>
      </c>
      <c r="C33" s="443"/>
      <c r="D33" s="487">
        <v>8939</v>
      </c>
      <c r="E33" s="488">
        <v>0</v>
      </c>
      <c r="F33" s="488">
        <v>8939</v>
      </c>
      <c r="G33" s="488">
        <v>0</v>
      </c>
      <c r="H33" s="483">
        <f t="shared" si="0"/>
        <v>0</v>
      </c>
      <c r="J33" s="444"/>
      <c r="K33" s="441"/>
      <c r="L33" s="441"/>
      <c r="M33" s="445"/>
      <c r="N33" s="446"/>
      <c r="O33" s="441"/>
      <c r="P33" s="441"/>
      <c r="Q33" s="441"/>
      <c r="R33" s="441"/>
      <c r="S33" s="441"/>
      <c r="T33" s="441"/>
      <c r="U33" s="441"/>
      <c r="V33" s="447"/>
      <c r="W33" s="441"/>
      <c r="X33" s="441"/>
      <c r="Y33" s="441"/>
    </row>
    <row r="34" spans="1:25" ht="11.1" customHeight="1" x14ac:dyDescent="0.2">
      <c r="A34" s="399"/>
      <c r="B34" s="388" t="s">
        <v>43</v>
      </c>
      <c r="C34" s="443"/>
      <c r="D34" s="487">
        <v>2369</v>
      </c>
      <c r="E34" s="488">
        <v>2369</v>
      </c>
      <c r="F34" s="488">
        <v>0</v>
      </c>
      <c r="G34" s="488">
        <v>0</v>
      </c>
      <c r="H34" s="483">
        <f t="shared" si="0"/>
        <v>6.4904109589041097</v>
      </c>
      <c r="J34" s="444"/>
      <c r="K34" s="441"/>
      <c r="L34" s="441"/>
      <c r="M34" s="445"/>
      <c r="N34" s="446"/>
      <c r="O34" s="441"/>
      <c r="P34" s="441"/>
      <c r="Q34" s="441"/>
      <c r="R34" s="441"/>
      <c r="S34" s="441"/>
      <c r="T34" s="441"/>
      <c r="U34" s="441"/>
      <c r="V34" s="447"/>
      <c r="W34" s="441"/>
      <c r="X34" s="441"/>
      <c r="Y34" s="441"/>
    </row>
    <row r="35" spans="1:25" ht="11.1" customHeight="1" x14ac:dyDescent="0.2">
      <c r="A35" s="399"/>
      <c r="B35" s="388" t="s">
        <v>44</v>
      </c>
      <c r="C35" s="443"/>
      <c r="D35" s="487">
        <v>6583</v>
      </c>
      <c r="E35" s="488">
        <v>6583</v>
      </c>
      <c r="F35" s="488">
        <v>0</v>
      </c>
      <c r="G35" s="488">
        <v>0</v>
      </c>
      <c r="H35" s="483">
        <f t="shared" si="0"/>
        <v>18.035616438356165</v>
      </c>
      <c r="J35" s="444"/>
      <c r="K35" s="441"/>
      <c r="L35" s="441"/>
      <c r="M35" s="445"/>
      <c r="N35" s="446"/>
      <c r="O35" s="441"/>
      <c r="P35" s="441"/>
      <c r="Q35" s="441"/>
      <c r="R35" s="441"/>
      <c r="S35" s="441"/>
      <c r="T35" s="441"/>
      <c r="U35" s="441"/>
      <c r="V35" s="447"/>
      <c r="W35" s="441"/>
      <c r="X35" s="441"/>
      <c r="Y35" s="441"/>
    </row>
    <row r="36" spans="1:25" ht="11.1" customHeight="1" x14ac:dyDescent="0.2">
      <c r="A36" s="399"/>
      <c r="B36" s="388" t="s">
        <v>540</v>
      </c>
      <c r="C36" s="443"/>
      <c r="D36" s="487">
        <v>4789</v>
      </c>
      <c r="E36" s="488">
        <v>0</v>
      </c>
      <c r="F36" s="488">
        <v>4789</v>
      </c>
      <c r="G36" s="488">
        <v>0</v>
      </c>
      <c r="H36" s="483">
        <f t="shared" si="0"/>
        <v>0</v>
      </c>
      <c r="J36" s="444"/>
      <c r="K36" s="441"/>
      <c r="L36" s="441"/>
      <c r="M36" s="445"/>
      <c r="N36" s="446"/>
      <c r="O36" s="441"/>
      <c r="P36" s="441"/>
      <c r="Q36" s="441"/>
      <c r="R36" s="441"/>
      <c r="S36" s="441"/>
      <c r="T36" s="441"/>
      <c r="U36" s="441"/>
      <c r="V36" s="447"/>
      <c r="W36" s="441"/>
      <c r="X36" s="441"/>
      <c r="Y36" s="441"/>
    </row>
    <row r="37" spans="1:25" ht="11.1" customHeight="1" x14ac:dyDescent="0.2">
      <c r="A37" s="399"/>
      <c r="B37" s="388" t="s">
        <v>46</v>
      </c>
      <c r="C37" s="443"/>
      <c r="D37" s="487">
        <v>2494</v>
      </c>
      <c r="E37" s="488">
        <v>2494</v>
      </c>
      <c r="F37" s="488">
        <v>0</v>
      </c>
      <c r="G37" s="488">
        <v>0</v>
      </c>
      <c r="H37" s="483">
        <f t="shared" si="0"/>
        <v>6.8328767123287673</v>
      </c>
      <c r="J37" s="444"/>
      <c r="K37" s="441"/>
      <c r="L37" s="441"/>
      <c r="M37" s="445"/>
      <c r="N37" s="446"/>
      <c r="O37" s="441"/>
      <c r="P37" s="441"/>
      <c r="Q37" s="441"/>
      <c r="R37" s="441"/>
      <c r="S37" s="441"/>
      <c r="T37" s="441"/>
      <c r="U37" s="441"/>
      <c r="V37" s="447"/>
      <c r="W37" s="441"/>
      <c r="X37" s="441"/>
      <c r="Y37" s="441"/>
    </row>
    <row r="38" spans="1:25" ht="7.35" customHeight="1" x14ac:dyDescent="0.2">
      <c r="A38" s="399"/>
      <c r="B38" s="388"/>
      <c r="C38" s="443"/>
      <c r="D38" s="487"/>
      <c r="E38" s="488"/>
      <c r="F38" s="488"/>
      <c r="G38" s="488"/>
      <c r="H38" s="483"/>
      <c r="J38" s="444"/>
      <c r="K38" s="441"/>
      <c r="L38" s="441"/>
      <c r="M38" s="445"/>
      <c r="N38" s="446"/>
      <c r="O38" s="441"/>
      <c r="P38" s="441"/>
      <c r="Q38" s="441"/>
      <c r="R38" s="441"/>
      <c r="S38" s="441"/>
      <c r="T38" s="441"/>
      <c r="U38" s="441"/>
      <c r="V38" s="447"/>
      <c r="W38" s="441"/>
      <c r="X38" s="441"/>
      <c r="Y38" s="441"/>
    </row>
    <row r="39" spans="1:25" ht="11.1" customHeight="1" x14ac:dyDescent="0.2">
      <c r="A39" s="399"/>
      <c r="B39" s="388" t="s">
        <v>47</v>
      </c>
      <c r="C39" s="443"/>
      <c r="D39" s="487">
        <v>1358</v>
      </c>
      <c r="E39" s="488">
        <v>1358</v>
      </c>
      <c r="F39" s="488">
        <v>0</v>
      </c>
      <c r="G39" s="488">
        <v>0</v>
      </c>
      <c r="H39" s="483">
        <f t="shared" si="0"/>
        <v>3.7205479452054795</v>
      </c>
      <c r="J39" s="444"/>
      <c r="K39" s="441"/>
      <c r="L39" s="441"/>
      <c r="M39" s="445"/>
      <c r="N39" s="446"/>
      <c r="O39" s="441"/>
      <c r="P39" s="441"/>
      <c r="Q39" s="441"/>
      <c r="R39" s="441"/>
      <c r="S39" s="441"/>
      <c r="T39" s="441"/>
      <c r="U39" s="441"/>
      <c r="V39" s="447"/>
      <c r="W39" s="441"/>
      <c r="X39" s="441"/>
      <c r="Y39" s="441"/>
    </row>
    <row r="40" spans="1:25" ht="11.1" customHeight="1" x14ac:dyDescent="0.2">
      <c r="A40" s="399"/>
      <c r="B40" s="388" t="s">
        <v>48</v>
      </c>
      <c r="C40" s="443"/>
      <c r="D40" s="487">
        <v>1331</v>
      </c>
      <c r="E40" s="488">
        <v>1331</v>
      </c>
      <c r="F40" s="488">
        <v>0</v>
      </c>
      <c r="G40" s="488">
        <v>0</v>
      </c>
      <c r="H40" s="483">
        <f t="shared" si="0"/>
        <v>3.6465753424657534</v>
      </c>
      <c r="J40" s="444"/>
      <c r="K40" s="441"/>
      <c r="L40" s="441"/>
      <c r="M40" s="445"/>
      <c r="N40" s="446"/>
      <c r="O40" s="441"/>
      <c r="P40" s="441"/>
      <c r="Q40" s="441"/>
      <c r="R40" s="441"/>
      <c r="S40" s="441"/>
      <c r="T40" s="441"/>
      <c r="U40" s="441"/>
      <c r="V40" s="447"/>
      <c r="W40" s="441"/>
      <c r="X40" s="441"/>
      <c r="Y40" s="441"/>
    </row>
    <row r="41" spans="1:25" ht="11.1" customHeight="1" x14ac:dyDescent="0.2">
      <c r="A41" s="399"/>
      <c r="B41" s="388" t="s">
        <v>49</v>
      </c>
      <c r="C41" s="443"/>
      <c r="D41" s="487">
        <v>3120</v>
      </c>
      <c r="E41" s="488">
        <v>3120</v>
      </c>
      <c r="F41" s="488">
        <v>0</v>
      </c>
      <c r="G41" s="488">
        <v>0</v>
      </c>
      <c r="H41" s="483">
        <f t="shared" si="0"/>
        <v>8.5479452054794525</v>
      </c>
      <c r="J41" s="444"/>
      <c r="K41" s="441"/>
      <c r="L41" s="441"/>
      <c r="M41" s="445"/>
      <c r="N41" s="446"/>
      <c r="O41" s="441"/>
      <c r="P41" s="441"/>
      <c r="Q41" s="441"/>
      <c r="R41" s="441"/>
      <c r="S41" s="441"/>
      <c r="T41" s="441"/>
      <c r="U41" s="441"/>
      <c r="V41" s="447"/>
      <c r="W41" s="441"/>
      <c r="X41" s="441"/>
      <c r="Y41" s="441"/>
    </row>
    <row r="42" spans="1:25" ht="11.1" customHeight="1" x14ac:dyDescent="0.2">
      <c r="A42" s="399"/>
      <c r="B42" s="388" t="s">
        <v>50</v>
      </c>
      <c r="C42" s="443"/>
      <c r="D42" s="487">
        <v>2373</v>
      </c>
      <c r="E42" s="488">
        <v>2373</v>
      </c>
      <c r="F42" s="488">
        <v>0</v>
      </c>
      <c r="G42" s="488">
        <v>0</v>
      </c>
      <c r="H42" s="483">
        <f t="shared" si="0"/>
        <v>6.5013698630136982</v>
      </c>
      <c r="J42" s="444"/>
      <c r="K42" s="441"/>
      <c r="L42" s="441"/>
      <c r="M42" s="445"/>
      <c r="N42" s="446"/>
      <c r="O42" s="441"/>
      <c r="P42" s="441"/>
      <c r="Q42" s="441"/>
      <c r="R42" s="441"/>
      <c r="S42" s="441"/>
      <c r="T42" s="441"/>
      <c r="U42" s="441"/>
      <c r="V42" s="447"/>
      <c r="W42" s="441"/>
      <c r="X42" s="441"/>
      <c r="Y42" s="441"/>
    </row>
    <row r="43" spans="1:25" ht="11.1" customHeight="1" x14ac:dyDescent="0.2">
      <c r="A43" s="399"/>
      <c r="B43" s="388" t="s">
        <v>51</v>
      </c>
      <c r="C43" s="443"/>
      <c r="D43" s="487">
        <v>8057</v>
      </c>
      <c r="E43" s="488">
        <v>8057</v>
      </c>
      <c r="F43" s="488">
        <v>0</v>
      </c>
      <c r="G43" s="488">
        <v>0</v>
      </c>
      <c r="H43" s="483">
        <f t="shared" si="0"/>
        <v>22.073972602739726</v>
      </c>
      <c r="J43" s="444"/>
      <c r="K43" s="441"/>
      <c r="L43" s="441"/>
      <c r="M43" s="445"/>
      <c r="N43" s="446"/>
      <c r="O43" s="441"/>
      <c r="P43" s="441"/>
      <c r="Q43" s="441"/>
      <c r="R43" s="441"/>
      <c r="S43" s="441"/>
      <c r="T43" s="441"/>
      <c r="U43" s="441"/>
      <c r="V43" s="447"/>
      <c r="W43" s="441"/>
      <c r="X43" s="441"/>
      <c r="Y43" s="441"/>
    </row>
    <row r="44" spans="1:25" ht="7.35" customHeight="1" x14ac:dyDescent="0.2">
      <c r="A44" s="399"/>
      <c r="B44" s="388"/>
      <c r="C44" s="443"/>
      <c r="D44" s="487"/>
      <c r="E44" s="488"/>
      <c r="F44" s="488"/>
      <c r="G44" s="488"/>
      <c r="H44" s="483"/>
      <c r="J44" s="444"/>
      <c r="K44" s="441"/>
      <c r="L44" s="441"/>
      <c r="M44" s="445"/>
      <c r="N44" s="446"/>
      <c r="O44" s="441"/>
      <c r="P44" s="441"/>
      <c r="Q44" s="441"/>
      <c r="R44" s="441"/>
      <c r="S44" s="441"/>
      <c r="T44" s="441"/>
      <c r="U44" s="441"/>
      <c r="V44" s="447"/>
      <c r="W44" s="441"/>
      <c r="X44" s="441"/>
      <c r="Y44" s="441"/>
    </row>
    <row r="45" spans="1:25" ht="11.1" customHeight="1" x14ac:dyDescent="0.2">
      <c r="A45" s="399"/>
      <c r="B45" s="388" t="s">
        <v>52</v>
      </c>
      <c r="C45" s="443"/>
      <c r="D45" s="487">
        <v>4428</v>
      </c>
      <c r="E45" s="488">
        <v>4428</v>
      </c>
      <c r="F45" s="488">
        <v>0</v>
      </c>
      <c r="G45" s="488">
        <v>0</v>
      </c>
      <c r="H45" s="483">
        <f t="shared" si="0"/>
        <v>12.131506849315068</v>
      </c>
      <c r="J45" s="444"/>
      <c r="K45" s="441"/>
      <c r="L45" s="441"/>
      <c r="M45" s="445"/>
      <c r="N45" s="446"/>
      <c r="O45" s="441"/>
      <c r="P45" s="441"/>
      <c r="Q45" s="441"/>
      <c r="R45" s="441"/>
      <c r="S45" s="441"/>
      <c r="T45" s="441"/>
      <c r="U45" s="441"/>
      <c r="V45" s="447"/>
      <c r="W45" s="441"/>
      <c r="X45" s="441"/>
      <c r="Y45" s="441"/>
    </row>
    <row r="46" spans="1:25" ht="11.1" customHeight="1" x14ac:dyDescent="0.2">
      <c r="A46" s="399"/>
      <c r="B46" s="388" t="s">
        <v>53</v>
      </c>
      <c r="C46" s="443"/>
      <c r="D46" s="487">
        <v>4704</v>
      </c>
      <c r="E46" s="488">
        <v>4704</v>
      </c>
      <c r="F46" s="488">
        <v>0</v>
      </c>
      <c r="G46" s="488">
        <v>0</v>
      </c>
      <c r="H46" s="483">
        <f t="shared" si="0"/>
        <v>12.887671232876713</v>
      </c>
      <c r="J46" s="444"/>
      <c r="K46" s="441"/>
      <c r="L46" s="441"/>
      <c r="M46" s="445"/>
      <c r="N46" s="446"/>
      <c r="O46" s="441"/>
      <c r="P46" s="441"/>
      <c r="Q46" s="441"/>
      <c r="R46" s="441"/>
      <c r="S46" s="441"/>
      <c r="T46" s="441"/>
      <c r="U46" s="441"/>
      <c r="V46" s="447"/>
      <c r="W46" s="441"/>
      <c r="X46" s="441"/>
      <c r="Y46" s="441"/>
    </row>
    <row r="47" spans="1:25" ht="11.1" customHeight="1" x14ac:dyDescent="0.2">
      <c r="A47" s="399"/>
      <c r="B47" s="388" t="s">
        <v>54</v>
      </c>
      <c r="C47" s="443"/>
      <c r="D47" s="487">
        <v>3996</v>
      </c>
      <c r="E47" s="488">
        <v>3996</v>
      </c>
      <c r="F47" s="488">
        <v>0</v>
      </c>
      <c r="G47" s="488">
        <v>0</v>
      </c>
      <c r="H47" s="483">
        <f t="shared" si="0"/>
        <v>10.947945205479453</v>
      </c>
      <c r="J47" s="444"/>
      <c r="K47" s="441"/>
      <c r="L47" s="441"/>
      <c r="M47" s="445"/>
      <c r="N47" s="446"/>
      <c r="O47" s="441"/>
      <c r="P47" s="441"/>
      <c r="Q47" s="441"/>
      <c r="R47" s="441"/>
      <c r="S47" s="441"/>
      <c r="T47" s="441"/>
      <c r="U47" s="441"/>
      <c r="V47" s="447"/>
      <c r="W47" s="441"/>
      <c r="X47" s="441"/>
      <c r="Y47" s="441"/>
    </row>
    <row r="48" spans="1:25" ht="11.1" customHeight="1" x14ac:dyDescent="0.2">
      <c r="A48" s="399"/>
      <c r="B48" s="388" t="s">
        <v>55</v>
      </c>
      <c r="C48" s="443"/>
      <c r="D48" s="487">
        <v>218</v>
      </c>
      <c r="E48" s="488">
        <v>218</v>
      </c>
      <c r="F48" s="488">
        <v>0</v>
      </c>
      <c r="G48" s="488">
        <v>0</v>
      </c>
      <c r="H48" s="483">
        <f t="shared" si="0"/>
        <v>0.59726027397260273</v>
      </c>
      <c r="J48" s="444"/>
      <c r="K48" s="441"/>
      <c r="L48" s="441"/>
      <c r="M48" s="445"/>
      <c r="N48" s="446"/>
      <c r="O48" s="441"/>
      <c r="P48" s="441"/>
      <c r="Q48" s="441"/>
      <c r="R48" s="441"/>
      <c r="S48" s="441"/>
      <c r="T48" s="441"/>
      <c r="U48" s="441"/>
      <c r="V48" s="447"/>
      <c r="W48" s="441"/>
      <c r="X48" s="441"/>
      <c r="Y48" s="441"/>
    </row>
    <row r="49" spans="1:20" ht="5.25" customHeight="1" thickBot="1" x14ac:dyDescent="0.25">
      <c r="A49" s="427"/>
      <c r="B49" s="427"/>
      <c r="C49" s="427"/>
      <c r="D49" s="450"/>
      <c r="E49" s="427"/>
      <c r="F49" s="427"/>
      <c r="G49" s="427"/>
      <c r="H49" s="427"/>
      <c r="M49" s="436"/>
      <c r="N49" s="215"/>
      <c r="Q49" s="441"/>
      <c r="T49" s="441"/>
    </row>
    <row r="50" spans="1:20" ht="12.75" customHeight="1" thickTop="1" x14ac:dyDescent="0.2">
      <c r="A50" s="399" t="s">
        <v>553</v>
      </c>
      <c r="B50" s="399"/>
      <c r="C50" s="443"/>
      <c r="D50" s="411"/>
      <c r="E50" s="443"/>
      <c r="F50" s="443"/>
      <c r="G50" s="399"/>
      <c r="H50" s="399"/>
      <c r="J50" s="451"/>
      <c r="M50" s="436"/>
      <c r="N50" s="215"/>
    </row>
    <row r="51" spans="1:20" x14ac:dyDescent="0.2">
      <c r="C51" s="441"/>
      <c r="E51" s="441"/>
      <c r="F51" s="441"/>
    </row>
    <row r="52" spans="1:20" ht="9.6" x14ac:dyDescent="0.2">
      <c r="C52" s="441"/>
      <c r="D52" s="289"/>
      <c r="E52" s="441"/>
      <c r="F52" s="441"/>
    </row>
    <row r="53" spans="1:20" ht="9.6" x14ac:dyDescent="0.2">
      <c r="C53" s="441"/>
      <c r="D53" s="289"/>
      <c r="E53" s="441"/>
      <c r="F53" s="441"/>
    </row>
    <row r="54" spans="1:20" ht="9.6" x14ac:dyDescent="0.2">
      <c r="D54" s="289"/>
      <c r="E54" s="441"/>
      <c r="F54" s="441"/>
    </row>
    <row r="55" spans="1:20" ht="9.6" x14ac:dyDescent="0.2">
      <c r="D55" s="289"/>
      <c r="E55" s="441"/>
      <c r="F55" s="441"/>
    </row>
    <row r="56" spans="1:20" x14ac:dyDescent="0.2">
      <c r="E56" s="441"/>
      <c r="F56" s="441"/>
    </row>
    <row r="57" spans="1:20" x14ac:dyDescent="0.2">
      <c r="E57" s="441"/>
      <c r="F57" s="441"/>
    </row>
    <row r="58" spans="1:20" x14ac:dyDescent="0.2">
      <c r="E58" s="441"/>
      <c r="F58" s="441"/>
    </row>
    <row r="59" spans="1:20" x14ac:dyDescent="0.2">
      <c r="E59" s="441"/>
      <c r="F59" s="441"/>
    </row>
    <row r="60" spans="1:20" x14ac:dyDescent="0.2">
      <c r="E60" s="441"/>
      <c r="F60" s="441"/>
    </row>
    <row r="61" spans="1:20" x14ac:dyDescent="0.2">
      <c r="E61" s="441"/>
      <c r="F61" s="441"/>
    </row>
    <row r="62" spans="1:20" x14ac:dyDescent="0.2">
      <c r="E62" s="441"/>
      <c r="F62" s="441"/>
    </row>
    <row r="63" spans="1:20" x14ac:dyDescent="0.2">
      <c r="E63" s="441"/>
      <c r="F63" s="441"/>
    </row>
    <row r="64" spans="1:20" x14ac:dyDescent="0.2">
      <c r="E64" s="441"/>
      <c r="F64" s="441"/>
    </row>
    <row r="65" spans="5:6" x14ac:dyDescent="0.2">
      <c r="E65" s="441"/>
      <c r="F65" s="441"/>
    </row>
    <row r="66" spans="5:6" x14ac:dyDescent="0.2">
      <c r="E66" s="441"/>
      <c r="F66" s="441"/>
    </row>
    <row r="67" spans="5:6" x14ac:dyDescent="0.2">
      <c r="E67" s="441"/>
      <c r="F67" s="441"/>
    </row>
    <row r="68" spans="5:6" x14ac:dyDescent="0.2">
      <c r="E68" s="441"/>
      <c r="F68" s="441"/>
    </row>
    <row r="69" spans="5:6" x14ac:dyDescent="0.2">
      <c r="E69" s="441"/>
      <c r="F69" s="441"/>
    </row>
    <row r="70" spans="5:6" x14ac:dyDescent="0.2">
      <c r="E70" s="441"/>
      <c r="F70" s="441"/>
    </row>
    <row r="71" spans="5:6" x14ac:dyDescent="0.2">
      <c r="E71" s="441"/>
      <c r="F71" s="441"/>
    </row>
    <row r="72" spans="5:6" x14ac:dyDescent="0.2">
      <c r="E72" s="441"/>
      <c r="F72" s="441"/>
    </row>
    <row r="73" spans="5:6" x14ac:dyDescent="0.2">
      <c r="E73" s="441"/>
      <c r="F73" s="441"/>
    </row>
    <row r="74" spans="5:6" x14ac:dyDescent="0.2">
      <c r="E74" s="441"/>
      <c r="F74" s="441"/>
    </row>
    <row r="75" spans="5:6" x14ac:dyDescent="0.2">
      <c r="E75" s="441"/>
      <c r="F75" s="441"/>
    </row>
    <row r="76" spans="5:6" x14ac:dyDescent="0.2">
      <c r="E76" s="441"/>
      <c r="F76" s="441"/>
    </row>
    <row r="77" spans="5:6" x14ac:dyDescent="0.2">
      <c r="E77" s="441"/>
      <c r="F77" s="441"/>
    </row>
    <row r="78" spans="5:6" x14ac:dyDescent="0.2">
      <c r="E78" s="441"/>
      <c r="F78" s="441"/>
    </row>
    <row r="79" spans="5:6" x14ac:dyDescent="0.2">
      <c r="E79" s="441"/>
      <c r="F79" s="441"/>
    </row>
    <row r="80" spans="5:6" x14ac:dyDescent="0.2">
      <c r="E80" s="441"/>
      <c r="F80" s="441"/>
    </row>
    <row r="81" spans="5:6" x14ac:dyDescent="0.2">
      <c r="E81" s="441"/>
      <c r="F81" s="441"/>
    </row>
    <row r="82" spans="5:6" x14ac:dyDescent="0.2">
      <c r="E82" s="441"/>
      <c r="F82" s="441"/>
    </row>
    <row r="83" spans="5:6" x14ac:dyDescent="0.2">
      <c r="E83" s="441"/>
      <c r="F83" s="441"/>
    </row>
    <row r="84" spans="5:6" x14ac:dyDescent="0.2">
      <c r="E84" s="441"/>
      <c r="F84" s="441"/>
    </row>
    <row r="85" spans="5:6" x14ac:dyDescent="0.2">
      <c r="E85" s="441"/>
      <c r="F85" s="441"/>
    </row>
    <row r="86" spans="5:6" x14ac:dyDescent="0.2">
      <c r="E86" s="441"/>
      <c r="F86" s="441"/>
    </row>
    <row r="87" spans="5:6" x14ac:dyDescent="0.2">
      <c r="E87" s="441"/>
      <c r="F87" s="441"/>
    </row>
    <row r="88" spans="5:6" x14ac:dyDescent="0.2">
      <c r="E88" s="441"/>
      <c r="F88" s="441"/>
    </row>
    <row r="89" spans="5:6" x14ac:dyDescent="0.2">
      <c r="E89" s="441"/>
      <c r="F89" s="441"/>
    </row>
    <row r="90" spans="5:6" x14ac:dyDescent="0.2">
      <c r="E90" s="441"/>
      <c r="F90" s="441"/>
    </row>
    <row r="91" spans="5:6" x14ac:dyDescent="0.2">
      <c r="E91" s="441"/>
      <c r="F91" s="441"/>
    </row>
    <row r="92" spans="5:6" x14ac:dyDescent="0.2">
      <c r="E92" s="441"/>
      <c r="F92" s="441"/>
    </row>
    <row r="93" spans="5:6" x14ac:dyDescent="0.2">
      <c r="E93" s="441"/>
      <c r="F93" s="441"/>
    </row>
    <row r="94" spans="5:6" x14ac:dyDescent="0.2">
      <c r="E94" s="441"/>
      <c r="F94" s="441"/>
    </row>
    <row r="95" spans="5:6" x14ac:dyDescent="0.2">
      <c r="E95" s="441"/>
      <c r="F95" s="441"/>
    </row>
    <row r="96" spans="5:6" x14ac:dyDescent="0.2">
      <c r="E96" s="441"/>
      <c r="F96" s="441"/>
    </row>
    <row r="97" spans="5:6" x14ac:dyDescent="0.2">
      <c r="E97" s="441"/>
      <c r="F97" s="441"/>
    </row>
    <row r="98" spans="5:6" x14ac:dyDescent="0.2">
      <c r="E98" s="441"/>
      <c r="F98" s="441"/>
    </row>
    <row r="99" spans="5:6" x14ac:dyDescent="0.2">
      <c r="E99" s="441"/>
      <c r="F99" s="441"/>
    </row>
    <row r="100" spans="5:6" x14ac:dyDescent="0.2">
      <c r="E100" s="441"/>
      <c r="F100" s="441"/>
    </row>
    <row r="101" spans="5:6" x14ac:dyDescent="0.2">
      <c r="E101" s="441"/>
      <c r="F101" s="441"/>
    </row>
    <row r="102" spans="5:6" x14ac:dyDescent="0.2">
      <c r="E102" s="441"/>
      <c r="F102" s="441"/>
    </row>
    <row r="103" spans="5:6" x14ac:dyDescent="0.2">
      <c r="E103" s="441"/>
      <c r="F103" s="441"/>
    </row>
    <row r="104" spans="5:6" x14ac:dyDescent="0.2">
      <c r="E104" s="441"/>
      <c r="F104" s="441"/>
    </row>
    <row r="105" spans="5:6" x14ac:dyDescent="0.2">
      <c r="E105" s="441"/>
      <c r="F105" s="441"/>
    </row>
    <row r="106" spans="5:6" x14ac:dyDescent="0.2">
      <c r="E106" s="441"/>
      <c r="F106" s="441"/>
    </row>
    <row r="107" spans="5:6" x14ac:dyDescent="0.2">
      <c r="E107" s="441"/>
      <c r="F107" s="441"/>
    </row>
    <row r="108" spans="5:6" x14ac:dyDescent="0.2">
      <c r="E108" s="441"/>
      <c r="F108" s="441"/>
    </row>
    <row r="109" spans="5:6" x14ac:dyDescent="0.2">
      <c r="E109" s="441"/>
      <c r="F109" s="441"/>
    </row>
    <row r="110" spans="5:6" x14ac:dyDescent="0.2">
      <c r="E110" s="441"/>
    </row>
    <row r="111" spans="5:6" x14ac:dyDescent="0.2">
      <c r="E111" s="441"/>
    </row>
    <row r="112" spans="5:6" x14ac:dyDescent="0.2">
      <c r="E112" s="441"/>
    </row>
    <row r="113" spans="5:5" x14ac:dyDescent="0.2">
      <c r="E113" s="441"/>
    </row>
    <row r="114" spans="5:5" x14ac:dyDescent="0.2">
      <c r="E114" s="441"/>
    </row>
    <row r="115" spans="5:5" x14ac:dyDescent="0.2">
      <c r="E115" s="441"/>
    </row>
    <row r="116" spans="5:5" x14ac:dyDescent="0.2">
      <c r="E116" s="441"/>
    </row>
    <row r="117" spans="5:5" x14ac:dyDescent="0.2">
      <c r="E117" s="441"/>
    </row>
    <row r="118" spans="5:5" x14ac:dyDescent="0.2">
      <c r="E118" s="441"/>
    </row>
    <row r="119" spans="5:5" x14ac:dyDescent="0.2">
      <c r="E119" s="441"/>
    </row>
    <row r="120" spans="5:5" x14ac:dyDescent="0.2">
      <c r="E120" s="441"/>
    </row>
    <row r="121" spans="5:5" x14ac:dyDescent="0.2">
      <c r="E121" s="441"/>
    </row>
    <row r="122" spans="5:5" x14ac:dyDescent="0.2">
      <c r="E122" s="441"/>
    </row>
    <row r="123" spans="5:5" x14ac:dyDescent="0.2">
      <c r="E123" s="441"/>
    </row>
    <row r="124" spans="5:5" x14ac:dyDescent="0.2">
      <c r="E124" s="441"/>
    </row>
    <row r="125" spans="5:5" x14ac:dyDescent="0.2">
      <c r="E125" s="441"/>
    </row>
    <row r="126" spans="5:5" x14ac:dyDescent="0.2">
      <c r="E126" s="441"/>
    </row>
    <row r="127" spans="5:5" x14ac:dyDescent="0.2">
      <c r="E127" s="441"/>
    </row>
    <row r="128" spans="5:5" x14ac:dyDescent="0.2">
      <c r="E128" s="441"/>
    </row>
    <row r="129" spans="5:5" x14ac:dyDescent="0.2">
      <c r="E129" s="441"/>
    </row>
    <row r="130" spans="5:5" x14ac:dyDescent="0.2">
      <c r="E130" s="441"/>
    </row>
    <row r="131" spans="5:5" x14ac:dyDescent="0.2">
      <c r="E131" s="441"/>
    </row>
    <row r="132" spans="5:5" x14ac:dyDescent="0.2">
      <c r="E132" s="441"/>
    </row>
    <row r="133" spans="5:5" x14ac:dyDescent="0.2">
      <c r="E133" s="441"/>
    </row>
    <row r="134" spans="5:5" x14ac:dyDescent="0.2">
      <c r="E134" s="441"/>
    </row>
    <row r="135" spans="5:5" x14ac:dyDescent="0.2">
      <c r="E135" s="441"/>
    </row>
    <row r="136" spans="5:5" x14ac:dyDescent="0.2">
      <c r="E136" s="441"/>
    </row>
    <row r="137" spans="5:5" x14ac:dyDescent="0.2">
      <c r="E137" s="441"/>
    </row>
    <row r="138" spans="5:5" x14ac:dyDescent="0.2">
      <c r="E138" s="441"/>
    </row>
    <row r="139" spans="5:5" x14ac:dyDescent="0.2">
      <c r="E139" s="441"/>
    </row>
    <row r="140" spans="5:5" x14ac:dyDescent="0.2">
      <c r="E140" s="441"/>
    </row>
    <row r="141" spans="5:5" x14ac:dyDescent="0.2">
      <c r="E141" s="441"/>
    </row>
    <row r="142" spans="5:5" x14ac:dyDescent="0.2">
      <c r="E142" s="441"/>
    </row>
    <row r="143" spans="5:5" x14ac:dyDescent="0.2">
      <c r="E143" s="441"/>
    </row>
    <row r="144" spans="5:5" x14ac:dyDescent="0.2">
      <c r="E144" s="441"/>
    </row>
    <row r="145" spans="5:5" x14ac:dyDescent="0.2">
      <c r="E145" s="441"/>
    </row>
    <row r="146" spans="5:5" x14ac:dyDescent="0.2">
      <c r="E146" s="441"/>
    </row>
    <row r="147" spans="5:5" x14ac:dyDescent="0.2">
      <c r="E147" s="441"/>
    </row>
    <row r="148" spans="5:5" x14ac:dyDescent="0.2">
      <c r="E148" s="441"/>
    </row>
    <row r="149" spans="5:5" x14ac:dyDescent="0.2">
      <c r="E149" s="441"/>
    </row>
    <row r="150" spans="5:5" x14ac:dyDescent="0.2">
      <c r="E150" s="441"/>
    </row>
    <row r="151" spans="5:5" x14ac:dyDescent="0.2">
      <c r="E151" s="441"/>
    </row>
    <row r="152" spans="5:5" x14ac:dyDescent="0.2">
      <c r="E152" s="441"/>
    </row>
    <row r="153" spans="5:5" x14ac:dyDescent="0.2">
      <c r="E153" s="441"/>
    </row>
    <row r="154" spans="5:5" x14ac:dyDescent="0.2">
      <c r="E154" s="441"/>
    </row>
    <row r="155" spans="5:5" x14ac:dyDescent="0.2">
      <c r="E155" s="441"/>
    </row>
    <row r="156" spans="5:5" x14ac:dyDescent="0.2">
      <c r="E156" s="441"/>
    </row>
    <row r="157" spans="5:5" x14ac:dyDescent="0.2">
      <c r="E157" s="441"/>
    </row>
    <row r="158" spans="5:5" x14ac:dyDescent="0.2">
      <c r="E158" s="441"/>
    </row>
    <row r="159" spans="5:5" x14ac:dyDescent="0.2">
      <c r="E159" s="441"/>
    </row>
    <row r="160" spans="5:5" x14ac:dyDescent="0.2">
      <c r="E160" s="441"/>
    </row>
    <row r="161" spans="5:5" x14ac:dyDescent="0.2">
      <c r="E161" s="441"/>
    </row>
    <row r="162" spans="5:5" x14ac:dyDescent="0.2">
      <c r="E162" s="441"/>
    </row>
    <row r="163" spans="5:5" x14ac:dyDescent="0.2">
      <c r="E163" s="441"/>
    </row>
    <row r="164" spans="5:5" x14ac:dyDescent="0.2">
      <c r="E164" s="441"/>
    </row>
    <row r="165" spans="5:5" x14ac:dyDescent="0.2">
      <c r="E165" s="441"/>
    </row>
    <row r="166" spans="5:5" x14ac:dyDescent="0.2">
      <c r="E166" s="441"/>
    </row>
    <row r="167" spans="5:5" x14ac:dyDescent="0.2">
      <c r="E167" s="441"/>
    </row>
    <row r="168" spans="5:5" x14ac:dyDescent="0.2">
      <c r="E168" s="441"/>
    </row>
    <row r="169" spans="5:5" x14ac:dyDescent="0.2">
      <c r="E169" s="441"/>
    </row>
    <row r="170" spans="5:5" x14ac:dyDescent="0.2">
      <c r="E170" s="441"/>
    </row>
    <row r="171" spans="5:5" x14ac:dyDescent="0.2">
      <c r="E171" s="441"/>
    </row>
    <row r="172" spans="5:5" x14ac:dyDescent="0.2">
      <c r="E172" s="441"/>
    </row>
    <row r="173" spans="5:5" x14ac:dyDescent="0.2">
      <c r="E173" s="441"/>
    </row>
    <row r="174" spans="5:5" x14ac:dyDescent="0.2">
      <c r="E174" s="441"/>
    </row>
    <row r="175" spans="5:5" x14ac:dyDescent="0.2">
      <c r="E175" s="441"/>
    </row>
    <row r="176" spans="5:5" x14ac:dyDescent="0.2">
      <c r="E176" s="441"/>
    </row>
    <row r="177" spans="5:5" x14ac:dyDescent="0.2">
      <c r="E177" s="441"/>
    </row>
    <row r="178" spans="5:5" x14ac:dyDescent="0.2">
      <c r="E178" s="441"/>
    </row>
    <row r="179" spans="5:5" x14ac:dyDescent="0.2">
      <c r="E179" s="441"/>
    </row>
    <row r="180" spans="5:5" x14ac:dyDescent="0.2">
      <c r="E180" s="441"/>
    </row>
    <row r="181" spans="5:5" x14ac:dyDescent="0.2">
      <c r="E181" s="441"/>
    </row>
    <row r="182" spans="5:5" x14ac:dyDescent="0.2">
      <c r="E182" s="441"/>
    </row>
    <row r="183" spans="5:5" x14ac:dyDescent="0.2">
      <c r="E183" s="441"/>
    </row>
    <row r="184" spans="5:5" x14ac:dyDescent="0.2">
      <c r="E184" s="441"/>
    </row>
    <row r="185" spans="5:5" x14ac:dyDescent="0.2">
      <c r="E185" s="441"/>
    </row>
    <row r="186" spans="5:5" x14ac:dyDescent="0.2">
      <c r="E186" s="441"/>
    </row>
    <row r="187" spans="5:5" x14ac:dyDescent="0.2">
      <c r="E187" s="441"/>
    </row>
    <row r="188" spans="5:5" x14ac:dyDescent="0.2">
      <c r="E188" s="441"/>
    </row>
    <row r="189" spans="5:5" x14ac:dyDescent="0.2">
      <c r="E189" s="441"/>
    </row>
    <row r="190" spans="5:5" x14ac:dyDescent="0.2">
      <c r="E190" s="441"/>
    </row>
    <row r="191" spans="5:5" x14ac:dyDescent="0.2">
      <c r="E191" s="441"/>
    </row>
    <row r="192" spans="5:5" x14ac:dyDescent="0.2">
      <c r="E192" s="441"/>
    </row>
    <row r="193" spans="5:5" x14ac:dyDescent="0.2">
      <c r="E193" s="441"/>
    </row>
    <row r="194" spans="5:5" x14ac:dyDescent="0.2">
      <c r="E194" s="441"/>
    </row>
    <row r="195" spans="5:5" x14ac:dyDescent="0.2">
      <c r="E195" s="441"/>
    </row>
    <row r="196" spans="5:5" x14ac:dyDescent="0.2">
      <c r="E196" s="441"/>
    </row>
    <row r="197" spans="5:5" x14ac:dyDescent="0.2">
      <c r="E197" s="441"/>
    </row>
    <row r="198" spans="5:5" x14ac:dyDescent="0.2">
      <c r="E198" s="441"/>
    </row>
    <row r="199" spans="5:5" x14ac:dyDescent="0.2">
      <c r="E199" s="441"/>
    </row>
    <row r="200" spans="5:5" x14ac:dyDescent="0.2">
      <c r="E200" s="441"/>
    </row>
    <row r="201" spans="5:5" x14ac:dyDescent="0.2">
      <c r="E201" s="441"/>
    </row>
    <row r="202" spans="5:5" x14ac:dyDescent="0.2">
      <c r="E202" s="441"/>
    </row>
    <row r="203" spans="5:5" x14ac:dyDescent="0.2">
      <c r="E203" s="441"/>
    </row>
    <row r="204" spans="5:5" x14ac:dyDescent="0.2">
      <c r="E204" s="441"/>
    </row>
    <row r="205" spans="5:5" x14ac:dyDescent="0.2">
      <c r="E205" s="441"/>
    </row>
    <row r="206" spans="5:5" x14ac:dyDescent="0.2">
      <c r="E206" s="441"/>
    </row>
    <row r="207" spans="5:5" x14ac:dyDescent="0.2">
      <c r="E207" s="441"/>
    </row>
    <row r="208" spans="5:5" x14ac:dyDescent="0.2">
      <c r="E208" s="441"/>
    </row>
  </sheetData>
  <mergeCells count="7">
    <mergeCell ref="B2:B4"/>
    <mergeCell ref="D2:D4"/>
    <mergeCell ref="E2:F2"/>
    <mergeCell ref="G2:G4"/>
    <mergeCell ref="H2:H4"/>
    <mergeCell ref="E3:E4"/>
    <mergeCell ref="F3:F4"/>
  </mergeCells>
  <phoneticPr fontId="3"/>
  <printOptions horizontalCentered="1"/>
  <pageMargins left="0.78740157480314965" right="0" top="0.98425196850393704" bottom="0" header="0.51181102362204722" footer="0"/>
  <pageSetup paperSize="9" scale="120" orientation="portrait" r:id="rId1"/>
  <headerFooter alignWithMargins="0">
    <oddHeader>&amp;L&amp;9し尿処理状況&amp;R&amp;9&amp;F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123"/>
  <sheetViews>
    <sheetView zoomScaleNormal="100" zoomScaleSheetLayoutView="125" workbookViewId="0"/>
  </sheetViews>
  <sheetFormatPr defaultColWidth="10.109375" defaultRowHeight="9.6" x14ac:dyDescent="0.2"/>
  <cols>
    <col min="1" max="1" width="0.44140625" style="2" customWidth="1"/>
    <col min="2" max="2" width="6.88671875" style="71" customWidth="1"/>
    <col min="3" max="3" width="0.33203125" style="71" customWidth="1"/>
    <col min="4" max="4" width="0.33203125" style="72" customWidth="1"/>
    <col min="5" max="5" width="11.6640625" style="23" customWidth="1"/>
    <col min="6" max="6" width="0.33203125" style="2" customWidth="1"/>
    <col min="7" max="7" width="8.109375" style="74" customWidth="1"/>
    <col min="8" max="8" width="0.6640625" style="74" customWidth="1"/>
    <col min="9" max="9" width="10.6640625" style="75" customWidth="1"/>
    <col min="10" max="10" width="0.44140625" style="75" customWidth="1"/>
    <col min="11" max="11" width="0.44140625" style="2" customWidth="1"/>
    <col min="12" max="12" width="6.88671875" style="71" customWidth="1"/>
    <col min="13" max="13" width="0.33203125" style="71" customWidth="1"/>
    <col min="14" max="14" width="0.33203125" style="72" customWidth="1"/>
    <col min="15" max="15" width="11.88671875" style="23" customWidth="1"/>
    <col min="16" max="16" width="0.44140625" style="23" customWidth="1"/>
    <col min="17" max="17" width="8.88671875" style="74" customWidth="1"/>
    <col min="18" max="18" width="0.44140625" style="75" customWidth="1"/>
    <col min="19" max="16384" width="10.109375" style="2"/>
  </cols>
  <sheetData>
    <row r="1" spans="1:18" ht="12" customHeight="1" thickBot="1" x14ac:dyDescent="0.25">
      <c r="A1" s="70"/>
      <c r="G1" s="73"/>
      <c r="I1" s="75" t="s">
        <v>606</v>
      </c>
      <c r="L1" s="2"/>
      <c r="M1" s="2"/>
      <c r="N1" s="2"/>
      <c r="O1" s="2"/>
      <c r="P1" s="2"/>
      <c r="Q1" s="2"/>
      <c r="R1" s="2"/>
    </row>
    <row r="2" spans="1:18" s="82" customFormat="1" ht="15" customHeight="1" thickTop="1" x14ac:dyDescent="0.2">
      <c r="A2" s="76"/>
      <c r="B2" s="77" t="s">
        <v>60</v>
      </c>
      <c r="C2" s="77"/>
      <c r="D2" s="78"/>
      <c r="E2" s="79" t="s">
        <v>61</v>
      </c>
      <c r="F2" s="80"/>
      <c r="G2" s="652" t="s">
        <v>62</v>
      </c>
      <c r="H2" s="653"/>
      <c r="I2" s="81" t="s">
        <v>63</v>
      </c>
      <c r="J2" s="76"/>
      <c r="K2" s="9"/>
    </row>
    <row r="3" spans="1:18" s="82" customFormat="1" ht="3" customHeight="1" x14ac:dyDescent="0.2">
      <c r="B3" s="83"/>
      <c r="C3" s="83"/>
      <c r="D3" s="84"/>
      <c r="E3" s="9"/>
      <c r="F3" s="10"/>
      <c r="G3" s="85"/>
      <c r="H3" s="86"/>
      <c r="I3" s="84"/>
      <c r="J3" s="9"/>
      <c r="K3" s="9"/>
    </row>
    <row r="4" spans="1:18" ht="11.1" customHeight="1" x14ac:dyDescent="0.2">
      <c r="C4" s="87"/>
      <c r="G4" s="88"/>
      <c r="H4" s="89"/>
      <c r="J4" s="90"/>
      <c r="K4" s="72"/>
      <c r="L4" s="2"/>
      <c r="M4" s="2"/>
      <c r="N4" s="2"/>
      <c r="O4" s="2"/>
      <c r="P4" s="2"/>
      <c r="Q4" s="2"/>
      <c r="R4" s="2"/>
    </row>
    <row r="5" spans="1:18" ht="11.1" customHeight="1" x14ac:dyDescent="0.2">
      <c r="B5" s="23" t="s">
        <v>26</v>
      </c>
      <c r="D5" s="91"/>
      <c r="E5" s="23" t="s">
        <v>64</v>
      </c>
      <c r="F5" s="92"/>
      <c r="G5" s="93">
        <v>4.9000000000000004</v>
      </c>
      <c r="H5" s="94"/>
      <c r="I5" s="95" t="s">
        <v>65</v>
      </c>
      <c r="J5" s="96"/>
      <c r="K5" s="72"/>
    </row>
    <row r="6" spans="1:18" ht="11.1" customHeight="1" x14ac:dyDescent="0.2">
      <c r="B6" s="23" t="s">
        <v>27</v>
      </c>
      <c r="D6" s="91"/>
      <c r="E6" s="23" t="s">
        <v>66</v>
      </c>
      <c r="F6" s="92"/>
      <c r="G6" s="93">
        <v>5.9</v>
      </c>
      <c r="H6" s="94"/>
      <c r="I6" s="95" t="s">
        <v>67</v>
      </c>
      <c r="J6" s="96"/>
      <c r="K6" s="72"/>
    </row>
    <row r="7" spans="1:18" ht="11.1" customHeight="1" x14ac:dyDescent="0.2">
      <c r="B7" s="23"/>
      <c r="D7" s="91"/>
      <c r="F7" s="92"/>
      <c r="G7" s="93"/>
      <c r="H7" s="94"/>
      <c r="I7" s="95"/>
      <c r="J7" s="96"/>
      <c r="K7" s="72"/>
    </row>
    <row r="8" spans="1:18" ht="11.1" customHeight="1" x14ac:dyDescent="0.2">
      <c r="B8" s="23" t="s">
        <v>29</v>
      </c>
      <c r="C8" s="83"/>
      <c r="D8" s="91"/>
      <c r="E8" s="23" t="s">
        <v>68</v>
      </c>
      <c r="F8" s="92"/>
      <c r="G8" s="93">
        <v>1.5</v>
      </c>
      <c r="H8" s="94"/>
      <c r="I8" s="95" t="s">
        <v>69</v>
      </c>
      <c r="J8" s="90"/>
      <c r="K8" s="72"/>
    </row>
    <row r="9" spans="1:18" ht="11.1" customHeight="1" x14ac:dyDescent="0.2">
      <c r="B9" s="23"/>
      <c r="C9" s="83"/>
      <c r="D9" s="91"/>
      <c r="F9" s="92"/>
      <c r="G9" s="93"/>
      <c r="H9" s="94"/>
      <c r="I9" s="95" t="s">
        <v>70</v>
      </c>
      <c r="J9" s="90"/>
      <c r="K9" s="72"/>
    </row>
    <row r="10" spans="1:18" ht="11.1" customHeight="1" x14ac:dyDescent="0.2">
      <c r="B10" s="23"/>
      <c r="D10" s="91"/>
      <c r="E10" s="23" t="s">
        <v>71</v>
      </c>
      <c r="F10" s="92"/>
      <c r="G10" s="93">
        <v>1.7</v>
      </c>
      <c r="H10" s="94"/>
      <c r="I10" s="95" t="s">
        <v>65</v>
      </c>
      <c r="J10" s="96"/>
      <c r="K10" s="72"/>
    </row>
    <row r="11" spans="1:18" ht="11.1" customHeight="1" x14ac:dyDescent="0.2">
      <c r="B11" s="23"/>
      <c r="D11" s="91"/>
      <c r="E11" s="23" t="s">
        <v>72</v>
      </c>
      <c r="F11" s="92"/>
      <c r="G11" s="93">
        <v>1.5</v>
      </c>
      <c r="H11" s="94"/>
      <c r="I11" s="95" t="s">
        <v>67</v>
      </c>
      <c r="J11" s="96"/>
      <c r="K11" s="72"/>
    </row>
    <row r="12" spans="1:18" ht="11.1" customHeight="1" x14ac:dyDescent="0.2">
      <c r="B12" s="23"/>
      <c r="D12" s="91"/>
      <c r="F12" s="92"/>
      <c r="G12" s="97"/>
      <c r="H12" s="98"/>
      <c r="I12" s="95" t="s">
        <v>69</v>
      </c>
      <c r="J12" s="96"/>
      <c r="K12" s="72"/>
    </row>
    <row r="13" spans="1:18" ht="11.1" customHeight="1" x14ac:dyDescent="0.2">
      <c r="B13" s="23" t="s">
        <v>30</v>
      </c>
      <c r="D13" s="91"/>
      <c r="E13" s="23" t="s">
        <v>73</v>
      </c>
      <c r="F13" s="92"/>
      <c r="G13" s="93">
        <v>356</v>
      </c>
      <c r="H13" s="94"/>
      <c r="I13" s="95" t="s">
        <v>74</v>
      </c>
      <c r="J13" s="96"/>
      <c r="K13" s="72"/>
    </row>
    <row r="14" spans="1:18" ht="11.1" customHeight="1" x14ac:dyDescent="0.2">
      <c r="B14" s="23"/>
      <c r="D14" s="91"/>
      <c r="F14" s="92"/>
      <c r="G14" s="93"/>
      <c r="H14" s="94"/>
      <c r="I14" s="95" t="s">
        <v>75</v>
      </c>
      <c r="J14" s="96"/>
      <c r="K14" s="72"/>
    </row>
    <row r="15" spans="1:18" ht="11.1" customHeight="1" x14ac:dyDescent="0.2">
      <c r="B15" s="23"/>
      <c r="D15" s="91"/>
      <c r="E15" s="23" t="s">
        <v>76</v>
      </c>
      <c r="F15" s="92"/>
      <c r="G15" s="93">
        <v>736.6</v>
      </c>
      <c r="H15" s="94"/>
      <c r="I15" s="95" t="s">
        <v>69</v>
      </c>
      <c r="J15" s="96"/>
      <c r="K15" s="72"/>
    </row>
    <row r="16" spans="1:18" ht="11.1" customHeight="1" x14ac:dyDescent="0.2">
      <c r="B16" s="23"/>
      <c r="D16" s="91"/>
      <c r="F16" s="92"/>
      <c r="G16" s="93"/>
      <c r="H16" s="94"/>
      <c r="I16" s="95" t="s">
        <v>75</v>
      </c>
      <c r="J16" s="96"/>
      <c r="K16" s="72"/>
    </row>
    <row r="17" spans="2:11" ht="11.1" customHeight="1" x14ac:dyDescent="0.2">
      <c r="B17" s="23" t="s">
        <v>31</v>
      </c>
      <c r="D17" s="91"/>
      <c r="E17" s="23" t="s">
        <v>77</v>
      </c>
      <c r="F17" s="92"/>
      <c r="G17" s="93">
        <v>2</v>
      </c>
      <c r="H17" s="94"/>
      <c r="I17" s="95" t="s">
        <v>69</v>
      </c>
      <c r="J17" s="96"/>
      <c r="K17" s="72"/>
    </row>
    <row r="18" spans="2:11" ht="11.1" customHeight="1" x14ac:dyDescent="0.2">
      <c r="B18" s="23"/>
      <c r="D18" s="91"/>
      <c r="E18" s="23" t="s">
        <v>78</v>
      </c>
      <c r="F18" s="92"/>
      <c r="G18" s="93">
        <v>3.7</v>
      </c>
      <c r="H18" s="94"/>
      <c r="I18" s="95" t="s">
        <v>67</v>
      </c>
      <c r="J18" s="96"/>
      <c r="K18" s="72"/>
    </row>
    <row r="19" spans="2:11" ht="11.1" customHeight="1" x14ac:dyDescent="0.2">
      <c r="B19" s="23"/>
      <c r="D19" s="91"/>
      <c r="E19" s="23" t="s">
        <v>79</v>
      </c>
      <c r="F19" s="92"/>
      <c r="G19" s="93">
        <v>2.8</v>
      </c>
      <c r="H19" s="94"/>
      <c r="I19" s="95" t="s">
        <v>67</v>
      </c>
      <c r="J19" s="96"/>
      <c r="K19" s="72"/>
    </row>
    <row r="20" spans="2:11" ht="11.1" customHeight="1" x14ac:dyDescent="0.2">
      <c r="B20" s="23" t="s">
        <v>32</v>
      </c>
      <c r="D20" s="91"/>
      <c r="E20" s="23" t="s">
        <v>80</v>
      </c>
      <c r="F20" s="92"/>
      <c r="G20" s="93">
        <v>17</v>
      </c>
      <c r="H20" s="94"/>
      <c r="I20" s="95" t="s">
        <v>67</v>
      </c>
      <c r="J20" s="90"/>
      <c r="K20" s="72"/>
    </row>
    <row r="21" spans="2:11" ht="11.1" customHeight="1" x14ac:dyDescent="0.2">
      <c r="B21" s="23"/>
      <c r="D21" s="91"/>
      <c r="E21" s="23" t="s">
        <v>81</v>
      </c>
      <c r="F21" s="92"/>
      <c r="G21" s="93">
        <v>18</v>
      </c>
      <c r="H21" s="94"/>
      <c r="I21" s="95" t="s">
        <v>82</v>
      </c>
      <c r="J21" s="96"/>
      <c r="K21" s="72"/>
    </row>
    <row r="22" spans="2:11" ht="11.1" customHeight="1" x14ac:dyDescent="0.2">
      <c r="B22" s="23"/>
      <c r="D22" s="91"/>
      <c r="F22" s="92"/>
      <c r="G22" s="93"/>
      <c r="H22" s="94"/>
      <c r="I22" s="95" t="s">
        <v>83</v>
      </c>
      <c r="J22" s="96"/>
      <c r="K22" s="72"/>
    </row>
    <row r="23" spans="2:11" ht="11.1" customHeight="1" x14ac:dyDescent="0.2">
      <c r="B23" s="23" t="s">
        <v>84</v>
      </c>
      <c r="C23" s="99"/>
      <c r="D23" s="91"/>
      <c r="E23" s="23" t="s">
        <v>85</v>
      </c>
      <c r="F23" s="10"/>
      <c r="G23" s="100">
        <v>87.2</v>
      </c>
      <c r="H23" s="101"/>
      <c r="I23" s="95" t="s">
        <v>86</v>
      </c>
      <c r="J23" s="96"/>
      <c r="K23" s="72"/>
    </row>
    <row r="24" spans="2:11" ht="11.1" customHeight="1" x14ac:dyDescent="0.2">
      <c r="B24" s="23"/>
      <c r="C24" s="99"/>
      <c r="D24" s="91"/>
      <c r="F24" s="10"/>
      <c r="G24" s="100"/>
      <c r="H24" s="101"/>
      <c r="I24" s="95" t="s">
        <v>69</v>
      </c>
      <c r="J24" s="96"/>
      <c r="K24" s="72"/>
    </row>
    <row r="25" spans="2:11" ht="11.1" customHeight="1" x14ac:dyDescent="0.2">
      <c r="B25" s="23"/>
      <c r="C25" s="87"/>
      <c r="D25" s="91"/>
      <c r="E25" s="23" t="s">
        <v>87</v>
      </c>
      <c r="F25" s="10"/>
      <c r="G25" s="100">
        <v>247.1</v>
      </c>
      <c r="H25" s="101"/>
      <c r="I25" s="95" t="s">
        <v>67</v>
      </c>
      <c r="J25" s="96"/>
      <c r="K25" s="72"/>
    </row>
    <row r="26" spans="2:11" ht="11.1" customHeight="1" x14ac:dyDescent="0.2">
      <c r="B26" s="23"/>
      <c r="C26" s="87"/>
      <c r="D26" s="91"/>
      <c r="F26" s="10"/>
      <c r="G26" s="100"/>
      <c r="H26" s="101"/>
      <c r="I26" s="95" t="s">
        <v>69</v>
      </c>
      <c r="J26" s="96"/>
      <c r="K26" s="72"/>
    </row>
    <row r="27" spans="2:11" ht="11.1" customHeight="1" x14ac:dyDescent="0.2">
      <c r="B27" s="23"/>
      <c r="C27" s="87"/>
      <c r="D27" s="91"/>
      <c r="E27" s="23" t="s">
        <v>88</v>
      </c>
      <c r="F27" s="10"/>
      <c r="G27" s="100">
        <v>98.1</v>
      </c>
      <c r="H27" s="101"/>
      <c r="I27" s="95" t="s">
        <v>67</v>
      </c>
      <c r="J27" s="96"/>
      <c r="K27" s="72"/>
    </row>
    <row r="28" spans="2:11" ht="11.1" customHeight="1" x14ac:dyDescent="0.2">
      <c r="B28" s="23"/>
      <c r="C28" s="87"/>
      <c r="D28" s="91"/>
      <c r="F28" s="10"/>
      <c r="G28" s="100"/>
      <c r="H28" s="101"/>
      <c r="I28" s="95" t="s">
        <v>69</v>
      </c>
      <c r="J28" s="96"/>
      <c r="K28" s="72"/>
    </row>
    <row r="29" spans="2:11" ht="11.1" customHeight="1" x14ac:dyDescent="0.2">
      <c r="B29" s="23"/>
      <c r="C29" s="87"/>
      <c r="D29" s="91"/>
      <c r="E29" s="23" t="s">
        <v>89</v>
      </c>
      <c r="F29" s="24"/>
      <c r="G29" s="100">
        <v>46.8</v>
      </c>
      <c r="H29" s="101"/>
      <c r="I29" s="95" t="s">
        <v>67</v>
      </c>
      <c r="J29" s="96"/>
      <c r="K29" s="72"/>
    </row>
    <row r="30" spans="2:11" ht="11.1" customHeight="1" x14ac:dyDescent="0.2">
      <c r="B30" s="23"/>
      <c r="C30" s="87"/>
      <c r="D30" s="91"/>
      <c r="F30" s="24"/>
      <c r="G30" s="100"/>
      <c r="H30" s="101"/>
      <c r="I30" s="95" t="s">
        <v>69</v>
      </c>
      <c r="J30" s="96"/>
      <c r="K30" s="72"/>
    </row>
    <row r="31" spans="2:11" ht="11.1" customHeight="1" x14ac:dyDescent="0.2">
      <c r="B31" s="23"/>
      <c r="C31" s="87"/>
      <c r="D31" s="91"/>
      <c r="F31" s="92"/>
      <c r="G31" s="102"/>
      <c r="H31" s="103"/>
      <c r="I31" s="95" t="s">
        <v>90</v>
      </c>
      <c r="J31" s="96"/>
      <c r="K31" s="72"/>
    </row>
    <row r="32" spans="2:11" ht="11.1" customHeight="1" x14ac:dyDescent="0.2">
      <c r="B32" s="23"/>
      <c r="C32" s="87"/>
      <c r="D32" s="91"/>
      <c r="E32" s="23" t="s">
        <v>91</v>
      </c>
      <c r="F32" s="24"/>
      <c r="G32" s="100">
        <v>24.9</v>
      </c>
      <c r="H32" s="101"/>
      <c r="I32" s="95" t="s">
        <v>92</v>
      </c>
      <c r="J32" s="90"/>
      <c r="K32" s="72"/>
    </row>
    <row r="33" spans="2:11" ht="11.1" customHeight="1" x14ac:dyDescent="0.2">
      <c r="B33" s="23"/>
      <c r="C33" s="87"/>
      <c r="D33" s="91"/>
      <c r="F33" s="24"/>
      <c r="G33" s="100"/>
      <c r="H33" s="101"/>
      <c r="I33" s="95" t="s">
        <v>93</v>
      </c>
      <c r="J33" s="90"/>
      <c r="K33" s="72"/>
    </row>
    <row r="34" spans="2:11" ht="11.1" customHeight="1" x14ac:dyDescent="0.2">
      <c r="B34" s="104"/>
      <c r="C34" s="87"/>
      <c r="D34" s="91"/>
      <c r="E34" s="23" t="s">
        <v>94</v>
      </c>
      <c r="F34" s="24"/>
      <c r="G34" s="100">
        <v>12.8</v>
      </c>
      <c r="H34" s="101"/>
      <c r="I34" s="95" t="s">
        <v>95</v>
      </c>
      <c r="J34" s="96"/>
      <c r="K34" s="72"/>
    </row>
    <row r="35" spans="2:11" ht="13.2" x14ac:dyDescent="0.2">
      <c r="B35" s="105"/>
      <c r="C35" s="92"/>
      <c r="D35" s="91"/>
      <c r="E35" s="23" t="s">
        <v>96</v>
      </c>
      <c r="F35" s="24"/>
      <c r="G35" s="100">
        <v>86.1</v>
      </c>
      <c r="H35" s="101"/>
      <c r="I35" s="95" t="s">
        <v>97</v>
      </c>
      <c r="K35" s="72"/>
    </row>
    <row r="36" spans="2:11" x14ac:dyDescent="0.2">
      <c r="B36" s="23"/>
      <c r="C36" s="87"/>
      <c r="D36" s="91"/>
      <c r="E36" s="23" t="s">
        <v>98</v>
      </c>
      <c r="F36" s="24"/>
      <c r="G36" s="100">
        <v>137.5</v>
      </c>
      <c r="H36" s="101"/>
      <c r="I36" s="95" t="s">
        <v>69</v>
      </c>
      <c r="K36" s="72"/>
    </row>
    <row r="37" spans="2:11" x14ac:dyDescent="0.2">
      <c r="B37" s="23"/>
      <c r="C37" s="87"/>
      <c r="D37" s="91"/>
      <c r="F37" s="24"/>
      <c r="G37" s="100"/>
      <c r="H37" s="101"/>
      <c r="I37" s="95" t="s">
        <v>67</v>
      </c>
      <c r="K37" s="72"/>
    </row>
    <row r="38" spans="2:11" x14ac:dyDescent="0.2">
      <c r="B38" s="23"/>
      <c r="C38" s="87"/>
      <c r="D38" s="91"/>
      <c r="E38" s="23" t="s">
        <v>99</v>
      </c>
      <c r="F38" s="24"/>
      <c r="G38" s="100">
        <v>0.1</v>
      </c>
      <c r="H38" s="101"/>
      <c r="I38" s="95" t="s">
        <v>100</v>
      </c>
      <c r="K38" s="72"/>
    </row>
    <row r="39" spans="2:11" x14ac:dyDescent="0.2">
      <c r="C39" s="87"/>
      <c r="D39" s="91"/>
      <c r="F39" s="24"/>
      <c r="G39" s="100"/>
      <c r="H39" s="106"/>
      <c r="I39" s="95" t="s">
        <v>101</v>
      </c>
      <c r="K39" s="72"/>
    </row>
    <row r="40" spans="2:11" x14ac:dyDescent="0.2">
      <c r="B40" s="23"/>
      <c r="C40" s="87"/>
      <c r="D40" s="91"/>
      <c r="E40" s="23" t="s">
        <v>102</v>
      </c>
      <c r="F40" s="10"/>
      <c r="G40" s="100">
        <v>66.3</v>
      </c>
      <c r="H40" s="101"/>
      <c r="I40" s="95" t="s">
        <v>67</v>
      </c>
      <c r="K40" s="72"/>
    </row>
    <row r="41" spans="2:11" x14ac:dyDescent="0.2">
      <c r="B41" s="23"/>
      <c r="C41" s="87"/>
      <c r="D41" s="91"/>
      <c r="F41" s="10"/>
      <c r="G41" s="100"/>
      <c r="H41" s="101"/>
      <c r="I41" s="95" t="s">
        <v>100</v>
      </c>
      <c r="K41" s="72"/>
    </row>
    <row r="42" spans="2:11" x14ac:dyDescent="0.2">
      <c r="B42" s="23"/>
      <c r="C42" s="87"/>
      <c r="D42" s="91"/>
      <c r="F42" s="92"/>
      <c r="G42" s="102"/>
      <c r="H42" s="103"/>
      <c r="I42" s="95" t="s">
        <v>67</v>
      </c>
      <c r="K42" s="72"/>
    </row>
    <row r="43" spans="2:11" x14ac:dyDescent="0.2">
      <c r="B43" s="23"/>
      <c r="C43" s="87"/>
      <c r="D43" s="91"/>
      <c r="E43" s="23" t="s">
        <v>103</v>
      </c>
      <c r="F43" s="24"/>
      <c r="G43" s="100">
        <v>21.8</v>
      </c>
      <c r="H43" s="101"/>
      <c r="I43" s="95" t="s">
        <v>69</v>
      </c>
      <c r="K43" s="72"/>
    </row>
    <row r="44" spans="2:11" x14ac:dyDescent="0.2">
      <c r="B44" s="23"/>
      <c r="C44" s="87"/>
      <c r="D44" s="91"/>
      <c r="F44" s="24"/>
      <c r="G44" s="100"/>
      <c r="H44" s="106"/>
      <c r="I44" s="95" t="s">
        <v>100</v>
      </c>
      <c r="K44" s="72"/>
    </row>
    <row r="45" spans="2:11" x14ac:dyDescent="0.2">
      <c r="B45" s="23"/>
      <c r="C45" s="87"/>
      <c r="D45" s="91"/>
      <c r="E45" s="23" t="s">
        <v>104</v>
      </c>
      <c r="F45" s="10"/>
      <c r="G45" s="100">
        <v>1.4</v>
      </c>
      <c r="H45" s="101"/>
      <c r="I45" s="95" t="s">
        <v>67</v>
      </c>
      <c r="K45" s="72"/>
    </row>
    <row r="46" spans="2:11" x14ac:dyDescent="0.2">
      <c r="B46" s="23"/>
      <c r="C46" s="87"/>
      <c r="D46" s="91"/>
      <c r="F46" s="10"/>
      <c r="G46" s="100"/>
      <c r="H46" s="101"/>
      <c r="I46" s="95" t="s">
        <v>101</v>
      </c>
      <c r="K46" s="72"/>
    </row>
    <row r="47" spans="2:11" x14ac:dyDescent="0.2">
      <c r="B47" s="23"/>
      <c r="C47" s="87"/>
      <c r="D47" s="91"/>
      <c r="F47" s="92"/>
      <c r="G47" s="102"/>
      <c r="H47" s="103"/>
      <c r="I47" s="95" t="s">
        <v>67</v>
      </c>
      <c r="K47" s="72"/>
    </row>
    <row r="48" spans="2:11" x14ac:dyDescent="0.2">
      <c r="B48" s="23"/>
      <c r="C48" s="87"/>
      <c r="D48" s="91"/>
      <c r="E48" s="23" t="s">
        <v>105</v>
      </c>
      <c r="F48" s="24"/>
      <c r="G48" s="100">
        <v>1.8</v>
      </c>
      <c r="H48" s="101"/>
      <c r="I48" s="95" t="s">
        <v>100</v>
      </c>
      <c r="K48" s="72"/>
    </row>
    <row r="49" spans="1:19" x14ac:dyDescent="0.2">
      <c r="B49" s="23"/>
      <c r="C49" s="87"/>
      <c r="D49" s="91"/>
      <c r="F49" s="24"/>
      <c r="G49" s="100"/>
      <c r="H49" s="106"/>
      <c r="I49" s="95" t="s">
        <v>101</v>
      </c>
      <c r="K49" s="72"/>
    </row>
    <row r="50" spans="1:19" x14ac:dyDescent="0.2">
      <c r="B50" s="23"/>
      <c r="C50" s="87"/>
      <c r="D50" s="91"/>
      <c r="F50" s="92"/>
      <c r="G50" s="102"/>
      <c r="H50" s="103"/>
      <c r="I50" s="95" t="s">
        <v>67</v>
      </c>
      <c r="K50" s="72"/>
    </row>
    <row r="51" spans="1:19" x14ac:dyDescent="0.2">
      <c r="B51" s="23"/>
      <c r="C51" s="87"/>
      <c r="D51" s="91"/>
      <c r="E51" s="23" t="s">
        <v>106</v>
      </c>
      <c r="F51" s="10"/>
      <c r="G51" s="100">
        <v>41</v>
      </c>
      <c r="H51" s="101"/>
      <c r="I51" s="95" t="s">
        <v>69</v>
      </c>
      <c r="K51" s="72"/>
    </row>
    <row r="52" spans="1:19" x14ac:dyDescent="0.2">
      <c r="B52" s="23"/>
      <c r="C52" s="87"/>
      <c r="D52" s="91"/>
      <c r="F52" s="10"/>
      <c r="G52" s="100"/>
      <c r="H52" s="101"/>
      <c r="I52" s="95" t="s">
        <v>100</v>
      </c>
      <c r="K52" s="72"/>
    </row>
    <row r="53" spans="1:19" x14ac:dyDescent="0.2">
      <c r="B53" s="23"/>
      <c r="C53" s="87"/>
      <c r="D53" s="91"/>
      <c r="F53" s="24"/>
      <c r="G53" s="100"/>
      <c r="H53" s="101"/>
      <c r="I53" s="95" t="s">
        <v>101</v>
      </c>
      <c r="K53" s="72"/>
    </row>
    <row r="54" spans="1:19" x14ac:dyDescent="0.2">
      <c r="B54" s="23"/>
      <c r="C54" s="87"/>
      <c r="D54" s="91"/>
      <c r="E54" s="23" t="s">
        <v>107</v>
      </c>
      <c r="F54" s="10"/>
      <c r="G54" s="100">
        <v>29.8</v>
      </c>
      <c r="H54" s="101"/>
      <c r="I54" s="95" t="s">
        <v>69</v>
      </c>
      <c r="K54" s="72"/>
    </row>
    <row r="55" spans="1:19" x14ac:dyDescent="0.2">
      <c r="B55" s="23"/>
      <c r="C55" s="87"/>
      <c r="D55" s="91"/>
      <c r="F55" s="10"/>
      <c r="G55" s="100"/>
      <c r="H55" s="101"/>
      <c r="I55" s="95" t="s">
        <v>100</v>
      </c>
      <c r="K55" s="72"/>
    </row>
    <row r="56" spans="1:19" x14ac:dyDescent="0.2">
      <c r="B56" s="23"/>
      <c r="C56" s="87"/>
      <c r="D56" s="91"/>
      <c r="E56" s="23" t="s">
        <v>108</v>
      </c>
      <c r="F56" s="10"/>
      <c r="G56" s="100">
        <v>138.6</v>
      </c>
      <c r="H56" s="101"/>
      <c r="I56" s="95" t="s">
        <v>69</v>
      </c>
      <c r="K56" s="72"/>
    </row>
    <row r="57" spans="1:19" x14ac:dyDescent="0.2">
      <c r="B57" s="23"/>
      <c r="C57" s="87"/>
      <c r="D57" s="91"/>
      <c r="F57" s="10"/>
      <c r="G57" s="100"/>
      <c r="H57" s="101"/>
      <c r="I57" s="95" t="s">
        <v>100</v>
      </c>
      <c r="K57" s="72"/>
    </row>
    <row r="58" spans="1:19" x14ac:dyDescent="0.2">
      <c r="B58" s="23"/>
      <c r="C58" s="87"/>
      <c r="D58" s="91"/>
      <c r="E58" s="23" t="s">
        <v>109</v>
      </c>
      <c r="F58" s="10"/>
      <c r="G58" s="100">
        <v>49.6</v>
      </c>
      <c r="H58" s="101"/>
      <c r="I58" s="95" t="s">
        <v>69</v>
      </c>
      <c r="K58" s="72"/>
    </row>
    <row r="59" spans="1:19" x14ac:dyDescent="0.2">
      <c r="B59" s="23"/>
      <c r="C59" s="87"/>
      <c r="D59" s="91"/>
      <c r="F59" s="10"/>
      <c r="G59" s="100"/>
      <c r="H59" s="101"/>
      <c r="I59" s="95" t="s">
        <v>100</v>
      </c>
      <c r="K59" s="72"/>
    </row>
    <row r="60" spans="1:19" x14ac:dyDescent="0.2">
      <c r="B60" s="23"/>
      <c r="C60" s="87"/>
      <c r="D60" s="91"/>
      <c r="E60" s="23" t="s">
        <v>110</v>
      </c>
      <c r="F60" s="10"/>
      <c r="G60" s="100">
        <v>130.30000000000001</v>
      </c>
      <c r="H60" s="101"/>
      <c r="I60" s="95" t="s">
        <v>100</v>
      </c>
      <c r="J60" s="96"/>
      <c r="K60" s="72"/>
    </row>
    <row r="61" spans="1:19" x14ac:dyDescent="0.2">
      <c r="A61" s="72"/>
      <c r="B61" s="23"/>
      <c r="C61" s="87"/>
      <c r="D61" s="91"/>
      <c r="F61" s="10"/>
      <c r="G61" s="100"/>
      <c r="H61" s="101"/>
      <c r="I61" s="95" t="s">
        <v>111</v>
      </c>
      <c r="J61" s="90"/>
      <c r="K61" s="72"/>
    </row>
    <row r="62" spans="1:19" x14ac:dyDescent="0.2">
      <c r="B62" s="23"/>
      <c r="C62" s="87"/>
      <c r="D62" s="91"/>
      <c r="F62" s="92"/>
      <c r="G62" s="107"/>
      <c r="H62" s="103"/>
      <c r="I62" s="95" t="s">
        <v>112</v>
      </c>
    </row>
    <row r="63" spans="1:19" x14ac:dyDescent="0.2">
      <c r="B63" s="23"/>
      <c r="C63" s="87"/>
      <c r="D63" s="91"/>
      <c r="E63" s="23" t="s">
        <v>113</v>
      </c>
      <c r="F63" s="24"/>
      <c r="G63" s="100">
        <v>119.3</v>
      </c>
      <c r="H63" s="101"/>
      <c r="I63" s="95" t="s">
        <v>114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</row>
    <row r="64" spans="1:19" x14ac:dyDescent="0.2">
      <c r="B64" s="2"/>
      <c r="C64" s="2"/>
      <c r="D64" s="91"/>
      <c r="E64" s="2" t="s">
        <v>115</v>
      </c>
      <c r="F64" s="92"/>
      <c r="G64" s="109" t="s">
        <v>116</v>
      </c>
      <c r="H64" s="92"/>
      <c r="I64" s="3" t="s">
        <v>117</v>
      </c>
    </row>
    <row r="65" spans="2:9" x14ac:dyDescent="0.2">
      <c r="B65" s="2"/>
      <c r="C65" s="2"/>
      <c r="D65" s="91"/>
      <c r="E65" s="2"/>
      <c r="F65" s="92"/>
      <c r="G65" s="110"/>
      <c r="H65" s="92"/>
      <c r="I65" s="3" t="s">
        <v>118</v>
      </c>
    </row>
    <row r="66" spans="2:9" x14ac:dyDescent="0.2">
      <c r="B66" s="23" t="s">
        <v>33</v>
      </c>
      <c r="D66" s="91"/>
      <c r="E66" s="23" t="s">
        <v>119</v>
      </c>
      <c r="F66" s="92"/>
      <c r="G66" s="93">
        <v>13.5</v>
      </c>
      <c r="H66" s="94"/>
      <c r="I66" s="95" t="s">
        <v>86</v>
      </c>
    </row>
    <row r="67" spans="2:9" x14ac:dyDescent="0.2">
      <c r="B67" s="23"/>
      <c r="D67" s="91"/>
      <c r="E67" s="23" t="s">
        <v>120</v>
      </c>
      <c r="F67" s="92"/>
      <c r="G67" s="93">
        <v>6</v>
      </c>
      <c r="H67" s="94"/>
      <c r="I67" s="95" t="s">
        <v>67</v>
      </c>
    </row>
    <row r="68" spans="2:9" x14ac:dyDescent="0.2">
      <c r="B68" s="23"/>
      <c r="D68" s="91"/>
      <c r="E68" s="23" t="s">
        <v>121</v>
      </c>
      <c r="F68" s="92"/>
      <c r="G68" s="93">
        <v>5.7</v>
      </c>
      <c r="H68" s="94"/>
      <c r="I68" s="95" t="s">
        <v>67</v>
      </c>
    </row>
    <row r="69" spans="2:9" x14ac:dyDescent="0.2">
      <c r="B69" s="23" t="s">
        <v>34</v>
      </c>
      <c r="D69" s="91"/>
      <c r="E69" s="23" t="s">
        <v>122</v>
      </c>
      <c r="F69" s="92"/>
      <c r="G69" s="93">
        <v>47.1</v>
      </c>
      <c r="H69" s="94"/>
      <c r="I69" s="95" t="s">
        <v>69</v>
      </c>
    </row>
    <row r="70" spans="2:9" x14ac:dyDescent="0.2">
      <c r="B70" s="23"/>
      <c r="D70" s="91"/>
      <c r="E70" s="23" t="s">
        <v>123</v>
      </c>
      <c r="F70" s="92"/>
      <c r="G70" s="93">
        <v>28.7</v>
      </c>
      <c r="H70" s="94"/>
      <c r="I70" s="95" t="s">
        <v>69</v>
      </c>
    </row>
    <row r="71" spans="2:9" x14ac:dyDescent="0.2">
      <c r="B71" s="23"/>
      <c r="D71" s="91"/>
      <c r="E71" s="23" t="s">
        <v>124</v>
      </c>
      <c r="F71" s="92"/>
      <c r="G71" s="93">
        <v>91.3</v>
      </c>
      <c r="H71" s="94"/>
      <c r="I71" s="95" t="s">
        <v>69</v>
      </c>
    </row>
    <row r="72" spans="2:9" x14ac:dyDescent="0.2">
      <c r="B72" s="23" t="s">
        <v>35</v>
      </c>
      <c r="D72" s="91"/>
      <c r="E72" s="23" t="s">
        <v>125</v>
      </c>
      <c r="F72" s="92"/>
      <c r="G72" s="93">
        <v>10.7</v>
      </c>
      <c r="H72" s="94"/>
      <c r="I72" s="95" t="s">
        <v>67</v>
      </c>
    </row>
    <row r="73" spans="2:9" x14ac:dyDescent="0.2">
      <c r="B73" s="23"/>
      <c r="D73" s="91"/>
      <c r="E73" s="23" t="s">
        <v>126</v>
      </c>
      <c r="F73" s="92"/>
      <c r="G73" s="93">
        <v>75.599999999999994</v>
      </c>
      <c r="H73" s="94"/>
      <c r="I73" s="95" t="s">
        <v>67</v>
      </c>
    </row>
    <row r="74" spans="2:9" x14ac:dyDescent="0.2">
      <c r="B74" s="23" t="s">
        <v>37</v>
      </c>
      <c r="C74" s="83"/>
      <c r="D74" s="91"/>
      <c r="E74" s="23" t="s">
        <v>127</v>
      </c>
      <c r="F74" s="92"/>
      <c r="G74" s="93">
        <v>53.9</v>
      </c>
      <c r="H74" s="94"/>
      <c r="I74" s="95" t="s">
        <v>69</v>
      </c>
    </row>
    <row r="75" spans="2:9" x14ac:dyDescent="0.2">
      <c r="B75" s="23"/>
      <c r="C75" s="83"/>
      <c r="D75" s="91"/>
      <c r="F75" s="92"/>
      <c r="G75" s="93"/>
      <c r="H75" s="94"/>
      <c r="I75" s="95" t="s">
        <v>128</v>
      </c>
    </row>
    <row r="76" spans="2:9" x14ac:dyDescent="0.2">
      <c r="B76" s="23" t="s">
        <v>39</v>
      </c>
      <c r="D76" s="91"/>
      <c r="E76" s="23" t="s">
        <v>129</v>
      </c>
      <c r="F76" s="92"/>
      <c r="G76" s="93">
        <v>2.1</v>
      </c>
      <c r="H76" s="94"/>
      <c r="I76" s="95" t="s">
        <v>65</v>
      </c>
    </row>
    <row r="77" spans="2:9" x14ac:dyDescent="0.2">
      <c r="B77" s="23"/>
      <c r="C77" s="72"/>
      <c r="D77" s="91"/>
      <c r="F77" s="92"/>
      <c r="G77" s="97"/>
      <c r="H77" s="98"/>
      <c r="I77" s="95" t="s">
        <v>130</v>
      </c>
    </row>
    <row r="78" spans="2:9" x14ac:dyDescent="0.2">
      <c r="B78" s="23"/>
      <c r="D78" s="91"/>
      <c r="F78" s="92"/>
      <c r="G78" s="93"/>
      <c r="H78" s="94"/>
      <c r="I78" s="95" t="s">
        <v>69</v>
      </c>
    </row>
    <row r="79" spans="2:9" x14ac:dyDescent="0.2">
      <c r="B79" s="23" t="s">
        <v>40</v>
      </c>
      <c r="C79" s="83"/>
      <c r="D79" s="91"/>
      <c r="E79" s="71" t="s">
        <v>131</v>
      </c>
      <c r="F79" s="92"/>
      <c r="G79" s="93">
        <v>3691.2</v>
      </c>
      <c r="H79" s="94"/>
      <c r="I79" s="95" t="s">
        <v>75</v>
      </c>
    </row>
    <row r="80" spans="2:9" x14ac:dyDescent="0.2">
      <c r="B80" s="23"/>
      <c r="C80" s="83"/>
      <c r="D80" s="91"/>
      <c r="E80" s="23" t="s">
        <v>132</v>
      </c>
      <c r="F80" s="92"/>
      <c r="G80" s="93"/>
      <c r="H80" s="94"/>
      <c r="I80" s="95" t="s">
        <v>133</v>
      </c>
    </row>
    <row r="81" spans="2:9" x14ac:dyDescent="0.2">
      <c r="B81" s="23"/>
      <c r="D81" s="91"/>
      <c r="F81" s="92"/>
      <c r="G81" s="93"/>
      <c r="H81" s="94"/>
      <c r="I81" s="95" t="s">
        <v>111</v>
      </c>
    </row>
    <row r="82" spans="2:9" x14ac:dyDescent="0.2">
      <c r="B82" s="23"/>
      <c r="D82" s="91"/>
      <c r="F82" s="92"/>
      <c r="G82" s="93"/>
      <c r="H82" s="111"/>
      <c r="I82" s="95" t="s">
        <v>134</v>
      </c>
    </row>
    <row r="83" spans="2:9" x14ac:dyDescent="0.2">
      <c r="B83" s="23" t="s">
        <v>43</v>
      </c>
      <c r="D83" s="91"/>
      <c r="E83" s="23" t="s">
        <v>135</v>
      </c>
      <c r="F83" s="92"/>
      <c r="G83" s="93">
        <v>6.7</v>
      </c>
      <c r="H83" s="94"/>
      <c r="I83" s="95" t="s">
        <v>65</v>
      </c>
    </row>
    <row r="84" spans="2:9" x14ac:dyDescent="0.2">
      <c r="B84" s="23"/>
      <c r="D84" s="91"/>
      <c r="E84" s="23" t="s">
        <v>136</v>
      </c>
      <c r="F84" s="92"/>
      <c r="G84" s="93">
        <v>4.4000000000000004</v>
      </c>
      <c r="H84" s="94"/>
      <c r="I84" s="95" t="s">
        <v>67</v>
      </c>
    </row>
    <row r="85" spans="2:9" x14ac:dyDescent="0.2">
      <c r="B85" s="23" t="s">
        <v>44</v>
      </c>
      <c r="C85" s="83"/>
      <c r="D85" s="91"/>
      <c r="E85" s="23" t="s">
        <v>137</v>
      </c>
      <c r="F85" s="92"/>
      <c r="G85" s="93">
        <v>70.099999999999994</v>
      </c>
      <c r="H85" s="94"/>
      <c r="I85" s="95" t="s">
        <v>67</v>
      </c>
    </row>
    <row r="86" spans="2:9" x14ac:dyDescent="0.2">
      <c r="B86" s="23"/>
      <c r="C86" s="83"/>
      <c r="D86" s="91"/>
      <c r="F86" s="92"/>
      <c r="G86" s="93"/>
      <c r="H86" s="94"/>
      <c r="I86" s="95" t="s">
        <v>133</v>
      </c>
    </row>
    <row r="87" spans="2:9" x14ac:dyDescent="0.2">
      <c r="B87" s="23"/>
      <c r="D87" s="91"/>
      <c r="E87" s="23" t="s">
        <v>138</v>
      </c>
      <c r="F87" s="92"/>
      <c r="G87" s="93">
        <v>0.8</v>
      </c>
      <c r="H87" s="94"/>
      <c r="I87" s="95" t="s">
        <v>67</v>
      </c>
    </row>
    <row r="88" spans="2:9" x14ac:dyDescent="0.2">
      <c r="B88" s="23"/>
      <c r="D88" s="91"/>
      <c r="E88" s="23" t="s">
        <v>139</v>
      </c>
      <c r="F88" s="92"/>
      <c r="G88" s="93">
        <v>0.4</v>
      </c>
      <c r="H88" s="94"/>
      <c r="I88" s="95" t="s">
        <v>67</v>
      </c>
    </row>
    <row r="89" spans="2:9" x14ac:dyDescent="0.2">
      <c r="B89" s="23" t="s">
        <v>45</v>
      </c>
      <c r="D89" s="91"/>
      <c r="E89" s="23" t="s">
        <v>140</v>
      </c>
      <c r="F89" s="92"/>
      <c r="G89" s="93">
        <v>3.1</v>
      </c>
      <c r="H89" s="94"/>
      <c r="I89" s="95" t="s">
        <v>67</v>
      </c>
    </row>
    <row r="90" spans="2:9" x14ac:dyDescent="0.2">
      <c r="B90" s="23"/>
      <c r="D90" s="91"/>
      <c r="E90" s="23" t="s">
        <v>141</v>
      </c>
      <c r="F90" s="92"/>
      <c r="G90" s="93">
        <v>2.2999999999999998</v>
      </c>
      <c r="H90" s="94"/>
      <c r="I90" s="95" t="s">
        <v>67</v>
      </c>
    </row>
    <row r="91" spans="2:9" x14ac:dyDescent="0.2">
      <c r="B91" s="23" t="s">
        <v>46</v>
      </c>
      <c r="D91" s="91"/>
      <c r="E91" s="23" t="s">
        <v>142</v>
      </c>
      <c r="F91" s="92"/>
      <c r="G91" s="93">
        <v>1.5</v>
      </c>
      <c r="H91" s="94"/>
      <c r="I91" s="95" t="s">
        <v>69</v>
      </c>
    </row>
    <row r="92" spans="2:9" x14ac:dyDescent="0.2">
      <c r="B92" s="23"/>
      <c r="D92" s="91"/>
      <c r="E92" s="23" t="s">
        <v>143</v>
      </c>
      <c r="F92" s="92"/>
      <c r="G92" s="93">
        <v>3.8</v>
      </c>
      <c r="H92" s="94"/>
      <c r="I92" s="95" t="s">
        <v>69</v>
      </c>
    </row>
    <row r="93" spans="2:9" x14ac:dyDescent="0.2">
      <c r="B93" s="23"/>
      <c r="D93" s="91"/>
      <c r="E93" s="23" t="s">
        <v>144</v>
      </c>
      <c r="F93" s="92"/>
      <c r="G93" s="93">
        <v>13.2</v>
      </c>
      <c r="H93" s="94"/>
      <c r="I93" s="95" t="s">
        <v>69</v>
      </c>
    </row>
    <row r="94" spans="2:9" x14ac:dyDescent="0.2">
      <c r="B94" s="23"/>
      <c r="D94" s="91"/>
      <c r="E94" s="23" t="s">
        <v>145</v>
      </c>
      <c r="F94" s="92"/>
      <c r="G94" s="93">
        <v>27.3</v>
      </c>
      <c r="H94" s="94"/>
      <c r="I94" s="95" t="s">
        <v>69</v>
      </c>
    </row>
    <row r="95" spans="2:9" x14ac:dyDescent="0.2">
      <c r="B95" s="23"/>
      <c r="D95" s="91"/>
      <c r="E95" s="23" t="s">
        <v>146</v>
      </c>
      <c r="F95" s="92"/>
      <c r="G95" s="93">
        <v>2</v>
      </c>
      <c r="H95" s="94"/>
      <c r="I95" s="95" t="s">
        <v>69</v>
      </c>
    </row>
    <row r="96" spans="2:9" x14ac:dyDescent="0.2">
      <c r="B96" s="23"/>
      <c r="D96" s="91"/>
      <c r="E96" s="23" t="s">
        <v>147</v>
      </c>
      <c r="F96" s="92"/>
      <c r="G96" s="93">
        <v>2.2000000000000002</v>
      </c>
      <c r="H96" s="94"/>
      <c r="I96" s="95" t="s">
        <v>69</v>
      </c>
    </row>
    <row r="97" spans="2:9" x14ac:dyDescent="0.2">
      <c r="B97" s="23"/>
      <c r="D97" s="91"/>
      <c r="E97" s="23" t="s">
        <v>148</v>
      </c>
      <c r="F97" s="92"/>
      <c r="G97" s="93">
        <v>2.2999999999999998</v>
      </c>
      <c r="H97" s="94"/>
      <c r="I97" s="95" t="s">
        <v>69</v>
      </c>
    </row>
    <row r="98" spans="2:9" x14ac:dyDescent="0.2">
      <c r="B98" s="23" t="s">
        <v>47</v>
      </c>
      <c r="D98" s="91"/>
      <c r="E98" s="23" t="s">
        <v>149</v>
      </c>
      <c r="F98" s="92"/>
      <c r="G98" s="93">
        <v>1.1000000000000001</v>
      </c>
      <c r="H98" s="94"/>
      <c r="I98" s="95" t="s">
        <v>69</v>
      </c>
    </row>
    <row r="99" spans="2:9" x14ac:dyDescent="0.2">
      <c r="B99" s="23"/>
      <c r="D99" s="91"/>
      <c r="E99" s="23" t="s">
        <v>150</v>
      </c>
      <c r="F99" s="92"/>
      <c r="G99" s="93">
        <v>21.3</v>
      </c>
      <c r="H99" s="94"/>
      <c r="I99" s="95" t="s">
        <v>69</v>
      </c>
    </row>
    <row r="100" spans="2:9" x14ac:dyDescent="0.2">
      <c r="B100" s="23"/>
      <c r="D100" s="91"/>
      <c r="E100" s="23" t="s">
        <v>151</v>
      </c>
      <c r="F100" s="92"/>
      <c r="G100" s="93">
        <v>0.5</v>
      </c>
      <c r="H100" s="94"/>
      <c r="I100" s="95" t="s">
        <v>69</v>
      </c>
    </row>
    <row r="101" spans="2:9" x14ac:dyDescent="0.2">
      <c r="B101" s="23"/>
      <c r="C101" s="72"/>
      <c r="D101" s="91"/>
      <c r="F101" s="92"/>
      <c r="G101" s="97"/>
      <c r="H101" s="98"/>
      <c r="I101" s="95" t="s">
        <v>67</v>
      </c>
    </row>
    <row r="102" spans="2:9" x14ac:dyDescent="0.2">
      <c r="C102" s="83"/>
      <c r="D102" s="91"/>
      <c r="F102" s="92"/>
      <c r="G102" s="97"/>
      <c r="H102" s="112"/>
      <c r="I102" s="95" t="s">
        <v>133</v>
      </c>
    </row>
    <row r="103" spans="2:9" x14ac:dyDescent="0.2">
      <c r="B103" s="23" t="s">
        <v>48</v>
      </c>
      <c r="C103" s="83"/>
      <c r="D103" s="91"/>
      <c r="E103" s="23" t="s">
        <v>152</v>
      </c>
      <c r="F103" s="92"/>
      <c r="G103" s="93">
        <v>636.20000000000005</v>
      </c>
      <c r="H103" s="94"/>
      <c r="I103" s="95" t="s">
        <v>153</v>
      </c>
    </row>
    <row r="104" spans="2:9" x14ac:dyDescent="0.2">
      <c r="D104" s="91"/>
      <c r="F104" s="92"/>
      <c r="G104" s="97"/>
      <c r="H104" s="113"/>
      <c r="I104" s="95" t="s">
        <v>154</v>
      </c>
    </row>
    <row r="105" spans="2:9" x14ac:dyDescent="0.2">
      <c r="B105" s="23" t="s">
        <v>49</v>
      </c>
      <c r="C105" s="87"/>
      <c r="D105" s="91"/>
      <c r="E105" s="23" t="s">
        <v>155</v>
      </c>
      <c r="F105" s="24"/>
      <c r="G105" s="100">
        <v>1480</v>
      </c>
      <c r="H105" s="101"/>
      <c r="I105" s="95" t="s">
        <v>65</v>
      </c>
    </row>
    <row r="106" spans="2:9" x14ac:dyDescent="0.2">
      <c r="B106" s="23"/>
      <c r="C106" s="87"/>
      <c r="D106" s="91"/>
      <c r="E106" s="23" t="s">
        <v>156</v>
      </c>
      <c r="F106" s="24"/>
      <c r="G106" s="100">
        <v>835.4</v>
      </c>
      <c r="H106" s="101"/>
      <c r="I106" s="95" t="s">
        <v>67</v>
      </c>
    </row>
    <row r="107" spans="2:9" x14ac:dyDescent="0.2">
      <c r="B107" s="23"/>
      <c r="C107" s="87"/>
      <c r="D107" s="91"/>
      <c r="F107" s="24"/>
      <c r="G107" s="100"/>
      <c r="H107" s="101"/>
      <c r="I107" s="95" t="s">
        <v>157</v>
      </c>
    </row>
    <row r="108" spans="2:9" x14ac:dyDescent="0.2">
      <c r="B108" s="23"/>
      <c r="C108" s="87"/>
      <c r="D108" s="91"/>
      <c r="E108" s="23" t="s">
        <v>158</v>
      </c>
      <c r="F108" s="24"/>
      <c r="G108" s="100">
        <v>230</v>
      </c>
      <c r="H108" s="101"/>
      <c r="I108" s="95" t="s">
        <v>65</v>
      </c>
    </row>
    <row r="109" spans="2:9" x14ac:dyDescent="0.2">
      <c r="B109" s="23" t="s">
        <v>52</v>
      </c>
      <c r="C109" s="87"/>
      <c r="D109" s="91"/>
      <c r="E109" s="23" t="s">
        <v>159</v>
      </c>
      <c r="F109" s="24"/>
      <c r="G109" s="100">
        <v>96.7</v>
      </c>
      <c r="H109" s="101"/>
      <c r="I109" s="95" t="s">
        <v>67</v>
      </c>
    </row>
    <row r="110" spans="2:9" x14ac:dyDescent="0.2">
      <c r="B110" s="23" t="s">
        <v>53</v>
      </c>
      <c r="C110" s="99"/>
      <c r="D110" s="91"/>
      <c r="E110" s="23" t="s">
        <v>160</v>
      </c>
      <c r="F110" s="10"/>
      <c r="G110" s="100">
        <v>379.1</v>
      </c>
      <c r="H110" s="101"/>
      <c r="I110" s="95" t="s">
        <v>69</v>
      </c>
    </row>
    <row r="111" spans="2:9" x14ac:dyDescent="0.2">
      <c r="B111" s="23"/>
      <c r="C111" s="99"/>
      <c r="D111" s="91"/>
      <c r="F111" s="10"/>
      <c r="G111" s="100"/>
      <c r="H111" s="101"/>
      <c r="I111" s="95" t="s">
        <v>75</v>
      </c>
    </row>
    <row r="112" spans="2:9" x14ac:dyDescent="0.2">
      <c r="B112" s="23" t="s">
        <v>54</v>
      </c>
      <c r="C112" s="99"/>
      <c r="D112" s="91"/>
      <c r="E112" s="23" t="s">
        <v>161</v>
      </c>
      <c r="F112" s="10"/>
      <c r="G112" s="100">
        <v>57.6</v>
      </c>
      <c r="H112" s="101"/>
      <c r="I112" s="95" t="s">
        <v>67</v>
      </c>
    </row>
    <row r="113" spans="2:9" x14ac:dyDescent="0.2">
      <c r="B113" s="23"/>
      <c r="C113" s="99"/>
      <c r="D113" s="91"/>
      <c r="F113" s="10"/>
      <c r="G113" s="100"/>
      <c r="H113" s="101"/>
      <c r="I113" s="95" t="s">
        <v>133</v>
      </c>
    </row>
    <row r="114" spans="2:9" x14ac:dyDescent="0.2">
      <c r="B114" s="23"/>
      <c r="C114" s="87"/>
      <c r="D114" s="91"/>
      <c r="E114" s="23" t="s">
        <v>162</v>
      </c>
      <c r="F114" s="24"/>
      <c r="G114" s="100">
        <v>68.900000000000006</v>
      </c>
      <c r="H114" s="101"/>
      <c r="I114" s="95" t="s">
        <v>67</v>
      </c>
    </row>
    <row r="115" spans="2:9" x14ac:dyDescent="0.2">
      <c r="B115" s="23"/>
      <c r="C115" s="87"/>
      <c r="D115" s="91"/>
      <c r="E115" s="23" t="s">
        <v>163</v>
      </c>
      <c r="F115" s="10"/>
      <c r="G115" s="100">
        <v>331.8</v>
      </c>
      <c r="H115" s="101"/>
      <c r="I115" s="95" t="s">
        <v>67</v>
      </c>
    </row>
    <row r="116" spans="2:9" x14ac:dyDescent="0.2">
      <c r="B116" s="23"/>
      <c r="C116" s="87"/>
      <c r="D116" s="91"/>
      <c r="F116" s="10"/>
      <c r="G116" s="100"/>
      <c r="H116" s="101"/>
      <c r="I116" s="95" t="s">
        <v>164</v>
      </c>
    </row>
    <row r="117" spans="2:9" x14ac:dyDescent="0.2">
      <c r="B117" s="23"/>
      <c r="C117" s="87"/>
      <c r="D117" s="91"/>
      <c r="E117" s="23" t="s">
        <v>165</v>
      </c>
      <c r="F117" s="24"/>
      <c r="G117" s="100">
        <v>417.2</v>
      </c>
      <c r="H117" s="101"/>
      <c r="I117" s="95" t="s">
        <v>65</v>
      </c>
    </row>
    <row r="118" spans="2:9" x14ac:dyDescent="0.2">
      <c r="B118" s="23"/>
      <c r="C118" s="87"/>
      <c r="D118" s="91"/>
      <c r="E118" s="23" t="s">
        <v>166</v>
      </c>
      <c r="F118" s="24"/>
      <c r="G118" s="100">
        <v>22.6</v>
      </c>
      <c r="H118" s="101"/>
      <c r="I118" s="95" t="s">
        <v>74</v>
      </c>
    </row>
    <row r="119" spans="2:9" ht="6.75" customHeight="1" x14ac:dyDescent="0.2">
      <c r="B119" s="654" t="s">
        <v>167</v>
      </c>
      <c r="C119" s="654"/>
      <c r="D119" s="654"/>
      <c r="E119" s="654"/>
      <c r="F119" s="654"/>
      <c r="G119" s="654"/>
      <c r="H119" s="654"/>
      <c r="I119" s="654"/>
    </row>
    <row r="120" spans="2:9" ht="6" customHeight="1" thickBot="1" x14ac:dyDescent="0.25">
      <c r="B120" s="655"/>
      <c r="C120" s="655"/>
      <c r="D120" s="655"/>
      <c r="E120" s="655"/>
      <c r="F120" s="655"/>
      <c r="G120" s="655"/>
      <c r="H120" s="655"/>
      <c r="I120" s="655"/>
    </row>
    <row r="121" spans="2:9" ht="10.199999999999999" thickTop="1" x14ac:dyDescent="0.2">
      <c r="F121" s="23"/>
      <c r="H121" s="75"/>
      <c r="I121" s="2"/>
    </row>
    <row r="123" spans="2:9" x14ac:dyDescent="0.2">
      <c r="B123" s="23"/>
      <c r="E123" s="108"/>
      <c r="F123" s="108"/>
      <c r="G123" s="108"/>
      <c r="H123" s="108"/>
      <c r="I123" s="108"/>
    </row>
  </sheetData>
  <mergeCells count="2">
    <mergeCell ref="G2:H2"/>
    <mergeCell ref="B119:I120"/>
  </mergeCells>
  <phoneticPr fontId="3"/>
  <printOptions horizontalCentered="1"/>
  <pageMargins left="0.39370078740157483" right="0" top="0.98425196850393704" bottom="0" header="0.51181102362204722" footer="0.27559055118110237"/>
  <pageSetup paperSize="9" scale="116" orientation="portrait" r:id="rId1"/>
  <headerFooter alignWithMargins="0">
    <oddHeader>&amp;L&amp;9自然環境保全地域&amp;R&amp;8&amp;F （&amp;A）</oddHeader>
  </headerFooter>
  <rowBreaks count="1" manualBreakCount="1">
    <brk id="65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1"/>
  <sheetViews>
    <sheetView zoomScaleNormal="100" zoomScaleSheetLayoutView="130" workbookViewId="0"/>
  </sheetViews>
  <sheetFormatPr defaultColWidth="9" defaultRowHeight="9" x14ac:dyDescent="0.2"/>
  <cols>
    <col min="1" max="1" width="3.88671875" style="4" customWidth="1"/>
    <col min="2" max="2" width="0.6640625" style="4" customWidth="1"/>
    <col min="3" max="3" width="8.6640625" style="4" customWidth="1"/>
    <col min="4" max="4" width="0.6640625" style="4" customWidth="1"/>
    <col min="5" max="5" width="15.6640625" style="4" customWidth="1"/>
    <col min="6" max="6" width="6.88671875" style="4" customWidth="1"/>
    <col min="7" max="7" width="1.109375" style="4" customWidth="1"/>
    <col min="8" max="8" width="9.109375" style="4" customWidth="1"/>
    <col min="9" max="9" width="1.44140625" style="4" customWidth="1"/>
    <col min="10" max="10" width="12.109375" style="4" bestFit="1" customWidth="1"/>
    <col min="11" max="11" width="7.88671875" style="134" customWidth="1"/>
    <col min="12" max="12" width="1.6640625" style="4" customWidth="1"/>
    <col min="13" max="16384" width="9" style="4"/>
  </cols>
  <sheetData>
    <row r="1" spans="1:12" ht="12" customHeight="1" thickBot="1" x14ac:dyDescent="0.2">
      <c r="A1" s="2"/>
      <c r="B1" s="2"/>
      <c r="C1" s="2"/>
      <c r="D1" s="2"/>
      <c r="E1" s="114"/>
      <c r="F1" s="2"/>
      <c r="G1" s="2"/>
      <c r="H1" s="115"/>
      <c r="I1" s="115"/>
      <c r="J1" s="115"/>
      <c r="K1" s="115" t="s">
        <v>607</v>
      </c>
    </row>
    <row r="2" spans="1:12" s="5" customFormat="1" ht="25.5" customHeight="1" thickTop="1" x14ac:dyDescent="0.2">
      <c r="A2" s="116" t="s">
        <v>168</v>
      </c>
      <c r="B2" s="79"/>
      <c r="C2" s="79" t="s">
        <v>169</v>
      </c>
      <c r="D2" s="116"/>
      <c r="E2" s="60" t="s">
        <v>170</v>
      </c>
      <c r="F2" s="560" t="s">
        <v>171</v>
      </c>
      <c r="G2" s="561"/>
      <c r="H2" s="117" t="s">
        <v>172</v>
      </c>
      <c r="I2" s="79"/>
      <c r="J2" s="656" t="s">
        <v>173</v>
      </c>
      <c r="K2" s="656"/>
      <c r="L2" s="118"/>
    </row>
    <row r="3" spans="1:12" s="5" customFormat="1" ht="8.25" customHeight="1" x14ac:dyDescent="0.2">
      <c r="A3" s="119"/>
      <c r="B3" s="120"/>
      <c r="C3" s="120"/>
      <c r="D3" s="119"/>
      <c r="E3" s="63"/>
      <c r="F3" s="121" t="s">
        <v>16</v>
      </c>
      <c r="G3" s="119"/>
      <c r="H3" s="122"/>
      <c r="I3" s="120"/>
      <c r="J3" s="120"/>
      <c r="K3" s="120"/>
    </row>
    <row r="4" spans="1:12" s="125" customFormat="1" ht="59.25" customHeight="1" x14ac:dyDescent="0.2">
      <c r="A4" s="123" t="s">
        <v>174</v>
      </c>
      <c r="B4" s="124"/>
      <c r="C4" s="494" t="s">
        <v>175</v>
      </c>
      <c r="D4" s="495"/>
      <c r="E4" s="496" t="s">
        <v>176</v>
      </c>
      <c r="F4" s="497">
        <v>10356</v>
      </c>
      <c r="G4" s="498"/>
      <c r="H4" s="499">
        <v>13181</v>
      </c>
      <c r="I4" s="500"/>
      <c r="J4" s="494" t="s">
        <v>177</v>
      </c>
      <c r="K4" s="501" t="s">
        <v>556</v>
      </c>
    </row>
    <row r="5" spans="1:12" s="125" customFormat="1" ht="45.75" customHeight="1" x14ac:dyDescent="0.2">
      <c r="A5" s="126" t="s">
        <v>178</v>
      </c>
      <c r="B5" s="127"/>
      <c r="C5" s="502" t="s">
        <v>179</v>
      </c>
      <c r="D5" s="503"/>
      <c r="E5" s="504" t="s">
        <v>180</v>
      </c>
      <c r="F5" s="505">
        <v>27572</v>
      </c>
      <c r="G5" s="506"/>
      <c r="H5" s="507">
        <v>23826</v>
      </c>
      <c r="I5" s="128"/>
      <c r="J5" s="502" t="s">
        <v>181</v>
      </c>
      <c r="K5" s="508" t="s">
        <v>557</v>
      </c>
    </row>
    <row r="6" spans="1:12" s="125" customFormat="1" ht="74.25" customHeight="1" x14ac:dyDescent="0.2">
      <c r="A6" s="657" t="s">
        <v>182</v>
      </c>
      <c r="B6" s="127"/>
      <c r="C6" s="502" t="s">
        <v>183</v>
      </c>
      <c r="D6" s="503"/>
      <c r="E6" s="504" t="s">
        <v>184</v>
      </c>
      <c r="F6" s="505">
        <v>11355</v>
      </c>
      <c r="G6" s="506"/>
      <c r="H6" s="507">
        <v>22038</v>
      </c>
      <c r="I6" s="128"/>
      <c r="J6" s="502" t="s">
        <v>185</v>
      </c>
      <c r="K6" s="508" t="s">
        <v>186</v>
      </c>
    </row>
    <row r="7" spans="1:12" s="125" customFormat="1" ht="32.25" customHeight="1" x14ac:dyDescent="0.2">
      <c r="A7" s="657"/>
      <c r="B7" s="127"/>
      <c r="C7" s="502" t="s">
        <v>187</v>
      </c>
      <c r="D7" s="503"/>
      <c r="E7" s="504" t="s">
        <v>188</v>
      </c>
      <c r="F7" s="505">
        <v>138</v>
      </c>
      <c r="G7" s="506"/>
      <c r="H7" s="507">
        <v>22207</v>
      </c>
      <c r="I7" s="128"/>
      <c r="J7" s="502" t="s">
        <v>189</v>
      </c>
      <c r="K7" s="508" t="s">
        <v>558</v>
      </c>
    </row>
    <row r="8" spans="1:12" s="125" customFormat="1" ht="32.25" customHeight="1" x14ac:dyDescent="0.2">
      <c r="A8" s="657"/>
      <c r="B8" s="127"/>
      <c r="C8" s="502" t="s">
        <v>190</v>
      </c>
      <c r="D8" s="503"/>
      <c r="E8" s="504" t="s">
        <v>191</v>
      </c>
      <c r="F8" s="505">
        <v>1932</v>
      </c>
      <c r="G8" s="506"/>
      <c r="H8" s="507">
        <v>22207</v>
      </c>
      <c r="I8" s="128"/>
      <c r="J8" s="502" t="s">
        <v>192</v>
      </c>
      <c r="K8" s="508" t="s">
        <v>559</v>
      </c>
    </row>
    <row r="9" spans="1:12" s="125" customFormat="1" ht="32.25" customHeight="1" x14ac:dyDescent="0.2">
      <c r="A9" s="657"/>
      <c r="B9" s="128"/>
      <c r="C9" s="502" t="s">
        <v>193</v>
      </c>
      <c r="D9" s="503"/>
      <c r="E9" s="504" t="s">
        <v>194</v>
      </c>
      <c r="F9" s="505">
        <v>3785</v>
      </c>
      <c r="G9" s="506"/>
      <c r="H9" s="509" t="s">
        <v>195</v>
      </c>
      <c r="I9" s="510"/>
      <c r="J9" s="502" t="s">
        <v>196</v>
      </c>
      <c r="K9" s="508" t="s">
        <v>560</v>
      </c>
    </row>
    <row r="10" spans="1:12" s="125" customFormat="1" ht="18" customHeight="1" thickBot="1" x14ac:dyDescent="0.25">
      <c r="A10" s="658" t="s">
        <v>197</v>
      </c>
      <c r="B10" s="658"/>
      <c r="C10" s="658"/>
      <c r="D10" s="658"/>
      <c r="E10" s="658"/>
      <c r="F10" s="511">
        <f>SUM(F4:F9)</f>
        <v>55138</v>
      </c>
      <c r="G10" s="129"/>
      <c r="H10" s="130"/>
      <c r="I10" s="131"/>
      <c r="J10" s="131"/>
      <c r="K10" s="132"/>
    </row>
    <row r="11" spans="1:12" s="125" customFormat="1" ht="4.5" customHeight="1" thickTop="1" x14ac:dyDescent="0.2">
      <c r="K11" s="133"/>
    </row>
  </sheetData>
  <mergeCells count="4">
    <mergeCell ref="F2:G2"/>
    <mergeCell ref="J2:K2"/>
    <mergeCell ref="A6:A9"/>
    <mergeCell ref="A10:E10"/>
  </mergeCells>
  <phoneticPr fontId="3"/>
  <printOptions horizontalCentered="1"/>
  <pageMargins left="0.35433070866141736" right="0.55118110236220474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&amp;L&amp;9自然公園指定状況&amp;C
&amp;R&amp;8&amp;F （&amp;A）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5"/>
  <sheetViews>
    <sheetView zoomScaleNormal="100" zoomScaleSheetLayoutView="140" workbookViewId="0"/>
  </sheetViews>
  <sheetFormatPr defaultColWidth="9" defaultRowHeight="9" x14ac:dyDescent="0.15"/>
  <cols>
    <col min="1" max="1" width="0.6640625" style="137" customWidth="1"/>
    <col min="2" max="2" width="25.6640625" style="137" customWidth="1"/>
    <col min="3" max="4" width="11.109375" style="137" customWidth="1"/>
    <col min="5" max="5" width="10.88671875" style="137" customWidth="1"/>
    <col min="6" max="16384" width="9" style="137"/>
  </cols>
  <sheetData>
    <row r="1" spans="1:5" ht="12" customHeight="1" thickBot="1" x14ac:dyDescent="0.2">
      <c r="A1" s="135"/>
      <c r="B1" s="114"/>
      <c r="C1" s="114"/>
      <c r="D1" s="136"/>
      <c r="E1" s="3" t="s">
        <v>198</v>
      </c>
    </row>
    <row r="2" spans="1:5" s="5" customFormat="1" ht="13.5" customHeight="1" thickTop="1" x14ac:dyDescent="0.2">
      <c r="A2" s="138"/>
      <c r="B2" s="79" t="s">
        <v>199</v>
      </c>
      <c r="C2" s="61" t="s">
        <v>200</v>
      </c>
      <c r="D2" s="61" t="s">
        <v>201</v>
      </c>
      <c r="E2" s="452" t="s">
        <v>202</v>
      </c>
    </row>
    <row r="3" spans="1:5" s="139" customFormat="1" ht="12" customHeight="1" x14ac:dyDescent="0.15">
      <c r="B3" s="140"/>
      <c r="C3" s="33" t="s">
        <v>203</v>
      </c>
      <c r="D3" s="33" t="s">
        <v>203</v>
      </c>
      <c r="E3" s="33" t="s">
        <v>203</v>
      </c>
    </row>
    <row r="4" spans="1:5" ht="12" customHeight="1" x14ac:dyDescent="0.15">
      <c r="B4" s="141" t="s">
        <v>204</v>
      </c>
      <c r="C4" s="142">
        <v>20030</v>
      </c>
      <c r="D4" s="142">
        <v>22212</v>
      </c>
      <c r="E4" s="142">
        <f>SUM(E6:E11)</f>
        <v>25972</v>
      </c>
    </row>
    <row r="5" spans="1:5" ht="6" customHeight="1" x14ac:dyDescent="0.15">
      <c r="B5" s="143"/>
      <c r="C5" s="142"/>
      <c r="D5" s="142"/>
      <c r="E5" s="142"/>
    </row>
    <row r="6" spans="1:5" ht="12" customHeight="1" x14ac:dyDescent="0.15">
      <c r="B6" s="24" t="s">
        <v>205</v>
      </c>
      <c r="C6" s="51">
        <v>12570</v>
      </c>
      <c r="D6" s="51">
        <v>13500</v>
      </c>
      <c r="E6" s="51">
        <v>17360</v>
      </c>
    </row>
    <row r="7" spans="1:5" ht="12" customHeight="1" x14ac:dyDescent="0.15">
      <c r="B7" s="24" t="s">
        <v>206</v>
      </c>
      <c r="C7" s="51">
        <v>2617</v>
      </c>
      <c r="D7" s="51">
        <v>2687</v>
      </c>
      <c r="E7" s="51">
        <v>2793</v>
      </c>
    </row>
    <row r="8" spans="1:5" ht="12" customHeight="1" x14ac:dyDescent="0.15">
      <c r="B8" s="24" t="s">
        <v>207</v>
      </c>
      <c r="C8" s="51">
        <v>2642</v>
      </c>
      <c r="D8" s="51">
        <v>3644</v>
      </c>
      <c r="E8" s="51">
        <v>3275</v>
      </c>
    </row>
    <row r="9" spans="1:5" ht="12" customHeight="1" x14ac:dyDescent="0.15">
      <c r="B9" s="24" t="s">
        <v>208</v>
      </c>
      <c r="C9" s="51">
        <v>771</v>
      </c>
      <c r="D9" s="51">
        <v>1062</v>
      </c>
      <c r="E9" s="51">
        <v>1039</v>
      </c>
    </row>
    <row r="10" spans="1:5" ht="12" customHeight="1" x14ac:dyDescent="0.15">
      <c r="B10" s="24" t="s">
        <v>209</v>
      </c>
      <c r="C10" s="51">
        <v>495</v>
      </c>
      <c r="D10" s="51">
        <v>410</v>
      </c>
      <c r="E10" s="51">
        <v>580</v>
      </c>
    </row>
    <row r="11" spans="1:5" ht="12" customHeight="1" x14ac:dyDescent="0.15">
      <c r="B11" s="24" t="s">
        <v>210</v>
      </c>
      <c r="C11" s="51">
        <v>935</v>
      </c>
      <c r="D11" s="51">
        <v>909</v>
      </c>
      <c r="E11" s="51">
        <v>925</v>
      </c>
    </row>
    <row r="12" spans="1:5" ht="4.5" customHeight="1" thickBot="1" x14ac:dyDescent="0.2">
      <c r="A12" s="135"/>
      <c r="B12" s="144"/>
      <c r="C12" s="145"/>
      <c r="D12" s="145"/>
      <c r="E12" s="145"/>
    </row>
    <row r="13" spans="1:5" ht="3" customHeight="1" thickTop="1" x14ac:dyDescent="0.15">
      <c r="B13" s="114"/>
      <c r="C13" s="114"/>
      <c r="D13" s="114"/>
      <c r="E13" s="114"/>
    </row>
    <row r="14" spans="1:5" ht="9.6" x14ac:dyDescent="0.15">
      <c r="B14" s="453" t="s">
        <v>211</v>
      </c>
      <c r="C14" s="2"/>
      <c r="D14" s="2"/>
      <c r="E14" s="147"/>
    </row>
    <row r="15" spans="1:5" x14ac:dyDescent="0.15">
      <c r="D15" s="148"/>
    </row>
  </sheetData>
  <phoneticPr fontId="3"/>
  <printOptions horizontalCentered="1"/>
  <pageMargins left="0.51181102362204722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&amp;L&amp;9自然公園利用者数&amp;R&amp;8&amp;F　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S40"/>
  <sheetViews>
    <sheetView zoomScaleNormal="100" zoomScaleSheetLayoutView="120" workbookViewId="0"/>
  </sheetViews>
  <sheetFormatPr defaultColWidth="9" defaultRowHeight="9" x14ac:dyDescent="0.2"/>
  <cols>
    <col min="1" max="1" width="0.88671875" style="4" customWidth="1"/>
    <col min="2" max="2" width="9" style="4" customWidth="1"/>
    <col min="3" max="3" width="0.88671875" style="4" customWidth="1"/>
    <col min="4" max="4" width="6" style="4" bestFit="1" customWidth="1"/>
    <col min="5" max="5" width="10.109375" style="4" bestFit="1" customWidth="1"/>
    <col min="6" max="6" width="3.109375" style="213" customWidth="1"/>
    <col min="7" max="7" width="3.109375" style="214" customWidth="1"/>
    <col min="8" max="8" width="7.6640625" style="4" customWidth="1"/>
    <col min="9" max="9" width="6" style="215" customWidth="1"/>
    <col min="10" max="10" width="7.6640625" style="4" customWidth="1"/>
    <col min="11" max="11" width="3.6640625" style="213" customWidth="1"/>
    <col min="12" max="12" width="3.6640625" style="214" customWidth="1"/>
    <col min="13" max="13" width="8.44140625" style="4" bestFit="1" customWidth="1"/>
    <col min="14" max="14" width="6" style="4" bestFit="1" customWidth="1"/>
    <col min="15" max="15" width="7.6640625" style="4" bestFit="1" customWidth="1"/>
    <col min="16" max="16" width="6" style="4" customWidth="1"/>
    <col min="17" max="17" width="7.6640625" style="4" bestFit="1" customWidth="1"/>
    <col min="18" max="18" width="17.109375" style="4" customWidth="1"/>
    <col min="19" max="19" width="9" style="151"/>
    <col min="20" max="16384" width="9" style="4"/>
  </cols>
  <sheetData>
    <row r="1" spans="1:19" ht="12" customHeight="1" thickBot="1" x14ac:dyDescent="0.2">
      <c r="A1" s="1"/>
      <c r="D1" s="149"/>
      <c r="E1" s="149"/>
      <c r="F1" s="149"/>
      <c r="G1" s="150"/>
      <c r="H1" s="149"/>
      <c r="I1" s="149"/>
      <c r="J1" s="149"/>
      <c r="K1" s="137"/>
      <c r="L1" s="150"/>
      <c r="M1" s="659" t="s">
        <v>608</v>
      </c>
      <c r="N1" s="659"/>
      <c r="O1" s="659"/>
      <c r="P1" s="659"/>
      <c r="Q1" s="659"/>
    </row>
    <row r="2" spans="1:19" ht="15" customHeight="1" thickTop="1" x14ac:dyDescent="0.2">
      <c r="B2" s="557" t="s">
        <v>212</v>
      </c>
      <c r="C2" s="153"/>
      <c r="D2" s="660" t="s">
        <v>213</v>
      </c>
      <c r="E2" s="661"/>
      <c r="F2" s="663" t="s">
        <v>214</v>
      </c>
      <c r="G2" s="664"/>
      <c r="H2" s="664"/>
      <c r="I2" s="664"/>
      <c r="J2" s="665"/>
      <c r="K2" s="669" t="s">
        <v>215</v>
      </c>
      <c r="L2" s="670"/>
      <c r="M2" s="670"/>
      <c r="N2" s="670"/>
      <c r="O2" s="671"/>
      <c r="P2" s="660" t="s">
        <v>216</v>
      </c>
      <c r="Q2" s="562"/>
      <c r="R2" s="154"/>
    </row>
    <row r="3" spans="1:19" ht="13.5" customHeight="1" x14ac:dyDescent="0.2">
      <c r="B3" s="609"/>
      <c r="C3" s="156"/>
      <c r="D3" s="595"/>
      <c r="E3" s="662"/>
      <c r="F3" s="666"/>
      <c r="G3" s="667"/>
      <c r="H3" s="667"/>
      <c r="I3" s="667"/>
      <c r="J3" s="668"/>
      <c r="K3" s="672"/>
      <c r="L3" s="673"/>
      <c r="M3" s="673"/>
      <c r="N3" s="673"/>
      <c r="O3" s="674"/>
      <c r="P3" s="595"/>
      <c r="Q3" s="563"/>
      <c r="R3" s="157"/>
    </row>
    <row r="4" spans="1:19" ht="14.25" customHeight="1" x14ac:dyDescent="0.2">
      <c r="B4" s="609"/>
      <c r="C4" s="156"/>
      <c r="D4" s="675" t="s">
        <v>217</v>
      </c>
      <c r="E4" s="677" t="s">
        <v>171</v>
      </c>
      <c r="F4" s="675" t="s">
        <v>218</v>
      </c>
      <c r="G4" s="679"/>
      <c r="H4" s="679"/>
      <c r="I4" s="679" t="s">
        <v>219</v>
      </c>
      <c r="J4" s="680"/>
      <c r="K4" s="681" t="s">
        <v>220</v>
      </c>
      <c r="L4" s="679"/>
      <c r="M4" s="679"/>
      <c r="N4" s="679" t="s">
        <v>221</v>
      </c>
      <c r="O4" s="677"/>
      <c r="P4" s="675" t="s">
        <v>217</v>
      </c>
      <c r="Q4" s="677" t="s">
        <v>171</v>
      </c>
    </row>
    <row r="5" spans="1:19" ht="12" customHeight="1" x14ac:dyDescent="0.2">
      <c r="A5" s="158"/>
      <c r="B5" s="558"/>
      <c r="C5" s="160"/>
      <c r="D5" s="676"/>
      <c r="E5" s="678"/>
      <c r="F5" s="676" t="s">
        <v>222</v>
      </c>
      <c r="G5" s="682"/>
      <c r="H5" s="161" t="s">
        <v>171</v>
      </c>
      <c r="I5" s="162" t="s">
        <v>223</v>
      </c>
      <c r="J5" s="163" t="s">
        <v>171</v>
      </c>
      <c r="K5" s="683" t="s">
        <v>222</v>
      </c>
      <c r="L5" s="682"/>
      <c r="M5" s="161" t="s">
        <v>224</v>
      </c>
      <c r="N5" s="161" t="s">
        <v>225</v>
      </c>
      <c r="O5" s="164" t="s">
        <v>224</v>
      </c>
      <c r="P5" s="676"/>
      <c r="Q5" s="678"/>
    </row>
    <row r="6" spans="1:19" s="134" customFormat="1" ht="9.6" x14ac:dyDescent="0.2">
      <c r="D6" s="121"/>
      <c r="E6" s="3" t="s">
        <v>226</v>
      </c>
      <c r="F6" s="3" t="s">
        <v>227</v>
      </c>
      <c r="G6" s="3"/>
      <c r="H6" s="3" t="s">
        <v>226</v>
      </c>
      <c r="I6" s="165"/>
      <c r="J6" s="3" t="s">
        <v>226</v>
      </c>
      <c r="K6" s="3" t="s">
        <v>227</v>
      </c>
      <c r="L6" s="3"/>
      <c r="M6" s="3" t="s">
        <v>226</v>
      </c>
      <c r="N6" s="3" t="s">
        <v>227</v>
      </c>
      <c r="O6" s="3" t="s">
        <v>226</v>
      </c>
      <c r="P6" s="3" t="s">
        <v>227</v>
      </c>
      <c r="Q6" s="3" t="s">
        <v>226</v>
      </c>
      <c r="S6" s="166"/>
    </row>
    <row r="7" spans="1:19" ht="18" customHeight="1" x14ac:dyDescent="0.2">
      <c r="A7" s="167" t="s">
        <v>228</v>
      </c>
      <c r="B7" s="168"/>
      <c r="C7" s="169"/>
      <c r="D7" s="170">
        <v>51</v>
      </c>
      <c r="E7" s="171">
        <v>14977.5</v>
      </c>
      <c r="F7" s="172">
        <v>5</v>
      </c>
      <c r="G7" s="173"/>
      <c r="H7" s="174">
        <v>989</v>
      </c>
      <c r="I7" s="172">
        <v>13</v>
      </c>
      <c r="J7" s="171">
        <v>573.6</v>
      </c>
      <c r="K7" s="175">
        <v>7</v>
      </c>
      <c r="L7" s="173"/>
      <c r="M7" s="176">
        <v>4800</v>
      </c>
      <c r="N7" s="177">
        <v>10</v>
      </c>
      <c r="O7" s="171">
        <v>851.6</v>
      </c>
      <c r="P7" s="177">
        <v>267</v>
      </c>
      <c r="Q7" s="171">
        <v>789.5</v>
      </c>
      <c r="R7" s="178"/>
      <c r="S7" s="179"/>
    </row>
    <row r="8" spans="1:19" ht="18" customHeight="1" x14ac:dyDescent="0.2">
      <c r="A8" s="167" t="s">
        <v>229</v>
      </c>
      <c r="B8" s="168"/>
      <c r="C8" s="169"/>
      <c r="D8" s="170">
        <v>51</v>
      </c>
      <c r="E8" s="171">
        <v>14977.5</v>
      </c>
      <c r="F8" s="172">
        <v>5</v>
      </c>
      <c r="G8" s="173"/>
      <c r="H8" s="174">
        <v>989</v>
      </c>
      <c r="I8" s="172">
        <v>13</v>
      </c>
      <c r="J8" s="171">
        <v>573.6</v>
      </c>
      <c r="K8" s="175">
        <v>7</v>
      </c>
      <c r="L8" s="173"/>
      <c r="M8" s="176">
        <v>4800</v>
      </c>
      <c r="N8" s="177">
        <v>10</v>
      </c>
      <c r="O8" s="171">
        <v>851.6</v>
      </c>
      <c r="P8" s="177">
        <v>276</v>
      </c>
      <c r="Q8" s="171">
        <v>813.2</v>
      </c>
      <c r="R8" s="178"/>
      <c r="S8" s="179"/>
    </row>
    <row r="9" spans="1:19" ht="18" customHeight="1" x14ac:dyDescent="0.2">
      <c r="A9" s="167" t="s">
        <v>230</v>
      </c>
      <c r="B9" s="168"/>
      <c r="C9" s="180"/>
      <c r="D9" s="489">
        <f>SUM(D11:D32)</f>
        <v>51</v>
      </c>
      <c r="E9" s="171">
        <f>SUM(E11:E32)</f>
        <v>14977.5</v>
      </c>
      <c r="F9" s="172">
        <v>5</v>
      </c>
      <c r="G9" s="173"/>
      <c r="H9" s="174">
        <f>SUM(H11:H32)</f>
        <v>989</v>
      </c>
      <c r="I9" s="172">
        <v>13</v>
      </c>
      <c r="J9" s="171">
        <f>SUM(J11:J32)</f>
        <v>573.6</v>
      </c>
      <c r="K9" s="175">
        <v>7</v>
      </c>
      <c r="L9" s="173"/>
      <c r="M9" s="176">
        <f>SUM(M11:M32)</f>
        <v>4800</v>
      </c>
      <c r="N9" s="177">
        <v>10</v>
      </c>
      <c r="O9" s="171">
        <v>851.6</v>
      </c>
      <c r="P9" s="512">
        <v>278</v>
      </c>
      <c r="Q9" s="171">
        <v>822.9</v>
      </c>
      <c r="R9" s="178"/>
      <c r="S9" s="179"/>
    </row>
    <row r="10" spans="1:19" ht="6.75" customHeight="1" x14ac:dyDescent="0.2">
      <c r="B10" s="181"/>
      <c r="C10" s="169"/>
      <c r="D10" s="170"/>
      <c r="E10" s="171"/>
      <c r="F10" s="182"/>
      <c r="G10" s="183"/>
      <c r="H10" s="174"/>
      <c r="I10" s="172"/>
      <c r="J10" s="171"/>
      <c r="K10" s="182"/>
      <c r="L10" s="183"/>
      <c r="M10" s="184"/>
      <c r="N10" s="177"/>
      <c r="O10" s="171"/>
      <c r="P10" s="177"/>
      <c r="Q10" s="171"/>
      <c r="R10" s="178"/>
      <c r="S10" s="179"/>
    </row>
    <row r="11" spans="1:19" ht="18" customHeight="1" x14ac:dyDescent="0.2">
      <c r="B11" s="388" t="s">
        <v>231</v>
      </c>
      <c r="C11" s="186"/>
      <c r="D11" s="187">
        <v>16</v>
      </c>
      <c r="E11" s="188">
        <v>3710</v>
      </c>
      <c r="F11" s="189" t="s">
        <v>24</v>
      </c>
      <c r="G11" s="190"/>
      <c r="H11" s="189" t="s">
        <v>24</v>
      </c>
      <c r="I11" s="189" t="s">
        <v>24</v>
      </c>
      <c r="J11" s="189" t="s">
        <v>24</v>
      </c>
      <c r="K11" s="191">
        <v>1</v>
      </c>
      <c r="L11" s="192" t="s">
        <v>232</v>
      </c>
      <c r="M11" s="189">
        <v>802</v>
      </c>
      <c r="N11" s="193">
        <v>3</v>
      </c>
      <c r="O11" s="188">
        <v>201.6</v>
      </c>
      <c r="P11" s="193">
        <v>177</v>
      </c>
      <c r="Q11" s="188">
        <v>531.29999999999995</v>
      </c>
      <c r="R11" s="178"/>
      <c r="S11" s="194"/>
    </row>
    <row r="12" spans="1:19" ht="18" customHeight="1" x14ac:dyDescent="0.2">
      <c r="B12" s="388" t="s">
        <v>23</v>
      </c>
      <c r="C12" s="186"/>
      <c r="D12" s="187">
        <v>1</v>
      </c>
      <c r="E12" s="188">
        <v>284.8</v>
      </c>
      <c r="F12" s="189" t="s">
        <v>24</v>
      </c>
      <c r="G12" s="195"/>
      <c r="H12" s="189" t="s">
        <v>24</v>
      </c>
      <c r="I12" s="189" t="s">
        <v>24</v>
      </c>
      <c r="J12" s="189" t="s">
        <v>24</v>
      </c>
      <c r="K12" s="189" t="s">
        <v>24</v>
      </c>
      <c r="L12" s="195"/>
      <c r="M12" s="189" t="s">
        <v>24</v>
      </c>
      <c r="N12" s="189" t="s">
        <v>24</v>
      </c>
      <c r="O12" s="189" t="s">
        <v>24</v>
      </c>
      <c r="P12" s="193">
        <v>80</v>
      </c>
      <c r="Q12" s="188">
        <v>139.5</v>
      </c>
      <c r="R12" s="196"/>
      <c r="S12" s="197"/>
    </row>
    <row r="13" spans="1:19" ht="18" customHeight="1" x14ac:dyDescent="0.2">
      <c r="B13" s="388" t="s">
        <v>25</v>
      </c>
      <c r="C13" s="186"/>
      <c r="D13" s="187" t="s">
        <v>24</v>
      </c>
      <c r="E13" s="188" t="s">
        <v>24</v>
      </c>
      <c r="F13" s="189" t="s">
        <v>24</v>
      </c>
      <c r="G13" s="198"/>
      <c r="H13" s="189" t="s">
        <v>24</v>
      </c>
      <c r="I13" s="189" t="s">
        <v>24</v>
      </c>
      <c r="J13" s="189" t="s">
        <v>24</v>
      </c>
      <c r="K13" s="199">
        <v>1</v>
      </c>
      <c r="L13" s="198"/>
      <c r="M13" s="188">
        <v>644</v>
      </c>
      <c r="N13" s="199">
        <v>2</v>
      </c>
      <c r="O13" s="188">
        <v>176.8</v>
      </c>
      <c r="P13" s="199">
        <v>2</v>
      </c>
      <c r="Q13" s="188">
        <v>9.9</v>
      </c>
      <c r="R13" s="196"/>
      <c r="S13" s="197"/>
    </row>
    <row r="14" spans="1:19" ht="18" customHeight="1" x14ac:dyDescent="0.2">
      <c r="B14" s="388" t="s">
        <v>26</v>
      </c>
      <c r="C14" s="186"/>
      <c r="D14" s="187">
        <v>5</v>
      </c>
      <c r="E14" s="188">
        <v>1355.7</v>
      </c>
      <c r="F14" s="189" t="s">
        <v>24</v>
      </c>
      <c r="G14" s="200"/>
      <c r="H14" s="189" t="s">
        <v>24</v>
      </c>
      <c r="I14" s="189" t="s">
        <v>24</v>
      </c>
      <c r="J14" s="189" t="s">
        <v>24</v>
      </c>
      <c r="K14" s="199">
        <v>2</v>
      </c>
      <c r="L14" s="201" t="s">
        <v>233</v>
      </c>
      <c r="M14" s="188">
        <v>1012</v>
      </c>
      <c r="N14" s="199">
        <v>2</v>
      </c>
      <c r="O14" s="188">
        <v>244</v>
      </c>
      <c r="P14" s="199" t="s">
        <v>24</v>
      </c>
      <c r="Q14" s="199" t="s">
        <v>24</v>
      </c>
      <c r="R14" s="196"/>
      <c r="S14" s="197"/>
    </row>
    <row r="15" spans="1:19" ht="18" customHeight="1" x14ac:dyDescent="0.2">
      <c r="B15" s="388" t="s">
        <v>27</v>
      </c>
      <c r="C15" s="186"/>
      <c r="D15" s="187">
        <v>1</v>
      </c>
      <c r="E15" s="188">
        <v>96.2</v>
      </c>
      <c r="F15" s="189" t="s">
        <v>24</v>
      </c>
      <c r="G15" s="195"/>
      <c r="H15" s="189" t="s">
        <v>24</v>
      </c>
      <c r="I15" s="189" t="s">
        <v>24</v>
      </c>
      <c r="J15" s="189" t="s">
        <v>24</v>
      </c>
      <c r="K15" s="189" t="s">
        <v>24</v>
      </c>
      <c r="L15" s="195"/>
      <c r="M15" s="189" t="s">
        <v>24</v>
      </c>
      <c r="N15" s="189" t="s">
        <v>24</v>
      </c>
      <c r="O15" s="189" t="s">
        <v>24</v>
      </c>
      <c r="P15" s="189" t="s">
        <v>24</v>
      </c>
      <c r="Q15" s="189" t="s">
        <v>24</v>
      </c>
      <c r="R15" s="196"/>
      <c r="S15" s="197"/>
    </row>
    <row r="16" spans="1:19" ht="6.75" customHeight="1" x14ac:dyDescent="0.2">
      <c r="B16" s="202"/>
      <c r="C16" s="169"/>
      <c r="D16" s="170"/>
      <c r="E16" s="171"/>
      <c r="F16" s="182"/>
      <c r="G16" s="183"/>
      <c r="H16" s="174"/>
      <c r="I16" s="172"/>
      <c r="J16" s="171"/>
      <c r="K16" s="182"/>
      <c r="L16" s="183"/>
      <c r="M16" s="184"/>
      <c r="N16" s="177"/>
      <c r="O16" s="171"/>
      <c r="P16" s="177"/>
      <c r="Q16" s="171"/>
      <c r="R16" s="178"/>
      <c r="S16" s="179"/>
    </row>
    <row r="17" spans="2:19" ht="18" customHeight="1" x14ac:dyDescent="0.2">
      <c r="B17" s="388" t="s">
        <v>28</v>
      </c>
      <c r="C17" s="186"/>
      <c r="D17" s="187">
        <v>1</v>
      </c>
      <c r="E17" s="188">
        <v>2194</v>
      </c>
      <c r="F17" s="199">
        <v>5</v>
      </c>
      <c r="G17" s="201" t="s">
        <v>234</v>
      </c>
      <c r="H17" s="189">
        <v>982.2</v>
      </c>
      <c r="I17" s="203">
        <v>13</v>
      </c>
      <c r="J17" s="188">
        <v>573.6</v>
      </c>
      <c r="K17" s="199">
        <v>1</v>
      </c>
      <c r="L17" s="201" t="s">
        <v>232</v>
      </c>
      <c r="M17" s="188">
        <v>294</v>
      </c>
      <c r="N17" s="199">
        <v>1</v>
      </c>
      <c r="O17" s="189">
        <v>131</v>
      </c>
      <c r="P17" s="199">
        <v>11</v>
      </c>
      <c r="Q17" s="188">
        <v>49.4</v>
      </c>
      <c r="R17" s="196"/>
      <c r="S17" s="197"/>
    </row>
    <row r="18" spans="2:19" ht="18" customHeight="1" x14ac:dyDescent="0.2">
      <c r="B18" s="388" t="s">
        <v>29</v>
      </c>
      <c r="C18" s="186"/>
      <c r="D18" s="187">
        <v>5</v>
      </c>
      <c r="E18" s="188">
        <v>584.1</v>
      </c>
      <c r="F18" s="189" t="s">
        <v>24</v>
      </c>
      <c r="G18" s="195"/>
      <c r="H18" s="189" t="s">
        <v>24</v>
      </c>
      <c r="I18" s="189" t="s">
        <v>24</v>
      </c>
      <c r="J18" s="189" t="s">
        <v>24</v>
      </c>
      <c r="K18" s="189" t="s">
        <v>24</v>
      </c>
      <c r="L18" s="195"/>
      <c r="M18" s="189" t="s">
        <v>24</v>
      </c>
      <c r="N18" s="189" t="s">
        <v>24</v>
      </c>
      <c r="O18" s="189" t="s">
        <v>24</v>
      </c>
      <c r="P18" s="199">
        <v>4</v>
      </c>
      <c r="Q18" s="188">
        <v>55.8</v>
      </c>
      <c r="R18" s="196"/>
      <c r="S18" s="197"/>
    </row>
    <row r="19" spans="2:19" ht="18" customHeight="1" x14ac:dyDescent="0.2">
      <c r="B19" s="388" t="s">
        <v>31</v>
      </c>
      <c r="C19" s="186"/>
      <c r="D19" s="187" t="s">
        <v>24</v>
      </c>
      <c r="E19" s="188" t="s">
        <v>24</v>
      </c>
      <c r="F19" s="189" t="s">
        <v>24</v>
      </c>
      <c r="G19" s="195"/>
      <c r="H19" s="189" t="s">
        <v>24</v>
      </c>
      <c r="I19" s="189" t="s">
        <v>24</v>
      </c>
      <c r="J19" s="189" t="s">
        <v>24</v>
      </c>
      <c r="K19" s="189" t="s">
        <v>24</v>
      </c>
      <c r="L19" s="195"/>
      <c r="M19" s="189" t="s">
        <v>24</v>
      </c>
      <c r="N19" s="189" t="s">
        <v>24</v>
      </c>
      <c r="O19" s="189" t="s">
        <v>24</v>
      </c>
      <c r="P19" s="199">
        <v>2</v>
      </c>
      <c r="Q19" s="188">
        <v>7.8</v>
      </c>
      <c r="R19" s="196"/>
      <c r="S19" s="197"/>
    </row>
    <row r="20" spans="2:19" ht="18" customHeight="1" x14ac:dyDescent="0.2">
      <c r="B20" s="388" t="s">
        <v>30</v>
      </c>
      <c r="C20" s="186"/>
      <c r="D20" s="187">
        <v>3</v>
      </c>
      <c r="E20" s="188">
        <v>320</v>
      </c>
      <c r="F20" s="189" t="s">
        <v>24</v>
      </c>
      <c r="G20" s="195"/>
      <c r="H20" s="189" t="s">
        <v>24</v>
      </c>
      <c r="I20" s="189" t="s">
        <v>24</v>
      </c>
      <c r="J20" s="189" t="s">
        <v>24</v>
      </c>
      <c r="K20" s="189" t="s">
        <v>24</v>
      </c>
      <c r="L20" s="195"/>
      <c r="M20" s="189" t="s">
        <v>24</v>
      </c>
      <c r="N20" s="189" t="s">
        <v>24</v>
      </c>
      <c r="O20" s="189" t="s">
        <v>24</v>
      </c>
      <c r="P20" s="189" t="s">
        <v>24</v>
      </c>
      <c r="Q20" s="189" t="s">
        <v>24</v>
      </c>
      <c r="R20" s="196"/>
      <c r="S20" s="197"/>
    </row>
    <row r="21" spans="2:19" ht="18" customHeight="1" x14ac:dyDescent="0.2">
      <c r="B21" s="388" t="s">
        <v>32</v>
      </c>
      <c r="C21" s="186"/>
      <c r="D21" s="187">
        <v>1</v>
      </c>
      <c r="E21" s="188">
        <v>90.2</v>
      </c>
      <c r="F21" s="199">
        <v>1</v>
      </c>
      <c r="G21" s="201" t="s">
        <v>235</v>
      </c>
      <c r="H21" s="189">
        <v>6.8</v>
      </c>
      <c r="I21" s="189" t="s">
        <v>24</v>
      </c>
      <c r="J21" s="189" t="s">
        <v>24</v>
      </c>
      <c r="K21" s="199">
        <v>1</v>
      </c>
      <c r="L21" s="201" t="s">
        <v>236</v>
      </c>
      <c r="M21" s="188">
        <v>282</v>
      </c>
      <c r="N21" s="189" t="s">
        <v>24</v>
      </c>
      <c r="O21" s="189" t="s">
        <v>24</v>
      </c>
      <c r="P21" s="199">
        <v>1</v>
      </c>
      <c r="Q21" s="189">
        <v>0.4</v>
      </c>
      <c r="R21" s="196"/>
      <c r="S21" s="197"/>
    </row>
    <row r="22" spans="2:19" ht="6.75" customHeight="1" x14ac:dyDescent="0.2">
      <c r="B22" s="202"/>
      <c r="C22" s="169"/>
      <c r="D22" s="170"/>
      <c r="E22" s="171"/>
      <c r="F22" s="182"/>
      <c r="G22" s="183"/>
      <c r="H22" s="174"/>
      <c r="I22" s="172"/>
      <c r="J22" s="171"/>
      <c r="K22" s="182"/>
      <c r="L22" s="183"/>
      <c r="M22" s="184"/>
      <c r="N22" s="177"/>
      <c r="O22" s="171"/>
      <c r="P22" s="177"/>
      <c r="Q22" s="171"/>
      <c r="R22" s="178"/>
      <c r="S22" s="179"/>
    </row>
    <row r="23" spans="2:19" ht="18" customHeight="1" x14ac:dyDescent="0.2">
      <c r="B23" s="388" t="s">
        <v>33</v>
      </c>
      <c r="C23" s="186"/>
      <c r="D23" s="187">
        <v>6</v>
      </c>
      <c r="E23" s="188">
        <v>904.4</v>
      </c>
      <c r="F23" s="189" t="s">
        <v>24</v>
      </c>
      <c r="G23" s="198"/>
      <c r="H23" s="189" t="s">
        <v>24</v>
      </c>
      <c r="I23" s="189" t="s">
        <v>24</v>
      </c>
      <c r="J23" s="189" t="s">
        <v>24</v>
      </c>
      <c r="K23" s="199">
        <v>2</v>
      </c>
      <c r="L23" s="204"/>
      <c r="M23" s="188">
        <v>688</v>
      </c>
      <c r="N23" s="199">
        <v>1</v>
      </c>
      <c r="O23" s="189">
        <v>65</v>
      </c>
      <c r="P23" s="189" t="s">
        <v>24</v>
      </c>
      <c r="Q23" s="189" t="s">
        <v>24</v>
      </c>
      <c r="R23" s="196"/>
      <c r="S23" s="197"/>
    </row>
    <row r="24" spans="2:19" ht="18" customHeight="1" x14ac:dyDescent="0.2">
      <c r="B24" s="388" t="s">
        <v>35</v>
      </c>
      <c r="C24" s="186"/>
      <c r="D24" s="187" t="s">
        <v>24</v>
      </c>
      <c r="E24" s="189" t="s">
        <v>24</v>
      </c>
      <c r="F24" s="189" t="s">
        <v>24</v>
      </c>
      <c r="G24" s="195"/>
      <c r="H24" s="189" t="s">
        <v>24</v>
      </c>
      <c r="I24" s="189" t="s">
        <v>24</v>
      </c>
      <c r="J24" s="189" t="s">
        <v>24</v>
      </c>
      <c r="K24" s="189" t="s">
        <v>24</v>
      </c>
      <c r="L24" s="205"/>
      <c r="M24" s="189" t="s">
        <v>24</v>
      </c>
      <c r="N24" s="189" t="s">
        <v>24</v>
      </c>
      <c r="O24" s="189" t="s">
        <v>24</v>
      </c>
      <c r="P24" s="199">
        <v>1</v>
      </c>
      <c r="Q24" s="188">
        <v>0.2</v>
      </c>
      <c r="R24" s="196"/>
      <c r="S24" s="197"/>
    </row>
    <row r="25" spans="2:19" ht="18" customHeight="1" x14ac:dyDescent="0.2">
      <c r="B25" s="388" t="s">
        <v>36</v>
      </c>
      <c r="C25" s="186"/>
      <c r="D25" s="187" t="s">
        <v>24</v>
      </c>
      <c r="E25" s="189" t="s">
        <v>24</v>
      </c>
      <c r="F25" s="189" t="s">
        <v>24</v>
      </c>
      <c r="G25" s="195"/>
      <c r="H25" s="189" t="s">
        <v>24</v>
      </c>
      <c r="I25" s="189" t="s">
        <v>24</v>
      </c>
      <c r="J25" s="189" t="s">
        <v>24</v>
      </c>
      <c r="K25" s="189" t="s">
        <v>24</v>
      </c>
      <c r="L25" s="205"/>
      <c r="M25" s="189" t="s">
        <v>24</v>
      </c>
      <c r="N25" s="189" t="s">
        <v>24</v>
      </c>
      <c r="O25" s="189" t="s">
        <v>24</v>
      </c>
      <c r="P25" s="199">
        <v>1</v>
      </c>
      <c r="Q25" s="188">
        <v>17</v>
      </c>
      <c r="R25" s="196"/>
      <c r="S25" s="197"/>
    </row>
    <row r="26" spans="2:19" ht="18" customHeight="1" x14ac:dyDescent="0.2">
      <c r="B26" s="388" t="s">
        <v>39</v>
      </c>
      <c r="C26" s="186"/>
      <c r="D26" s="187" t="s">
        <v>24</v>
      </c>
      <c r="E26" s="189" t="s">
        <v>24</v>
      </c>
      <c r="F26" s="189" t="s">
        <v>24</v>
      </c>
      <c r="G26" s="195"/>
      <c r="H26" s="189" t="s">
        <v>24</v>
      </c>
      <c r="I26" s="189" t="s">
        <v>24</v>
      </c>
      <c r="J26" s="189" t="s">
        <v>24</v>
      </c>
      <c r="K26" s="189" t="s">
        <v>24</v>
      </c>
      <c r="L26" s="205"/>
      <c r="M26" s="189" t="s">
        <v>24</v>
      </c>
      <c r="N26" s="189" t="s">
        <v>24</v>
      </c>
      <c r="O26" s="189" t="s">
        <v>24</v>
      </c>
      <c r="P26" s="199">
        <v>1</v>
      </c>
      <c r="Q26" s="188">
        <v>10.3</v>
      </c>
      <c r="R26" s="196"/>
      <c r="S26" s="197"/>
    </row>
    <row r="27" spans="2:19" ht="6.75" customHeight="1" x14ac:dyDescent="0.2">
      <c r="B27" s="202"/>
      <c r="C27" s="169"/>
      <c r="D27" s="170"/>
      <c r="E27" s="171"/>
      <c r="F27" s="182"/>
      <c r="G27" s="183"/>
      <c r="H27" s="174"/>
      <c r="I27" s="172"/>
      <c r="J27" s="171"/>
      <c r="K27" s="182"/>
      <c r="L27" s="183"/>
      <c r="M27" s="184"/>
      <c r="N27" s="177"/>
      <c r="O27" s="171"/>
      <c r="P27" s="177"/>
      <c r="Q27" s="171"/>
      <c r="R27" s="178"/>
      <c r="S27" s="179"/>
    </row>
    <row r="28" spans="2:19" ht="18" customHeight="1" x14ac:dyDescent="0.2">
      <c r="B28" s="388" t="s">
        <v>42</v>
      </c>
      <c r="C28" s="186"/>
      <c r="D28" s="187">
        <v>2</v>
      </c>
      <c r="E28" s="188">
        <v>406.5</v>
      </c>
      <c r="F28" s="189" t="s">
        <v>24</v>
      </c>
      <c r="G28" s="200"/>
      <c r="H28" s="189" t="s">
        <v>24</v>
      </c>
      <c r="I28" s="189" t="s">
        <v>24</v>
      </c>
      <c r="J28" s="188" t="s">
        <v>24</v>
      </c>
      <c r="K28" s="199">
        <v>2</v>
      </c>
      <c r="L28" s="206" t="s">
        <v>237</v>
      </c>
      <c r="M28" s="188">
        <v>1078</v>
      </c>
      <c r="N28" s="199">
        <v>1</v>
      </c>
      <c r="O28" s="188">
        <v>33.200000000000003</v>
      </c>
      <c r="P28" s="199" t="s">
        <v>24</v>
      </c>
      <c r="Q28" s="199" t="s">
        <v>24</v>
      </c>
      <c r="R28" s="196"/>
      <c r="S28" s="197"/>
    </row>
    <row r="29" spans="2:19" ht="18" customHeight="1" x14ac:dyDescent="0.2">
      <c r="B29" s="388" t="s">
        <v>44</v>
      </c>
      <c r="C29" s="186"/>
      <c r="D29" s="187">
        <v>1</v>
      </c>
      <c r="E29" s="188">
        <v>11</v>
      </c>
      <c r="F29" s="189" t="s">
        <v>24</v>
      </c>
      <c r="G29" s="198"/>
      <c r="H29" s="189" t="s">
        <v>24</v>
      </c>
      <c r="I29" s="189" t="s">
        <v>24</v>
      </c>
      <c r="J29" s="188" t="s">
        <v>24</v>
      </c>
      <c r="K29" s="188" t="s">
        <v>24</v>
      </c>
      <c r="L29" s="198"/>
      <c r="M29" s="199" t="s">
        <v>24</v>
      </c>
      <c r="N29" s="199" t="s">
        <v>24</v>
      </c>
      <c r="O29" s="199" t="s">
        <v>24</v>
      </c>
      <c r="P29" s="199">
        <v>1</v>
      </c>
      <c r="Q29" s="553">
        <v>1.3</v>
      </c>
      <c r="R29" s="196"/>
      <c r="S29" s="197"/>
    </row>
    <row r="30" spans="2:19" ht="18" customHeight="1" x14ac:dyDescent="0.2">
      <c r="B30" s="388" t="s">
        <v>45</v>
      </c>
      <c r="C30" s="186"/>
      <c r="D30" s="187">
        <v>1</v>
      </c>
      <c r="E30" s="188">
        <v>57.9</v>
      </c>
      <c r="F30" s="189" t="s">
        <v>24</v>
      </c>
      <c r="G30" s="198"/>
      <c r="H30" s="189" t="s">
        <v>24</v>
      </c>
      <c r="I30" s="189" t="s">
        <v>24</v>
      </c>
      <c r="J30" s="199" t="s">
        <v>24</v>
      </c>
      <c r="K30" s="199" t="s">
        <v>24</v>
      </c>
      <c r="L30" s="198"/>
      <c r="M30" s="199" t="s">
        <v>24</v>
      </c>
      <c r="N30" s="199" t="s">
        <v>24</v>
      </c>
      <c r="O30" s="199" t="s">
        <v>24</v>
      </c>
      <c r="P30" s="199" t="s">
        <v>24</v>
      </c>
      <c r="Q30" s="199" t="s">
        <v>24</v>
      </c>
      <c r="R30" s="196"/>
      <c r="S30" s="197"/>
    </row>
    <row r="31" spans="2:19" ht="18" customHeight="1" x14ac:dyDescent="0.2">
      <c r="B31" s="388" t="s">
        <v>53</v>
      </c>
      <c r="C31" s="186"/>
      <c r="D31" s="187">
        <v>2</v>
      </c>
      <c r="E31" s="188">
        <v>3448</v>
      </c>
      <c r="F31" s="189" t="s">
        <v>24</v>
      </c>
      <c r="G31" s="198"/>
      <c r="H31" s="189" t="s">
        <v>24</v>
      </c>
      <c r="I31" s="189" t="s">
        <v>24</v>
      </c>
      <c r="J31" s="199" t="s">
        <v>24</v>
      </c>
      <c r="K31" s="199" t="s">
        <v>24</v>
      </c>
      <c r="L31" s="198"/>
      <c r="M31" s="199" t="s">
        <v>24</v>
      </c>
      <c r="N31" s="199" t="s">
        <v>24</v>
      </c>
      <c r="O31" s="199" t="s">
        <v>24</v>
      </c>
      <c r="P31" s="199" t="s">
        <v>24</v>
      </c>
      <c r="Q31" s="199" t="s">
        <v>24</v>
      </c>
      <c r="R31" s="196"/>
      <c r="S31" s="197"/>
    </row>
    <row r="32" spans="2:19" ht="18" customHeight="1" x14ac:dyDescent="0.2">
      <c r="B32" s="388" t="s">
        <v>238</v>
      </c>
      <c r="C32" s="186"/>
      <c r="D32" s="187">
        <v>6</v>
      </c>
      <c r="E32" s="188">
        <v>1514.7</v>
      </c>
      <c r="F32" s="189" t="s">
        <v>24</v>
      </c>
      <c r="G32" s="198"/>
      <c r="H32" s="189" t="s">
        <v>24</v>
      </c>
      <c r="I32" s="189" t="s">
        <v>24</v>
      </c>
      <c r="J32" s="199" t="s">
        <v>24</v>
      </c>
      <c r="K32" s="199" t="s">
        <v>24</v>
      </c>
      <c r="L32" s="198"/>
      <c r="M32" s="199" t="s">
        <v>24</v>
      </c>
      <c r="N32" s="199" t="s">
        <v>24</v>
      </c>
      <c r="O32" s="199" t="s">
        <v>24</v>
      </c>
      <c r="P32" s="199" t="s">
        <v>24</v>
      </c>
      <c r="Q32" s="199" t="s">
        <v>24</v>
      </c>
      <c r="R32" s="196"/>
      <c r="S32" s="197"/>
    </row>
    <row r="33" spans="1:19" ht="6" customHeight="1" thickBot="1" x14ac:dyDescent="0.25">
      <c r="A33" s="1"/>
      <c r="B33" s="1"/>
      <c r="C33" s="1"/>
      <c r="D33" s="207"/>
      <c r="E33" s="208"/>
      <c r="F33" s="209"/>
      <c r="G33" s="210"/>
      <c r="H33" s="209"/>
      <c r="I33" s="209"/>
      <c r="J33" s="208"/>
      <c r="K33" s="211"/>
      <c r="L33" s="210"/>
      <c r="M33" s="209"/>
      <c r="N33" s="208"/>
      <c r="O33" s="209"/>
      <c r="P33" s="208"/>
      <c r="Q33" s="209"/>
      <c r="R33" s="178"/>
      <c r="S33" s="212"/>
    </row>
    <row r="34" spans="1:19" ht="6" customHeight="1" thickTop="1" x14ac:dyDescent="0.2"/>
    <row r="35" spans="1:19" ht="14.25" customHeight="1" x14ac:dyDescent="0.2">
      <c r="A35" s="2"/>
      <c r="B35" s="2" t="s">
        <v>239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</row>
    <row r="36" spans="1:19" ht="15.75" customHeight="1" x14ac:dyDescent="0.2">
      <c r="B36" s="2" t="s">
        <v>240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</row>
    <row r="37" spans="1:19" ht="14.25" customHeight="1" x14ac:dyDescent="0.2">
      <c r="B37" s="2" t="s">
        <v>241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</row>
    <row r="38" spans="1:19" ht="13.5" customHeight="1" x14ac:dyDescent="0.2">
      <c r="B38" s="2" t="s">
        <v>242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</row>
    <row r="39" spans="1:19" ht="9.75" customHeight="1" x14ac:dyDescent="0.2">
      <c r="B39" s="2" t="s">
        <v>243</v>
      </c>
      <c r="D39" s="118"/>
      <c r="E39" s="118"/>
      <c r="F39" s="118"/>
      <c r="G39" s="216"/>
      <c r="H39" s="118"/>
      <c r="I39" s="118"/>
      <c r="J39" s="118"/>
      <c r="K39" s="118"/>
      <c r="L39" s="216"/>
      <c r="M39" s="118"/>
      <c r="N39" s="118"/>
      <c r="O39" s="118"/>
      <c r="P39" s="118"/>
      <c r="Q39" s="118"/>
    </row>
    <row r="40" spans="1:19" ht="9.75" customHeight="1" x14ac:dyDescent="0.2">
      <c r="D40" s="118"/>
      <c r="E40" s="118"/>
      <c r="F40" s="118"/>
      <c r="G40" s="216"/>
      <c r="H40" s="118"/>
      <c r="I40" s="118"/>
      <c r="J40" s="118"/>
      <c r="K40" s="118"/>
      <c r="L40" s="216"/>
      <c r="M40" s="118"/>
      <c r="N40" s="118"/>
      <c r="O40" s="118"/>
      <c r="P40" s="118"/>
      <c r="Q40" s="118"/>
    </row>
  </sheetData>
  <mergeCells count="16">
    <mergeCell ref="M1:Q1"/>
    <mergeCell ref="B2:B5"/>
    <mergeCell ref="D2:E3"/>
    <mergeCell ref="F2:J3"/>
    <mergeCell ref="K2:O3"/>
    <mergeCell ref="P2:Q3"/>
    <mergeCell ref="D4:D5"/>
    <mergeCell ref="E4:E5"/>
    <mergeCell ref="F4:H4"/>
    <mergeCell ref="I4:J4"/>
    <mergeCell ref="K4:M4"/>
    <mergeCell ref="N4:O4"/>
    <mergeCell ref="P4:P5"/>
    <mergeCell ref="Q4:Q5"/>
    <mergeCell ref="F5:G5"/>
    <mergeCell ref="K5:L5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94" fitToHeight="0" orientation="portrait" r:id="rId1"/>
  <headerFooter alignWithMargins="0">
    <oddHeader>&amp;L&amp;9風致地区・歴史的風土保存・近郊緑地・特別緑地保全地区等&amp;R&amp;9&amp;F　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49"/>
  <sheetViews>
    <sheetView zoomScaleNormal="100" zoomScaleSheetLayoutView="130" workbookViewId="0"/>
  </sheetViews>
  <sheetFormatPr defaultColWidth="9" defaultRowHeight="9" x14ac:dyDescent="0.15"/>
  <cols>
    <col min="1" max="1" width="0.6640625" style="137" customWidth="1"/>
    <col min="2" max="2" width="18.6640625" style="137" customWidth="1"/>
    <col min="3" max="3" width="0.6640625" style="137" customWidth="1"/>
    <col min="4" max="4" width="0.88671875" style="137" customWidth="1"/>
    <col min="5" max="5" width="15.88671875" style="137" customWidth="1"/>
    <col min="6" max="6" width="0.6640625" style="137" hidden="1" customWidth="1"/>
    <col min="7" max="7" width="0.6640625" style="137" customWidth="1"/>
    <col min="8" max="8" width="8.109375" style="137" bestFit="1" customWidth="1"/>
    <col min="9" max="9" width="0.88671875" style="245" customWidth="1"/>
    <col min="10" max="10" width="23.6640625" style="245" customWidth="1"/>
    <col min="11" max="11" width="0.6640625" style="245" customWidth="1"/>
    <col min="12" max="12" width="7.44140625" style="137" bestFit="1" customWidth="1"/>
    <col min="13" max="16384" width="9" style="137"/>
  </cols>
  <sheetData>
    <row r="1" spans="1:12" ht="12" customHeight="1" thickBot="1" x14ac:dyDescent="0.2">
      <c r="A1" s="135"/>
      <c r="B1" s="114"/>
      <c r="C1" s="114"/>
      <c r="D1" s="114"/>
      <c r="E1" s="659" t="s">
        <v>609</v>
      </c>
      <c r="F1" s="659"/>
      <c r="G1" s="659"/>
      <c r="H1" s="659"/>
      <c r="I1" s="659"/>
      <c r="J1" s="659"/>
      <c r="K1" s="659"/>
      <c r="L1" s="659"/>
    </row>
    <row r="2" spans="1:12" s="4" customFormat="1" ht="25.5" customHeight="1" thickTop="1" x14ac:dyDescent="0.2">
      <c r="A2" s="217"/>
      <c r="B2" s="656"/>
      <c r="C2" s="561"/>
      <c r="D2" s="61"/>
      <c r="E2" s="116" t="s">
        <v>61</v>
      </c>
      <c r="F2" s="61"/>
      <c r="G2" s="79"/>
      <c r="H2" s="116" t="s">
        <v>244</v>
      </c>
      <c r="I2" s="79"/>
      <c r="J2" s="79" t="s">
        <v>245</v>
      </c>
      <c r="K2" s="79"/>
      <c r="L2" s="61" t="s">
        <v>171</v>
      </c>
    </row>
    <row r="3" spans="1:12" s="218" customFormat="1" ht="9.6" x14ac:dyDescent="0.15">
      <c r="B3" s="114"/>
      <c r="C3" s="114"/>
      <c r="D3" s="219"/>
      <c r="E3" s="220"/>
      <c r="F3" s="114"/>
      <c r="G3" s="114"/>
      <c r="H3" s="221"/>
      <c r="I3" s="222"/>
      <c r="J3" s="223" t="s">
        <v>246</v>
      </c>
      <c r="K3" s="223"/>
      <c r="L3" s="224" t="s">
        <v>226</v>
      </c>
    </row>
    <row r="4" spans="1:12" ht="9.6" x14ac:dyDescent="0.15">
      <c r="B4" s="225" t="s">
        <v>247</v>
      </c>
      <c r="C4" s="225"/>
      <c r="D4" s="219"/>
      <c r="E4" s="220"/>
      <c r="F4" s="114"/>
      <c r="G4" s="114"/>
      <c r="H4" s="220"/>
      <c r="I4" s="226"/>
      <c r="J4" s="226"/>
      <c r="K4" s="226"/>
      <c r="L4" s="552">
        <v>116.2</v>
      </c>
    </row>
    <row r="5" spans="1:12" ht="9.6" x14ac:dyDescent="0.15">
      <c r="B5" s="225"/>
      <c r="C5" s="225"/>
      <c r="D5" s="219"/>
      <c r="E5" s="220"/>
      <c r="F5" s="114"/>
      <c r="G5" s="114"/>
      <c r="H5" s="220"/>
      <c r="I5" s="226"/>
      <c r="J5" s="226"/>
      <c r="K5" s="226"/>
      <c r="L5" s="227"/>
    </row>
    <row r="6" spans="1:12" ht="9.6" x14ac:dyDescent="0.15">
      <c r="B6" s="228" t="s">
        <v>248</v>
      </c>
      <c r="C6" s="229"/>
      <c r="D6" s="219"/>
      <c r="E6" s="220" t="s">
        <v>249</v>
      </c>
      <c r="F6" s="114"/>
      <c r="G6" s="114"/>
      <c r="H6" s="220" t="s">
        <v>250</v>
      </c>
      <c r="I6" s="226"/>
      <c r="J6" s="230" t="s">
        <v>251</v>
      </c>
      <c r="K6" s="231"/>
      <c r="L6" s="232">
        <v>0.57999999999999996</v>
      </c>
    </row>
    <row r="7" spans="1:12" ht="9.6" x14ac:dyDescent="0.15">
      <c r="B7" s="228"/>
      <c r="C7" s="229"/>
      <c r="D7" s="219"/>
      <c r="E7" s="220" t="s">
        <v>252</v>
      </c>
      <c r="F7" s="114"/>
      <c r="G7" s="114"/>
      <c r="H7" s="220" t="s">
        <v>253</v>
      </c>
      <c r="I7" s="226"/>
      <c r="J7" s="233" t="s">
        <v>254</v>
      </c>
      <c r="K7" s="234"/>
      <c r="L7" s="232">
        <v>2.62</v>
      </c>
    </row>
    <row r="8" spans="1:12" ht="9.6" x14ac:dyDescent="0.15">
      <c r="B8" s="185"/>
      <c r="C8" s="229"/>
      <c r="D8" s="219"/>
      <c r="E8" s="220" t="s">
        <v>255</v>
      </c>
      <c r="F8" s="114"/>
      <c r="G8" s="114"/>
      <c r="H8" s="220" t="s">
        <v>256</v>
      </c>
      <c r="I8" s="226"/>
      <c r="J8" s="235" t="s">
        <v>257</v>
      </c>
      <c r="K8" s="234"/>
      <c r="L8" s="232">
        <v>3.91</v>
      </c>
    </row>
    <row r="9" spans="1:12" ht="9.6" x14ac:dyDescent="0.15">
      <c r="B9" s="185"/>
      <c r="C9" s="229"/>
      <c r="D9" s="219"/>
      <c r="E9" s="220" t="s">
        <v>258</v>
      </c>
      <c r="F9" s="114"/>
      <c r="G9" s="114"/>
      <c r="H9" s="220" t="s">
        <v>259</v>
      </c>
      <c r="I9" s="226"/>
      <c r="J9" s="235" t="s">
        <v>260</v>
      </c>
      <c r="K9" s="234"/>
      <c r="L9" s="232">
        <v>0.17</v>
      </c>
    </row>
    <row r="10" spans="1:12" ht="9.6" x14ac:dyDescent="0.15">
      <c r="B10" s="185"/>
      <c r="C10" s="229"/>
      <c r="D10" s="219"/>
      <c r="E10" s="220" t="s">
        <v>261</v>
      </c>
      <c r="F10" s="114"/>
      <c r="G10" s="114"/>
      <c r="H10" s="220" t="s">
        <v>262</v>
      </c>
      <c r="I10" s="226"/>
      <c r="J10" s="235" t="s">
        <v>263</v>
      </c>
      <c r="K10" s="234"/>
      <c r="L10" s="232">
        <v>15.96</v>
      </c>
    </row>
    <row r="11" spans="1:12" ht="9.75" customHeight="1" x14ac:dyDescent="0.15">
      <c r="B11" s="185"/>
      <c r="C11" s="229"/>
      <c r="D11" s="219"/>
      <c r="E11" s="220" t="s">
        <v>264</v>
      </c>
      <c r="F11" s="114"/>
      <c r="G11" s="114"/>
      <c r="H11" s="220" t="s">
        <v>265</v>
      </c>
      <c r="I11" s="226"/>
      <c r="J11" s="235" t="s">
        <v>266</v>
      </c>
      <c r="K11" s="234"/>
      <c r="L11" s="232">
        <v>0.56000000000000005</v>
      </c>
    </row>
    <row r="12" spans="1:12" ht="9.6" x14ac:dyDescent="0.15">
      <c r="B12" s="185"/>
      <c r="C12" s="229"/>
      <c r="D12" s="219"/>
      <c r="E12" s="220" t="s">
        <v>267</v>
      </c>
      <c r="F12" s="114"/>
      <c r="G12" s="114"/>
      <c r="H12" s="220" t="s">
        <v>268</v>
      </c>
      <c r="I12" s="226"/>
      <c r="J12" s="235" t="s">
        <v>269</v>
      </c>
      <c r="K12" s="234"/>
      <c r="L12" s="232">
        <v>0.21</v>
      </c>
    </row>
    <row r="13" spans="1:12" ht="9.6" x14ac:dyDescent="0.15">
      <c r="B13" s="185"/>
      <c r="C13" s="229"/>
      <c r="D13" s="219"/>
      <c r="E13" s="220" t="s">
        <v>270</v>
      </c>
      <c r="F13" s="114"/>
      <c r="G13" s="114"/>
      <c r="H13" s="236" t="s">
        <v>271</v>
      </c>
      <c r="I13" s="226"/>
      <c r="J13" s="235" t="s">
        <v>272</v>
      </c>
      <c r="K13" s="234"/>
      <c r="L13" s="232">
        <v>0.53</v>
      </c>
    </row>
    <row r="14" spans="1:12" ht="9.6" x14ac:dyDescent="0.15">
      <c r="B14" s="185"/>
      <c r="C14" s="229"/>
      <c r="D14" s="219"/>
      <c r="E14" s="220" t="s">
        <v>273</v>
      </c>
      <c r="F14" s="114"/>
      <c r="G14" s="114"/>
      <c r="H14" s="236" t="s">
        <v>274</v>
      </c>
      <c r="I14" s="226"/>
      <c r="J14" s="235" t="s">
        <v>275</v>
      </c>
      <c r="K14" s="234"/>
      <c r="L14" s="232">
        <v>0.14000000000000001</v>
      </c>
    </row>
    <row r="15" spans="1:12" ht="9.6" x14ac:dyDescent="0.15">
      <c r="B15" s="185"/>
      <c r="C15" s="229"/>
      <c r="D15" s="219"/>
      <c r="E15" s="220" t="s">
        <v>276</v>
      </c>
      <c r="F15" s="114"/>
      <c r="G15" s="114"/>
      <c r="H15" s="236" t="s">
        <v>277</v>
      </c>
      <c r="I15" s="226"/>
      <c r="J15" s="235" t="s">
        <v>275</v>
      </c>
      <c r="K15" s="234"/>
      <c r="L15" s="232">
        <v>6.83</v>
      </c>
    </row>
    <row r="16" spans="1:12" ht="9.6" x14ac:dyDescent="0.15">
      <c r="B16" s="185"/>
      <c r="C16" s="229"/>
      <c r="D16" s="219"/>
      <c r="E16" s="220"/>
      <c r="F16" s="114"/>
      <c r="G16" s="114"/>
      <c r="H16" s="220"/>
      <c r="I16" s="226"/>
      <c r="J16" s="234"/>
      <c r="K16" s="234"/>
      <c r="L16" s="232"/>
    </row>
    <row r="17" spans="2:12" ht="10.5" customHeight="1" x14ac:dyDescent="0.15">
      <c r="B17" s="228" t="s">
        <v>278</v>
      </c>
      <c r="C17" s="229"/>
      <c r="D17" s="219"/>
      <c r="E17" s="220" t="s">
        <v>264</v>
      </c>
      <c r="F17" s="114"/>
      <c r="G17" s="114"/>
      <c r="H17" s="220" t="s">
        <v>265</v>
      </c>
      <c r="I17" s="226"/>
      <c r="J17" s="234" t="s">
        <v>279</v>
      </c>
      <c r="K17" s="231"/>
      <c r="L17" s="232">
        <v>5.74</v>
      </c>
    </row>
    <row r="18" spans="2:12" ht="9.6" x14ac:dyDescent="0.15">
      <c r="B18" s="237"/>
      <c r="C18" s="229"/>
      <c r="D18" s="219"/>
      <c r="E18" s="220" t="s">
        <v>280</v>
      </c>
      <c r="F18" s="114"/>
      <c r="G18" s="114"/>
      <c r="H18" s="220" t="s">
        <v>281</v>
      </c>
      <c r="I18" s="226"/>
      <c r="J18" s="235">
        <v>62</v>
      </c>
      <c r="K18" s="234"/>
      <c r="L18" s="232">
        <v>7.55</v>
      </c>
    </row>
    <row r="19" spans="2:12" ht="9.6" x14ac:dyDescent="0.15">
      <c r="B19" s="185"/>
      <c r="C19" s="229"/>
      <c r="D19" s="219"/>
      <c r="E19" s="220" t="s">
        <v>282</v>
      </c>
      <c r="F19" s="114"/>
      <c r="G19" s="114"/>
      <c r="H19" s="220" t="s">
        <v>281</v>
      </c>
      <c r="I19" s="226"/>
      <c r="J19" s="235">
        <v>63</v>
      </c>
      <c r="K19" s="234"/>
      <c r="L19" s="232">
        <v>2.67</v>
      </c>
    </row>
    <row r="20" spans="2:12" ht="9.6" x14ac:dyDescent="0.15">
      <c r="B20" s="185"/>
      <c r="C20" s="229"/>
      <c r="D20" s="219"/>
      <c r="E20" s="220" t="s">
        <v>283</v>
      </c>
      <c r="F20" s="114"/>
      <c r="G20" s="114"/>
      <c r="H20" s="220" t="s">
        <v>284</v>
      </c>
      <c r="I20" s="226"/>
      <c r="J20" s="235" t="s">
        <v>285</v>
      </c>
      <c r="K20" s="234"/>
      <c r="L20" s="232">
        <v>1.03</v>
      </c>
    </row>
    <row r="21" spans="2:12" ht="9.6" x14ac:dyDescent="0.15">
      <c r="B21" s="185"/>
      <c r="C21" s="229"/>
      <c r="D21" s="219"/>
      <c r="E21" s="220" t="s">
        <v>255</v>
      </c>
      <c r="F21" s="114"/>
      <c r="G21" s="114"/>
      <c r="H21" s="220" t="s">
        <v>256</v>
      </c>
      <c r="I21" s="226"/>
      <c r="J21" s="235" t="s">
        <v>286</v>
      </c>
      <c r="K21" s="234"/>
      <c r="L21" s="232">
        <v>10.4</v>
      </c>
    </row>
    <row r="22" spans="2:12" ht="9.6" x14ac:dyDescent="0.15">
      <c r="B22" s="185"/>
      <c r="C22" s="229"/>
      <c r="D22" s="219"/>
      <c r="E22" s="220"/>
      <c r="F22" s="114"/>
      <c r="G22" s="114"/>
      <c r="H22" s="220"/>
      <c r="I22" s="226"/>
      <c r="J22" s="235"/>
      <c r="K22" s="234"/>
      <c r="L22" s="232"/>
    </row>
    <row r="23" spans="2:12" ht="9.6" x14ac:dyDescent="0.15">
      <c r="B23" s="228" t="s">
        <v>287</v>
      </c>
      <c r="C23" s="229"/>
      <c r="D23" s="219"/>
      <c r="E23" s="220" t="s">
        <v>288</v>
      </c>
      <c r="F23" s="114"/>
      <c r="G23" s="114"/>
      <c r="H23" s="220" t="s">
        <v>289</v>
      </c>
      <c r="I23" s="226"/>
      <c r="J23" s="234" t="s">
        <v>290</v>
      </c>
      <c r="K23" s="231"/>
      <c r="L23" s="232">
        <v>1.06</v>
      </c>
    </row>
    <row r="24" spans="2:12" ht="9.6" x14ac:dyDescent="0.15">
      <c r="B24" s="237"/>
      <c r="C24" s="229"/>
      <c r="D24" s="219"/>
      <c r="E24" s="220" t="s">
        <v>291</v>
      </c>
      <c r="F24" s="114"/>
      <c r="G24" s="114"/>
      <c r="H24" s="220" t="s">
        <v>292</v>
      </c>
      <c r="I24" s="226"/>
      <c r="J24" s="235">
        <v>60</v>
      </c>
      <c r="K24" s="234"/>
      <c r="L24" s="232">
        <v>0.03</v>
      </c>
    </row>
    <row r="25" spans="2:12" ht="9.6" x14ac:dyDescent="0.15">
      <c r="B25" s="185"/>
      <c r="C25" s="229"/>
      <c r="D25" s="219"/>
      <c r="E25" s="220" t="s">
        <v>293</v>
      </c>
      <c r="F25" s="114"/>
      <c r="G25" s="114"/>
      <c r="H25" s="220" t="s">
        <v>294</v>
      </c>
      <c r="I25" s="226"/>
      <c r="J25" s="235">
        <v>61</v>
      </c>
      <c r="K25" s="234"/>
      <c r="L25" s="232">
        <v>0.88</v>
      </c>
    </row>
    <row r="26" spans="2:12" ht="9.6" x14ac:dyDescent="0.15">
      <c r="B26" s="185"/>
      <c r="C26" s="229"/>
      <c r="D26" s="219"/>
      <c r="E26" s="220" t="s">
        <v>295</v>
      </c>
      <c r="F26" s="114"/>
      <c r="G26" s="114"/>
      <c r="H26" s="220" t="s">
        <v>294</v>
      </c>
      <c r="I26" s="226"/>
      <c r="J26" s="235">
        <v>61</v>
      </c>
      <c r="K26" s="234"/>
      <c r="L26" s="232">
        <v>2.33</v>
      </c>
    </row>
    <row r="27" spans="2:12" ht="9.6" x14ac:dyDescent="0.15">
      <c r="B27" s="185"/>
      <c r="C27" s="229"/>
      <c r="D27" s="219"/>
      <c r="E27" s="220" t="s">
        <v>296</v>
      </c>
      <c r="F27" s="114"/>
      <c r="G27" s="114"/>
      <c r="H27" s="220" t="s">
        <v>297</v>
      </c>
      <c r="I27" s="226"/>
      <c r="J27" s="235">
        <v>62</v>
      </c>
      <c r="K27" s="234"/>
      <c r="L27" s="232">
        <v>0.56999999999999995</v>
      </c>
    </row>
    <row r="28" spans="2:12" ht="9.6" x14ac:dyDescent="0.15">
      <c r="B28" s="185"/>
      <c r="C28" s="229"/>
      <c r="D28" s="219"/>
      <c r="E28" s="220" t="s">
        <v>298</v>
      </c>
      <c r="F28" s="114"/>
      <c r="G28" s="114"/>
      <c r="H28" s="220" t="s">
        <v>262</v>
      </c>
      <c r="I28" s="226"/>
      <c r="J28" s="234" t="s">
        <v>299</v>
      </c>
      <c r="K28" s="231"/>
      <c r="L28" s="232">
        <v>2.35</v>
      </c>
    </row>
    <row r="29" spans="2:12" ht="9.6" x14ac:dyDescent="0.15">
      <c r="B29" s="185"/>
      <c r="C29" s="229"/>
      <c r="D29" s="219"/>
      <c r="E29" s="220" t="s">
        <v>300</v>
      </c>
      <c r="F29" s="114"/>
      <c r="G29" s="114"/>
      <c r="H29" s="220" t="s">
        <v>289</v>
      </c>
      <c r="I29" s="226"/>
      <c r="J29" s="235" t="s">
        <v>301</v>
      </c>
      <c r="K29" s="234"/>
      <c r="L29" s="232">
        <v>5.13</v>
      </c>
    </row>
    <row r="30" spans="2:12" ht="9.6" x14ac:dyDescent="0.15">
      <c r="B30" s="185"/>
      <c r="C30" s="229"/>
      <c r="D30" s="219"/>
      <c r="E30" s="220" t="s">
        <v>302</v>
      </c>
      <c r="F30" s="114"/>
      <c r="G30" s="114"/>
      <c r="H30" s="220" t="s">
        <v>303</v>
      </c>
      <c r="I30" s="226"/>
      <c r="J30" s="235" t="s">
        <v>304</v>
      </c>
      <c r="K30" s="234"/>
      <c r="L30" s="232">
        <v>1.24</v>
      </c>
    </row>
    <row r="31" spans="2:12" ht="9.6" x14ac:dyDescent="0.15">
      <c r="B31" s="185"/>
      <c r="C31" s="229"/>
      <c r="D31" s="219"/>
      <c r="E31" s="220" t="s">
        <v>305</v>
      </c>
      <c r="F31" s="114"/>
      <c r="G31" s="114"/>
      <c r="H31" s="220" t="s">
        <v>289</v>
      </c>
      <c r="I31" s="226"/>
      <c r="J31" s="235" t="s">
        <v>306</v>
      </c>
      <c r="K31" s="234"/>
      <c r="L31" s="232">
        <v>1.62</v>
      </c>
    </row>
    <row r="32" spans="2:12" ht="9.6" x14ac:dyDescent="0.15">
      <c r="B32" s="185"/>
      <c r="C32" s="229"/>
      <c r="D32" s="219"/>
      <c r="E32" s="220" t="s">
        <v>307</v>
      </c>
      <c r="F32" s="114"/>
      <c r="G32" s="114"/>
      <c r="H32" s="220" t="s">
        <v>289</v>
      </c>
      <c r="I32" s="226"/>
      <c r="J32" s="235" t="s">
        <v>306</v>
      </c>
      <c r="K32" s="234"/>
      <c r="L32" s="232">
        <v>0.39</v>
      </c>
    </row>
    <row r="33" spans="1:12" ht="9.6" x14ac:dyDescent="0.15">
      <c r="B33" s="185"/>
      <c r="C33" s="229"/>
      <c r="D33" s="219"/>
      <c r="E33" s="684" t="s">
        <v>308</v>
      </c>
      <c r="F33" s="114"/>
      <c r="G33" s="114"/>
      <c r="H33" s="220" t="s">
        <v>297</v>
      </c>
      <c r="I33" s="226"/>
      <c r="J33" s="685" t="s">
        <v>306</v>
      </c>
      <c r="K33" s="234"/>
      <c r="L33" s="686">
        <v>1.07</v>
      </c>
    </row>
    <row r="34" spans="1:12" ht="9.6" x14ac:dyDescent="0.15">
      <c r="B34" s="185"/>
      <c r="C34" s="229"/>
      <c r="D34" s="219"/>
      <c r="E34" s="684"/>
      <c r="F34" s="114"/>
      <c r="G34" s="114"/>
      <c r="H34" s="220" t="s">
        <v>289</v>
      </c>
      <c r="I34" s="226"/>
      <c r="J34" s="685"/>
      <c r="K34" s="234"/>
      <c r="L34" s="686"/>
    </row>
    <row r="35" spans="1:12" ht="9.6" x14ac:dyDescent="0.15">
      <c r="B35" s="185"/>
      <c r="C35" s="229"/>
      <c r="D35" s="219"/>
      <c r="E35" s="220" t="s">
        <v>280</v>
      </c>
      <c r="F35" s="114"/>
      <c r="G35" s="114"/>
      <c r="H35" s="220" t="s">
        <v>281</v>
      </c>
      <c r="I35" s="226"/>
      <c r="J35" s="235" t="s">
        <v>309</v>
      </c>
      <c r="K35" s="234"/>
      <c r="L35" s="232">
        <v>0.74</v>
      </c>
    </row>
    <row r="36" spans="1:12" ht="9.6" x14ac:dyDescent="0.15">
      <c r="B36" s="185"/>
      <c r="C36" s="229"/>
      <c r="D36" s="219"/>
      <c r="E36" s="220" t="s">
        <v>310</v>
      </c>
      <c r="F36" s="114"/>
      <c r="G36" s="114"/>
      <c r="H36" s="220" t="s">
        <v>292</v>
      </c>
      <c r="I36" s="226"/>
      <c r="J36" s="235" t="s">
        <v>311</v>
      </c>
      <c r="K36" s="234"/>
      <c r="L36" s="232">
        <v>1.2</v>
      </c>
    </row>
    <row r="37" spans="1:12" ht="9.6" x14ac:dyDescent="0.15">
      <c r="B37" s="185"/>
      <c r="C37" s="229"/>
      <c r="D37" s="219"/>
      <c r="E37" s="220" t="s">
        <v>312</v>
      </c>
      <c r="F37" s="114"/>
      <c r="G37" s="114"/>
      <c r="H37" s="220" t="s">
        <v>289</v>
      </c>
      <c r="I37" s="226"/>
      <c r="J37" s="235" t="s">
        <v>260</v>
      </c>
      <c r="K37" s="234"/>
      <c r="L37" s="232">
        <v>0.45</v>
      </c>
    </row>
    <row r="38" spans="1:12" ht="9.6" x14ac:dyDescent="0.15">
      <c r="B38" s="185"/>
      <c r="C38" s="229"/>
      <c r="D38" s="219"/>
      <c r="E38" s="220" t="s">
        <v>313</v>
      </c>
      <c r="F38" s="114"/>
      <c r="G38" s="114"/>
      <c r="H38" s="220" t="s">
        <v>294</v>
      </c>
      <c r="I38" s="226"/>
      <c r="J38" s="235" t="s">
        <v>260</v>
      </c>
      <c r="K38" s="234"/>
      <c r="L38" s="232">
        <v>12.69</v>
      </c>
    </row>
    <row r="39" spans="1:12" ht="9.6" x14ac:dyDescent="0.15">
      <c r="B39" s="185"/>
      <c r="C39" s="229"/>
      <c r="D39" s="219"/>
      <c r="E39" s="220" t="s">
        <v>314</v>
      </c>
      <c r="F39" s="114"/>
      <c r="G39" s="114"/>
      <c r="H39" s="220" t="s">
        <v>256</v>
      </c>
      <c r="I39" s="226"/>
      <c r="J39" s="235" t="s">
        <v>263</v>
      </c>
      <c r="K39" s="234"/>
      <c r="L39" s="232">
        <v>0.25</v>
      </c>
    </row>
    <row r="40" spans="1:12" ht="9.6" x14ac:dyDescent="0.15">
      <c r="B40" s="185"/>
      <c r="C40" s="229"/>
      <c r="D40" s="219"/>
      <c r="E40" s="220" t="s">
        <v>315</v>
      </c>
      <c r="F40" s="114"/>
      <c r="G40" s="114"/>
      <c r="H40" s="220" t="s">
        <v>316</v>
      </c>
      <c r="I40" s="226"/>
      <c r="J40" s="235" t="s">
        <v>317</v>
      </c>
      <c r="K40" s="234" t="s">
        <v>318</v>
      </c>
      <c r="L40" s="232">
        <v>1.95</v>
      </c>
    </row>
    <row r="41" spans="1:12" ht="9.6" x14ac:dyDescent="0.15">
      <c r="B41" s="185"/>
      <c r="C41" s="229"/>
      <c r="D41" s="219"/>
      <c r="E41" s="220" t="s">
        <v>319</v>
      </c>
      <c r="F41" s="114"/>
      <c r="G41" s="114"/>
      <c r="H41" s="220" t="s">
        <v>262</v>
      </c>
      <c r="I41" s="226"/>
      <c r="J41" s="235" t="s">
        <v>320</v>
      </c>
      <c r="K41" s="234"/>
      <c r="L41" s="232">
        <v>0.31</v>
      </c>
    </row>
    <row r="42" spans="1:12" ht="9.6" x14ac:dyDescent="0.15">
      <c r="B42" s="185"/>
      <c r="C42" s="229"/>
      <c r="D42" s="219"/>
      <c r="E42" s="220"/>
      <c r="F42" s="114"/>
      <c r="G42" s="114"/>
      <c r="H42" s="220"/>
      <c r="I42" s="226"/>
      <c r="J42" s="235"/>
      <c r="K42" s="234"/>
      <c r="L42" s="232"/>
    </row>
    <row r="43" spans="1:12" ht="9.6" x14ac:dyDescent="0.15">
      <c r="B43" s="228" t="s">
        <v>321</v>
      </c>
      <c r="C43" s="229"/>
      <c r="D43" s="219"/>
      <c r="E43" s="92" t="s">
        <v>322</v>
      </c>
      <c r="F43" s="2"/>
      <c r="G43" s="2"/>
      <c r="H43" s="92" t="s">
        <v>250</v>
      </c>
      <c r="I43" s="72"/>
      <c r="J43" s="96" t="s">
        <v>323</v>
      </c>
      <c r="K43" s="90"/>
      <c r="L43" s="238">
        <v>0.1</v>
      </c>
    </row>
    <row r="44" spans="1:12" ht="10.5" customHeight="1" x14ac:dyDescent="0.15">
      <c r="B44" s="228" t="s">
        <v>324</v>
      </c>
      <c r="C44" s="229"/>
      <c r="D44" s="219"/>
      <c r="E44" s="239" t="s">
        <v>325</v>
      </c>
      <c r="F44" s="2"/>
      <c r="G44" s="2"/>
      <c r="H44" s="10" t="s">
        <v>326</v>
      </c>
      <c r="I44" s="72"/>
      <c r="J44" s="96"/>
      <c r="K44" s="90"/>
      <c r="L44" s="238">
        <v>10.050000000000001</v>
      </c>
    </row>
    <row r="45" spans="1:12" ht="18" x14ac:dyDescent="0.15">
      <c r="B45" s="240" t="s">
        <v>327</v>
      </c>
      <c r="C45" s="229"/>
      <c r="D45" s="219"/>
      <c r="E45" s="220" t="s">
        <v>328</v>
      </c>
      <c r="F45" s="114"/>
      <c r="G45" s="114"/>
      <c r="H45" s="241" t="s">
        <v>329</v>
      </c>
      <c r="I45" s="242"/>
      <c r="J45" s="234"/>
      <c r="K45" s="234"/>
      <c r="L45" s="232">
        <v>12.88</v>
      </c>
    </row>
    <row r="46" spans="1:12" ht="9.6" thickBot="1" x14ac:dyDescent="0.2">
      <c r="A46" s="135"/>
      <c r="B46" s="135"/>
      <c r="C46" s="135"/>
      <c r="D46" s="243"/>
      <c r="E46" s="244"/>
      <c r="F46" s="135"/>
      <c r="G46" s="135"/>
      <c r="H46" s="244"/>
      <c r="I46" s="135"/>
      <c r="J46" s="135"/>
      <c r="K46" s="135"/>
      <c r="L46" s="243"/>
    </row>
    <row r="47" spans="1:12" ht="10.199999999999999" thickTop="1" x14ac:dyDescent="0.15">
      <c r="B47" s="2" t="s">
        <v>330</v>
      </c>
    </row>
    <row r="48" spans="1:12" ht="9.6" x14ac:dyDescent="0.15">
      <c r="B48" s="2" t="s">
        <v>331</v>
      </c>
    </row>
    <row r="49" spans="2:2" ht="9.6" x14ac:dyDescent="0.15">
      <c r="B49" s="2" t="s">
        <v>332</v>
      </c>
    </row>
  </sheetData>
  <mergeCells count="5">
    <mergeCell ref="E1:L1"/>
    <mergeCell ref="B2:C2"/>
    <mergeCell ref="E33:E34"/>
    <mergeCell ref="J33:J34"/>
    <mergeCell ref="L33:L34"/>
  </mergeCells>
  <phoneticPr fontId="3"/>
  <printOptions horizontalCentered="1"/>
  <pageMargins left="0.78740157480314965" right="0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&amp;L&amp;9トラストによる緑地保全状況&amp;R&amp;9&amp;F (&amp;A)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0"/>
  <sheetViews>
    <sheetView zoomScaleNormal="100" zoomScaleSheetLayoutView="130" workbookViewId="0"/>
  </sheetViews>
  <sheetFormatPr defaultColWidth="9" defaultRowHeight="9" x14ac:dyDescent="0.15"/>
  <cols>
    <col min="1" max="1" width="1.44140625" style="137" customWidth="1"/>
    <col min="2" max="2" width="9.109375" style="137" customWidth="1"/>
    <col min="3" max="3" width="1.109375" style="137" customWidth="1"/>
    <col min="4" max="5" width="10.6640625" style="137" customWidth="1"/>
    <col min="6" max="6" width="9.6640625" style="137" customWidth="1"/>
    <col min="7" max="7" width="10.6640625" style="137" customWidth="1"/>
    <col min="8" max="8" width="7.109375" style="272" customWidth="1"/>
    <col min="9" max="10" width="10.6640625" style="137" customWidth="1"/>
    <col min="11" max="16384" width="9" style="137"/>
  </cols>
  <sheetData>
    <row r="1" spans="1:11" ht="12" customHeight="1" thickBot="1" x14ac:dyDescent="0.2">
      <c r="A1" s="135"/>
      <c r="B1" s="114" t="s">
        <v>333</v>
      </c>
      <c r="C1" s="145"/>
      <c r="D1" s="114"/>
      <c r="E1" s="114"/>
      <c r="F1" s="246"/>
      <c r="G1" s="2"/>
      <c r="H1" s="247"/>
      <c r="I1" s="248"/>
      <c r="J1" s="3" t="s">
        <v>352</v>
      </c>
    </row>
    <row r="2" spans="1:11" s="4" customFormat="1" ht="14.25" customHeight="1" thickTop="1" x14ac:dyDescent="0.2">
      <c r="B2" s="557" t="s">
        <v>334</v>
      </c>
      <c r="C2" s="249"/>
      <c r="D2" s="560" t="s">
        <v>335</v>
      </c>
      <c r="E2" s="656"/>
      <c r="F2" s="656"/>
      <c r="G2" s="656"/>
      <c r="H2" s="561"/>
      <c r="I2" s="569" t="s">
        <v>336</v>
      </c>
      <c r="J2" s="687" t="s">
        <v>337</v>
      </c>
    </row>
    <row r="3" spans="1:11" s="256" customFormat="1" ht="9.6" x14ac:dyDescent="0.15">
      <c r="A3" s="251"/>
      <c r="B3" s="558"/>
      <c r="C3" s="252"/>
      <c r="D3" s="253" t="s">
        <v>338</v>
      </c>
      <c r="E3" s="62" t="s">
        <v>339</v>
      </c>
      <c r="F3" s="254" t="s">
        <v>340</v>
      </c>
      <c r="G3" s="688" t="s">
        <v>341</v>
      </c>
      <c r="H3" s="689"/>
      <c r="I3" s="570"/>
      <c r="J3" s="642"/>
    </row>
    <row r="4" spans="1:11" ht="12.75" customHeight="1" x14ac:dyDescent="0.15">
      <c r="B4" s="257" t="s">
        <v>342</v>
      </c>
      <c r="C4" s="258"/>
      <c r="D4" s="262">
        <v>12813060</v>
      </c>
      <c r="E4" s="490">
        <v>10915000</v>
      </c>
      <c r="F4" s="490">
        <v>435316</v>
      </c>
      <c r="G4" s="490">
        <v>1462744</v>
      </c>
      <c r="H4" s="491" t="s">
        <v>343</v>
      </c>
      <c r="I4" s="490">
        <v>5948146</v>
      </c>
      <c r="J4" s="490">
        <v>6864914</v>
      </c>
    </row>
    <row r="5" spans="1:11" ht="12.75" customHeight="1" x14ac:dyDescent="0.15">
      <c r="B5" s="226" t="s">
        <v>610</v>
      </c>
      <c r="C5" s="226"/>
      <c r="D5" s="259"/>
      <c r="E5" s="260"/>
      <c r="F5" s="260"/>
      <c r="G5" s="260"/>
      <c r="H5" s="261"/>
      <c r="I5" s="260"/>
      <c r="J5" s="260"/>
    </row>
    <row r="6" spans="1:11" ht="3" customHeight="1" x14ac:dyDescent="0.15">
      <c r="B6" s="226"/>
      <c r="C6" s="226"/>
      <c r="D6" s="262"/>
      <c r="E6" s="263"/>
      <c r="F6" s="263"/>
      <c r="G6" s="263"/>
      <c r="H6" s="264"/>
      <c r="I6" s="263"/>
      <c r="J6" s="263"/>
    </row>
    <row r="7" spans="1:11" ht="12.75" customHeight="1" x14ac:dyDescent="0.15">
      <c r="B7" s="265" t="s">
        <v>344</v>
      </c>
      <c r="C7" s="265"/>
      <c r="D7" s="266">
        <v>13296</v>
      </c>
      <c r="E7" s="267" t="s">
        <v>345</v>
      </c>
      <c r="F7" s="268">
        <v>2382</v>
      </c>
      <c r="G7" s="268">
        <v>10914</v>
      </c>
      <c r="H7" s="235" t="s">
        <v>346</v>
      </c>
      <c r="I7" s="269">
        <v>110154</v>
      </c>
      <c r="J7" s="268">
        <v>6955787</v>
      </c>
      <c r="K7" s="270"/>
    </row>
    <row r="8" spans="1:11" ht="12.75" customHeight="1" x14ac:dyDescent="0.15">
      <c r="B8" s="265" t="s">
        <v>347</v>
      </c>
      <c r="C8" s="265"/>
      <c r="D8" s="266">
        <v>14705</v>
      </c>
      <c r="E8" s="267" t="s">
        <v>345</v>
      </c>
      <c r="F8" s="268">
        <v>3700</v>
      </c>
      <c r="G8" s="268">
        <v>11005</v>
      </c>
      <c r="H8" s="235" t="s">
        <v>348</v>
      </c>
      <c r="I8" s="269">
        <v>60110</v>
      </c>
      <c r="J8" s="268">
        <v>6910383</v>
      </c>
      <c r="K8" s="270"/>
    </row>
    <row r="9" spans="1:11" ht="12.75" customHeight="1" x14ac:dyDescent="0.15">
      <c r="B9" s="265" t="s">
        <v>349</v>
      </c>
      <c r="C9" s="265"/>
      <c r="D9" s="266">
        <v>12194</v>
      </c>
      <c r="E9" s="267" t="s">
        <v>345</v>
      </c>
      <c r="F9" s="268">
        <v>4075</v>
      </c>
      <c r="G9" s="268">
        <v>8119</v>
      </c>
      <c r="H9" s="235" t="s">
        <v>350</v>
      </c>
      <c r="I9" s="269">
        <v>57663</v>
      </c>
      <c r="J9" s="268">
        <v>6864914</v>
      </c>
      <c r="K9" s="270"/>
    </row>
    <row r="10" spans="1:11" ht="3.75" customHeight="1" thickBot="1" x14ac:dyDescent="0.2">
      <c r="A10" s="135"/>
      <c r="B10" s="135"/>
      <c r="C10" s="135"/>
      <c r="D10" s="243"/>
      <c r="E10" s="135"/>
      <c r="F10" s="135"/>
      <c r="G10" s="135"/>
      <c r="H10" s="271"/>
      <c r="I10" s="135"/>
      <c r="J10" s="135"/>
    </row>
    <row r="11" spans="1:11" ht="3.75" customHeight="1" thickTop="1" x14ac:dyDescent="0.15"/>
    <row r="20" spans="5:5" x14ac:dyDescent="0.15">
      <c r="E20" s="273"/>
    </row>
  </sheetData>
  <mergeCells count="5">
    <mergeCell ref="B2:B3"/>
    <mergeCell ref="D2:H2"/>
    <mergeCell ref="I2:I3"/>
    <mergeCell ref="J2:J3"/>
    <mergeCell ref="G3:H3"/>
  </mergeCells>
  <phoneticPr fontId="3"/>
  <printOptions horizontalCentered="1"/>
  <pageMargins left="0.59055118110236227" right="0.47244094488188981" top="0.98425196850393704" bottom="0.98425196850393704" header="0.51181102362204722" footer="0.51181102362204722"/>
  <pageSetup paperSize="9" scale="120" orientation="landscape" cellComments="asDisplayed" r:id="rId1"/>
  <headerFooter alignWithMargins="0">
    <oddHeader>&amp;L&amp;9かながわトラストみどり基金の状況&amp;R&amp;9&amp;F　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8"/>
  <sheetViews>
    <sheetView zoomScaleNormal="100" zoomScaleSheetLayoutView="130" workbookViewId="0"/>
  </sheetViews>
  <sheetFormatPr defaultColWidth="9" defaultRowHeight="9" x14ac:dyDescent="0.2"/>
  <cols>
    <col min="1" max="1" width="1.109375" style="4" customWidth="1"/>
    <col min="2" max="2" width="14.109375" style="4" customWidth="1"/>
    <col min="3" max="3" width="1" style="4" customWidth="1"/>
    <col min="4" max="6" width="14.44140625" style="4" customWidth="1"/>
    <col min="7" max="16384" width="9" style="4"/>
  </cols>
  <sheetData>
    <row r="1" spans="1:7" ht="12" customHeight="1" thickBot="1" x14ac:dyDescent="0.2">
      <c r="A1" s="1"/>
      <c r="B1" s="2" t="s">
        <v>351</v>
      </c>
      <c r="C1" s="2"/>
      <c r="D1" s="248"/>
      <c r="E1" s="2"/>
      <c r="F1" s="3" t="s">
        <v>352</v>
      </c>
    </row>
    <row r="2" spans="1:7" ht="14.25" customHeight="1" thickTop="1" x14ac:dyDescent="0.15">
      <c r="A2" s="217"/>
      <c r="B2" s="79" t="s">
        <v>353</v>
      </c>
      <c r="C2" s="274"/>
      <c r="D2" s="61" t="s">
        <v>354</v>
      </c>
      <c r="E2" s="61" t="s">
        <v>355</v>
      </c>
      <c r="F2" s="387" t="s">
        <v>356</v>
      </c>
      <c r="G2" s="137"/>
    </row>
    <row r="3" spans="1:7" ht="4.5" customHeight="1" x14ac:dyDescent="0.2">
      <c r="A3" s="28"/>
      <c r="B3" s="72"/>
      <c r="C3" s="72"/>
      <c r="D3" s="275"/>
      <c r="E3" s="9"/>
      <c r="F3" s="492"/>
    </row>
    <row r="4" spans="1:7" ht="12" customHeight="1" x14ac:dyDescent="0.2">
      <c r="B4" s="23" t="s">
        <v>357</v>
      </c>
      <c r="C4" s="24"/>
      <c r="D4" s="276">
        <v>10220</v>
      </c>
      <c r="E4" s="276">
        <v>9919</v>
      </c>
      <c r="F4" s="276">
        <v>9698</v>
      </c>
    </row>
    <row r="5" spans="1:7" ht="12" customHeight="1" x14ac:dyDescent="0.2">
      <c r="B5" s="23" t="s">
        <v>358</v>
      </c>
      <c r="C5" s="24"/>
      <c r="D5" s="277" t="s">
        <v>359</v>
      </c>
      <c r="E5" s="277" t="s">
        <v>360</v>
      </c>
      <c r="F5" s="277" t="s">
        <v>361</v>
      </c>
    </row>
    <row r="6" spans="1:7" ht="4.5" customHeight="1" thickBot="1" x14ac:dyDescent="0.25">
      <c r="A6" s="1"/>
      <c r="B6" s="1"/>
      <c r="C6" s="1"/>
      <c r="D6" s="278"/>
      <c r="E6" s="278"/>
      <c r="F6" s="278"/>
    </row>
    <row r="7" spans="1:7" ht="4.5" customHeight="1" thickTop="1" x14ac:dyDescent="0.2"/>
    <row r="8" spans="1:7" ht="12" customHeight="1" x14ac:dyDescent="0.2">
      <c r="A8" s="690"/>
      <c r="B8" s="691"/>
      <c r="C8" s="691"/>
      <c r="D8" s="691"/>
      <c r="E8" s="691"/>
      <c r="F8" s="691"/>
    </row>
  </sheetData>
  <mergeCells count="1">
    <mergeCell ref="A8:F8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&amp;L&amp;8かながわトラストみどり財団会員状況&amp;R&amp;8&amp;F　（&amp;A）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3"/>
  <sheetViews>
    <sheetView zoomScaleNormal="100" zoomScaleSheetLayoutView="100" workbookViewId="0"/>
  </sheetViews>
  <sheetFormatPr defaultColWidth="9" defaultRowHeight="9" x14ac:dyDescent="0.2"/>
  <cols>
    <col min="1" max="1" width="0.6640625" style="279" customWidth="1"/>
    <col min="2" max="2" width="10.6640625" style="279" customWidth="1"/>
    <col min="3" max="3" width="0.88671875" style="279" customWidth="1"/>
    <col min="4" max="11" width="8.44140625" style="279" customWidth="1"/>
    <col min="12" max="16384" width="9" style="279"/>
  </cols>
  <sheetData>
    <row r="1" spans="1:15" ht="12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597</v>
      </c>
    </row>
    <row r="2" spans="1:15" s="5" customFormat="1" ht="12" customHeight="1" thickTop="1" x14ac:dyDescent="0.2">
      <c r="B2" s="562" t="s">
        <v>387</v>
      </c>
      <c r="C2" s="249"/>
      <c r="D2" s="564" t="s">
        <v>363</v>
      </c>
      <c r="E2" s="564"/>
      <c r="F2" s="555" t="s">
        <v>364</v>
      </c>
      <c r="G2" s="555"/>
      <c r="H2" s="555" t="s">
        <v>388</v>
      </c>
      <c r="I2" s="555"/>
      <c r="J2" s="564" t="s">
        <v>368</v>
      </c>
      <c r="K2" s="560"/>
    </row>
    <row r="3" spans="1:15" s="5" customFormat="1" ht="10.050000000000001" customHeight="1" x14ac:dyDescent="0.2">
      <c r="A3" s="294"/>
      <c r="B3" s="563"/>
      <c r="C3" s="159"/>
      <c r="D3" s="64" t="s">
        <v>389</v>
      </c>
      <c r="E3" s="64" t="s">
        <v>370</v>
      </c>
      <c r="F3" s="64" t="s">
        <v>389</v>
      </c>
      <c r="G3" s="64" t="s">
        <v>370</v>
      </c>
      <c r="H3" s="64" t="s">
        <v>389</v>
      </c>
      <c r="I3" s="64" t="s">
        <v>370</v>
      </c>
      <c r="J3" s="64" t="s">
        <v>389</v>
      </c>
      <c r="K3" s="65" t="s">
        <v>370</v>
      </c>
    </row>
    <row r="4" spans="1:15" s="5" customFormat="1" ht="3.75" customHeight="1" x14ac:dyDescent="0.2">
      <c r="A4" s="295"/>
      <c r="B4" s="155"/>
      <c r="C4" s="155"/>
      <c r="D4" s="84"/>
      <c r="E4" s="155"/>
      <c r="F4" s="155"/>
      <c r="G4" s="155"/>
      <c r="H4" s="155"/>
      <c r="I4" s="155"/>
      <c r="J4" s="155"/>
      <c r="K4" s="155"/>
    </row>
    <row r="5" spans="1:15" ht="9.6" x14ac:dyDescent="0.2">
      <c r="B5" s="296" t="s">
        <v>373</v>
      </c>
      <c r="C5" s="297"/>
      <c r="D5" s="454">
        <f t="shared" ref="D5:K5" si="0">SUM(D7:D13)</f>
        <v>30</v>
      </c>
      <c r="E5" s="286">
        <f t="shared" si="0"/>
        <v>30</v>
      </c>
      <c r="F5" s="286">
        <f t="shared" si="0"/>
        <v>30</v>
      </c>
      <c r="G5" s="286">
        <f t="shared" si="0"/>
        <v>30</v>
      </c>
      <c r="H5" s="286">
        <f t="shared" si="0"/>
        <v>22</v>
      </c>
      <c r="I5" s="286">
        <f t="shared" si="0"/>
        <v>22</v>
      </c>
      <c r="J5" s="286">
        <f t="shared" si="0"/>
        <v>14</v>
      </c>
      <c r="K5" s="286">
        <f t="shared" si="0"/>
        <v>14</v>
      </c>
    </row>
    <row r="6" spans="1:15" ht="3.75" customHeight="1" x14ac:dyDescent="0.2">
      <c r="B6" s="296"/>
      <c r="C6" s="297"/>
      <c r="D6" s="323"/>
      <c r="E6" s="287"/>
      <c r="F6" s="287"/>
      <c r="G6" s="288"/>
      <c r="H6" s="288"/>
      <c r="I6" s="288"/>
      <c r="J6" s="287"/>
      <c r="K6" s="287"/>
    </row>
    <row r="7" spans="1:15" ht="9.6" x14ac:dyDescent="0.2">
      <c r="B7" s="185" t="s">
        <v>374</v>
      </c>
      <c r="C7" s="2"/>
      <c r="D7" s="290">
        <v>8</v>
      </c>
      <c r="E7" s="289">
        <v>8</v>
      </c>
      <c r="F7" s="289">
        <v>8</v>
      </c>
      <c r="G7" s="289">
        <v>8</v>
      </c>
      <c r="H7" s="289">
        <v>3</v>
      </c>
      <c r="I7" s="289">
        <v>3</v>
      </c>
      <c r="J7" s="289">
        <v>3</v>
      </c>
      <c r="K7" s="289">
        <v>3</v>
      </c>
    </row>
    <row r="8" spans="1:15" ht="9.6" x14ac:dyDescent="0.2">
      <c r="B8" s="185" t="s">
        <v>375</v>
      </c>
      <c r="C8" s="2"/>
      <c r="D8" s="290">
        <v>9</v>
      </c>
      <c r="E8" s="289">
        <v>9</v>
      </c>
      <c r="F8" s="289">
        <v>9</v>
      </c>
      <c r="G8" s="289">
        <v>9</v>
      </c>
      <c r="H8" s="289">
        <v>8</v>
      </c>
      <c r="I8" s="289">
        <v>8</v>
      </c>
      <c r="J8" s="289">
        <v>4</v>
      </c>
      <c r="K8" s="289">
        <v>4</v>
      </c>
    </row>
    <row r="9" spans="1:15" ht="9.6" x14ac:dyDescent="0.2">
      <c r="B9" s="185" t="s">
        <v>390</v>
      </c>
      <c r="C9" s="2"/>
      <c r="D9" s="290">
        <v>2</v>
      </c>
      <c r="E9" s="289">
        <v>2</v>
      </c>
      <c r="F9" s="289">
        <v>2</v>
      </c>
      <c r="G9" s="289">
        <v>2</v>
      </c>
      <c r="H9" s="289">
        <v>2</v>
      </c>
      <c r="I9" s="289">
        <v>2</v>
      </c>
      <c r="J9" s="289">
        <v>0</v>
      </c>
      <c r="K9" s="289">
        <v>0</v>
      </c>
    </row>
    <row r="10" spans="1:15" ht="9.6" x14ac:dyDescent="0.2">
      <c r="B10" s="185" t="s">
        <v>377</v>
      </c>
      <c r="C10" s="2"/>
      <c r="D10" s="290">
        <v>3</v>
      </c>
      <c r="E10" s="289">
        <v>3</v>
      </c>
      <c r="F10" s="289">
        <v>3</v>
      </c>
      <c r="G10" s="289">
        <v>3</v>
      </c>
      <c r="H10" s="289">
        <v>2</v>
      </c>
      <c r="I10" s="289">
        <v>2</v>
      </c>
      <c r="J10" s="289">
        <v>2</v>
      </c>
      <c r="K10" s="289">
        <v>2</v>
      </c>
    </row>
    <row r="11" spans="1:15" ht="9.6" x14ac:dyDescent="0.2">
      <c r="B11" s="185" t="s">
        <v>378</v>
      </c>
      <c r="C11" s="2"/>
      <c r="D11" s="290">
        <v>2</v>
      </c>
      <c r="E11" s="289">
        <v>2</v>
      </c>
      <c r="F11" s="289">
        <v>2</v>
      </c>
      <c r="G11" s="289">
        <v>2</v>
      </c>
      <c r="H11" s="289">
        <v>3</v>
      </c>
      <c r="I11" s="289">
        <v>3</v>
      </c>
      <c r="J11" s="289">
        <v>1</v>
      </c>
      <c r="K11" s="289">
        <v>1</v>
      </c>
    </row>
    <row r="12" spans="1:15" ht="9.6" x14ac:dyDescent="0.2">
      <c r="B12" s="185" t="s">
        <v>379</v>
      </c>
      <c r="C12" s="2"/>
      <c r="D12" s="290">
        <v>5</v>
      </c>
      <c r="E12" s="289">
        <v>5</v>
      </c>
      <c r="F12" s="289">
        <v>5</v>
      </c>
      <c r="G12" s="289">
        <v>5</v>
      </c>
      <c r="H12" s="289">
        <v>4</v>
      </c>
      <c r="I12" s="289">
        <v>4</v>
      </c>
      <c r="J12" s="289">
        <v>4</v>
      </c>
      <c r="K12" s="289">
        <v>4</v>
      </c>
    </row>
    <row r="13" spans="1:15" ht="9.6" x14ac:dyDescent="0.2">
      <c r="B13" s="185" t="s">
        <v>380</v>
      </c>
      <c r="C13" s="2"/>
      <c r="D13" s="290">
        <v>1</v>
      </c>
      <c r="E13" s="289">
        <v>1</v>
      </c>
      <c r="F13" s="289">
        <v>1</v>
      </c>
      <c r="G13" s="289">
        <v>1</v>
      </c>
      <c r="H13" s="289">
        <v>0</v>
      </c>
      <c r="I13" s="289">
        <v>0</v>
      </c>
      <c r="J13" s="289">
        <v>0</v>
      </c>
      <c r="K13" s="289">
        <v>0</v>
      </c>
    </row>
    <row r="14" spans="1:15" ht="3.75" customHeight="1" thickBot="1" x14ac:dyDescent="0.25">
      <c r="A14" s="1"/>
      <c r="B14" s="1"/>
      <c r="C14" s="1"/>
      <c r="D14" s="298"/>
      <c r="E14" s="299"/>
      <c r="F14" s="299"/>
      <c r="G14" s="299"/>
      <c r="H14" s="299"/>
      <c r="I14" s="299"/>
      <c r="J14" s="299"/>
      <c r="K14" s="299"/>
    </row>
    <row r="15" spans="1:15" ht="3.75" customHeight="1" thickTop="1" x14ac:dyDescent="0.2">
      <c r="D15" s="300"/>
      <c r="E15" s="300"/>
      <c r="F15" s="300"/>
      <c r="G15" s="300"/>
      <c r="H15" s="300"/>
      <c r="I15" s="300"/>
      <c r="J15" s="300"/>
      <c r="K15" s="300"/>
    </row>
    <row r="16" spans="1:15" s="281" customFormat="1" ht="9" customHeight="1" x14ac:dyDescent="0.2">
      <c r="A16" s="292"/>
      <c r="B16" s="72" t="s">
        <v>381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</row>
    <row r="17" spans="1:15" s="281" customFormat="1" ht="9" customHeight="1" x14ac:dyDescent="0.2">
      <c r="A17" s="292"/>
      <c r="B17" s="72" t="s">
        <v>382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</row>
    <row r="18" spans="1:15" s="281" customFormat="1" ht="9" customHeight="1" x14ac:dyDescent="0.2">
      <c r="A18" s="292"/>
      <c r="B18" s="72" t="s">
        <v>383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</row>
    <row r="19" spans="1:15" s="281" customFormat="1" ht="10.5" customHeight="1" x14ac:dyDescent="0.2">
      <c r="A19" s="292"/>
      <c r="B19" s="72" t="s">
        <v>384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</row>
    <row r="20" spans="1:15" s="281" customFormat="1" ht="9.75" customHeight="1" x14ac:dyDescent="0.2">
      <c r="B20" s="2" t="s">
        <v>385</v>
      </c>
    </row>
    <row r="21" spans="1:15" ht="9.6" x14ac:dyDescent="0.15">
      <c r="B21" s="114" t="s">
        <v>386</v>
      </c>
      <c r="D21" s="134"/>
      <c r="E21" s="134"/>
      <c r="F21" s="134"/>
      <c r="G21" s="134"/>
      <c r="H21" s="134"/>
      <c r="I21" s="134"/>
      <c r="J21" s="134"/>
      <c r="K21" s="134"/>
    </row>
    <row r="23" spans="1:15" x14ac:dyDescent="0.2">
      <c r="D23" s="301"/>
      <c r="E23" s="301"/>
      <c r="F23" s="301"/>
      <c r="G23" s="301"/>
      <c r="H23" s="301"/>
      <c r="I23" s="301"/>
      <c r="J23" s="301"/>
      <c r="K23" s="301"/>
    </row>
  </sheetData>
  <mergeCells count="5">
    <mergeCell ref="B2:B3"/>
    <mergeCell ref="D2:E2"/>
    <mergeCell ref="F2:G2"/>
    <mergeCell ref="H2:I2"/>
    <mergeCell ref="J2:K2"/>
  </mergeCells>
  <phoneticPr fontId="3"/>
  <printOptions horizontalCentered="1"/>
  <pageMargins left="0.78740157480314965" right="0.62992125984251968" top="0.98425196850393704" bottom="0.98425196850393704" header="0.51181102362204722" footer="0.51181102362204722"/>
  <pageSetup paperSize="9" orientation="portrait" r:id="rId1"/>
  <headerFooter alignWithMargins="0">
    <oddHeader>&amp;L&amp;9自動車排出ガス測定局における環境基準の達成状況&amp;R&amp;8&amp;F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Y56"/>
  <sheetViews>
    <sheetView zoomScaleNormal="100" zoomScaleSheetLayoutView="100" workbookViewId="0"/>
  </sheetViews>
  <sheetFormatPr defaultColWidth="9" defaultRowHeight="9" x14ac:dyDescent="0.2"/>
  <cols>
    <col min="1" max="1" width="0.88671875" style="4" customWidth="1"/>
    <col min="2" max="2" width="12" style="4" customWidth="1"/>
    <col min="3" max="3" width="0.44140625" style="4" customWidth="1"/>
    <col min="4" max="4" width="6.21875" style="4" customWidth="1"/>
    <col min="5" max="5" width="8.6640625" style="4" customWidth="1"/>
    <col min="6" max="8" width="6.109375" style="4" customWidth="1"/>
    <col min="9" max="9" width="7.33203125" style="4" customWidth="1"/>
    <col min="10" max="10" width="5.77734375" style="4" bestFit="1" customWidth="1"/>
    <col min="11" max="11" width="7.33203125" style="4" customWidth="1"/>
    <col min="12" max="12" width="4.77734375" style="4" bestFit="1" customWidth="1"/>
    <col min="13" max="13" width="7.33203125" style="4" customWidth="1"/>
    <col min="14" max="14" width="4.77734375" style="4" bestFit="1" customWidth="1"/>
    <col min="15" max="15" width="7.33203125" style="4" customWidth="1"/>
    <col min="16" max="16" width="4.77734375" style="4" bestFit="1" customWidth="1"/>
    <col min="17" max="17" width="7.33203125" style="4" customWidth="1"/>
    <col min="18" max="18" width="4.77734375" style="4" bestFit="1" customWidth="1"/>
    <col min="19" max="19" width="7.33203125" style="4" customWidth="1"/>
    <col min="20" max="20" width="4.77734375" style="4" bestFit="1" customWidth="1"/>
    <col min="21" max="21" width="7.33203125" style="4" customWidth="1"/>
    <col min="22" max="22" width="4.6640625" style="4" bestFit="1" customWidth="1"/>
    <col min="23" max="23" width="7.33203125" style="4" bestFit="1" customWidth="1"/>
    <col min="24" max="24" width="4.77734375" style="4" customWidth="1"/>
    <col min="25" max="25" width="6.77734375" style="4" customWidth="1"/>
    <col min="26" max="16384" width="9" style="4"/>
  </cols>
  <sheetData>
    <row r="1" spans="1:25" ht="12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</row>
    <row r="2" spans="1:25" s="5" customFormat="1" ht="11.1" customHeight="1" thickTop="1" x14ac:dyDescent="0.2">
      <c r="B2" s="562" t="s">
        <v>1</v>
      </c>
      <c r="C2" s="661"/>
      <c r="D2" s="564" t="s">
        <v>2</v>
      </c>
      <c r="E2" s="564"/>
      <c r="F2" s="572" t="s">
        <v>3</v>
      </c>
      <c r="G2" s="572" t="s">
        <v>4</v>
      </c>
      <c r="H2" s="564" t="s">
        <v>5</v>
      </c>
      <c r="I2" s="560"/>
      <c r="J2" s="564" t="s">
        <v>6</v>
      </c>
      <c r="K2" s="560"/>
      <c r="L2" s="564" t="s">
        <v>7</v>
      </c>
      <c r="M2" s="560"/>
      <c r="N2" s="564" t="s">
        <v>8</v>
      </c>
      <c r="O2" s="564"/>
      <c r="P2" s="564" t="s">
        <v>9</v>
      </c>
      <c r="Q2" s="560"/>
      <c r="R2" s="564" t="s">
        <v>10</v>
      </c>
      <c r="S2" s="560"/>
      <c r="T2" s="564" t="s">
        <v>11</v>
      </c>
      <c r="U2" s="560"/>
      <c r="V2" s="564" t="s">
        <v>12</v>
      </c>
      <c r="W2" s="560"/>
      <c r="X2" s="564" t="s">
        <v>13</v>
      </c>
      <c r="Y2" s="560"/>
    </row>
    <row r="3" spans="1:25" s="6" customFormat="1" ht="11.1" customHeight="1" x14ac:dyDescent="0.2">
      <c r="B3" s="590"/>
      <c r="C3" s="692"/>
      <c r="D3" s="693"/>
      <c r="E3" s="693"/>
      <c r="F3" s="694"/>
      <c r="G3" s="694"/>
      <c r="H3" s="693"/>
      <c r="I3" s="695"/>
      <c r="J3" s="693"/>
      <c r="K3" s="695"/>
      <c r="L3" s="693"/>
      <c r="M3" s="695"/>
      <c r="N3" s="693"/>
      <c r="O3" s="693"/>
      <c r="P3" s="693"/>
      <c r="Q3" s="695"/>
      <c r="R3" s="693"/>
      <c r="S3" s="695"/>
      <c r="T3" s="693"/>
      <c r="U3" s="695"/>
      <c r="V3" s="693"/>
      <c r="W3" s="695"/>
      <c r="X3" s="693"/>
      <c r="Y3" s="695"/>
    </row>
    <row r="4" spans="1:25" s="6" customFormat="1" ht="11.1" customHeight="1" x14ac:dyDescent="0.2">
      <c r="B4" s="590"/>
      <c r="C4" s="692"/>
      <c r="D4" s="602" t="s">
        <v>14</v>
      </c>
      <c r="E4" s="696" t="s">
        <v>15</v>
      </c>
      <c r="F4" s="694"/>
      <c r="G4" s="694"/>
      <c r="H4" s="602" t="s">
        <v>14</v>
      </c>
      <c r="I4" s="697" t="s">
        <v>15</v>
      </c>
      <c r="J4" s="602" t="s">
        <v>14</v>
      </c>
      <c r="K4" s="697" t="s">
        <v>15</v>
      </c>
      <c r="L4" s="602" t="s">
        <v>14</v>
      </c>
      <c r="M4" s="697" t="s">
        <v>15</v>
      </c>
      <c r="N4" s="698" t="s">
        <v>14</v>
      </c>
      <c r="O4" s="696" t="s">
        <v>15</v>
      </c>
      <c r="P4" s="698" t="s">
        <v>14</v>
      </c>
      <c r="Q4" s="697" t="s">
        <v>15</v>
      </c>
      <c r="R4" s="698" t="s">
        <v>14</v>
      </c>
      <c r="S4" s="697" t="s">
        <v>15</v>
      </c>
      <c r="T4" s="698" t="s">
        <v>14</v>
      </c>
      <c r="U4" s="697" t="s">
        <v>15</v>
      </c>
      <c r="V4" s="698" t="s">
        <v>14</v>
      </c>
      <c r="W4" s="697" t="s">
        <v>15</v>
      </c>
      <c r="X4" s="698" t="s">
        <v>14</v>
      </c>
      <c r="Y4" s="697" t="s">
        <v>15</v>
      </c>
    </row>
    <row r="5" spans="1:25" s="6" customFormat="1" ht="11.1" customHeight="1" x14ac:dyDescent="0.2">
      <c r="A5" s="7"/>
      <c r="B5" s="563"/>
      <c r="C5" s="662"/>
      <c r="D5" s="568"/>
      <c r="E5" s="696"/>
      <c r="F5" s="573"/>
      <c r="G5" s="573"/>
      <c r="H5" s="568"/>
      <c r="I5" s="697"/>
      <c r="J5" s="568"/>
      <c r="K5" s="697"/>
      <c r="L5" s="568"/>
      <c r="M5" s="697"/>
      <c r="N5" s="699"/>
      <c r="O5" s="696"/>
      <c r="P5" s="699"/>
      <c r="Q5" s="697"/>
      <c r="R5" s="699"/>
      <c r="S5" s="697"/>
      <c r="T5" s="699"/>
      <c r="U5" s="697"/>
      <c r="V5" s="699"/>
      <c r="W5" s="697"/>
      <c r="X5" s="699"/>
      <c r="Y5" s="697"/>
    </row>
    <row r="6" spans="1:25" s="8" customFormat="1" ht="11.1" customHeight="1" x14ac:dyDescent="0.2">
      <c r="B6" s="9"/>
      <c r="C6" s="10"/>
      <c r="D6" s="11"/>
      <c r="E6" s="12" t="s">
        <v>16</v>
      </c>
      <c r="F6" s="12" t="s">
        <v>17</v>
      </c>
      <c r="G6" s="12" t="s">
        <v>18</v>
      </c>
      <c r="H6" s="13"/>
      <c r="I6" s="12" t="s">
        <v>16</v>
      </c>
      <c r="J6" s="13"/>
      <c r="K6" s="12" t="s">
        <v>16</v>
      </c>
      <c r="L6" s="13"/>
      <c r="M6" s="12" t="s">
        <v>16</v>
      </c>
      <c r="N6" s="13"/>
      <c r="O6" s="12" t="s">
        <v>16</v>
      </c>
      <c r="P6" s="13"/>
      <c r="Q6" s="12" t="s">
        <v>16</v>
      </c>
      <c r="R6" s="13"/>
      <c r="S6" s="12" t="s">
        <v>16</v>
      </c>
      <c r="T6" s="13"/>
      <c r="U6" s="12" t="s">
        <v>16</v>
      </c>
      <c r="V6" s="13"/>
      <c r="W6" s="12" t="s">
        <v>16</v>
      </c>
      <c r="X6" s="13"/>
      <c r="Y6" s="12" t="s">
        <v>16</v>
      </c>
    </row>
    <row r="7" spans="1:25" ht="11.1" customHeight="1" x14ac:dyDescent="0.2">
      <c r="B7" s="14" t="s">
        <v>19</v>
      </c>
      <c r="C7" s="15"/>
      <c r="D7" s="16">
        <v>7629</v>
      </c>
      <c r="E7" s="17">
        <v>5114.3300000000017</v>
      </c>
      <c r="F7" s="16">
        <v>9144</v>
      </c>
      <c r="G7" s="18">
        <v>5.59</v>
      </c>
      <c r="H7" s="16">
        <v>6495</v>
      </c>
      <c r="I7" s="17">
        <v>936.28999999999962</v>
      </c>
      <c r="J7" s="16">
        <v>354</v>
      </c>
      <c r="K7" s="17">
        <v>577.45000000000005</v>
      </c>
      <c r="L7" s="16">
        <v>74</v>
      </c>
      <c r="M7" s="17">
        <v>372.77000000000004</v>
      </c>
      <c r="N7" s="16">
        <v>43</v>
      </c>
      <c r="O7" s="17">
        <v>799.84000000000015</v>
      </c>
      <c r="P7" s="16">
        <v>30</v>
      </c>
      <c r="Q7" s="17">
        <v>506.80000000000007</v>
      </c>
      <c r="R7" s="16">
        <v>73</v>
      </c>
      <c r="S7" s="17">
        <v>501.53</v>
      </c>
      <c r="T7" s="16">
        <v>14</v>
      </c>
      <c r="U7" s="17">
        <v>600.41000000000008</v>
      </c>
      <c r="V7" s="19">
        <v>473</v>
      </c>
      <c r="W7" s="17">
        <v>734.87</v>
      </c>
      <c r="X7" s="16">
        <v>73</v>
      </c>
      <c r="Y7" s="17">
        <v>84.37</v>
      </c>
    </row>
    <row r="8" spans="1:25" ht="10.5" customHeight="1" x14ac:dyDescent="0.2">
      <c r="B8" s="14" t="s">
        <v>20</v>
      </c>
      <c r="C8" s="15"/>
      <c r="D8" s="16">
        <v>7661</v>
      </c>
      <c r="E8" s="17">
        <v>5172.2700000000004</v>
      </c>
      <c r="F8" s="16">
        <v>9177</v>
      </c>
      <c r="G8" s="18">
        <v>5.64</v>
      </c>
      <c r="H8" s="16">
        <v>6522</v>
      </c>
      <c r="I8" s="17">
        <v>941.61999999999978</v>
      </c>
      <c r="J8" s="16">
        <v>353</v>
      </c>
      <c r="K8" s="17">
        <v>574.65</v>
      </c>
      <c r="L8" s="16">
        <v>74</v>
      </c>
      <c r="M8" s="17">
        <v>375.27000000000004</v>
      </c>
      <c r="N8" s="16">
        <v>43</v>
      </c>
      <c r="O8" s="17">
        <v>811.4000000000002</v>
      </c>
      <c r="P8" s="16">
        <v>31</v>
      </c>
      <c r="Q8" s="17">
        <v>509.75000000000011</v>
      </c>
      <c r="R8" s="16">
        <v>75</v>
      </c>
      <c r="S8" s="17">
        <v>523.9</v>
      </c>
      <c r="T8" s="16">
        <v>14</v>
      </c>
      <c r="U8" s="17">
        <v>605.04000000000008</v>
      </c>
      <c r="V8" s="19">
        <v>476</v>
      </c>
      <c r="W8" s="17">
        <v>746.01000000000033</v>
      </c>
      <c r="X8" s="16">
        <v>73</v>
      </c>
      <c r="Y8" s="17">
        <v>84.63</v>
      </c>
    </row>
    <row r="9" spans="1:25" ht="11.1" customHeight="1" x14ac:dyDescent="0.2">
      <c r="B9" s="14" t="s">
        <v>21</v>
      </c>
      <c r="C9" s="15"/>
      <c r="D9" s="16">
        <f>SUM(D11:D49)</f>
        <v>7709</v>
      </c>
      <c r="E9" s="17">
        <f>SUM(E11:E49)</f>
        <v>5304.0100000000011</v>
      </c>
      <c r="F9" s="16">
        <f>SUM(F11:F49)</f>
        <v>9227</v>
      </c>
      <c r="G9" s="18">
        <f>(E9*10000)/(F9*1000)</f>
        <v>5.7483580795491509</v>
      </c>
      <c r="H9" s="16">
        <f t="shared" ref="H9:Y9" si="0">SUM(H11:H49)</f>
        <v>6544</v>
      </c>
      <c r="I9" s="17">
        <f t="shared" si="0"/>
        <v>943.8</v>
      </c>
      <c r="J9" s="16">
        <f t="shared" si="0"/>
        <v>355</v>
      </c>
      <c r="K9" s="17">
        <f t="shared" si="0"/>
        <v>578.05000000000007</v>
      </c>
      <c r="L9" s="16">
        <f t="shared" si="0"/>
        <v>75</v>
      </c>
      <c r="M9" s="17">
        <f t="shared" si="0"/>
        <v>379.5</v>
      </c>
      <c r="N9" s="16">
        <f t="shared" si="0"/>
        <v>43</v>
      </c>
      <c r="O9" s="17">
        <f t="shared" si="0"/>
        <v>813.21000000000015</v>
      </c>
      <c r="P9" s="16">
        <f t="shared" si="0"/>
        <v>31</v>
      </c>
      <c r="Q9" s="17">
        <f t="shared" si="0"/>
        <v>512.33000000000004</v>
      </c>
      <c r="R9" s="16">
        <f t="shared" si="0"/>
        <v>78</v>
      </c>
      <c r="S9" s="17">
        <f t="shared" si="0"/>
        <v>541.20000000000005</v>
      </c>
      <c r="T9" s="16">
        <f t="shared" si="0"/>
        <v>15</v>
      </c>
      <c r="U9" s="17">
        <f t="shared" si="0"/>
        <v>602.12</v>
      </c>
      <c r="V9" s="16">
        <f t="shared" si="0"/>
        <v>495</v>
      </c>
      <c r="W9" s="17">
        <f t="shared" si="0"/>
        <v>849.22000000000025</v>
      </c>
      <c r="X9" s="16">
        <f t="shared" si="0"/>
        <v>73</v>
      </c>
      <c r="Y9" s="17">
        <f t="shared" si="0"/>
        <v>84.579999999999984</v>
      </c>
    </row>
    <row r="10" spans="1:25" ht="9" customHeight="1" x14ac:dyDescent="0.2">
      <c r="B10" s="20"/>
      <c r="C10" s="15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  <c r="P10" s="21"/>
      <c r="Q10" s="22"/>
      <c r="R10" s="21"/>
      <c r="S10" s="22"/>
      <c r="T10" s="21"/>
      <c r="U10" s="22"/>
      <c r="V10" s="21"/>
      <c r="W10" s="22"/>
      <c r="X10" s="21"/>
      <c r="Y10" s="22"/>
    </row>
    <row r="11" spans="1:25" ht="10.050000000000001" customHeight="1" x14ac:dyDescent="0.2">
      <c r="B11" s="23" t="s">
        <v>22</v>
      </c>
      <c r="C11" s="24"/>
      <c r="D11" s="37">
        <f>H11+J11+L11+N11+P11+R11+T11+V11+X11</f>
        <v>2709</v>
      </c>
      <c r="E11" s="50">
        <f>I11+K11+M11+O11+Q11+S11+U11+W11+Y11</f>
        <v>1862.51</v>
      </c>
      <c r="F11" s="37">
        <v>3777</v>
      </c>
      <c r="G11" s="36">
        <v>4.9311887741593861</v>
      </c>
      <c r="H11" s="51">
        <v>2328</v>
      </c>
      <c r="I11" s="44">
        <v>392.07</v>
      </c>
      <c r="J11" s="43">
        <v>198</v>
      </c>
      <c r="K11" s="44">
        <v>330.25</v>
      </c>
      <c r="L11" s="43">
        <v>46</v>
      </c>
      <c r="M11" s="44">
        <v>214.09</v>
      </c>
      <c r="N11" s="45">
        <v>17</v>
      </c>
      <c r="O11" s="45">
        <v>287.99</v>
      </c>
      <c r="P11" s="45">
        <v>7</v>
      </c>
      <c r="Q11" s="45">
        <v>179.96</v>
      </c>
      <c r="R11" s="46">
        <v>21</v>
      </c>
      <c r="S11" s="47">
        <v>122.17</v>
      </c>
      <c r="T11" s="35">
        <v>5</v>
      </c>
      <c r="U11" s="36">
        <v>196.59</v>
      </c>
      <c r="V11" s="52">
        <v>63</v>
      </c>
      <c r="W11" s="39">
        <v>93.52</v>
      </c>
      <c r="X11" s="35">
        <v>24</v>
      </c>
      <c r="Y11" s="36">
        <v>45.87</v>
      </c>
    </row>
    <row r="12" spans="1:25" ht="10.050000000000001" customHeight="1" x14ac:dyDescent="0.2">
      <c r="B12" s="23" t="s">
        <v>23</v>
      </c>
      <c r="C12" s="24"/>
      <c r="D12" s="37">
        <f>H12+J12+L12+N12+P12+R12+V12+X12</f>
        <v>1172</v>
      </c>
      <c r="E12" s="50">
        <f>I12+K12+M12+O12+Q12+S12+W12+Y12</f>
        <v>608.53</v>
      </c>
      <c r="F12" s="37">
        <v>1537</v>
      </c>
      <c r="G12" s="36">
        <v>3.959206245933637</v>
      </c>
      <c r="H12" s="37">
        <v>970</v>
      </c>
      <c r="I12" s="36">
        <v>117.35</v>
      </c>
      <c r="J12" s="35">
        <v>31</v>
      </c>
      <c r="K12" s="36">
        <v>54.44</v>
      </c>
      <c r="L12" s="35">
        <v>6</v>
      </c>
      <c r="M12" s="36">
        <v>27.28</v>
      </c>
      <c r="N12" s="41">
        <v>4</v>
      </c>
      <c r="O12" s="41">
        <v>177.88</v>
      </c>
      <c r="P12" s="41">
        <v>1</v>
      </c>
      <c r="Q12" s="41">
        <v>77.430000000000007</v>
      </c>
      <c r="R12" s="46">
        <v>4</v>
      </c>
      <c r="S12" s="47">
        <v>29.18</v>
      </c>
      <c r="T12" s="53" t="s">
        <v>24</v>
      </c>
      <c r="U12" s="53" t="s">
        <v>24</v>
      </c>
      <c r="V12" s="52">
        <v>137</v>
      </c>
      <c r="W12" s="39">
        <v>117.35</v>
      </c>
      <c r="X12" s="35">
        <v>19</v>
      </c>
      <c r="Y12" s="36">
        <v>7.62</v>
      </c>
    </row>
    <row r="13" spans="1:25" ht="10.050000000000001" customHeight="1" x14ac:dyDescent="0.2">
      <c r="B13" s="23" t="s">
        <v>25</v>
      </c>
      <c r="C13" s="24"/>
      <c r="D13" s="37">
        <f>H13+J13+L13+N13+P13+R13+T13+V13+X13</f>
        <v>628</v>
      </c>
      <c r="E13" s="50">
        <f>I13+K13+M13+O13+Q13+S13+U13+W13+Y13</f>
        <v>357.32000000000005</v>
      </c>
      <c r="F13" s="37">
        <v>722</v>
      </c>
      <c r="G13" s="36">
        <v>4.9490304709141277</v>
      </c>
      <c r="H13" s="37">
        <v>569</v>
      </c>
      <c r="I13" s="36">
        <v>48.02</v>
      </c>
      <c r="J13" s="35">
        <v>12</v>
      </c>
      <c r="K13" s="36">
        <v>18.72</v>
      </c>
      <c r="L13" s="35">
        <v>3</v>
      </c>
      <c r="M13" s="36">
        <v>12.19</v>
      </c>
      <c r="N13" s="41">
        <v>5</v>
      </c>
      <c r="O13" s="41">
        <v>76.760000000000005</v>
      </c>
      <c r="P13" s="41">
        <v>3</v>
      </c>
      <c r="Q13" s="47">
        <v>34.799999999999997</v>
      </c>
      <c r="R13" s="46">
        <v>6</v>
      </c>
      <c r="S13" s="47">
        <v>34.01</v>
      </c>
      <c r="T13" s="35">
        <v>1</v>
      </c>
      <c r="U13" s="36">
        <v>94.97</v>
      </c>
      <c r="V13" s="52">
        <v>23</v>
      </c>
      <c r="W13" s="39">
        <v>24.86</v>
      </c>
      <c r="X13" s="35">
        <v>6</v>
      </c>
      <c r="Y13" s="36">
        <v>12.99</v>
      </c>
    </row>
    <row r="14" spans="1:25" ht="10.050000000000001" customHeight="1" x14ac:dyDescent="0.2">
      <c r="B14" s="23" t="s">
        <v>26</v>
      </c>
      <c r="C14" s="24"/>
      <c r="D14" s="37">
        <f>H14+J14+L14+N14+P14+R14+T14+V14+X14</f>
        <v>539</v>
      </c>
      <c r="E14" s="50">
        <f>I14+K14+M14+O14+Q14+S14+U14+W14+Y14</f>
        <v>657.32</v>
      </c>
      <c r="F14" s="37">
        <v>380</v>
      </c>
      <c r="G14" s="36">
        <v>17.297894736842107</v>
      </c>
      <c r="H14" s="37">
        <v>379</v>
      </c>
      <c r="I14" s="36">
        <v>77.91</v>
      </c>
      <c r="J14" s="35">
        <v>22</v>
      </c>
      <c r="K14" s="36">
        <v>39.369999999999997</v>
      </c>
      <c r="L14" s="35">
        <v>2</v>
      </c>
      <c r="M14" s="36">
        <v>9</v>
      </c>
      <c r="N14" s="41">
        <v>1</v>
      </c>
      <c r="O14" s="41">
        <v>28.13</v>
      </c>
      <c r="P14" s="41">
        <v>5</v>
      </c>
      <c r="Q14" s="41">
        <v>33.47</v>
      </c>
      <c r="R14" s="46">
        <v>11</v>
      </c>
      <c r="S14" s="47">
        <v>55.49</v>
      </c>
      <c r="T14" s="35">
        <v>1</v>
      </c>
      <c r="U14" s="36">
        <v>70.36</v>
      </c>
      <c r="V14" s="52">
        <v>115</v>
      </c>
      <c r="W14" s="39">
        <v>342.86</v>
      </c>
      <c r="X14" s="35">
        <v>3</v>
      </c>
      <c r="Y14" s="36">
        <v>0.73</v>
      </c>
    </row>
    <row r="15" spans="1:25" ht="10.050000000000001" customHeight="1" x14ac:dyDescent="0.2">
      <c r="B15" s="23" t="s">
        <v>27</v>
      </c>
      <c r="C15" s="24"/>
      <c r="D15" s="37">
        <f>H15+J15+N15+P15+R15+V15+X15</f>
        <v>282</v>
      </c>
      <c r="E15" s="50">
        <f>I15+K15+O15+Q15+S15+W15+Y15</f>
        <v>142.15</v>
      </c>
      <c r="F15" s="37">
        <v>258</v>
      </c>
      <c r="G15" s="36">
        <v>5.5096899224806197</v>
      </c>
      <c r="H15" s="37">
        <v>219</v>
      </c>
      <c r="I15" s="36">
        <v>27.92</v>
      </c>
      <c r="J15" s="35">
        <v>13</v>
      </c>
      <c r="K15" s="36">
        <v>16.36</v>
      </c>
      <c r="L15" s="53" t="s">
        <v>24</v>
      </c>
      <c r="M15" s="53" t="s">
        <v>24</v>
      </c>
      <c r="N15" s="41">
        <v>2</v>
      </c>
      <c r="O15" s="41">
        <v>42.58</v>
      </c>
      <c r="P15" s="41">
        <v>1</v>
      </c>
      <c r="Q15" s="41">
        <v>10.039999999999999</v>
      </c>
      <c r="R15" s="46">
        <v>2</v>
      </c>
      <c r="S15" s="47">
        <v>34.340000000000003</v>
      </c>
      <c r="T15" s="53" t="s">
        <v>24</v>
      </c>
      <c r="U15" s="53" t="s">
        <v>24</v>
      </c>
      <c r="V15" s="52">
        <v>41</v>
      </c>
      <c r="W15" s="39">
        <v>8.57</v>
      </c>
      <c r="X15" s="35">
        <v>4</v>
      </c>
      <c r="Y15" s="36">
        <v>2.34</v>
      </c>
    </row>
    <row r="16" spans="1:25" ht="9" customHeight="1" x14ac:dyDescent="0.2">
      <c r="B16" s="23"/>
      <c r="C16" s="24"/>
      <c r="D16" s="54"/>
      <c r="E16" s="55"/>
      <c r="F16" s="54"/>
      <c r="G16" s="55"/>
      <c r="H16" s="54"/>
      <c r="I16" s="55"/>
      <c r="J16" s="54"/>
      <c r="K16" s="55"/>
      <c r="L16" s="54"/>
      <c r="M16" s="55"/>
      <c r="N16" s="56"/>
      <c r="O16" s="56"/>
      <c r="P16" s="56"/>
      <c r="Q16" s="56"/>
      <c r="R16" s="54"/>
      <c r="S16" s="55"/>
      <c r="T16" s="54"/>
      <c r="U16" s="55"/>
      <c r="V16" s="57"/>
      <c r="W16" s="55"/>
      <c r="X16" s="54"/>
      <c r="Y16" s="55"/>
    </row>
    <row r="17" spans="2:25" ht="10.050000000000001" customHeight="1" x14ac:dyDescent="0.2">
      <c r="B17" s="23" t="s">
        <v>28</v>
      </c>
      <c r="C17" s="24"/>
      <c r="D17" s="37">
        <f>H17+J17+L17+N17+R17+V17</f>
        <v>255</v>
      </c>
      <c r="E17" s="50">
        <f>I17+K17+M17+O17+S17+W17</f>
        <v>170.74</v>
      </c>
      <c r="F17" s="37">
        <v>173</v>
      </c>
      <c r="G17" s="36">
        <v>9.8693641618497114</v>
      </c>
      <c r="H17" s="37">
        <v>236</v>
      </c>
      <c r="I17" s="36">
        <v>21.71</v>
      </c>
      <c r="J17" s="35">
        <v>2</v>
      </c>
      <c r="K17" s="36">
        <v>1.39</v>
      </c>
      <c r="L17" s="35">
        <v>2</v>
      </c>
      <c r="M17" s="36">
        <v>15.4</v>
      </c>
      <c r="N17" s="41">
        <v>1</v>
      </c>
      <c r="O17" s="41">
        <v>6.98</v>
      </c>
      <c r="P17" s="53" t="s">
        <v>24</v>
      </c>
      <c r="Q17" s="53" t="s">
        <v>24</v>
      </c>
      <c r="R17" s="46">
        <v>5</v>
      </c>
      <c r="S17" s="47">
        <v>70.05</v>
      </c>
      <c r="T17" s="53" t="s">
        <v>24</v>
      </c>
      <c r="U17" s="53" t="s">
        <v>24</v>
      </c>
      <c r="V17" s="52">
        <v>9</v>
      </c>
      <c r="W17" s="39">
        <v>55.21</v>
      </c>
      <c r="X17" s="53" t="s">
        <v>24</v>
      </c>
      <c r="Y17" s="53" t="s">
        <v>24</v>
      </c>
    </row>
    <row r="18" spans="2:25" ht="10.050000000000001" customHeight="1" x14ac:dyDescent="0.2">
      <c r="B18" s="23" t="s">
        <v>29</v>
      </c>
      <c r="C18" s="24"/>
      <c r="D18" s="37">
        <f>H18+J18+L18+N18+P18+R18+T18+V18+X18</f>
        <v>316</v>
      </c>
      <c r="E18" s="50">
        <f>I18+K18+M18+O18+Q18+S18+U18+W18+Y18</f>
        <v>234.20999999999998</v>
      </c>
      <c r="F18" s="37">
        <v>442</v>
      </c>
      <c r="G18" s="36">
        <v>5.2988687782805428</v>
      </c>
      <c r="H18" s="37">
        <v>269</v>
      </c>
      <c r="I18" s="36">
        <v>44.76</v>
      </c>
      <c r="J18" s="35">
        <v>25</v>
      </c>
      <c r="K18" s="36">
        <v>27.85</v>
      </c>
      <c r="L18" s="35">
        <v>2</v>
      </c>
      <c r="M18" s="36">
        <v>19.55</v>
      </c>
      <c r="N18" s="41">
        <v>3</v>
      </c>
      <c r="O18" s="41">
        <v>56.07</v>
      </c>
      <c r="P18" s="41">
        <v>2</v>
      </c>
      <c r="Q18" s="41">
        <v>13.42</v>
      </c>
      <c r="R18" s="46">
        <v>2</v>
      </c>
      <c r="S18" s="47">
        <v>39.739999999999995</v>
      </c>
      <c r="T18" s="35">
        <v>2</v>
      </c>
      <c r="U18" s="36">
        <v>19.059999999999999</v>
      </c>
      <c r="V18" s="52">
        <v>9</v>
      </c>
      <c r="W18" s="39">
        <v>5.26</v>
      </c>
      <c r="X18" s="35">
        <v>2</v>
      </c>
      <c r="Y18" s="36">
        <v>8.5</v>
      </c>
    </row>
    <row r="19" spans="2:25" ht="10.050000000000001" customHeight="1" x14ac:dyDescent="0.2">
      <c r="B19" s="23" t="s">
        <v>30</v>
      </c>
      <c r="C19" s="24"/>
      <c r="D19" s="37">
        <f>H19+N19+P19+R19+T19+X19</f>
        <v>154</v>
      </c>
      <c r="E19" s="50">
        <f>I19+O19+Q19+S19+U19+Y19</f>
        <v>102.49</v>
      </c>
      <c r="F19" s="37">
        <v>188</v>
      </c>
      <c r="G19" s="36">
        <v>5.4515957446808514</v>
      </c>
      <c r="H19" s="37">
        <v>141</v>
      </c>
      <c r="I19" s="36">
        <v>13.98</v>
      </c>
      <c r="J19" s="53" t="s">
        <v>24</v>
      </c>
      <c r="K19" s="53" t="s">
        <v>24</v>
      </c>
      <c r="L19" s="53" t="s">
        <v>24</v>
      </c>
      <c r="M19" s="53" t="s">
        <v>24</v>
      </c>
      <c r="N19" s="41">
        <v>3</v>
      </c>
      <c r="O19" s="41">
        <v>33.520000000000003</v>
      </c>
      <c r="P19" s="41">
        <v>1</v>
      </c>
      <c r="Q19" s="41">
        <v>12.41</v>
      </c>
      <c r="R19" s="46">
        <v>4</v>
      </c>
      <c r="S19" s="47">
        <v>25.38</v>
      </c>
      <c r="T19" s="35">
        <v>1</v>
      </c>
      <c r="U19" s="36">
        <v>15.37</v>
      </c>
      <c r="V19" s="53" t="s">
        <v>24</v>
      </c>
      <c r="W19" s="53" t="s">
        <v>24</v>
      </c>
      <c r="X19" s="35">
        <v>4</v>
      </c>
      <c r="Y19" s="36">
        <v>1.83</v>
      </c>
    </row>
    <row r="20" spans="2:25" ht="10.050000000000001" customHeight="1" x14ac:dyDescent="0.2">
      <c r="B20" s="23" t="s">
        <v>31</v>
      </c>
      <c r="C20" s="24"/>
      <c r="D20" s="37">
        <f>H20+J20+L20+P20+R20+T20+V20</f>
        <v>180</v>
      </c>
      <c r="E20" s="50">
        <f>I20+K20+M20+Q20+S20+U20+W20</f>
        <v>82.089999999999989</v>
      </c>
      <c r="F20" s="37">
        <v>244</v>
      </c>
      <c r="G20" s="36">
        <v>3.3643442622950817</v>
      </c>
      <c r="H20" s="37">
        <v>156</v>
      </c>
      <c r="I20" s="36">
        <v>15.41</v>
      </c>
      <c r="J20" s="35">
        <v>5</v>
      </c>
      <c r="K20" s="36">
        <v>6.25</v>
      </c>
      <c r="L20" s="35">
        <v>3</v>
      </c>
      <c r="M20" s="36">
        <v>16.61</v>
      </c>
      <c r="N20" s="53" t="s">
        <v>24</v>
      </c>
      <c r="O20" s="53" t="s">
        <v>24</v>
      </c>
      <c r="P20" s="41">
        <v>1</v>
      </c>
      <c r="Q20" s="41">
        <v>6.47</v>
      </c>
      <c r="R20" s="46">
        <v>1</v>
      </c>
      <c r="S20" s="47">
        <v>0.28000000000000003</v>
      </c>
      <c r="T20" s="35">
        <v>1</v>
      </c>
      <c r="U20" s="36">
        <v>35.21</v>
      </c>
      <c r="V20" s="52">
        <v>13</v>
      </c>
      <c r="W20" s="39">
        <v>1.86</v>
      </c>
      <c r="X20" s="53" t="s">
        <v>24</v>
      </c>
      <c r="Y20" s="53" t="s">
        <v>24</v>
      </c>
    </row>
    <row r="21" spans="2:25" ht="10.050000000000001" customHeight="1" x14ac:dyDescent="0.2">
      <c r="B21" s="23" t="s">
        <v>32</v>
      </c>
      <c r="C21" s="24"/>
      <c r="D21" s="37">
        <f>H21+J21+L21+R21+V21</f>
        <v>85</v>
      </c>
      <c r="E21" s="50">
        <f>I21+K21+M21+S21+W21</f>
        <v>90.43</v>
      </c>
      <c r="F21" s="37">
        <v>57</v>
      </c>
      <c r="G21" s="36">
        <v>15.864912280701752</v>
      </c>
      <c r="H21" s="37">
        <v>71</v>
      </c>
      <c r="I21" s="36">
        <v>10.09</v>
      </c>
      <c r="J21" s="35">
        <v>3</v>
      </c>
      <c r="K21" s="36">
        <v>7.04</v>
      </c>
      <c r="L21" s="35">
        <v>2</v>
      </c>
      <c r="M21" s="36">
        <v>15.04</v>
      </c>
      <c r="N21" s="53" t="s">
        <v>24</v>
      </c>
      <c r="O21" s="53" t="s">
        <v>24</v>
      </c>
      <c r="P21" s="53" t="s">
        <v>24</v>
      </c>
      <c r="Q21" s="53" t="s">
        <v>24</v>
      </c>
      <c r="R21" s="46">
        <v>2</v>
      </c>
      <c r="S21" s="47">
        <v>8.41</v>
      </c>
      <c r="T21" s="53" t="s">
        <v>24</v>
      </c>
      <c r="U21" s="53" t="s">
        <v>24</v>
      </c>
      <c r="V21" s="52">
        <v>7</v>
      </c>
      <c r="W21" s="39">
        <v>49.85</v>
      </c>
      <c r="X21" s="53" t="s">
        <v>24</v>
      </c>
      <c r="Y21" s="53" t="s">
        <v>24</v>
      </c>
    </row>
    <row r="22" spans="2:25" ht="9" customHeight="1" x14ac:dyDescent="0.2">
      <c r="B22" s="23"/>
      <c r="C22" s="24"/>
      <c r="D22" s="54"/>
      <c r="E22" s="55"/>
      <c r="F22" s="54"/>
      <c r="G22" s="55"/>
      <c r="H22" s="54"/>
      <c r="I22" s="55"/>
      <c r="J22" s="54"/>
      <c r="K22" s="55"/>
      <c r="L22" s="54"/>
      <c r="M22" s="55"/>
      <c r="N22" s="56"/>
      <c r="O22" s="56"/>
      <c r="P22" s="56"/>
      <c r="Q22" s="56"/>
      <c r="R22" s="54"/>
      <c r="S22" s="55"/>
      <c r="T22" s="54"/>
      <c r="U22" s="55"/>
      <c r="V22" s="57"/>
      <c r="W22" s="55"/>
      <c r="X22" s="54"/>
      <c r="Y22" s="55"/>
    </row>
    <row r="23" spans="2:25" ht="10.050000000000001" customHeight="1" x14ac:dyDescent="0.2">
      <c r="B23" s="23" t="s">
        <v>33</v>
      </c>
      <c r="C23" s="24"/>
      <c r="D23" s="37">
        <f>H23+J23+P23+R23+V23</f>
        <v>64</v>
      </c>
      <c r="E23" s="50">
        <f>I23+K23+Q23+S23+W23</f>
        <v>38.5</v>
      </c>
      <c r="F23" s="37">
        <v>42</v>
      </c>
      <c r="G23" s="36">
        <v>9.1666666666666661</v>
      </c>
      <c r="H23" s="37">
        <v>58</v>
      </c>
      <c r="I23" s="36">
        <v>10.02</v>
      </c>
      <c r="J23" s="35">
        <v>1</v>
      </c>
      <c r="K23" s="36">
        <v>3.69</v>
      </c>
      <c r="L23" s="53" t="s">
        <v>24</v>
      </c>
      <c r="M23" s="53" t="s">
        <v>24</v>
      </c>
      <c r="N23" s="53" t="s">
        <v>24</v>
      </c>
      <c r="O23" s="53" t="s">
        <v>24</v>
      </c>
      <c r="P23" s="41">
        <v>1</v>
      </c>
      <c r="Q23" s="41">
        <v>8.16</v>
      </c>
      <c r="R23" s="46">
        <v>2</v>
      </c>
      <c r="S23" s="47">
        <v>14.8</v>
      </c>
      <c r="T23" s="53" t="s">
        <v>24</v>
      </c>
      <c r="U23" s="53" t="s">
        <v>24</v>
      </c>
      <c r="V23" s="52">
        <v>2</v>
      </c>
      <c r="W23" s="39">
        <v>1.83</v>
      </c>
      <c r="X23" s="53" t="s">
        <v>24</v>
      </c>
      <c r="Y23" s="53" t="s">
        <v>24</v>
      </c>
    </row>
    <row r="24" spans="2:25" ht="10.050000000000001" customHeight="1" x14ac:dyDescent="0.2">
      <c r="B24" s="23" t="s">
        <v>34</v>
      </c>
      <c r="C24" s="24"/>
      <c r="D24" s="37">
        <f>H24+J24+L24+P24+R24+T24+V24</f>
        <v>200</v>
      </c>
      <c r="E24" s="50">
        <f>I24+K24+M24+Q24+S24+U24+W24</f>
        <v>105.92</v>
      </c>
      <c r="F24" s="37">
        <v>161</v>
      </c>
      <c r="G24" s="36">
        <v>6.5788819875776401</v>
      </c>
      <c r="H24" s="37">
        <v>181</v>
      </c>
      <c r="I24" s="36">
        <v>15.19</v>
      </c>
      <c r="J24" s="35">
        <v>2</v>
      </c>
      <c r="K24" s="36">
        <v>3.33</v>
      </c>
      <c r="L24" s="35">
        <v>1</v>
      </c>
      <c r="M24" s="36">
        <v>6.82</v>
      </c>
      <c r="N24" s="53" t="s">
        <v>24</v>
      </c>
      <c r="O24" s="53" t="s">
        <v>24</v>
      </c>
      <c r="P24" s="41">
        <v>1</v>
      </c>
      <c r="Q24" s="41">
        <v>17.75</v>
      </c>
      <c r="R24" s="46">
        <v>2</v>
      </c>
      <c r="S24" s="47">
        <v>1.6800000000000002</v>
      </c>
      <c r="T24" s="35">
        <v>1</v>
      </c>
      <c r="U24" s="36">
        <v>36.1</v>
      </c>
      <c r="V24" s="52">
        <v>12</v>
      </c>
      <c r="W24" s="39">
        <v>25.05</v>
      </c>
      <c r="X24" s="53" t="s">
        <v>24</v>
      </c>
      <c r="Y24" s="53" t="s">
        <v>24</v>
      </c>
    </row>
    <row r="25" spans="2:25" ht="10.050000000000001" customHeight="1" x14ac:dyDescent="0.2">
      <c r="B25" s="23" t="s">
        <v>35</v>
      </c>
      <c r="C25" s="24"/>
      <c r="D25" s="37">
        <f>H25+J25+L25+N25+P25+T25+V25</f>
        <v>240</v>
      </c>
      <c r="E25" s="50">
        <f>I25+K25+M25+O25+Q25+U25+W25</f>
        <v>183.09</v>
      </c>
      <c r="F25" s="37">
        <v>224</v>
      </c>
      <c r="G25" s="36">
        <v>8.1736607142857149</v>
      </c>
      <c r="H25" s="37">
        <v>227</v>
      </c>
      <c r="I25" s="36">
        <v>30.02</v>
      </c>
      <c r="J25" s="35">
        <v>5</v>
      </c>
      <c r="K25" s="36">
        <v>7.69</v>
      </c>
      <c r="L25" s="35">
        <v>1</v>
      </c>
      <c r="M25" s="36">
        <v>8.86</v>
      </c>
      <c r="N25" s="41">
        <v>1</v>
      </c>
      <c r="O25" s="41">
        <v>9.3800000000000008</v>
      </c>
      <c r="P25" s="41">
        <v>1</v>
      </c>
      <c r="Q25" s="47">
        <v>23.7</v>
      </c>
      <c r="R25" s="53" t="s">
        <v>24</v>
      </c>
      <c r="S25" s="53" t="s">
        <v>24</v>
      </c>
      <c r="T25" s="35">
        <v>1</v>
      </c>
      <c r="U25" s="36">
        <v>64.599999999999994</v>
      </c>
      <c r="V25" s="52">
        <v>4</v>
      </c>
      <c r="W25" s="39">
        <v>38.840000000000003</v>
      </c>
      <c r="X25" s="53" t="s">
        <v>24</v>
      </c>
      <c r="Y25" s="53" t="s">
        <v>24</v>
      </c>
    </row>
    <row r="26" spans="2:25" ht="10.050000000000001" customHeight="1" x14ac:dyDescent="0.2">
      <c r="B26" s="23" t="s">
        <v>36</v>
      </c>
      <c r="C26" s="24"/>
      <c r="D26" s="37">
        <f>H26+J26+N26+V26</f>
        <v>243</v>
      </c>
      <c r="E26" s="50">
        <f>I26+K26+O26+W26</f>
        <v>78.930000000000007</v>
      </c>
      <c r="F26" s="37">
        <v>241</v>
      </c>
      <c r="G26" s="36">
        <v>3.2751037344398335</v>
      </c>
      <c r="H26" s="37">
        <v>231</v>
      </c>
      <c r="I26" s="36">
        <v>30.55</v>
      </c>
      <c r="J26" s="35">
        <v>5</v>
      </c>
      <c r="K26" s="36">
        <v>7.79</v>
      </c>
      <c r="L26" s="53" t="s">
        <v>24</v>
      </c>
      <c r="M26" s="53" t="s">
        <v>24</v>
      </c>
      <c r="N26" s="41">
        <v>2</v>
      </c>
      <c r="O26" s="41">
        <v>27.75</v>
      </c>
      <c r="P26" s="53" t="s">
        <v>24</v>
      </c>
      <c r="Q26" s="53" t="s">
        <v>24</v>
      </c>
      <c r="R26" s="53" t="s">
        <v>24</v>
      </c>
      <c r="S26" s="53" t="s">
        <v>24</v>
      </c>
      <c r="T26" s="53" t="s">
        <v>24</v>
      </c>
      <c r="U26" s="53" t="s">
        <v>24</v>
      </c>
      <c r="V26" s="52">
        <v>5</v>
      </c>
      <c r="W26" s="39">
        <v>12.84</v>
      </c>
      <c r="X26" s="53" t="s">
        <v>24</v>
      </c>
      <c r="Y26" s="53" t="s">
        <v>24</v>
      </c>
    </row>
    <row r="27" spans="2:25" ht="10.050000000000001" customHeight="1" x14ac:dyDescent="0.2">
      <c r="B27" s="23" t="s">
        <v>37</v>
      </c>
      <c r="C27" s="24"/>
      <c r="D27" s="37">
        <f>H27+J27+P27+V27</f>
        <v>149</v>
      </c>
      <c r="E27" s="50">
        <f>I27+K27+Q27+W27</f>
        <v>40.07</v>
      </c>
      <c r="F27" s="37">
        <v>102</v>
      </c>
      <c r="G27" s="36">
        <v>3.9284313725490194</v>
      </c>
      <c r="H27" s="37">
        <v>140</v>
      </c>
      <c r="I27" s="36">
        <v>14.62</v>
      </c>
      <c r="J27" s="35">
        <v>7</v>
      </c>
      <c r="K27" s="36">
        <v>11.37</v>
      </c>
      <c r="L27" s="53" t="s">
        <v>24</v>
      </c>
      <c r="M27" s="53" t="s">
        <v>24</v>
      </c>
      <c r="N27" s="53" t="s">
        <v>24</v>
      </c>
      <c r="O27" s="53" t="s">
        <v>24</v>
      </c>
      <c r="P27" s="41">
        <v>1</v>
      </c>
      <c r="Q27" s="41">
        <v>12.87</v>
      </c>
      <c r="R27" s="53" t="s">
        <v>24</v>
      </c>
      <c r="S27" s="53" t="s">
        <v>24</v>
      </c>
      <c r="T27" s="53" t="s">
        <v>24</v>
      </c>
      <c r="U27" s="53" t="s">
        <v>24</v>
      </c>
      <c r="V27" s="52">
        <v>1</v>
      </c>
      <c r="W27" s="39">
        <v>1.21</v>
      </c>
      <c r="X27" s="53" t="s">
        <v>24</v>
      </c>
      <c r="Y27" s="53" t="s">
        <v>24</v>
      </c>
    </row>
    <row r="28" spans="2:25" ht="9" customHeight="1" x14ac:dyDescent="0.2">
      <c r="B28" s="23"/>
      <c r="C28" s="24"/>
      <c r="D28" s="54"/>
      <c r="E28" s="55"/>
      <c r="F28" s="54"/>
      <c r="G28" s="55"/>
      <c r="H28" s="54"/>
      <c r="I28" s="55"/>
      <c r="J28" s="54"/>
      <c r="K28" s="55"/>
      <c r="L28" s="54"/>
      <c r="M28" s="55"/>
      <c r="N28" s="56"/>
      <c r="O28" s="56"/>
      <c r="P28" s="56"/>
      <c r="Q28" s="56"/>
      <c r="R28" s="54"/>
      <c r="S28" s="55"/>
      <c r="T28" s="54"/>
      <c r="U28" s="54"/>
      <c r="V28" s="57"/>
      <c r="W28" s="55"/>
      <c r="X28" s="54"/>
      <c r="Y28" s="55"/>
    </row>
    <row r="29" spans="2:25" ht="10.050000000000001" customHeight="1" x14ac:dyDescent="0.2">
      <c r="B29" s="23" t="s">
        <v>38</v>
      </c>
      <c r="C29" s="24"/>
      <c r="D29" s="37">
        <f>H29+J29+P29+R29+V29+X29</f>
        <v>76</v>
      </c>
      <c r="E29" s="50">
        <f>I29+K29+Q29+S29+W29+Y29</f>
        <v>65.38</v>
      </c>
      <c r="F29" s="37">
        <v>139</v>
      </c>
      <c r="G29" s="36">
        <v>4.703597122302158</v>
      </c>
      <c r="H29" s="37">
        <v>50</v>
      </c>
      <c r="I29" s="36">
        <v>12.36</v>
      </c>
      <c r="J29" s="35">
        <v>5</v>
      </c>
      <c r="K29" s="36">
        <v>10.48</v>
      </c>
      <c r="L29" s="53" t="s">
        <v>24</v>
      </c>
      <c r="M29" s="53" t="s">
        <v>24</v>
      </c>
      <c r="N29" s="53" t="s">
        <v>24</v>
      </c>
      <c r="O29" s="53" t="s">
        <v>24</v>
      </c>
      <c r="P29" s="41">
        <v>1</v>
      </c>
      <c r="Q29" s="41">
        <v>17.47</v>
      </c>
      <c r="R29" s="46">
        <v>4</v>
      </c>
      <c r="S29" s="47">
        <v>2.11</v>
      </c>
      <c r="T29" s="53" t="s">
        <v>24</v>
      </c>
      <c r="U29" s="53" t="s">
        <v>24</v>
      </c>
      <c r="V29" s="52">
        <v>13</v>
      </c>
      <c r="W29" s="39">
        <v>22</v>
      </c>
      <c r="X29" s="35">
        <v>3</v>
      </c>
      <c r="Y29" s="36">
        <v>0.96</v>
      </c>
    </row>
    <row r="30" spans="2:25" ht="10.050000000000001" customHeight="1" x14ac:dyDescent="0.2">
      <c r="B30" s="23" t="s">
        <v>39</v>
      </c>
      <c r="C30" s="24"/>
      <c r="D30" s="37">
        <f>H30+J30+L30+N30+R30</f>
        <v>43</v>
      </c>
      <c r="E30" s="50">
        <f>I30+K30+M30+O30+S30</f>
        <v>64.81</v>
      </c>
      <c r="F30" s="37">
        <v>132</v>
      </c>
      <c r="G30" s="36">
        <v>4.9098484848484851</v>
      </c>
      <c r="H30" s="37">
        <v>37</v>
      </c>
      <c r="I30" s="36">
        <v>6.8</v>
      </c>
      <c r="J30" s="35">
        <v>3</v>
      </c>
      <c r="K30" s="36">
        <v>6.78</v>
      </c>
      <c r="L30" s="35">
        <v>1</v>
      </c>
      <c r="M30" s="36">
        <v>4.3899999999999997</v>
      </c>
      <c r="N30" s="41">
        <v>1</v>
      </c>
      <c r="O30" s="41">
        <v>15.83</v>
      </c>
      <c r="P30" s="53" t="s">
        <v>24</v>
      </c>
      <c r="Q30" s="53" t="s">
        <v>24</v>
      </c>
      <c r="R30" s="46">
        <v>1</v>
      </c>
      <c r="S30" s="47">
        <v>31.01</v>
      </c>
      <c r="T30" s="53" t="s">
        <v>24</v>
      </c>
      <c r="U30" s="53" t="s">
        <v>24</v>
      </c>
      <c r="V30" s="53" t="s">
        <v>24</v>
      </c>
      <c r="W30" s="53" t="s">
        <v>24</v>
      </c>
      <c r="X30" s="53" t="s">
        <v>24</v>
      </c>
      <c r="Y30" s="53" t="s">
        <v>24</v>
      </c>
    </row>
    <row r="31" spans="2:25" ht="10.050000000000001" customHeight="1" x14ac:dyDescent="0.2">
      <c r="B31" s="23" t="s">
        <v>40</v>
      </c>
      <c r="C31" s="24"/>
      <c r="D31" s="37">
        <f>H31+J31+P31</f>
        <v>28</v>
      </c>
      <c r="E31" s="50">
        <f>I31+K31+Q31</f>
        <v>20.47</v>
      </c>
      <c r="F31" s="37">
        <v>40</v>
      </c>
      <c r="G31" s="36">
        <v>5.1174999999999997</v>
      </c>
      <c r="H31" s="37">
        <v>25</v>
      </c>
      <c r="I31" s="36">
        <v>4.71</v>
      </c>
      <c r="J31" s="35">
        <v>2</v>
      </c>
      <c r="K31" s="36">
        <v>1.69</v>
      </c>
      <c r="L31" s="53" t="s">
        <v>24</v>
      </c>
      <c r="M31" s="53" t="s">
        <v>24</v>
      </c>
      <c r="N31" s="53" t="s">
        <v>24</v>
      </c>
      <c r="O31" s="53" t="s">
        <v>24</v>
      </c>
      <c r="P31" s="41">
        <v>1</v>
      </c>
      <c r="Q31" s="41">
        <v>14.07</v>
      </c>
      <c r="R31" s="53" t="s">
        <v>24</v>
      </c>
      <c r="S31" s="53" t="s">
        <v>24</v>
      </c>
      <c r="T31" s="53" t="s">
        <v>24</v>
      </c>
      <c r="U31" s="53" t="s">
        <v>24</v>
      </c>
      <c r="V31" s="53" t="s">
        <v>24</v>
      </c>
      <c r="W31" s="53" t="s">
        <v>24</v>
      </c>
      <c r="X31" s="53" t="s">
        <v>24</v>
      </c>
      <c r="Y31" s="53" t="s">
        <v>24</v>
      </c>
    </row>
    <row r="32" spans="2:25" ht="10.050000000000001" customHeight="1" x14ac:dyDescent="0.2">
      <c r="B32" s="23" t="s">
        <v>41</v>
      </c>
      <c r="C32" s="24"/>
      <c r="D32" s="37">
        <f>H32+J32+L32+P32+R32+V32+X32</f>
        <v>133</v>
      </c>
      <c r="E32" s="50">
        <f>I32+K32+M32+Q32+S32+W32+Y32</f>
        <v>57.910000000000011</v>
      </c>
      <c r="F32" s="37">
        <v>83</v>
      </c>
      <c r="G32" s="36">
        <v>6.9771084337349407</v>
      </c>
      <c r="H32" s="37">
        <v>101</v>
      </c>
      <c r="I32" s="36">
        <v>14.57</v>
      </c>
      <c r="J32" s="35">
        <v>4</v>
      </c>
      <c r="K32" s="36">
        <v>5.94</v>
      </c>
      <c r="L32" s="35">
        <v>3</v>
      </c>
      <c r="M32" s="36">
        <v>14.33</v>
      </c>
      <c r="N32" s="53" t="s">
        <v>24</v>
      </c>
      <c r="O32" s="53" t="s">
        <v>24</v>
      </c>
      <c r="P32" s="41">
        <v>1</v>
      </c>
      <c r="Q32" s="41">
        <v>13.59</v>
      </c>
      <c r="R32" s="46">
        <v>1</v>
      </c>
      <c r="S32" s="47">
        <v>1.03</v>
      </c>
      <c r="T32" s="53" t="s">
        <v>24</v>
      </c>
      <c r="U32" s="53" t="s">
        <v>24</v>
      </c>
      <c r="V32" s="52">
        <v>18</v>
      </c>
      <c r="W32" s="39">
        <v>6.56</v>
      </c>
      <c r="X32" s="35">
        <v>5</v>
      </c>
      <c r="Y32" s="36">
        <v>1.89</v>
      </c>
    </row>
    <row r="33" spans="2:25" ht="9" customHeight="1" x14ac:dyDescent="0.2">
      <c r="B33" s="23"/>
      <c r="C33" s="24"/>
      <c r="D33" s="37"/>
      <c r="E33" s="36"/>
      <c r="F33" s="54"/>
      <c r="G33" s="55"/>
      <c r="H33" s="54"/>
      <c r="I33" s="55"/>
      <c r="J33" s="54"/>
      <c r="K33" s="55"/>
      <c r="L33" s="54"/>
      <c r="M33" s="55"/>
      <c r="N33" s="56"/>
      <c r="O33" s="56"/>
      <c r="P33" s="56"/>
      <c r="Q33" s="56"/>
      <c r="R33" s="54"/>
      <c r="S33" s="55"/>
      <c r="T33" s="54"/>
      <c r="U33" s="54"/>
      <c r="V33" s="57"/>
      <c r="W33" s="55"/>
      <c r="X33" s="54"/>
      <c r="Y33" s="55"/>
    </row>
    <row r="34" spans="2:25" ht="10.050000000000001" customHeight="1" x14ac:dyDescent="0.2">
      <c r="B34" s="23" t="s">
        <v>42</v>
      </c>
      <c r="C34" s="24"/>
      <c r="D34" s="37">
        <f>H34+J34+N34+R34+V34</f>
        <v>7</v>
      </c>
      <c r="E34" s="50">
        <f>I34+K34+O34+S34+W34</f>
        <v>64.33</v>
      </c>
      <c r="F34" s="37">
        <v>33</v>
      </c>
      <c r="G34" s="36">
        <v>19.493939393939392</v>
      </c>
      <c r="H34" s="37">
        <v>1</v>
      </c>
      <c r="I34" s="36">
        <v>0.17</v>
      </c>
      <c r="J34" s="35">
        <v>1</v>
      </c>
      <c r="K34" s="36">
        <v>1.69</v>
      </c>
      <c r="L34" s="53" t="s">
        <v>24</v>
      </c>
      <c r="M34" s="53" t="s">
        <v>24</v>
      </c>
      <c r="N34" s="41">
        <v>1</v>
      </c>
      <c r="O34" s="41">
        <v>28.84</v>
      </c>
      <c r="P34" s="53" t="s">
        <v>24</v>
      </c>
      <c r="Q34" s="53" t="s">
        <v>24</v>
      </c>
      <c r="R34" s="46">
        <v>1</v>
      </c>
      <c r="S34" s="47">
        <v>1.8</v>
      </c>
      <c r="T34" s="53" t="s">
        <v>24</v>
      </c>
      <c r="U34" s="53" t="s">
        <v>24</v>
      </c>
      <c r="V34" s="58">
        <v>3</v>
      </c>
      <c r="W34" s="47">
        <v>31.83</v>
      </c>
      <c r="X34" s="53" t="s">
        <v>24</v>
      </c>
      <c r="Y34" s="53" t="s">
        <v>24</v>
      </c>
    </row>
    <row r="35" spans="2:25" ht="10.050000000000001" customHeight="1" x14ac:dyDescent="0.2">
      <c r="B35" s="23" t="s">
        <v>43</v>
      </c>
      <c r="C35" s="24"/>
      <c r="D35" s="37">
        <f>H35+J35+L35+P35+V35+X35</f>
        <v>42</v>
      </c>
      <c r="E35" s="50">
        <f>I35+K35+M35+Q35+W35+Y35</f>
        <v>18.3</v>
      </c>
      <c r="F35" s="38">
        <v>48</v>
      </c>
      <c r="G35" s="39">
        <v>3.8125</v>
      </c>
      <c r="H35" s="38">
        <v>32</v>
      </c>
      <c r="I35" s="39">
        <v>2.48</v>
      </c>
      <c r="J35" s="40">
        <v>1</v>
      </c>
      <c r="K35" s="39">
        <v>1.5</v>
      </c>
      <c r="L35" s="40">
        <v>1</v>
      </c>
      <c r="M35" s="39">
        <v>4.7699999999999996</v>
      </c>
      <c r="N35" s="53" t="s">
        <v>24</v>
      </c>
      <c r="O35" s="53" t="s">
        <v>24</v>
      </c>
      <c r="P35" s="42">
        <v>1</v>
      </c>
      <c r="Q35" s="42">
        <v>7.22</v>
      </c>
      <c r="R35" s="53" t="s">
        <v>24</v>
      </c>
      <c r="S35" s="53" t="s">
        <v>24</v>
      </c>
      <c r="T35" s="53" t="s">
        <v>24</v>
      </c>
      <c r="U35" s="53" t="s">
        <v>24</v>
      </c>
      <c r="V35" s="58">
        <v>4</v>
      </c>
      <c r="W35" s="47">
        <v>0.48</v>
      </c>
      <c r="X35" s="46">
        <v>3</v>
      </c>
      <c r="Y35" s="47">
        <v>1.85</v>
      </c>
    </row>
    <row r="36" spans="2:25" ht="10.050000000000001" customHeight="1" x14ac:dyDescent="0.2">
      <c r="B36" s="23" t="s">
        <v>44</v>
      </c>
      <c r="C36" s="24"/>
      <c r="D36" s="37">
        <f>H36+P36+R36+V36</f>
        <v>54</v>
      </c>
      <c r="E36" s="50">
        <f>I36+Q36+S36+W36</f>
        <v>33.9</v>
      </c>
      <c r="F36" s="38">
        <v>31</v>
      </c>
      <c r="G36" s="39">
        <v>10.935483870967742</v>
      </c>
      <c r="H36" s="38">
        <v>42</v>
      </c>
      <c r="I36" s="39">
        <v>4.8499999999999996</v>
      </c>
      <c r="J36" s="53" t="s">
        <v>24</v>
      </c>
      <c r="K36" s="53" t="s">
        <v>24</v>
      </c>
      <c r="L36" s="53" t="s">
        <v>24</v>
      </c>
      <c r="M36" s="53" t="s">
        <v>24</v>
      </c>
      <c r="N36" s="53" t="s">
        <v>24</v>
      </c>
      <c r="O36" s="53" t="s">
        <v>24</v>
      </c>
      <c r="P36" s="42">
        <v>1</v>
      </c>
      <c r="Q36" s="554">
        <v>11.7</v>
      </c>
      <c r="R36" s="46">
        <v>3</v>
      </c>
      <c r="S36" s="47">
        <v>16.14</v>
      </c>
      <c r="T36" s="53" t="s">
        <v>24</v>
      </c>
      <c r="U36" s="53" t="s">
        <v>24</v>
      </c>
      <c r="V36" s="58">
        <v>8</v>
      </c>
      <c r="W36" s="47">
        <v>1.21</v>
      </c>
      <c r="X36" s="53" t="s">
        <v>24</v>
      </c>
      <c r="Y36" s="53" t="s">
        <v>24</v>
      </c>
    </row>
    <row r="37" spans="2:25" ht="10.050000000000001" customHeight="1" x14ac:dyDescent="0.2">
      <c r="B37" s="23" t="s">
        <v>45</v>
      </c>
      <c r="C37" s="24"/>
      <c r="D37" s="37">
        <f>H37+N37+R37</f>
        <v>17</v>
      </c>
      <c r="E37" s="50">
        <f>I37+O37+S37</f>
        <v>23.58</v>
      </c>
      <c r="F37" s="38">
        <v>28</v>
      </c>
      <c r="G37" s="39">
        <v>8.4214285714285708</v>
      </c>
      <c r="H37" s="38">
        <v>14</v>
      </c>
      <c r="I37" s="39">
        <v>5.61</v>
      </c>
      <c r="J37" s="53" t="s">
        <v>24</v>
      </c>
      <c r="K37" s="53" t="s">
        <v>24</v>
      </c>
      <c r="L37" s="53" t="s">
        <v>24</v>
      </c>
      <c r="M37" s="53" t="s">
        <v>24</v>
      </c>
      <c r="N37" s="42">
        <v>1</v>
      </c>
      <c r="O37" s="42">
        <v>11.37</v>
      </c>
      <c r="P37" s="53" t="s">
        <v>24</v>
      </c>
      <c r="Q37" s="53" t="s">
        <v>24</v>
      </c>
      <c r="R37" s="46">
        <v>2</v>
      </c>
      <c r="S37" s="47">
        <v>6.6</v>
      </c>
      <c r="T37" s="53" t="s">
        <v>24</v>
      </c>
      <c r="U37" s="53" t="s">
        <v>24</v>
      </c>
      <c r="V37" s="53" t="s">
        <v>24</v>
      </c>
      <c r="W37" s="53" t="s">
        <v>24</v>
      </c>
      <c r="X37" s="53" t="s">
        <v>24</v>
      </c>
      <c r="Y37" s="53" t="s">
        <v>24</v>
      </c>
    </row>
    <row r="38" spans="2:25" ht="10.050000000000001" customHeight="1" x14ac:dyDescent="0.2">
      <c r="B38" s="23" t="s">
        <v>46</v>
      </c>
      <c r="C38" s="24"/>
      <c r="D38" s="37">
        <f>H38+P38</f>
        <v>3</v>
      </c>
      <c r="E38" s="50">
        <f>I38+Q38</f>
        <v>22.11</v>
      </c>
      <c r="F38" s="38">
        <v>9</v>
      </c>
      <c r="G38" s="39">
        <v>24.566666666666666</v>
      </c>
      <c r="H38" s="38">
        <v>2</v>
      </c>
      <c r="I38" s="39">
        <v>4.3099999999999996</v>
      </c>
      <c r="J38" s="53" t="s">
        <v>24</v>
      </c>
      <c r="K38" s="53" t="s">
        <v>24</v>
      </c>
      <c r="L38" s="53" t="s">
        <v>24</v>
      </c>
      <c r="M38" s="53" t="s">
        <v>24</v>
      </c>
      <c r="N38" s="53" t="s">
        <v>24</v>
      </c>
      <c r="O38" s="53" t="s">
        <v>24</v>
      </c>
      <c r="P38" s="42">
        <v>1</v>
      </c>
      <c r="Q38" s="554">
        <v>17.8</v>
      </c>
      <c r="R38" s="53" t="s">
        <v>24</v>
      </c>
      <c r="S38" s="53" t="s">
        <v>24</v>
      </c>
      <c r="T38" s="53" t="s">
        <v>24</v>
      </c>
      <c r="U38" s="53" t="s">
        <v>24</v>
      </c>
      <c r="V38" s="53" t="s">
        <v>24</v>
      </c>
      <c r="W38" s="53" t="s">
        <v>24</v>
      </c>
      <c r="X38" s="53" t="s">
        <v>24</v>
      </c>
      <c r="Y38" s="53" t="s">
        <v>24</v>
      </c>
    </row>
    <row r="39" spans="2:25" ht="9" customHeight="1" x14ac:dyDescent="0.2">
      <c r="B39" s="23"/>
      <c r="C39" s="24"/>
      <c r="D39" s="54"/>
      <c r="E39" s="55"/>
      <c r="F39" s="54"/>
      <c r="G39" s="55"/>
      <c r="H39" s="54"/>
      <c r="I39" s="55"/>
      <c r="J39" s="54"/>
      <c r="K39" s="55"/>
      <c r="L39" s="54"/>
      <c r="M39" s="55"/>
      <c r="N39" s="56"/>
      <c r="O39" s="56"/>
      <c r="P39" s="56"/>
      <c r="Q39" s="56"/>
      <c r="R39" s="54"/>
      <c r="S39" s="55"/>
      <c r="T39" s="54"/>
      <c r="U39" s="54"/>
      <c r="V39" s="57"/>
      <c r="W39" s="55"/>
      <c r="X39" s="54"/>
      <c r="Y39" s="54"/>
    </row>
    <row r="40" spans="2:25" ht="10.050000000000001" customHeight="1" x14ac:dyDescent="0.2">
      <c r="B40" s="23" t="s">
        <v>47</v>
      </c>
      <c r="C40" s="24"/>
      <c r="D40" s="37">
        <f>H40</f>
        <v>4</v>
      </c>
      <c r="E40" s="36">
        <f>I40</f>
        <v>0.48</v>
      </c>
      <c r="F40" s="38">
        <v>17</v>
      </c>
      <c r="G40" s="39">
        <v>0.28235294117647058</v>
      </c>
      <c r="H40" s="38">
        <v>4</v>
      </c>
      <c r="I40" s="39">
        <v>0.48</v>
      </c>
      <c r="J40" s="53" t="s">
        <v>24</v>
      </c>
      <c r="K40" s="53" t="s">
        <v>24</v>
      </c>
      <c r="L40" s="53" t="s">
        <v>24</v>
      </c>
      <c r="M40" s="53" t="s">
        <v>24</v>
      </c>
      <c r="N40" s="53" t="s">
        <v>24</v>
      </c>
      <c r="O40" s="53" t="s">
        <v>24</v>
      </c>
      <c r="P40" s="53" t="s">
        <v>24</v>
      </c>
      <c r="Q40" s="53" t="s">
        <v>24</v>
      </c>
      <c r="R40" s="53" t="s">
        <v>24</v>
      </c>
      <c r="S40" s="53" t="s">
        <v>24</v>
      </c>
      <c r="T40" s="53" t="s">
        <v>24</v>
      </c>
      <c r="U40" s="53" t="s">
        <v>24</v>
      </c>
      <c r="V40" s="53" t="s">
        <v>24</v>
      </c>
      <c r="W40" s="53" t="s">
        <v>24</v>
      </c>
      <c r="X40" s="53" t="s">
        <v>24</v>
      </c>
      <c r="Y40" s="53" t="s">
        <v>24</v>
      </c>
    </row>
    <row r="41" spans="2:25" ht="10.050000000000001" customHeight="1" x14ac:dyDescent="0.2">
      <c r="B41" s="23" t="s">
        <v>48</v>
      </c>
      <c r="C41" s="24"/>
      <c r="D41" s="37">
        <f>H41+V41</f>
        <v>9</v>
      </c>
      <c r="E41" s="50">
        <f>I41+W41</f>
        <v>6.46</v>
      </c>
      <c r="F41" s="38">
        <v>9</v>
      </c>
      <c r="G41" s="39">
        <v>7.177777777777778</v>
      </c>
      <c r="H41" s="38">
        <v>5</v>
      </c>
      <c r="I41" s="39">
        <v>4.96</v>
      </c>
      <c r="J41" s="53" t="s">
        <v>24</v>
      </c>
      <c r="K41" s="53" t="s">
        <v>24</v>
      </c>
      <c r="L41" s="53" t="s">
        <v>24</v>
      </c>
      <c r="M41" s="53" t="s">
        <v>24</v>
      </c>
      <c r="N41" s="53" t="s">
        <v>24</v>
      </c>
      <c r="O41" s="53" t="s">
        <v>24</v>
      </c>
      <c r="P41" s="53" t="s">
        <v>24</v>
      </c>
      <c r="Q41" s="53" t="s">
        <v>24</v>
      </c>
      <c r="R41" s="53" t="s">
        <v>24</v>
      </c>
      <c r="S41" s="53" t="s">
        <v>24</v>
      </c>
      <c r="T41" s="53" t="s">
        <v>24</v>
      </c>
      <c r="U41" s="53" t="s">
        <v>24</v>
      </c>
      <c r="V41" s="58">
        <v>4</v>
      </c>
      <c r="W41" s="47">
        <v>1.5</v>
      </c>
      <c r="X41" s="53" t="s">
        <v>24</v>
      </c>
      <c r="Y41" s="53" t="s">
        <v>24</v>
      </c>
    </row>
    <row r="42" spans="2:25" ht="10.050000000000001" customHeight="1" x14ac:dyDescent="0.2">
      <c r="B42" s="23" t="s">
        <v>49</v>
      </c>
      <c r="C42" s="24"/>
      <c r="D42" s="37">
        <f>H42+J42+R42+T42</f>
        <v>8</v>
      </c>
      <c r="E42" s="50">
        <f>I42+K42+S42+U42</f>
        <v>22</v>
      </c>
      <c r="F42" s="38">
        <v>9</v>
      </c>
      <c r="G42" s="39">
        <v>24.444444444444443</v>
      </c>
      <c r="H42" s="38">
        <v>5</v>
      </c>
      <c r="I42" s="39">
        <v>1.51</v>
      </c>
      <c r="J42" s="40">
        <v>1</v>
      </c>
      <c r="K42" s="39">
        <v>1.69</v>
      </c>
      <c r="L42" s="53" t="s">
        <v>24</v>
      </c>
      <c r="M42" s="53" t="s">
        <v>24</v>
      </c>
      <c r="N42" s="53" t="s">
        <v>24</v>
      </c>
      <c r="O42" s="53" t="s">
        <v>24</v>
      </c>
      <c r="P42" s="53" t="s">
        <v>24</v>
      </c>
      <c r="Q42" s="53" t="s">
        <v>24</v>
      </c>
      <c r="R42" s="46">
        <v>1</v>
      </c>
      <c r="S42" s="47">
        <v>0.9</v>
      </c>
      <c r="T42" s="46">
        <v>1</v>
      </c>
      <c r="U42" s="47">
        <v>17.899999999999999</v>
      </c>
      <c r="V42" s="53" t="s">
        <v>24</v>
      </c>
      <c r="W42" s="53" t="s">
        <v>24</v>
      </c>
      <c r="X42" s="53" t="s">
        <v>24</v>
      </c>
      <c r="Y42" s="53" t="s">
        <v>24</v>
      </c>
    </row>
    <row r="43" spans="2:25" ht="10.050000000000001" customHeight="1" x14ac:dyDescent="0.2">
      <c r="B43" s="23" t="s">
        <v>50</v>
      </c>
      <c r="C43" s="24"/>
      <c r="D43" s="37">
        <f>H43+J43</f>
        <v>13</v>
      </c>
      <c r="E43" s="36">
        <f>I43+K43</f>
        <v>3.1900000000000004</v>
      </c>
      <c r="F43" s="38">
        <v>19</v>
      </c>
      <c r="G43" s="39">
        <v>1.6789473684210527</v>
      </c>
      <c r="H43" s="38">
        <v>12</v>
      </c>
      <c r="I43" s="39">
        <v>2.4700000000000002</v>
      </c>
      <c r="J43" s="40">
        <v>1</v>
      </c>
      <c r="K43" s="39">
        <v>0.72</v>
      </c>
      <c r="L43" s="53" t="s">
        <v>24</v>
      </c>
      <c r="M43" s="53" t="s">
        <v>24</v>
      </c>
      <c r="N43" s="53" t="s">
        <v>24</v>
      </c>
      <c r="O43" s="53" t="s">
        <v>24</v>
      </c>
      <c r="P43" s="53" t="s">
        <v>24</v>
      </c>
      <c r="Q43" s="53" t="s">
        <v>24</v>
      </c>
      <c r="R43" s="53" t="s">
        <v>24</v>
      </c>
      <c r="S43" s="53" t="s">
        <v>24</v>
      </c>
      <c r="T43" s="53" t="s">
        <v>24</v>
      </c>
      <c r="U43" s="53" t="s">
        <v>24</v>
      </c>
      <c r="V43" s="53" t="s">
        <v>24</v>
      </c>
      <c r="W43" s="53" t="s">
        <v>24</v>
      </c>
      <c r="X43" s="53" t="s">
        <v>24</v>
      </c>
      <c r="Y43" s="53" t="s">
        <v>24</v>
      </c>
    </row>
    <row r="44" spans="2:25" ht="10.050000000000001" customHeight="1" x14ac:dyDescent="0.2">
      <c r="B44" s="23" t="s">
        <v>51</v>
      </c>
      <c r="C44" s="24"/>
      <c r="D44" s="37">
        <f>H44+J44+R44+V44</f>
        <v>13</v>
      </c>
      <c r="E44" s="50">
        <f>I44+K44+S44+W44</f>
        <v>19.39</v>
      </c>
      <c r="F44" s="38">
        <v>11</v>
      </c>
      <c r="G44" s="39">
        <v>17.627272727272729</v>
      </c>
      <c r="H44" s="38">
        <v>10</v>
      </c>
      <c r="I44" s="39">
        <v>1.66</v>
      </c>
      <c r="J44" s="40">
        <v>1</v>
      </c>
      <c r="K44" s="39">
        <v>1.1399999999999999</v>
      </c>
      <c r="L44" s="53" t="s">
        <v>24</v>
      </c>
      <c r="M44" s="53" t="s">
        <v>24</v>
      </c>
      <c r="N44" s="53" t="s">
        <v>24</v>
      </c>
      <c r="O44" s="53" t="s">
        <v>24</v>
      </c>
      <c r="P44" s="53" t="s">
        <v>24</v>
      </c>
      <c r="Q44" s="53" t="s">
        <v>24</v>
      </c>
      <c r="R44" s="46">
        <v>1</v>
      </c>
      <c r="S44" s="47">
        <v>15.89</v>
      </c>
      <c r="T44" s="53" t="s">
        <v>24</v>
      </c>
      <c r="U44" s="53" t="s">
        <v>24</v>
      </c>
      <c r="V44" s="58">
        <v>1</v>
      </c>
      <c r="W44" s="47">
        <v>0.7</v>
      </c>
      <c r="X44" s="53" t="s">
        <v>24</v>
      </c>
      <c r="Y44" s="53" t="s">
        <v>24</v>
      </c>
    </row>
    <row r="45" spans="2:25" ht="9" customHeight="1" x14ac:dyDescent="0.2">
      <c r="B45" s="23"/>
      <c r="C45" s="24"/>
      <c r="D45" s="54"/>
      <c r="E45" s="55"/>
      <c r="F45" s="54"/>
      <c r="G45" s="55"/>
      <c r="H45" s="54"/>
      <c r="I45" s="55"/>
      <c r="J45" s="54"/>
      <c r="K45" s="55"/>
      <c r="L45" s="59"/>
      <c r="M45" s="59"/>
      <c r="N45" s="56"/>
      <c r="O45" s="56"/>
      <c r="P45" s="56"/>
      <c r="Q45" s="56"/>
      <c r="R45" s="54"/>
      <c r="S45" s="55"/>
      <c r="T45" s="54"/>
      <c r="U45" s="54"/>
      <c r="V45" s="57"/>
      <c r="W45" s="55"/>
      <c r="X45" s="54"/>
      <c r="Y45" s="54"/>
    </row>
    <row r="46" spans="2:25" ht="10.050000000000001" customHeight="1" x14ac:dyDescent="0.2">
      <c r="B46" s="23" t="s">
        <v>52</v>
      </c>
      <c r="C46" s="24"/>
      <c r="D46" s="37">
        <f>J46</f>
        <v>1</v>
      </c>
      <c r="E46" s="36">
        <f>K46</f>
        <v>2.1800000000000002</v>
      </c>
      <c r="F46" s="38">
        <v>7</v>
      </c>
      <c r="G46" s="39">
        <v>3.1142857142857143</v>
      </c>
      <c r="H46" s="53" t="s">
        <v>24</v>
      </c>
      <c r="I46" s="53" t="s">
        <v>24</v>
      </c>
      <c r="J46" s="40">
        <v>1</v>
      </c>
      <c r="K46" s="39">
        <v>2.1800000000000002</v>
      </c>
      <c r="L46" s="53" t="s">
        <v>24</v>
      </c>
      <c r="M46" s="53" t="s">
        <v>24</v>
      </c>
      <c r="N46" s="53" t="s">
        <v>24</v>
      </c>
      <c r="O46" s="53" t="s">
        <v>24</v>
      </c>
      <c r="P46" s="53" t="s">
        <v>24</v>
      </c>
      <c r="Q46" s="53" t="s">
        <v>24</v>
      </c>
      <c r="R46" s="53" t="s">
        <v>24</v>
      </c>
      <c r="S46" s="53" t="s">
        <v>24</v>
      </c>
      <c r="T46" s="53" t="s">
        <v>24</v>
      </c>
      <c r="U46" s="53" t="s">
        <v>24</v>
      </c>
      <c r="V46" s="53" t="s">
        <v>24</v>
      </c>
      <c r="W46" s="53" t="s">
        <v>24</v>
      </c>
      <c r="X46" s="53" t="s">
        <v>24</v>
      </c>
      <c r="Y46" s="53" t="s">
        <v>24</v>
      </c>
    </row>
    <row r="47" spans="2:25" ht="10.050000000000001" customHeight="1" x14ac:dyDescent="0.2">
      <c r="B47" s="23" t="s">
        <v>53</v>
      </c>
      <c r="C47" s="24"/>
      <c r="D47" s="37">
        <f>H47+J47+N47+R47+V47</f>
        <v>20</v>
      </c>
      <c r="E47" s="50">
        <f>I47+K47+O47+S47+W47</f>
        <v>25.72</v>
      </c>
      <c r="F47" s="38">
        <v>24</v>
      </c>
      <c r="G47" s="39">
        <v>10.716666666666667</v>
      </c>
      <c r="H47" s="38">
        <v>14</v>
      </c>
      <c r="I47" s="39">
        <v>3.69</v>
      </c>
      <c r="J47" s="40">
        <v>2</v>
      </c>
      <c r="K47" s="39">
        <v>3.77</v>
      </c>
      <c r="L47" s="53" t="s">
        <v>24</v>
      </c>
      <c r="M47" s="53" t="s">
        <v>24</v>
      </c>
      <c r="N47" s="42">
        <v>1</v>
      </c>
      <c r="O47" s="42">
        <v>10.130000000000001</v>
      </c>
      <c r="P47" s="53" t="s">
        <v>24</v>
      </c>
      <c r="Q47" s="53" t="s">
        <v>24</v>
      </c>
      <c r="R47" s="46">
        <v>1</v>
      </c>
      <c r="S47" s="47">
        <v>7.59</v>
      </c>
      <c r="T47" s="53" t="s">
        <v>24</v>
      </c>
      <c r="U47" s="53" t="s">
        <v>24</v>
      </c>
      <c r="V47" s="58">
        <v>2</v>
      </c>
      <c r="W47" s="47">
        <v>0.54</v>
      </c>
      <c r="X47" s="53" t="s">
        <v>24</v>
      </c>
      <c r="Y47" s="53" t="s">
        <v>24</v>
      </c>
    </row>
    <row r="48" spans="2:25" ht="10.050000000000001" customHeight="1" x14ac:dyDescent="0.2">
      <c r="B48" s="23" t="s">
        <v>54</v>
      </c>
      <c r="C48" s="24"/>
      <c r="D48" s="37">
        <f>H48+J48+L48+R48+T48+V48</f>
        <v>22</v>
      </c>
      <c r="E48" s="50">
        <f>I48+K48+M48+S48+U48+W48</f>
        <v>99.500000000000014</v>
      </c>
      <c r="F48" s="38">
        <v>40</v>
      </c>
      <c r="G48" s="39">
        <v>24.875000000000004</v>
      </c>
      <c r="H48" s="38">
        <v>15</v>
      </c>
      <c r="I48" s="39">
        <v>3.55</v>
      </c>
      <c r="J48" s="40">
        <v>2</v>
      </c>
      <c r="K48" s="39">
        <v>4.93</v>
      </c>
      <c r="L48" s="40">
        <v>2</v>
      </c>
      <c r="M48" s="39">
        <v>11.17</v>
      </c>
      <c r="N48" s="53" t="s">
        <v>24</v>
      </c>
      <c r="O48" s="53" t="s">
        <v>24</v>
      </c>
      <c r="P48" s="53" t="s">
        <v>24</v>
      </c>
      <c r="Q48" s="53" t="s">
        <v>24</v>
      </c>
      <c r="R48" s="46">
        <v>1</v>
      </c>
      <c r="S48" s="47">
        <v>22.6</v>
      </c>
      <c r="T48" s="46">
        <v>1</v>
      </c>
      <c r="U48" s="47">
        <v>51.96</v>
      </c>
      <c r="V48" s="58">
        <v>1</v>
      </c>
      <c r="W48" s="47">
        <v>5.29</v>
      </c>
      <c r="X48" s="53" t="s">
        <v>24</v>
      </c>
      <c r="Y48" s="53" t="s">
        <v>24</v>
      </c>
    </row>
    <row r="49" spans="1:25" ht="10.050000000000001" customHeight="1" x14ac:dyDescent="0.2">
      <c r="B49" s="23" t="s">
        <v>55</v>
      </c>
      <c r="C49" s="24"/>
      <c r="D49" s="53" t="s">
        <v>24</v>
      </c>
      <c r="E49" s="53" t="s">
        <v>24</v>
      </c>
      <c r="F49" s="53" t="s">
        <v>24</v>
      </c>
      <c r="G49" s="53" t="s">
        <v>24</v>
      </c>
      <c r="H49" s="53" t="s">
        <v>24</v>
      </c>
      <c r="I49" s="53" t="s">
        <v>24</v>
      </c>
      <c r="J49" s="53" t="s">
        <v>24</v>
      </c>
      <c r="K49" s="53" t="s">
        <v>24</v>
      </c>
      <c r="L49" s="53" t="s">
        <v>24</v>
      </c>
      <c r="M49" s="53" t="s">
        <v>24</v>
      </c>
      <c r="N49" s="53" t="s">
        <v>24</v>
      </c>
      <c r="O49" s="53" t="s">
        <v>24</v>
      </c>
      <c r="P49" s="53" t="s">
        <v>24</v>
      </c>
      <c r="Q49" s="53" t="s">
        <v>24</v>
      </c>
      <c r="R49" s="53" t="s">
        <v>24</v>
      </c>
      <c r="S49" s="53" t="s">
        <v>24</v>
      </c>
      <c r="T49" s="53" t="s">
        <v>24</v>
      </c>
      <c r="U49" s="53" t="s">
        <v>24</v>
      </c>
      <c r="V49" s="53" t="s">
        <v>24</v>
      </c>
      <c r="W49" s="53" t="s">
        <v>24</v>
      </c>
      <c r="X49" s="53" t="s">
        <v>24</v>
      </c>
      <c r="Y49" s="53" t="s">
        <v>24</v>
      </c>
    </row>
    <row r="50" spans="1:25" ht="4.5" customHeight="1" thickBot="1" x14ac:dyDescent="0.25">
      <c r="A50" s="1"/>
      <c r="B50" s="1"/>
      <c r="C50" s="25"/>
      <c r="D50" s="26"/>
      <c r="E50" s="27"/>
      <c r="F50" s="26"/>
      <c r="G50" s="27"/>
      <c r="H50" s="26"/>
      <c r="I50" s="27"/>
      <c r="J50" s="26"/>
      <c r="K50" s="27"/>
      <c r="L50" s="26"/>
      <c r="M50" s="27"/>
      <c r="N50" s="26"/>
      <c r="O50" s="27"/>
      <c r="P50" s="26"/>
      <c r="Q50" s="27"/>
      <c r="R50" s="26"/>
      <c r="S50" s="27"/>
      <c r="T50" s="26"/>
      <c r="U50" s="27"/>
      <c r="V50" s="26"/>
      <c r="W50" s="27"/>
      <c r="X50" s="26"/>
      <c r="Y50" s="27"/>
    </row>
    <row r="51" spans="1:25" ht="4.5" customHeight="1" thickTop="1" x14ac:dyDescent="0.2">
      <c r="B51" s="28"/>
      <c r="C51" s="29"/>
      <c r="D51" s="28"/>
      <c r="E51" s="28"/>
    </row>
    <row r="52" spans="1:25" s="30" customFormat="1" ht="9" customHeight="1" x14ac:dyDescent="0.2">
      <c r="A52" s="2" t="s">
        <v>56</v>
      </c>
      <c r="B52" s="2"/>
      <c r="C52" s="29"/>
      <c r="D52" s="4"/>
      <c r="E52" s="4"/>
      <c r="F52" s="4"/>
      <c r="G52" s="4"/>
      <c r="H52" s="4"/>
      <c r="I52" s="4"/>
      <c r="J52" s="4"/>
    </row>
    <row r="53" spans="1:25" s="30" customFormat="1" ht="9.6" x14ac:dyDescent="0.2">
      <c r="A53" s="2" t="s">
        <v>57</v>
      </c>
      <c r="B53" s="2"/>
      <c r="C53" s="4"/>
      <c r="D53" s="48"/>
      <c r="E53" s="49"/>
      <c r="F53" s="48"/>
      <c r="G53" s="4"/>
      <c r="H53" s="48"/>
      <c r="I53" s="49"/>
      <c r="J53" s="48"/>
      <c r="K53" s="32"/>
      <c r="L53" s="31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2"/>
      <c r="X53" s="31"/>
      <c r="Y53" s="32"/>
    </row>
    <row r="54" spans="1:25" s="30" customFormat="1" ht="9.6" x14ac:dyDescent="0.2">
      <c r="A54" s="2" t="s">
        <v>58</v>
      </c>
      <c r="B54" s="33"/>
      <c r="C54" s="4"/>
      <c r="D54" s="4"/>
      <c r="E54" s="4"/>
      <c r="F54" s="4"/>
      <c r="G54" s="4"/>
      <c r="H54" s="4"/>
      <c r="I54" s="4"/>
      <c r="J54" s="4"/>
    </row>
    <row r="55" spans="1:25" s="30" customFormat="1" ht="9.6" x14ac:dyDescent="0.2">
      <c r="A55" s="2" t="s">
        <v>59</v>
      </c>
      <c r="B55" s="2"/>
      <c r="C55" s="4"/>
      <c r="D55" s="4"/>
      <c r="E55" s="4"/>
      <c r="F55" s="4"/>
      <c r="G55" s="4"/>
      <c r="H55" s="4"/>
      <c r="I55" s="4"/>
      <c r="J55" s="4"/>
    </row>
    <row r="56" spans="1:25" x14ac:dyDescent="0.2">
      <c r="D56" s="34"/>
      <c r="F56" s="34"/>
      <c r="H56" s="34"/>
      <c r="J56" s="34"/>
      <c r="L56" s="34"/>
      <c r="N56" s="34"/>
      <c r="P56" s="34"/>
      <c r="R56" s="34"/>
      <c r="T56" s="34"/>
      <c r="V56" s="34"/>
      <c r="X56" s="34"/>
    </row>
  </sheetData>
  <mergeCells count="33">
    <mergeCell ref="X4:X5"/>
    <mergeCell ref="Y4:Y5"/>
    <mergeCell ref="X2:Y3"/>
    <mergeCell ref="K4:K5"/>
    <mergeCell ref="L4:L5"/>
    <mergeCell ref="M4:M5"/>
    <mergeCell ref="N4:N5"/>
    <mergeCell ref="L2:M3"/>
    <mergeCell ref="N2:O3"/>
    <mergeCell ref="J2:K3"/>
    <mergeCell ref="J4:J5"/>
    <mergeCell ref="P2:Q3"/>
    <mergeCell ref="W4:W5"/>
    <mergeCell ref="T2:U3"/>
    <mergeCell ref="O4:O5"/>
    <mergeCell ref="U4:U5"/>
    <mergeCell ref="R2:S3"/>
    <mergeCell ref="V4:V5"/>
    <mergeCell ref="T4:T5"/>
    <mergeCell ref="P4:P5"/>
    <mergeCell ref="Q4:Q5"/>
    <mergeCell ref="R4:R5"/>
    <mergeCell ref="V2:W3"/>
    <mergeCell ref="S4:S5"/>
    <mergeCell ref="B2:C5"/>
    <mergeCell ref="D2:E3"/>
    <mergeCell ref="F2:F5"/>
    <mergeCell ref="G2:G5"/>
    <mergeCell ref="H2:I3"/>
    <mergeCell ref="D4:D5"/>
    <mergeCell ref="E4:E5"/>
    <mergeCell ref="H4:H5"/>
    <mergeCell ref="I4:I5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8" scale="129" fitToWidth="0" fitToHeight="0" orientation="landscape" r:id="rId1"/>
  <headerFooter alignWithMargins="0">
    <oddHeader>&amp;L&amp;9都市公園&amp;R&amp;9&amp;F　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9"/>
  <sheetViews>
    <sheetView zoomScaleNormal="100" workbookViewId="0"/>
  </sheetViews>
  <sheetFormatPr defaultColWidth="10.109375" defaultRowHeight="9" x14ac:dyDescent="0.2"/>
  <cols>
    <col min="1" max="1" width="0.6640625" style="279" customWidth="1"/>
    <col min="2" max="2" width="10.6640625" style="279" customWidth="1"/>
    <col min="3" max="3" width="0.88671875" style="279" customWidth="1"/>
    <col min="4" max="5" width="10.6640625" style="279" customWidth="1"/>
    <col min="6" max="8" width="10.33203125" style="279" customWidth="1"/>
    <col min="9" max="16384" width="10.109375" style="279"/>
  </cols>
  <sheetData>
    <row r="1" spans="1:8" ht="12" customHeight="1" thickBot="1" x14ac:dyDescent="0.25">
      <c r="A1" s="70" t="s">
        <v>391</v>
      </c>
      <c r="B1" s="302"/>
      <c r="C1" s="2"/>
      <c r="D1" s="2"/>
      <c r="E1" s="2"/>
      <c r="F1" s="2"/>
      <c r="G1" s="2"/>
      <c r="H1" s="3" t="s">
        <v>598</v>
      </c>
    </row>
    <row r="2" spans="1:8" s="5" customFormat="1" ht="10.5" customHeight="1" thickTop="1" x14ac:dyDescent="0.2">
      <c r="A2" s="82"/>
      <c r="B2" s="562" t="s">
        <v>392</v>
      </c>
      <c r="C2" s="385"/>
      <c r="D2" s="394" t="s">
        <v>393</v>
      </c>
      <c r="E2" s="394" t="s">
        <v>394</v>
      </c>
      <c r="F2" s="555" t="s">
        <v>395</v>
      </c>
      <c r="G2" s="555"/>
      <c r="H2" s="394" t="s">
        <v>396</v>
      </c>
    </row>
    <row r="3" spans="1:8" s="5" customFormat="1" ht="10.5" customHeight="1" x14ac:dyDescent="0.2">
      <c r="A3" s="159"/>
      <c r="B3" s="563"/>
      <c r="C3" s="386"/>
      <c r="D3" s="395" t="s">
        <v>397</v>
      </c>
      <c r="E3" s="395" t="s">
        <v>398</v>
      </c>
      <c r="F3" s="396" t="s">
        <v>399</v>
      </c>
      <c r="G3" s="254" t="s">
        <v>400</v>
      </c>
      <c r="H3" s="395" t="s">
        <v>401</v>
      </c>
    </row>
    <row r="4" spans="1:8" s="5" customFormat="1" ht="1.5" hidden="1" customHeight="1" x14ac:dyDescent="0.2">
      <c r="A4" s="155"/>
      <c r="B4" s="392"/>
      <c r="C4" s="392"/>
      <c r="D4" s="431"/>
      <c r="E4" s="303">
        <f t="shared" ref="E4:H5" si="0">SUM(E5:E6)</f>
        <v>2</v>
      </c>
      <c r="F4" s="303">
        <f t="shared" si="0"/>
        <v>49</v>
      </c>
      <c r="G4" s="303">
        <f t="shared" si="0"/>
        <v>5</v>
      </c>
      <c r="H4" s="303">
        <f t="shared" si="0"/>
        <v>1782</v>
      </c>
    </row>
    <row r="5" spans="1:8" ht="9.6" x14ac:dyDescent="0.2">
      <c r="A5" s="2"/>
      <c r="B5" s="391" t="s">
        <v>402</v>
      </c>
      <c r="C5" s="304"/>
      <c r="D5" s="305">
        <v>1493</v>
      </c>
      <c r="E5" s="305">
        <f t="shared" si="0"/>
        <v>1</v>
      </c>
      <c r="F5" s="305">
        <f t="shared" si="0"/>
        <v>40</v>
      </c>
      <c r="G5" s="305">
        <f t="shared" si="0"/>
        <v>4</v>
      </c>
      <c r="H5" s="305">
        <f t="shared" si="0"/>
        <v>1450</v>
      </c>
    </row>
    <row r="6" spans="1:8" ht="9.6" x14ac:dyDescent="0.2">
      <c r="A6" s="2"/>
      <c r="B6" s="390" t="s">
        <v>231</v>
      </c>
      <c r="C6" s="24"/>
      <c r="D6" s="289">
        <v>341</v>
      </c>
      <c r="E6" s="442">
        <v>1</v>
      </c>
      <c r="F6" s="442">
        <v>9</v>
      </c>
      <c r="G6" s="289">
        <v>1</v>
      </c>
      <c r="H6" s="289">
        <v>332</v>
      </c>
    </row>
    <row r="7" spans="1:8" ht="9.6" x14ac:dyDescent="0.2">
      <c r="A7" s="2"/>
      <c r="B7" s="390" t="s">
        <v>23</v>
      </c>
      <c r="C7" s="24"/>
      <c r="D7" s="289">
        <v>1152</v>
      </c>
      <c r="E7" s="455">
        <v>0</v>
      </c>
      <c r="F7" s="442">
        <v>31</v>
      </c>
      <c r="G7" s="289">
        <v>3</v>
      </c>
      <c r="H7" s="289">
        <v>1118</v>
      </c>
    </row>
    <row r="8" spans="1:8" ht="3.75" customHeight="1" thickBot="1" x14ac:dyDescent="0.25">
      <c r="A8" s="70"/>
      <c r="B8" s="70"/>
      <c r="C8" s="70"/>
      <c r="D8" s="306"/>
      <c r="E8" s="307"/>
      <c r="F8" s="307"/>
      <c r="G8" s="307"/>
      <c r="H8" s="307"/>
    </row>
    <row r="9" spans="1:8" ht="4.5" customHeight="1" thickTop="1" x14ac:dyDescent="0.2">
      <c r="A9" s="2"/>
      <c r="B9" s="389"/>
      <c r="C9" s="389"/>
      <c r="D9" s="389"/>
      <c r="E9" s="389"/>
      <c r="F9" s="389"/>
      <c r="G9" s="389"/>
      <c r="H9" s="389"/>
    </row>
    <row r="10" spans="1:8" ht="9.6" x14ac:dyDescent="0.2">
      <c r="A10" s="2"/>
      <c r="B10" s="389"/>
      <c r="C10" s="389"/>
      <c r="D10" s="389"/>
      <c r="E10" s="389"/>
      <c r="F10" s="389"/>
      <c r="G10" s="389"/>
      <c r="H10" s="389"/>
    </row>
    <row r="11" spans="1:8" ht="12" customHeight="1" thickBot="1" x14ac:dyDescent="0.25">
      <c r="A11" s="2" t="s">
        <v>403</v>
      </c>
      <c r="B11" s="389"/>
      <c r="C11" s="389"/>
      <c r="D11" s="389"/>
      <c r="E11" s="389"/>
      <c r="F11" s="389"/>
      <c r="G11" s="389"/>
      <c r="H11" s="389"/>
    </row>
    <row r="12" spans="1:8" ht="10.5" customHeight="1" thickTop="1" x14ac:dyDescent="0.2">
      <c r="A12" s="308"/>
      <c r="B12" s="562" t="s">
        <v>392</v>
      </c>
      <c r="C12" s="385"/>
      <c r="D12" s="567" t="s">
        <v>338</v>
      </c>
      <c r="E12" s="569" t="s">
        <v>404</v>
      </c>
      <c r="F12" s="569" t="s">
        <v>405</v>
      </c>
      <c r="G12" s="569" t="s">
        <v>406</v>
      </c>
      <c r="H12" s="565" t="s">
        <v>407</v>
      </c>
    </row>
    <row r="13" spans="1:8" ht="9.6" x14ac:dyDescent="0.2">
      <c r="A13" s="309"/>
      <c r="B13" s="563"/>
      <c r="C13" s="386"/>
      <c r="D13" s="568"/>
      <c r="E13" s="570"/>
      <c r="F13" s="570"/>
      <c r="G13" s="570"/>
      <c r="H13" s="566"/>
    </row>
    <row r="14" spans="1:8" ht="3.75" customHeight="1" x14ac:dyDescent="0.2">
      <c r="A14" s="72"/>
      <c r="B14" s="392"/>
      <c r="C14" s="392"/>
      <c r="D14" s="431"/>
      <c r="E14" s="393"/>
      <c r="F14" s="393"/>
      <c r="G14" s="393"/>
      <c r="H14" s="393"/>
    </row>
    <row r="15" spans="1:8" ht="9.6" x14ac:dyDescent="0.2">
      <c r="A15" s="2"/>
      <c r="B15" s="391" t="s">
        <v>402</v>
      </c>
      <c r="C15" s="285"/>
      <c r="D15" s="303">
        <f>SUM(D16:D17)</f>
        <v>1450</v>
      </c>
      <c r="E15" s="305">
        <f>SUM(E16:E17)</f>
        <v>52</v>
      </c>
      <c r="F15" s="305">
        <f>SUM(F16:F17)</f>
        <v>1391</v>
      </c>
      <c r="G15" s="305">
        <f>SUM(G16:G17)</f>
        <v>0</v>
      </c>
      <c r="H15" s="305">
        <f>SUM(H16:H17)</f>
        <v>7</v>
      </c>
    </row>
    <row r="16" spans="1:8" ht="9.6" x14ac:dyDescent="0.2">
      <c r="A16" s="2"/>
      <c r="B16" s="390" t="s">
        <v>231</v>
      </c>
      <c r="C16" s="24"/>
      <c r="D16" s="456">
        <v>332</v>
      </c>
      <c r="E16" s="457">
        <v>16</v>
      </c>
      <c r="F16" s="311">
        <v>309</v>
      </c>
      <c r="G16" s="311">
        <v>0</v>
      </c>
      <c r="H16" s="311">
        <v>7</v>
      </c>
    </row>
    <row r="17" spans="1:8" ht="9.6" x14ac:dyDescent="0.2">
      <c r="A17" s="2"/>
      <c r="B17" s="390" t="s">
        <v>23</v>
      </c>
      <c r="C17" s="24"/>
      <c r="D17" s="456">
        <v>1118</v>
      </c>
      <c r="E17" s="457">
        <v>36</v>
      </c>
      <c r="F17" s="311">
        <v>1082</v>
      </c>
      <c r="G17" s="312">
        <v>0</v>
      </c>
      <c r="H17" s="311">
        <v>0</v>
      </c>
    </row>
    <row r="18" spans="1:8" ht="3" customHeight="1" thickBot="1" x14ac:dyDescent="0.25">
      <c r="A18" s="1"/>
      <c r="B18" s="1"/>
      <c r="C18" s="1"/>
      <c r="D18" s="313"/>
      <c r="E18" s="1"/>
      <c r="F18" s="1"/>
      <c r="G18" s="1"/>
      <c r="H18" s="1"/>
    </row>
    <row r="19" spans="1:8" ht="3" customHeight="1" thickTop="1" x14ac:dyDescent="0.2"/>
  </sheetData>
  <mergeCells count="8">
    <mergeCell ref="H12:H13"/>
    <mergeCell ref="B2:B3"/>
    <mergeCell ref="F2:G2"/>
    <mergeCell ref="B12:B13"/>
    <mergeCell ref="D12:D13"/>
    <mergeCell ref="E12:E13"/>
    <mergeCell ref="F12:F13"/>
    <mergeCell ref="G12:G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25" orientation="portrait" r:id="rId1"/>
  <headerFooter alignWithMargins="0">
    <oddHeader>&amp;L&amp;9公害健康被害者認定状況&amp;R&amp;8 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9"/>
  <sheetViews>
    <sheetView zoomScaleNormal="100" zoomScaleSheetLayoutView="130" workbookViewId="0"/>
  </sheetViews>
  <sheetFormatPr defaultColWidth="9" defaultRowHeight="9" x14ac:dyDescent="0.2"/>
  <cols>
    <col min="1" max="1" width="1.109375" style="279" customWidth="1"/>
    <col min="2" max="2" width="23.88671875" style="279" bestFit="1" customWidth="1"/>
    <col min="3" max="3" width="1.109375" style="279" customWidth="1"/>
    <col min="4" max="6" width="6.88671875" style="279" customWidth="1"/>
    <col min="7" max="16384" width="9" style="279"/>
  </cols>
  <sheetData>
    <row r="1" spans="1:6" ht="12" customHeight="1" thickBot="1" x14ac:dyDescent="0.25">
      <c r="A1" s="297" t="s">
        <v>408</v>
      </c>
      <c r="B1" s="2"/>
      <c r="C1" s="2"/>
      <c r="D1" s="2"/>
      <c r="E1" s="2"/>
      <c r="F1" s="3" t="s">
        <v>599</v>
      </c>
    </row>
    <row r="2" spans="1:6" ht="12" customHeight="1" thickTop="1" x14ac:dyDescent="0.2">
      <c r="A2" s="562" t="s">
        <v>61</v>
      </c>
      <c r="B2" s="562"/>
      <c r="C2" s="152"/>
      <c r="D2" s="572" t="s">
        <v>409</v>
      </c>
      <c r="E2" s="574" t="s">
        <v>410</v>
      </c>
      <c r="F2" s="574" t="s">
        <v>411</v>
      </c>
    </row>
    <row r="3" spans="1:6" ht="9.75" customHeight="1" x14ac:dyDescent="0.2">
      <c r="A3" s="563"/>
      <c r="B3" s="563"/>
      <c r="C3" s="314"/>
      <c r="D3" s="573"/>
      <c r="E3" s="575"/>
      <c r="F3" s="575"/>
    </row>
    <row r="4" spans="1:6" s="281" customFormat="1" ht="11.25" customHeight="1" x14ac:dyDescent="0.2">
      <c r="A4" s="3"/>
      <c r="B4" s="3"/>
      <c r="C4" s="315"/>
      <c r="D4" s="121" t="s">
        <v>412</v>
      </c>
      <c r="E4" s="316" t="s">
        <v>413</v>
      </c>
      <c r="F4" s="3" t="s">
        <v>413</v>
      </c>
    </row>
    <row r="5" spans="1:6" ht="9.6" x14ac:dyDescent="0.2">
      <c r="A5" s="576" t="s">
        <v>373</v>
      </c>
      <c r="B5" s="576"/>
      <c r="C5" s="304"/>
      <c r="D5" s="287">
        <v>2</v>
      </c>
      <c r="E5" s="287">
        <v>6</v>
      </c>
      <c r="F5" s="287">
        <v>4</v>
      </c>
    </row>
    <row r="6" spans="1:6" ht="4.5" customHeight="1" x14ac:dyDescent="0.2">
      <c r="A6" s="296"/>
      <c r="B6" s="296"/>
      <c r="C6" s="304"/>
      <c r="D6" s="110"/>
      <c r="E6" s="110"/>
      <c r="F6" s="110"/>
    </row>
    <row r="7" spans="1:6" ht="9.6" x14ac:dyDescent="0.2">
      <c r="A7" s="571" t="s">
        <v>231</v>
      </c>
      <c r="B7" s="571"/>
      <c r="C7" s="24"/>
      <c r="D7" s="289">
        <v>1</v>
      </c>
      <c r="E7" s="289">
        <v>4</v>
      </c>
      <c r="F7" s="289">
        <v>2</v>
      </c>
    </row>
    <row r="8" spans="1:6" ht="9.6" x14ac:dyDescent="0.2">
      <c r="A8" s="571" t="s">
        <v>23</v>
      </c>
      <c r="B8" s="571"/>
      <c r="C8" s="24"/>
      <c r="D8" s="289">
        <v>2</v>
      </c>
      <c r="E8" s="289">
        <v>3</v>
      </c>
      <c r="F8" s="289">
        <v>3</v>
      </c>
    </row>
    <row r="9" spans="1:6" ht="9.6" x14ac:dyDescent="0.2">
      <c r="A9" s="571" t="s">
        <v>84</v>
      </c>
      <c r="B9" s="571"/>
      <c r="C9" s="317"/>
      <c r="D9" s="289">
        <v>0</v>
      </c>
      <c r="E9" s="289">
        <v>3</v>
      </c>
      <c r="F9" s="289" t="s">
        <v>414</v>
      </c>
    </row>
    <row r="10" spans="1:6" ht="9.6" x14ac:dyDescent="0.2">
      <c r="A10" s="571" t="s">
        <v>26</v>
      </c>
      <c r="B10" s="577"/>
      <c r="C10" s="317"/>
      <c r="D10" s="289">
        <v>0</v>
      </c>
      <c r="E10" s="289">
        <v>2</v>
      </c>
      <c r="F10" s="289" t="s">
        <v>414</v>
      </c>
    </row>
    <row r="11" spans="1:6" ht="3.75" customHeight="1" x14ac:dyDescent="0.2">
      <c r="A11" s="2"/>
      <c r="B11" s="2"/>
      <c r="C11" s="92"/>
      <c r="D11" s="289"/>
      <c r="E11" s="289"/>
      <c r="F11" s="289"/>
    </row>
    <row r="12" spans="1:6" ht="9.6" x14ac:dyDescent="0.2">
      <c r="A12" s="571" t="s">
        <v>33</v>
      </c>
      <c r="B12" s="571"/>
      <c r="C12" s="317"/>
      <c r="D12" s="289">
        <v>0</v>
      </c>
      <c r="E12" s="289">
        <v>0</v>
      </c>
      <c r="F12" s="289">
        <v>0</v>
      </c>
    </row>
    <row r="13" spans="1:6" ht="9.6" x14ac:dyDescent="0.2">
      <c r="A13" s="571" t="s">
        <v>415</v>
      </c>
      <c r="B13" s="571"/>
      <c r="C13" s="317"/>
      <c r="D13" s="289">
        <v>0</v>
      </c>
      <c r="E13" s="289">
        <v>3</v>
      </c>
      <c r="F13" s="289">
        <v>1</v>
      </c>
    </row>
    <row r="14" spans="1:6" ht="9.6" x14ac:dyDescent="0.2">
      <c r="A14" s="2"/>
      <c r="B14" s="2" t="s">
        <v>416</v>
      </c>
      <c r="C14" s="92"/>
      <c r="D14" s="289"/>
      <c r="E14" s="289"/>
      <c r="F14" s="289"/>
    </row>
    <row r="15" spans="1:6" ht="9.6" x14ac:dyDescent="0.2">
      <c r="A15" s="2"/>
      <c r="B15" s="2" t="s">
        <v>417</v>
      </c>
      <c r="C15" s="92"/>
      <c r="D15" s="110"/>
      <c r="E15" s="110"/>
      <c r="F15" s="110"/>
    </row>
    <row r="16" spans="1:6" ht="9.6" x14ac:dyDescent="0.2">
      <c r="A16" s="2"/>
      <c r="B16" s="2" t="s">
        <v>418</v>
      </c>
      <c r="C16" s="92"/>
      <c r="D16" s="110"/>
      <c r="E16" s="110"/>
      <c r="F16" s="110"/>
    </row>
    <row r="17" spans="1:6" ht="6" customHeight="1" x14ac:dyDescent="0.2">
      <c r="A17" s="2"/>
      <c r="B17" s="2"/>
      <c r="C17" s="92"/>
      <c r="D17" s="110"/>
      <c r="E17" s="110"/>
      <c r="F17" s="110"/>
    </row>
    <row r="18" spans="1:6" ht="9.6" x14ac:dyDescent="0.2">
      <c r="A18" s="571" t="s">
        <v>419</v>
      </c>
      <c r="B18" s="571"/>
      <c r="C18" s="317"/>
      <c r="D18" s="289">
        <v>0</v>
      </c>
      <c r="E18" s="289">
        <v>2</v>
      </c>
      <c r="F18" s="289" t="s">
        <v>414</v>
      </c>
    </row>
    <row r="19" spans="1:6" ht="9.6" x14ac:dyDescent="0.2">
      <c r="A19" s="2"/>
      <c r="B19" s="2" t="s">
        <v>420</v>
      </c>
      <c r="C19" s="92"/>
      <c r="D19" s="110"/>
      <c r="E19" s="110"/>
      <c r="F19" s="110"/>
    </row>
    <row r="20" spans="1:6" ht="9.6" x14ac:dyDescent="0.2">
      <c r="A20" s="2"/>
      <c r="B20" s="2" t="s">
        <v>421</v>
      </c>
      <c r="C20" s="92"/>
      <c r="D20" s="110"/>
      <c r="E20" s="110"/>
      <c r="F20" s="110"/>
    </row>
    <row r="21" spans="1:6" ht="9.6" x14ac:dyDescent="0.2">
      <c r="A21" s="2"/>
      <c r="B21" s="2" t="s">
        <v>422</v>
      </c>
      <c r="C21" s="92"/>
      <c r="D21" s="110"/>
      <c r="E21" s="110"/>
      <c r="F21" s="110"/>
    </row>
    <row r="22" spans="1:6" ht="6" customHeight="1" x14ac:dyDescent="0.2">
      <c r="A22" s="2"/>
      <c r="B22" s="2"/>
      <c r="C22" s="92"/>
      <c r="D22" s="110"/>
      <c r="E22" s="110"/>
      <c r="F22" s="110"/>
    </row>
    <row r="23" spans="1:6" ht="9.6" x14ac:dyDescent="0.2">
      <c r="A23" s="571" t="s">
        <v>423</v>
      </c>
      <c r="B23" s="571"/>
      <c r="C23" s="317"/>
      <c r="D23" s="289">
        <v>0</v>
      </c>
      <c r="E23" s="289">
        <v>1</v>
      </c>
      <c r="F23" s="289">
        <v>1</v>
      </c>
    </row>
    <row r="24" spans="1:6" ht="9.6" x14ac:dyDescent="0.2">
      <c r="A24" s="2"/>
      <c r="B24" s="2" t="s">
        <v>424</v>
      </c>
      <c r="C24" s="92"/>
      <c r="D24" s="2"/>
      <c r="E24" s="2"/>
      <c r="F24" s="389"/>
    </row>
    <row r="25" spans="1:6" ht="9.6" x14ac:dyDescent="0.2">
      <c r="A25" s="2"/>
      <c r="B25" s="2" t="s">
        <v>425</v>
      </c>
      <c r="C25" s="92"/>
      <c r="D25" s="290"/>
      <c r="E25" s="2"/>
      <c r="F25" s="2"/>
    </row>
    <row r="26" spans="1:6" ht="9.6" x14ac:dyDescent="0.2">
      <c r="A26" s="2"/>
      <c r="B26" s="2" t="s">
        <v>426</v>
      </c>
      <c r="C26" s="92"/>
      <c r="D26" s="290"/>
      <c r="E26" s="2"/>
      <c r="F26" s="2"/>
    </row>
    <row r="27" spans="1:6" ht="6" customHeight="1" x14ac:dyDescent="0.2">
      <c r="A27" s="2"/>
      <c r="B27" s="2"/>
      <c r="C27" s="92"/>
      <c r="D27" s="290"/>
      <c r="E27" s="2"/>
      <c r="F27" s="2"/>
    </row>
    <row r="28" spans="1:6" ht="4.5" customHeight="1" thickBot="1" x14ac:dyDescent="0.25">
      <c r="A28" s="70"/>
      <c r="B28" s="70"/>
      <c r="C28" s="318"/>
      <c r="D28" s="319"/>
      <c r="E28" s="70"/>
      <c r="F28" s="2"/>
    </row>
    <row r="29" spans="1:6" ht="8.25" customHeight="1" thickTop="1" x14ac:dyDescent="0.2">
      <c r="F29" s="320"/>
    </row>
  </sheetData>
  <mergeCells count="13">
    <mergeCell ref="A23:B23"/>
    <mergeCell ref="A8:B8"/>
    <mergeCell ref="A9:B9"/>
    <mergeCell ref="A10:B10"/>
    <mergeCell ref="A12:B12"/>
    <mergeCell ref="A13:B13"/>
    <mergeCell ref="A18:B18"/>
    <mergeCell ref="A7:B7"/>
    <mergeCell ref="A2:B3"/>
    <mergeCell ref="D2:D3"/>
    <mergeCell ref="E2:E3"/>
    <mergeCell ref="F2:F3"/>
    <mergeCell ref="A5:B5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scale="110" orientation="portrait" r:id="rId1"/>
  <headerFooter alignWithMargins="0">
    <oddHeader>&amp;L&amp;9光化学スモッグ注意報発令日数と被害届出者数&amp;R&amp;6 &amp;F (&amp;A)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6"/>
  <sheetViews>
    <sheetView zoomScaleNormal="100" zoomScaleSheetLayoutView="150" workbookViewId="0"/>
  </sheetViews>
  <sheetFormatPr defaultColWidth="9" defaultRowHeight="9" x14ac:dyDescent="0.2"/>
  <cols>
    <col min="1" max="1" width="17.88671875" style="279" customWidth="1"/>
    <col min="2" max="2" width="0.44140625" style="279" customWidth="1"/>
    <col min="3" max="4" width="7.109375" style="279" customWidth="1"/>
    <col min="5" max="5" width="7" style="279" customWidth="1"/>
    <col min="6" max="16384" width="9" style="279"/>
  </cols>
  <sheetData>
    <row r="1" spans="1:5" ht="12" customHeight="1" thickBot="1" x14ac:dyDescent="0.25">
      <c r="A1" s="321" t="s">
        <v>427</v>
      </c>
      <c r="B1" s="2"/>
      <c r="C1" s="2"/>
      <c r="D1" s="2"/>
      <c r="E1" s="3" t="s">
        <v>598</v>
      </c>
    </row>
    <row r="2" spans="1:5" ht="12" customHeight="1" thickTop="1" x14ac:dyDescent="0.2">
      <c r="A2" s="574" t="s">
        <v>428</v>
      </c>
      <c r="B2" s="308"/>
      <c r="C2" s="578" t="s">
        <v>409</v>
      </c>
      <c r="D2" s="580" t="s">
        <v>410</v>
      </c>
      <c r="E2" s="582" t="s">
        <v>411</v>
      </c>
    </row>
    <row r="3" spans="1:5" ht="9.6" x14ac:dyDescent="0.2">
      <c r="A3" s="575"/>
      <c r="B3" s="309"/>
      <c r="C3" s="579"/>
      <c r="D3" s="581"/>
      <c r="E3" s="583"/>
    </row>
    <row r="4" spans="1:5" s="281" customFormat="1" ht="11.25" customHeight="1" x14ac:dyDescent="0.2">
      <c r="A4" s="72"/>
      <c r="B4" s="2"/>
      <c r="C4" s="121" t="s">
        <v>429</v>
      </c>
      <c r="D4" s="3" t="s">
        <v>429</v>
      </c>
      <c r="E4" s="3" t="s">
        <v>430</v>
      </c>
    </row>
    <row r="5" spans="1:5" ht="23.25" customHeight="1" x14ac:dyDescent="0.2">
      <c r="A5" s="322" t="s">
        <v>338</v>
      </c>
      <c r="B5" s="2"/>
      <c r="C5" s="323">
        <v>0</v>
      </c>
      <c r="D5" s="287">
        <v>4</v>
      </c>
      <c r="E5" s="288" t="s">
        <v>414</v>
      </c>
    </row>
    <row r="6" spans="1:5" ht="4.3499999999999996" customHeight="1" x14ac:dyDescent="0.2">
      <c r="A6" s="72"/>
      <c r="B6" s="2"/>
      <c r="C6" s="324"/>
      <c r="D6" s="2"/>
      <c r="E6" s="146"/>
    </row>
    <row r="7" spans="1:5" ht="21.75" customHeight="1" x14ac:dyDescent="0.2">
      <c r="A7" s="23" t="s">
        <v>231</v>
      </c>
      <c r="B7" s="2"/>
      <c r="C7" s="290">
        <v>0</v>
      </c>
      <c r="D7" s="311">
        <v>2</v>
      </c>
      <c r="E7" s="310" t="s">
        <v>414</v>
      </c>
    </row>
    <row r="8" spans="1:5" ht="21.75" customHeight="1" x14ac:dyDescent="0.2">
      <c r="A8" s="23" t="s">
        <v>23</v>
      </c>
      <c r="B8" s="2"/>
      <c r="C8" s="290">
        <v>0</v>
      </c>
      <c r="D8" s="311">
        <v>0</v>
      </c>
      <c r="E8" s="311">
        <v>0</v>
      </c>
    </row>
    <row r="9" spans="1:5" ht="21.75" customHeight="1" x14ac:dyDescent="0.2">
      <c r="A9" s="23" t="s">
        <v>84</v>
      </c>
      <c r="B9" s="2"/>
      <c r="C9" s="290">
        <v>0</v>
      </c>
      <c r="D9" s="311">
        <v>0</v>
      </c>
      <c r="E9" s="311">
        <v>0</v>
      </c>
    </row>
    <row r="10" spans="1:5" ht="21.75" customHeight="1" x14ac:dyDescent="0.2">
      <c r="A10" s="23" t="s">
        <v>431</v>
      </c>
      <c r="B10" s="2"/>
      <c r="C10" s="290">
        <v>0</v>
      </c>
      <c r="D10" s="311">
        <v>0</v>
      </c>
      <c r="E10" s="311">
        <v>0</v>
      </c>
    </row>
    <row r="11" spans="1:5" ht="22.5" customHeight="1" x14ac:dyDescent="0.2">
      <c r="A11" s="23" t="s">
        <v>432</v>
      </c>
      <c r="B11" s="2"/>
      <c r="C11" s="290">
        <v>0</v>
      </c>
      <c r="D11" s="311">
        <v>0</v>
      </c>
      <c r="E11" s="311">
        <v>0</v>
      </c>
    </row>
    <row r="12" spans="1:5" ht="21.75" customHeight="1" x14ac:dyDescent="0.2">
      <c r="A12" s="23" t="s">
        <v>433</v>
      </c>
      <c r="B12" s="2"/>
      <c r="C12" s="290">
        <v>0</v>
      </c>
      <c r="D12" s="311">
        <v>0</v>
      </c>
      <c r="E12" s="311">
        <v>0</v>
      </c>
    </row>
    <row r="13" spans="1:5" ht="21.75" customHeight="1" x14ac:dyDescent="0.2">
      <c r="A13" s="23" t="s">
        <v>434</v>
      </c>
      <c r="B13" s="2"/>
      <c r="C13" s="290">
        <v>0</v>
      </c>
      <c r="D13" s="311">
        <v>2</v>
      </c>
      <c r="E13" s="310" t="s">
        <v>414</v>
      </c>
    </row>
    <row r="14" spans="1:5" ht="21.75" customHeight="1" x14ac:dyDescent="0.2">
      <c r="A14" s="23" t="s">
        <v>435</v>
      </c>
      <c r="B14" s="2"/>
      <c r="C14" s="290">
        <v>0</v>
      </c>
      <c r="D14" s="311">
        <v>0</v>
      </c>
      <c r="E14" s="311">
        <v>0</v>
      </c>
    </row>
    <row r="15" spans="1:5" ht="4.5" customHeight="1" thickBot="1" x14ac:dyDescent="0.25">
      <c r="A15" s="1"/>
      <c r="B15" s="1"/>
      <c r="C15" s="313"/>
      <c r="D15" s="1"/>
      <c r="E15" s="1"/>
    </row>
    <row r="16" spans="1:5" ht="4.5" customHeight="1" thickTop="1" x14ac:dyDescent="0.2"/>
  </sheetData>
  <mergeCells count="4">
    <mergeCell ref="A2:A3"/>
    <mergeCell ref="C2:C3"/>
    <mergeCell ref="D2:D3"/>
    <mergeCell ref="E2:E3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scale="110" orientation="portrait" r:id="rId1"/>
  <headerFooter alignWithMargins="0">
    <oddHeader>&amp;L&amp;9光化学スモッグ注意報発令日数と被害届出者数&amp;R&amp;6&amp;F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3"/>
  <sheetViews>
    <sheetView zoomScaleNormal="100" zoomScaleSheetLayoutView="150" workbookViewId="0"/>
  </sheetViews>
  <sheetFormatPr defaultColWidth="10.109375" defaultRowHeight="9" x14ac:dyDescent="0.2"/>
  <cols>
    <col min="1" max="1" width="1.6640625" style="279" customWidth="1"/>
    <col min="2" max="2" width="10.77734375" style="279" customWidth="1"/>
    <col min="3" max="3" width="0.44140625" style="279" customWidth="1"/>
    <col min="4" max="4" width="6" style="279" bestFit="1" customWidth="1"/>
    <col min="5" max="5" width="9" style="279" customWidth="1"/>
    <col min="6" max="6" width="6" style="279" customWidth="1"/>
    <col min="7" max="7" width="9" style="279" bestFit="1" customWidth="1"/>
    <col min="8" max="8" width="18.6640625" style="335" customWidth="1"/>
    <col min="9" max="9" width="18.6640625" style="279" customWidth="1"/>
    <col min="10" max="10" width="20.33203125" style="279" customWidth="1"/>
    <col min="11" max="16384" width="10.109375" style="279"/>
  </cols>
  <sheetData>
    <row r="1" spans="1:9" ht="12" customHeight="1" thickBot="1" x14ac:dyDescent="0.25">
      <c r="A1" s="2"/>
      <c r="B1" s="2"/>
      <c r="C1" s="2"/>
      <c r="D1" s="2"/>
      <c r="E1" s="2"/>
      <c r="F1" s="2"/>
      <c r="G1" s="2"/>
      <c r="H1" s="2"/>
      <c r="I1" s="3" t="s">
        <v>600</v>
      </c>
    </row>
    <row r="2" spans="1:9" s="5" customFormat="1" ht="13.5" customHeight="1" thickTop="1" x14ac:dyDescent="0.2">
      <c r="A2" s="562" t="s">
        <v>436</v>
      </c>
      <c r="B2" s="562"/>
      <c r="C2" s="249"/>
      <c r="D2" s="569" t="s">
        <v>437</v>
      </c>
      <c r="E2" s="325" t="s">
        <v>438</v>
      </c>
      <c r="F2" s="569" t="s">
        <v>439</v>
      </c>
      <c r="G2" s="325" t="s">
        <v>440</v>
      </c>
      <c r="H2" s="592" t="s">
        <v>441</v>
      </c>
      <c r="I2" s="586" t="s">
        <v>442</v>
      </c>
    </row>
    <row r="3" spans="1:9" s="5" customFormat="1" ht="13.5" customHeight="1" x14ac:dyDescent="0.2">
      <c r="A3" s="590"/>
      <c r="B3" s="590"/>
      <c r="C3" s="10"/>
      <c r="D3" s="591"/>
      <c r="E3" s="326" t="s">
        <v>443</v>
      </c>
      <c r="F3" s="591"/>
      <c r="G3" s="326" t="s">
        <v>444</v>
      </c>
      <c r="H3" s="593"/>
      <c r="I3" s="587"/>
    </row>
    <row r="4" spans="1:9" s="5" customFormat="1" ht="13.5" customHeight="1" x14ac:dyDescent="0.2">
      <c r="A4" s="563"/>
      <c r="B4" s="563"/>
      <c r="C4" s="327"/>
      <c r="D4" s="570"/>
      <c r="E4" s="66" t="s">
        <v>445</v>
      </c>
      <c r="F4" s="570"/>
      <c r="G4" s="66" t="s">
        <v>446</v>
      </c>
      <c r="H4" s="594"/>
      <c r="I4" s="588"/>
    </row>
    <row r="5" spans="1:9" s="5" customFormat="1" ht="4.5" customHeight="1" x14ac:dyDescent="0.2">
      <c r="A5" s="155"/>
      <c r="B5" s="155"/>
      <c r="C5" s="10"/>
      <c r="D5" s="155"/>
      <c r="E5" s="155"/>
      <c r="F5" s="155"/>
      <c r="G5" s="68"/>
      <c r="H5" s="328"/>
      <c r="I5" s="329"/>
    </row>
    <row r="6" spans="1:9" ht="13.5" customHeight="1" x14ac:dyDescent="0.2">
      <c r="A6" s="589" t="s">
        <v>204</v>
      </c>
      <c r="B6" s="589"/>
      <c r="C6" s="15"/>
      <c r="D6" s="330">
        <f>D8+D10+D17</f>
        <v>63</v>
      </c>
      <c r="E6" s="330">
        <f>E8+E10+E17</f>
        <v>55</v>
      </c>
      <c r="F6" s="330">
        <f>F8+F10+F17</f>
        <v>150</v>
      </c>
      <c r="G6" s="330">
        <f>G8+G10+G17</f>
        <v>135</v>
      </c>
      <c r="H6" s="331" t="s">
        <v>447</v>
      </c>
      <c r="I6" s="91" t="s">
        <v>447</v>
      </c>
    </row>
    <row r="7" spans="1:9" ht="11.25" customHeight="1" x14ac:dyDescent="0.2">
      <c r="A7" s="72"/>
      <c r="B7" s="72"/>
      <c r="C7" s="92"/>
      <c r="D7" s="311"/>
      <c r="E7" s="311"/>
      <c r="F7" s="311"/>
      <c r="G7" s="311"/>
      <c r="H7" s="584" t="s">
        <v>448</v>
      </c>
      <c r="I7" s="584" t="s">
        <v>449</v>
      </c>
    </row>
    <row r="8" spans="1:9" ht="11.25" customHeight="1" x14ac:dyDescent="0.2">
      <c r="A8" s="585" t="s">
        <v>450</v>
      </c>
      <c r="B8" s="585"/>
      <c r="C8" s="92"/>
      <c r="D8" s="311">
        <v>45</v>
      </c>
      <c r="E8" s="311">
        <v>42</v>
      </c>
      <c r="F8" s="311">
        <v>89</v>
      </c>
      <c r="G8" s="311">
        <v>84</v>
      </c>
      <c r="H8" s="584"/>
      <c r="I8" s="584"/>
    </row>
    <row r="9" spans="1:9" ht="11.25" customHeight="1" x14ac:dyDescent="0.2">
      <c r="A9" s="23"/>
      <c r="B9" s="23"/>
      <c r="C9" s="92"/>
      <c r="D9" s="311"/>
      <c r="E9" s="311"/>
      <c r="F9" s="311"/>
      <c r="G9" s="311"/>
      <c r="H9" s="584"/>
      <c r="I9" s="584"/>
    </row>
    <row r="10" spans="1:9" ht="11.25" customHeight="1" x14ac:dyDescent="0.2">
      <c r="A10" s="585" t="s">
        <v>451</v>
      </c>
      <c r="B10" s="585"/>
      <c r="C10" s="92"/>
      <c r="D10" s="311">
        <f>SUM(D11:D15)</f>
        <v>5</v>
      </c>
      <c r="E10" s="311">
        <v>4</v>
      </c>
      <c r="F10" s="311">
        <f>SUM(F11:F15)</f>
        <v>19</v>
      </c>
      <c r="G10" s="311">
        <f>SUM(G11:G15)</f>
        <v>15</v>
      </c>
      <c r="H10" s="584"/>
      <c r="I10" s="584"/>
    </row>
    <row r="11" spans="1:9" ht="11.25" customHeight="1" x14ac:dyDescent="0.2">
      <c r="A11" s="72"/>
      <c r="B11" s="23" t="s">
        <v>452</v>
      </c>
      <c r="C11" s="92"/>
      <c r="D11" s="311">
        <v>1</v>
      </c>
      <c r="E11" s="311">
        <v>1</v>
      </c>
      <c r="F11" s="311">
        <v>5</v>
      </c>
      <c r="G11" s="311">
        <v>5</v>
      </c>
      <c r="H11" s="331" t="s">
        <v>453</v>
      </c>
      <c r="I11" s="91" t="s">
        <v>453</v>
      </c>
    </row>
    <row r="12" spans="1:9" ht="11.25" customHeight="1" x14ac:dyDescent="0.2">
      <c r="A12" s="72"/>
      <c r="B12" s="23" t="s">
        <v>454</v>
      </c>
      <c r="C12" s="92"/>
      <c r="D12" s="311">
        <v>1</v>
      </c>
      <c r="E12" s="311">
        <v>1</v>
      </c>
      <c r="F12" s="311">
        <v>4</v>
      </c>
      <c r="G12" s="311">
        <v>4</v>
      </c>
      <c r="H12" s="584" t="s">
        <v>455</v>
      </c>
      <c r="I12" s="584" t="s">
        <v>456</v>
      </c>
    </row>
    <row r="13" spans="1:9" ht="11.25" customHeight="1" x14ac:dyDescent="0.2">
      <c r="A13" s="72"/>
      <c r="B13" s="23" t="s">
        <v>457</v>
      </c>
      <c r="C13" s="92"/>
      <c r="D13" s="311">
        <v>1</v>
      </c>
      <c r="E13" s="311" t="s">
        <v>414</v>
      </c>
      <c r="F13" s="311">
        <v>4</v>
      </c>
      <c r="G13" s="332" t="s">
        <v>414</v>
      </c>
      <c r="H13" s="584"/>
      <c r="I13" s="584"/>
    </row>
    <row r="14" spans="1:9" ht="11.25" customHeight="1" x14ac:dyDescent="0.2">
      <c r="A14" s="72"/>
      <c r="B14" s="23" t="s">
        <v>458</v>
      </c>
      <c r="C14" s="92"/>
      <c r="D14" s="311">
        <v>1</v>
      </c>
      <c r="E14" s="311">
        <v>1</v>
      </c>
      <c r="F14" s="311">
        <v>4</v>
      </c>
      <c r="G14" s="332">
        <v>4</v>
      </c>
      <c r="H14" s="584"/>
      <c r="I14" s="584"/>
    </row>
    <row r="15" spans="1:9" ht="11.25" customHeight="1" x14ac:dyDescent="0.2">
      <c r="A15" s="72"/>
      <c r="B15" s="23" t="s">
        <v>459</v>
      </c>
      <c r="C15" s="92"/>
      <c r="D15" s="311">
        <v>1</v>
      </c>
      <c r="E15" s="311">
        <v>1</v>
      </c>
      <c r="F15" s="311">
        <v>2</v>
      </c>
      <c r="G15" s="332">
        <v>2</v>
      </c>
      <c r="H15" s="584"/>
      <c r="I15" s="584"/>
    </row>
    <row r="16" spans="1:9" ht="11.25" customHeight="1" x14ac:dyDescent="0.2">
      <c r="A16" s="72"/>
      <c r="B16" s="23"/>
      <c r="C16" s="92"/>
      <c r="D16" s="311"/>
      <c r="E16" s="311"/>
      <c r="F16" s="311"/>
      <c r="G16" s="332"/>
      <c r="H16" s="584"/>
      <c r="I16" s="584"/>
    </row>
    <row r="17" spans="1:9" ht="11.25" customHeight="1" x14ac:dyDescent="0.2">
      <c r="A17" s="585" t="s">
        <v>460</v>
      </c>
      <c r="B17" s="585"/>
      <c r="C17" s="92"/>
      <c r="D17" s="311">
        <f>SUM(D18:D19)</f>
        <v>13</v>
      </c>
      <c r="E17" s="311">
        <f>SUM(E18:E19)</f>
        <v>9</v>
      </c>
      <c r="F17" s="311">
        <f>SUM(F18:F19)</f>
        <v>42</v>
      </c>
      <c r="G17" s="311">
        <f>SUM(G18:G19)</f>
        <v>36</v>
      </c>
      <c r="H17" s="584"/>
      <c r="I17" s="584"/>
    </row>
    <row r="18" spans="1:9" ht="11.25" customHeight="1" x14ac:dyDescent="0.2">
      <c r="A18" s="72"/>
      <c r="B18" s="23" t="s">
        <v>461</v>
      </c>
      <c r="C18" s="92"/>
      <c r="D18" s="311">
        <v>11</v>
      </c>
      <c r="E18" s="311">
        <v>7</v>
      </c>
      <c r="F18" s="311">
        <v>22</v>
      </c>
      <c r="G18" s="311">
        <v>16</v>
      </c>
      <c r="H18" s="584"/>
      <c r="I18" s="584"/>
    </row>
    <row r="19" spans="1:9" ht="11.25" customHeight="1" x14ac:dyDescent="0.2">
      <c r="A19" s="72"/>
      <c r="B19" s="23" t="s">
        <v>462</v>
      </c>
      <c r="C19" s="92"/>
      <c r="D19" s="311">
        <v>2</v>
      </c>
      <c r="E19" s="311">
        <v>2</v>
      </c>
      <c r="F19" s="311">
        <v>20</v>
      </c>
      <c r="G19" s="311">
        <v>20</v>
      </c>
      <c r="H19" s="584"/>
      <c r="I19" s="584"/>
    </row>
    <row r="20" spans="1:9" ht="3" customHeight="1" thickBot="1" x14ac:dyDescent="0.25">
      <c r="A20" s="1"/>
      <c r="B20" s="1"/>
      <c r="C20" s="333"/>
      <c r="D20" s="313"/>
      <c r="E20" s="1"/>
      <c r="F20" s="1"/>
      <c r="G20" s="1"/>
      <c r="H20" s="334"/>
      <c r="I20" s="313"/>
    </row>
    <row r="21" spans="1:9" ht="4.5" customHeight="1" thickTop="1" x14ac:dyDescent="0.2"/>
    <row r="22" spans="1:9" ht="9.6" x14ac:dyDescent="0.2">
      <c r="A22" s="2" t="s">
        <v>463</v>
      </c>
      <c r="G22" s="336"/>
    </row>
    <row r="23" spans="1:9" ht="9.6" x14ac:dyDescent="0.2">
      <c r="A23" s="2" t="s">
        <v>464</v>
      </c>
      <c r="G23" s="336"/>
    </row>
  </sheetData>
  <mergeCells count="13">
    <mergeCell ref="H12:H19"/>
    <mergeCell ref="I12:I19"/>
    <mergeCell ref="A17:B17"/>
    <mergeCell ref="I2:I4"/>
    <mergeCell ref="H7:H10"/>
    <mergeCell ref="I7:I10"/>
    <mergeCell ref="A8:B8"/>
    <mergeCell ref="A10:B10"/>
    <mergeCell ref="A6:B6"/>
    <mergeCell ref="A2:B4"/>
    <mergeCell ref="D2:D4"/>
    <mergeCell ref="F2:F4"/>
    <mergeCell ref="H2:H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&amp;L&amp;9公共用水域の水質測定状況（ＢＯＤ又はＣＯＤの評価）&amp;R&amp;9&amp;F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16"/>
  <sheetViews>
    <sheetView zoomScaleNormal="100" zoomScaleSheetLayoutView="75" workbookViewId="0"/>
  </sheetViews>
  <sheetFormatPr defaultColWidth="11.33203125" defaultRowHeight="9" x14ac:dyDescent="0.2"/>
  <cols>
    <col min="1" max="1" width="1" style="279" customWidth="1"/>
    <col min="2" max="2" width="13" style="279" customWidth="1"/>
    <col min="3" max="3" width="2.6640625" style="279" customWidth="1"/>
    <col min="4" max="4" width="5.6640625" style="279" customWidth="1"/>
    <col min="5" max="5" width="6" style="279" customWidth="1"/>
    <col min="6" max="6" width="7.109375" style="279" customWidth="1"/>
    <col min="7" max="7" width="6.88671875" style="279" customWidth="1"/>
    <col min="8" max="8" width="5.44140625" style="279" customWidth="1"/>
    <col min="9" max="9" width="0.44140625" style="279" customWidth="1"/>
    <col min="10" max="10" width="29.109375" style="279" customWidth="1"/>
    <col min="11" max="16384" width="11.33203125" style="279"/>
  </cols>
  <sheetData>
    <row r="1" spans="1:10" ht="12" customHeight="1" x14ac:dyDescent="0.2">
      <c r="A1" s="2"/>
      <c r="B1" s="2"/>
      <c r="C1" s="2"/>
      <c r="D1" s="2"/>
      <c r="E1" s="2"/>
      <c r="F1" s="2"/>
      <c r="G1" s="2"/>
      <c r="H1" s="2"/>
      <c r="I1" s="2"/>
      <c r="J1" s="3" t="s">
        <v>601</v>
      </c>
    </row>
    <row r="2" spans="1:10" ht="1.5" customHeight="1" thickBot="1" x14ac:dyDescent="0.25">
      <c r="A2" s="337"/>
      <c r="B2" s="2"/>
      <c r="C2" s="2"/>
      <c r="D2" s="2"/>
      <c r="E2" s="2"/>
      <c r="F2" s="70"/>
      <c r="G2" s="70"/>
      <c r="H2" s="70"/>
      <c r="I2" s="70"/>
      <c r="J2" s="70"/>
    </row>
    <row r="3" spans="1:10" s="5" customFormat="1" ht="11.25" customHeight="1" thickTop="1" x14ac:dyDescent="0.2">
      <c r="B3" s="562" t="s">
        <v>392</v>
      </c>
      <c r="C3" s="67"/>
      <c r="D3" s="564" t="s">
        <v>465</v>
      </c>
      <c r="E3" s="564"/>
      <c r="F3" s="595" t="s">
        <v>466</v>
      </c>
      <c r="G3" s="563"/>
      <c r="H3" s="563"/>
      <c r="I3" s="563"/>
      <c r="J3" s="563"/>
    </row>
    <row r="4" spans="1:10" ht="21" customHeight="1" x14ac:dyDescent="0.2">
      <c r="A4" s="158"/>
      <c r="B4" s="563"/>
      <c r="C4" s="69"/>
      <c r="D4" s="64" t="s">
        <v>467</v>
      </c>
      <c r="E4" s="64" t="s">
        <v>468</v>
      </c>
      <c r="F4" s="338" t="s">
        <v>469</v>
      </c>
      <c r="G4" s="338" t="s">
        <v>470</v>
      </c>
      <c r="H4" s="65" t="s">
        <v>471</v>
      </c>
      <c r="I4" s="339"/>
      <c r="J4" s="340" t="s">
        <v>472</v>
      </c>
    </row>
    <row r="5" spans="1:10" ht="7.5" customHeight="1" x14ac:dyDescent="0.2">
      <c r="B5" s="72"/>
      <c r="C5" s="72"/>
      <c r="D5" s="91"/>
      <c r="E5" s="72"/>
      <c r="F5" s="72"/>
      <c r="G5" s="72"/>
      <c r="H5" s="33" t="s">
        <v>473</v>
      </c>
      <c r="I5" s="103"/>
      <c r="J5" s="341"/>
    </row>
    <row r="6" spans="1:10" ht="9.6" x14ac:dyDescent="0.2">
      <c r="A6" s="158"/>
      <c r="B6" s="342" t="s">
        <v>474</v>
      </c>
      <c r="C6" s="343"/>
      <c r="D6" s="344">
        <v>28</v>
      </c>
      <c r="E6" s="458">
        <v>77</v>
      </c>
      <c r="F6" s="458">
        <v>2</v>
      </c>
      <c r="G6" s="458">
        <v>75</v>
      </c>
      <c r="H6" s="459">
        <v>97.4</v>
      </c>
      <c r="I6" s="345"/>
      <c r="J6" s="460" t="s">
        <v>554</v>
      </c>
    </row>
    <row r="7" spans="1:10" ht="19.2" x14ac:dyDescent="0.2">
      <c r="A7" s="346"/>
      <c r="B7" s="347" t="s">
        <v>475</v>
      </c>
      <c r="C7" s="348"/>
      <c r="D7" s="349">
        <v>28</v>
      </c>
      <c r="E7" s="461">
        <v>78</v>
      </c>
      <c r="F7" s="461">
        <v>2</v>
      </c>
      <c r="G7" s="461">
        <v>75</v>
      </c>
      <c r="H7" s="459">
        <f>G7/E7*100</f>
        <v>96.15384615384616</v>
      </c>
      <c r="I7" s="350"/>
      <c r="J7" s="460" t="s">
        <v>555</v>
      </c>
    </row>
    <row r="8" spans="1:10" ht="86.4" x14ac:dyDescent="0.2">
      <c r="B8" s="23" t="s">
        <v>476</v>
      </c>
      <c r="C8" s="72"/>
      <c r="D8" s="290">
        <v>13</v>
      </c>
      <c r="E8" s="311">
        <v>80</v>
      </c>
      <c r="F8" s="311">
        <v>7</v>
      </c>
      <c r="G8" s="311">
        <v>32</v>
      </c>
      <c r="H8" s="462">
        <f>G8/E8*100</f>
        <v>40</v>
      </c>
      <c r="I8" s="351"/>
      <c r="J8" s="463" t="s">
        <v>602</v>
      </c>
    </row>
    <row r="9" spans="1:10" ht="6" customHeight="1" thickBot="1" x14ac:dyDescent="0.25">
      <c r="A9" s="1"/>
      <c r="B9" s="70"/>
      <c r="C9" s="70"/>
      <c r="D9" s="319"/>
      <c r="E9" s="70"/>
      <c r="F9" s="70"/>
      <c r="G9" s="70"/>
      <c r="H9" s="70"/>
      <c r="I9" s="318"/>
      <c r="J9" s="352"/>
    </row>
    <row r="10" spans="1:10" ht="1.5" customHeight="1" thickTop="1" x14ac:dyDescent="0.2">
      <c r="B10" s="2"/>
      <c r="C10" s="2"/>
      <c r="D10" s="2"/>
      <c r="E10" s="2"/>
      <c r="F10" s="2"/>
      <c r="G10" s="2"/>
      <c r="H10" s="2"/>
      <c r="I10" s="2"/>
      <c r="J10" s="353"/>
    </row>
    <row r="11" spans="1:10" ht="3" customHeight="1" x14ac:dyDescent="0.2">
      <c r="B11" s="2"/>
      <c r="C11" s="2"/>
      <c r="D11" s="2"/>
      <c r="E11" s="2"/>
      <c r="F11" s="2"/>
      <c r="G11" s="2"/>
      <c r="H11" s="2"/>
      <c r="I11" s="2"/>
      <c r="J11" s="2"/>
    </row>
    <row r="12" spans="1:10" ht="9.6" x14ac:dyDescent="0.2">
      <c r="A12" s="2" t="s">
        <v>477</v>
      </c>
      <c r="B12" s="2"/>
      <c r="C12" s="2"/>
      <c r="D12" s="2"/>
      <c r="E12" s="2"/>
      <c r="F12" s="2"/>
      <c r="G12" s="2"/>
      <c r="H12" s="2"/>
      <c r="I12" s="2"/>
      <c r="J12" s="2"/>
    </row>
    <row r="16" spans="1:10" x14ac:dyDescent="0.2">
      <c r="J16" s="336"/>
    </row>
  </sheetData>
  <mergeCells count="3">
    <mergeCell ref="B3:B4"/>
    <mergeCell ref="D3:E3"/>
    <mergeCell ref="F3:J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&amp;L&amp;9地下水質測定状況&amp;R&amp;9&amp;F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2"/>
  <sheetViews>
    <sheetView zoomScaleNormal="100" zoomScaleSheetLayoutView="100" workbookViewId="0"/>
  </sheetViews>
  <sheetFormatPr defaultColWidth="9" defaultRowHeight="9" x14ac:dyDescent="0.2"/>
  <cols>
    <col min="1" max="1" width="11.33203125" style="279" customWidth="1"/>
    <col min="2" max="2" width="0.44140625" style="279" customWidth="1"/>
    <col min="3" max="7" width="6.6640625" style="279" customWidth="1"/>
    <col min="8" max="8" width="14.109375" style="279" customWidth="1"/>
    <col min="9" max="9" width="6.88671875" style="279" customWidth="1"/>
    <col min="10" max="10" width="1.88671875" style="279" bestFit="1" customWidth="1"/>
    <col min="11" max="11" width="4.109375" style="279" customWidth="1"/>
    <col min="12" max="12" width="1.44140625" style="279" customWidth="1"/>
    <col min="13" max="16384" width="9" style="279"/>
  </cols>
  <sheetData>
    <row r="1" spans="1:12" ht="12" customHeight="1" thickBot="1" x14ac:dyDescent="0.25">
      <c r="A1" s="2"/>
      <c r="B1" s="2"/>
      <c r="C1" s="2"/>
      <c r="D1" s="2"/>
      <c r="E1" s="2"/>
      <c r="F1" s="2"/>
      <c r="G1" s="2"/>
      <c r="H1" s="2"/>
      <c r="I1" s="70"/>
      <c r="J1" s="70"/>
      <c r="K1" s="70"/>
      <c r="L1" s="549" t="s">
        <v>604</v>
      </c>
    </row>
    <row r="2" spans="1:12" s="5" customFormat="1" ht="15" customHeight="1" thickTop="1" x14ac:dyDescent="0.2">
      <c r="A2" s="562" t="s">
        <v>478</v>
      </c>
      <c r="B2" s="249"/>
      <c r="C2" s="569" t="s">
        <v>479</v>
      </c>
      <c r="D2" s="569" t="s">
        <v>480</v>
      </c>
      <c r="E2" s="564" t="s">
        <v>481</v>
      </c>
      <c r="F2" s="564"/>
      <c r="G2" s="564"/>
      <c r="H2" s="565" t="s">
        <v>482</v>
      </c>
      <c r="I2" s="598"/>
      <c r="J2" s="598"/>
      <c r="K2" s="598"/>
      <c r="L2" s="598"/>
    </row>
    <row r="3" spans="1:12" s="5" customFormat="1" ht="12.75" customHeight="1" x14ac:dyDescent="0.2">
      <c r="A3" s="596"/>
      <c r="B3" s="10"/>
      <c r="C3" s="597"/>
      <c r="D3" s="597"/>
      <c r="E3" s="602" t="s">
        <v>483</v>
      </c>
      <c r="F3" s="326" t="s">
        <v>484</v>
      </c>
      <c r="G3" s="602" t="s">
        <v>485</v>
      </c>
      <c r="H3" s="599"/>
      <c r="I3" s="600"/>
      <c r="J3" s="600"/>
      <c r="K3" s="600"/>
      <c r="L3" s="600"/>
    </row>
    <row r="4" spans="1:12" s="5" customFormat="1" ht="12.75" customHeight="1" x14ac:dyDescent="0.2">
      <c r="A4" s="563"/>
      <c r="B4" s="327"/>
      <c r="C4" s="568"/>
      <c r="D4" s="568"/>
      <c r="E4" s="568"/>
      <c r="F4" s="66" t="s">
        <v>486</v>
      </c>
      <c r="G4" s="568"/>
      <c r="H4" s="566"/>
      <c r="I4" s="601"/>
      <c r="J4" s="601"/>
      <c r="K4" s="601"/>
      <c r="L4" s="601"/>
    </row>
    <row r="5" spans="1:12" s="5" customFormat="1" ht="3.75" customHeight="1" x14ac:dyDescent="0.2">
      <c r="A5" s="155"/>
      <c r="B5" s="155"/>
      <c r="C5" s="354"/>
      <c r="D5" s="355"/>
      <c r="E5" s="356"/>
      <c r="F5" s="356"/>
      <c r="G5" s="357"/>
      <c r="H5" s="83"/>
      <c r="I5" s="83"/>
      <c r="J5" s="83"/>
      <c r="K5" s="83"/>
      <c r="L5" s="83"/>
    </row>
    <row r="6" spans="1:12" ht="13.5" customHeight="1" x14ac:dyDescent="0.2">
      <c r="A6" s="358" t="s">
        <v>204</v>
      </c>
      <c r="B6" s="297"/>
      <c r="C6" s="361">
        <f>SUM(C8:C16)</f>
        <v>324</v>
      </c>
      <c r="D6" s="464">
        <f>SUM(D8:D16)</f>
        <v>77</v>
      </c>
      <c r="E6" s="464">
        <f>SUM(E8:E16)</f>
        <v>77</v>
      </c>
      <c r="F6" s="287">
        <f>SUM(F8:F16)</f>
        <v>0</v>
      </c>
      <c r="G6" s="359">
        <f>SUM(G8:G16)</f>
        <v>0</v>
      </c>
      <c r="H6" s="389"/>
      <c r="I6" s="389"/>
      <c r="J6" s="389"/>
      <c r="K6" s="360" t="s">
        <v>487</v>
      </c>
      <c r="L6" s="389"/>
    </row>
    <row r="7" spans="1:12" ht="4.5" customHeight="1" x14ac:dyDescent="0.2">
      <c r="A7" s="358"/>
      <c r="B7" s="297"/>
      <c r="C7" s="361"/>
      <c r="D7" s="464"/>
      <c r="E7" s="464"/>
      <c r="F7" s="330"/>
      <c r="G7" s="359"/>
      <c r="H7" s="389"/>
      <c r="I7" s="389"/>
      <c r="J7" s="389"/>
      <c r="K7" s="360"/>
      <c r="L7" s="389"/>
    </row>
    <row r="8" spans="1:12" ht="11.25" customHeight="1" x14ac:dyDescent="0.2">
      <c r="A8" s="362" t="s">
        <v>231</v>
      </c>
      <c r="B8" s="2"/>
      <c r="C8" s="465">
        <v>118</v>
      </c>
      <c r="D8" s="191">
        <v>21</v>
      </c>
      <c r="E8" s="466">
        <v>21</v>
      </c>
      <c r="F8" s="365">
        <v>0</v>
      </c>
      <c r="G8" s="332">
        <v>0</v>
      </c>
      <c r="H8" s="467" t="s">
        <v>488</v>
      </c>
      <c r="I8" s="363"/>
      <c r="J8" s="33" t="s">
        <v>489</v>
      </c>
      <c r="K8" s="468">
        <v>0.6</v>
      </c>
      <c r="L8" s="364" t="s">
        <v>490</v>
      </c>
    </row>
    <row r="9" spans="1:12" ht="11.25" customHeight="1" x14ac:dyDescent="0.2">
      <c r="A9" s="362" t="s">
        <v>23</v>
      </c>
      <c r="B9" s="2"/>
      <c r="C9" s="465">
        <v>206</v>
      </c>
      <c r="D9" s="191">
        <v>56</v>
      </c>
      <c r="E9" s="466">
        <v>56</v>
      </c>
      <c r="F9" s="365">
        <v>0</v>
      </c>
      <c r="G9" s="332">
        <v>0</v>
      </c>
      <c r="H9" s="467" t="s">
        <v>491</v>
      </c>
      <c r="I9" s="392"/>
      <c r="J9" s="33" t="s">
        <v>489</v>
      </c>
      <c r="K9" s="468">
        <v>0.94</v>
      </c>
      <c r="L9" s="364" t="s">
        <v>490</v>
      </c>
    </row>
    <row r="10" spans="1:12" ht="11.25" customHeight="1" x14ac:dyDescent="0.2">
      <c r="A10" s="362" t="s">
        <v>27</v>
      </c>
      <c r="B10" s="2"/>
      <c r="C10" s="469">
        <v>0</v>
      </c>
      <c r="D10" s="368">
        <v>0</v>
      </c>
      <c r="E10" s="368">
        <v>0</v>
      </c>
      <c r="F10" s="368">
        <v>0</v>
      </c>
      <c r="G10" s="366">
        <v>0</v>
      </c>
      <c r="H10" s="470" t="s">
        <v>492</v>
      </c>
      <c r="I10" s="295"/>
      <c r="J10" s="367" t="s">
        <v>489</v>
      </c>
      <c r="K10" s="471" t="s">
        <v>493</v>
      </c>
      <c r="L10" s="364" t="s">
        <v>490</v>
      </c>
    </row>
    <row r="11" spans="1:12" ht="11.25" customHeight="1" x14ac:dyDescent="0.2">
      <c r="A11" s="362" t="s">
        <v>31</v>
      </c>
      <c r="B11" s="2"/>
      <c r="C11" s="469">
        <v>0</v>
      </c>
      <c r="D11" s="368">
        <v>0</v>
      </c>
      <c r="E11" s="368">
        <v>0</v>
      </c>
      <c r="F11" s="368">
        <v>0</v>
      </c>
      <c r="G11" s="366">
        <v>0</v>
      </c>
      <c r="H11" s="470" t="s">
        <v>492</v>
      </c>
      <c r="I11" s="295"/>
      <c r="J11" s="367" t="s">
        <v>489</v>
      </c>
      <c r="K11" s="471" t="s">
        <v>493</v>
      </c>
      <c r="L11" s="364" t="s">
        <v>490</v>
      </c>
    </row>
    <row r="12" spans="1:12" ht="11.25" customHeight="1" x14ac:dyDescent="0.2">
      <c r="A12" s="362" t="s">
        <v>35</v>
      </c>
      <c r="B12" s="2"/>
      <c r="C12" s="469">
        <v>0</v>
      </c>
      <c r="D12" s="368">
        <v>0</v>
      </c>
      <c r="E12" s="368">
        <v>0</v>
      </c>
      <c r="F12" s="368">
        <v>0</v>
      </c>
      <c r="G12" s="366">
        <v>0</v>
      </c>
      <c r="H12" s="470" t="s">
        <v>492</v>
      </c>
      <c r="I12" s="295"/>
      <c r="J12" s="367" t="s">
        <v>489</v>
      </c>
      <c r="K12" s="471" t="s">
        <v>493</v>
      </c>
      <c r="L12" s="364" t="s">
        <v>490</v>
      </c>
    </row>
    <row r="13" spans="1:12" ht="11.25" customHeight="1" x14ac:dyDescent="0.2">
      <c r="A13" s="362" t="s">
        <v>38</v>
      </c>
      <c r="B13" s="2"/>
      <c r="C13" s="469">
        <v>0</v>
      </c>
      <c r="D13" s="368">
        <v>0</v>
      </c>
      <c r="E13" s="368">
        <v>0</v>
      </c>
      <c r="F13" s="368">
        <v>0</v>
      </c>
      <c r="G13" s="366">
        <v>0</v>
      </c>
      <c r="H13" s="470" t="s">
        <v>492</v>
      </c>
      <c r="I13" s="295"/>
      <c r="J13" s="367" t="s">
        <v>489</v>
      </c>
      <c r="K13" s="471" t="s">
        <v>493</v>
      </c>
      <c r="L13" s="364" t="s">
        <v>490</v>
      </c>
    </row>
    <row r="14" spans="1:12" ht="11.25" customHeight="1" x14ac:dyDescent="0.2">
      <c r="A14" s="362" t="s">
        <v>43</v>
      </c>
      <c r="B14" s="2"/>
      <c r="C14" s="469">
        <v>0</v>
      </c>
      <c r="D14" s="368">
        <v>0</v>
      </c>
      <c r="E14" s="368">
        <v>0</v>
      </c>
      <c r="F14" s="368">
        <v>0</v>
      </c>
      <c r="G14" s="366">
        <v>0</v>
      </c>
      <c r="H14" s="470" t="s">
        <v>492</v>
      </c>
      <c r="I14" s="295"/>
      <c r="J14" s="367" t="s">
        <v>489</v>
      </c>
      <c r="K14" s="471" t="s">
        <v>493</v>
      </c>
      <c r="L14" s="364" t="s">
        <v>490</v>
      </c>
    </row>
    <row r="15" spans="1:12" ht="11.25" customHeight="1" x14ac:dyDescent="0.2">
      <c r="A15" s="362" t="s">
        <v>28</v>
      </c>
      <c r="B15" s="2"/>
      <c r="C15" s="469">
        <v>0</v>
      </c>
      <c r="D15" s="368">
        <v>0</v>
      </c>
      <c r="E15" s="368">
        <v>0</v>
      </c>
      <c r="F15" s="368">
        <v>0</v>
      </c>
      <c r="G15" s="366">
        <v>0</v>
      </c>
      <c r="H15" s="470" t="s">
        <v>492</v>
      </c>
      <c r="I15" s="295"/>
      <c r="J15" s="367" t="s">
        <v>489</v>
      </c>
      <c r="K15" s="471" t="s">
        <v>493</v>
      </c>
      <c r="L15" s="364" t="s">
        <v>490</v>
      </c>
    </row>
    <row r="16" spans="1:12" ht="11.25" customHeight="1" x14ac:dyDescent="0.2">
      <c r="A16" s="362" t="s">
        <v>29</v>
      </c>
      <c r="B16" s="2"/>
      <c r="C16" s="469">
        <v>0</v>
      </c>
      <c r="D16" s="472">
        <v>0</v>
      </c>
      <c r="E16" s="472">
        <v>0</v>
      </c>
      <c r="F16" s="472">
        <v>0</v>
      </c>
      <c r="G16" s="366">
        <v>0</v>
      </c>
      <c r="H16" s="470" t="s">
        <v>492</v>
      </c>
      <c r="I16" s="295"/>
      <c r="J16" s="367" t="s">
        <v>489</v>
      </c>
      <c r="K16" s="471" t="s">
        <v>493</v>
      </c>
      <c r="L16" s="364" t="s">
        <v>490</v>
      </c>
    </row>
    <row r="17" spans="1:12" ht="3" customHeight="1" thickBot="1" x14ac:dyDescent="0.25">
      <c r="A17" s="70"/>
      <c r="B17" s="70"/>
      <c r="C17" s="319"/>
      <c r="D17" s="70"/>
      <c r="E17" s="70"/>
      <c r="F17" s="70"/>
      <c r="G17" s="318"/>
      <c r="H17" s="70"/>
      <c r="I17" s="70"/>
      <c r="J17" s="70"/>
      <c r="K17" s="70"/>
      <c r="L17" s="70"/>
    </row>
    <row r="18" spans="1:12" ht="4.5" customHeight="1" thickTop="1" x14ac:dyDescent="0.2"/>
    <row r="19" spans="1:12" s="369" customFormat="1" ht="8.4" x14ac:dyDescent="0.2">
      <c r="A19" s="369" t="s">
        <v>494</v>
      </c>
    </row>
    <row r="20" spans="1:12" s="369" customFormat="1" ht="8.4" x14ac:dyDescent="0.2">
      <c r="A20" s="369" t="s">
        <v>495</v>
      </c>
    </row>
    <row r="21" spans="1:12" s="369" customFormat="1" ht="11.25" customHeight="1" x14ac:dyDescent="0.2">
      <c r="A21" s="369" t="s">
        <v>496</v>
      </c>
    </row>
    <row r="22" spans="1:12" s="369" customFormat="1" ht="8.4" x14ac:dyDescent="0.2">
      <c r="A22" s="369" t="s">
        <v>603</v>
      </c>
    </row>
  </sheetData>
  <mergeCells count="7">
    <mergeCell ref="A2:A4"/>
    <mergeCell ref="C2:C4"/>
    <mergeCell ref="D2:D4"/>
    <mergeCell ref="E2:G2"/>
    <mergeCell ref="H2:L4"/>
    <mergeCell ref="E3:E4"/>
    <mergeCell ref="G3:G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10" fitToWidth="0" fitToHeight="0" orientation="portrait" r:id="rId1"/>
  <headerFooter alignWithMargins="0">
    <oddHeader>&amp;L&amp;9地盤沈下状況&amp;R&amp;9&amp;F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7"/>
  <sheetViews>
    <sheetView zoomScaleNormal="100" workbookViewId="0"/>
  </sheetViews>
  <sheetFormatPr defaultColWidth="9" defaultRowHeight="9" x14ac:dyDescent="0.2"/>
  <cols>
    <col min="1" max="1" width="0.88671875" style="279" customWidth="1"/>
    <col min="2" max="2" width="20.44140625" style="279" customWidth="1"/>
    <col min="3" max="3" width="4.109375" style="279" customWidth="1"/>
    <col min="4" max="4" width="0.44140625" style="279" customWidth="1"/>
    <col min="5" max="5" width="22.109375" style="279" customWidth="1"/>
    <col min="6" max="6" width="0.44140625" style="279" customWidth="1"/>
    <col min="7" max="7" width="6" style="5" bestFit="1" customWidth="1"/>
    <col min="8" max="8" width="6" style="5" customWidth="1"/>
    <col min="9" max="9" width="6" style="384" customWidth="1"/>
    <col min="10" max="10" width="6" style="279" customWidth="1"/>
    <col min="11" max="11" width="0.88671875" style="301" customWidth="1"/>
    <col min="12" max="13" width="6" style="301" customWidth="1"/>
    <col min="14" max="16384" width="9" style="279"/>
  </cols>
  <sheetData>
    <row r="1" spans="1:13" ht="12" customHeight="1" thickBot="1" x14ac:dyDescent="0.25">
      <c r="A1" s="1"/>
      <c r="B1" s="2"/>
      <c r="C1" s="2"/>
      <c r="D1" s="2"/>
      <c r="E1" s="2"/>
      <c r="F1" s="2"/>
      <c r="G1" s="82"/>
      <c r="H1" s="2"/>
      <c r="I1" s="370"/>
      <c r="J1" s="2"/>
      <c r="K1" s="371"/>
      <c r="L1" s="371"/>
      <c r="M1" s="551" t="s">
        <v>605</v>
      </c>
    </row>
    <row r="2" spans="1:13" s="5" customFormat="1" ht="18" customHeight="1" thickTop="1" x14ac:dyDescent="0.2">
      <c r="A2" s="372"/>
      <c r="B2" s="557" t="s">
        <v>497</v>
      </c>
      <c r="C2" s="152"/>
      <c r="D2" s="250"/>
      <c r="E2" s="557" t="s">
        <v>498</v>
      </c>
      <c r="F2" s="152"/>
      <c r="G2" s="325"/>
      <c r="H2" s="574" t="s">
        <v>499</v>
      </c>
      <c r="I2" s="611" t="s">
        <v>500</v>
      </c>
      <c r="J2" s="614" t="s">
        <v>501</v>
      </c>
      <c r="K2" s="603" t="s">
        <v>502</v>
      </c>
      <c r="L2" s="604"/>
      <c r="M2" s="604"/>
    </row>
    <row r="3" spans="1:13" s="5" customFormat="1" ht="18" customHeight="1" x14ac:dyDescent="0.2">
      <c r="A3" s="295"/>
      <c r="B3" s="609"/>
      <c r="C3" s="155"/>
      <c r="D3" s="84"/>
      <c r="E3" s="609"/>
      <c r="F3" s="155"/>
      <c r="G3" s="326" t="s">
        <v>503</v>
      </c>
      <c r="H3" s="610"/>
      <c r="I3" s="612"/>
      <c r="J3" s="615"/>
      <c r="K3" s="605" t="s">
        <v>504</v>
      </c>
      <c r="L3" s="606"/>
      <c r="M3" s="606"/>
    </row>
    <row r="4" spans="1:13" s="5" customFormat="1" ht="18" customHeight="1" x14ac:dyDescent="0.2">
      <c r="A4" s="294"/>
      <c r="B4" s="558"/>
      <c r="C4" s="159"/>
      <c r="D4" s="255"/>
      <c r="E4" s="558"/>
      <c r="F4" s="159"/>
      <c r="G4" s="66"/>
      <c r="H4" s="575"/>
      <c r="I4" s="613"/>
      <c r="J4" s="616"/>
      <c r="K4" s="607" t="s">
        <v>505</v>
      </c>
      <c r="L4" s="608"/>
      <c r="M4" s="373" t="s">
        <v>506</v>
      </c>
    </row>
    <row r="5" spans="1:13" s="134" customFormat="1" ht="18.75" customHeight="1" x14ac:dyDescent="0.15">
      <c r="A5" s="367"/>
      <c r="B5" s="473" t="s" ph="1">
        <v>507</v>
      </c>
      <c r="C5" s="474" ph="1"/>
      <c r="D5" s="475" ph="1"/>
      <c r="E5" s="476" t="s">
        <v>508</v>
      </c>
      <c r="F5" s="265" ph="1"/>
      <c r="G5" s="477" ph="1">
        <v>4</v>
      </c>
      <c r="H5" s="478" t="s" ph="1">
        <v>509</v>
      </c>
      <c r="I5" s="479" ph="1">
        <v>0.6</v>
      </c>
      <c r="J5" s="477" ph="1">
        <v>1.2</v>
      </c>
      <c r="K5" s="480" ph="1"/>
      <c r="L5" s="481" ph="1">
        <v>74</v>
      </c>
      <c r="M5" s="482" ph="1">
        <v>73</v>
      </c>
    </row>
    <row r="6" spans="1:13" s="134" customFormat="1" ht="18.75" customHeight="1" x14ac:dyDescent="0.15">
      <c r="A6" s="367"/>
      <c r="B6" s="473" t="s" ph="1">
        <v>510</v>
      </c>
      <c r="C6" s="474" ph="1"/>
      <c r="D6" s="475" ph="1"/>
      <c r="E6" s="476" t="s">
        <v>511</v>
      </c>
      <c r="F6" s="265" ph="1"/>
      <c r="G6" s="477" ph="1">
        <v>4</v>
      </c>
      <c r="H6" s="478" t="s" ph="1">
        <v>509</v>
      </c>
      <c r="I6" s="479" ph="1">
        <v>0</v>
      </c>
      <c r="J6" s="477" ph="1">
        <v>1.2</v>
      </c>
      <c r="K6" s="480" ph="1"/>
      <c r="L6" s="481" ph="1">
        <v>73</v>
      </c>
      <c r="M6" s="482" ph="1">
        <v>74</v>
      </c>
    </row>
    <row r="7" spans="1:13" s="134" customFormat="1" ht="18.75" customHeight="1" x14ac:dyDescent="0.15">
      <c r="A7" s="367"/>
      <c r="B7" s="473" t="s" ph="1">
        <v>512</v>
      </c>
      <c r="C7" s="474" ph="1"/>
      <c r="D7" s="475" ph="1"/>
      <c r="E7" s="476" t="s">
        <v>513</v>
      </c>
      <c r="F7" s="265" ph="1"/>
      <c r="G7" s="477" ph="1">
        <v>2</v>
      </c>
      <c r="H7" s="478" t="s" ph="1">
        <v>514</v>
      </c>
      <c r="I7" s="479" ph="1">
        <v>0</v>
      </c>
      <c r="J7" s="477" ph="1">
        <v>1.2</v>
      </c>
      <c r="K7" s="480" ph="1"/>
      <c r="L7" s="481" ph="1">
        <v>71</v>
      </c>
      <c r="M7" s="482" ph="1">
        <v>71</v>
      </c>
    </row>
    <row r="8" spans="1:13" s="134" customFormat="1" ht="18.75" customHeight="1" x14ac:dyDescent="0.15">
      <c r="A8" s="367"/>
      <c r="B8" s="473" t="s" ph="1">
        <v>512</v>
      </c>
      <c r="C8" s="474" ph="1"/>
      <c r="D8" s="475" ph="1"/>
      <c r="E8" s="476" t="s">
        <v>515</v>
      </c>
      <c r="F8" s="265" ph="1"/>
      <c r="G8" s="477" ph="1">
        <v>6</v>
      </c>
      <c r="H8" s="478" t="s" ph="1">
        <v>509</v>
      </c>
      <c r="I8" s="479" ph="1">
        <v>0</v>
      </c>
      <c r="J8" s="477" ph="1">
        <v>1.2</v>
      </c>
      <c r="K8" s="480" ph="1"/>
      <c r="L8" s="481" ph="1">
        <v>74</v>
      </c>
      <c r="M8" s="482" ph="1">
        <v>75</v>
      </c>
    </row>
    <row r="9" spans="1:13" ht="4.5" customHeight="1" thickBot="1" x14ac:dyDescent="0.25">
      <c r="A9" s="1"/>
      <c r="B9" s="1"/>
      <c r="C9" s="1"/>
      <c r="D9" s="313"/>
      <c r="E9" s="1"/>
      <c r="F9" s="1"/>
      <c r="G9" s="374"/>
      <c r="H9" s="375"/>
      <c r="I9" s="376"/>
      <c r="J9" s="377"/>
      <c r="K9" s="378"/>
      <c r="L9" s="379"/>
      <c r="M9" s="380"/>
    </row>
    <row r="10" spans="1:13" ht="4.5" customHeight="1" thickTop="1" x14ac:dyDescent="0.2">
      <c r="A10" s="28"/>
      <c r="B10" s="28"/>
      <c r="C10" s="28"/>
      <c r="D10" s="28"/>
      <c r="E10" s="28"/>
      <c r="F10" s="28"/>
      <c r="G10" s="295"/>
      <c r="H10" s="295"/>
      <c r="I10" s="381"/>
      <c r="J10" s="382"/>
      <c r="K10" s="383"/>
      <c r="L10" s="383"/>
      <c r="M10" s="383"/>
    </row>
    <row r="11" spans="1:13" ht="9.6" x14ac:dyDescent="0.2">
      <c r="A11" s="146" t="s">
        <v>516</v>
      </c>
      <c r="B11" s="146"/>
    </row>
    <row r="12" spans="1:13" ht="9.6" x14ac:dyDescent="0.2">
      <c r="A12" s="2" t="s">
        <v>517</v>
      </c>
      <c r="B12" s="146"/>
    </row>
    <row r="13" spans="1:13" ht="9.6" x14ac:dyDescent="0.2">
      <c r="A13" s="2" t="s">
        <v>518</v>
      </c>
      <c r="B13" s="146"/>
    </row>
    <row r="14" spans="1:13" ht="9.6" x14ac:dyDescent="0.2">
      <c r="A14" s="2" t="s">
        <v>519</v>
      </c>
      <c r="B14" s="146"/>
    </row>
    <row r="15" spans="1:13" ht="9.6" x14ac:dyDescent="0.2">
      <c r="A15" s="2" t="s">
        <v>520</v>
      </c>
      <c r="B15" s="146"/>
    </row>
    <row r="16" spans="1:13" ht="9.6" x14ac:dyDescent="0.2">
      <c r="A16" s="2" t="s">
        <v>521</v>
      </c>
      <c r="B16" s="146"/>
    </row>
    <row r="18" spans="2:13" ht="16.2" x14ac:dyDescent="0.15">
      <c r="B18" s="279" ph="1"/>
      <c r="C18" s="279" ph="1"/>
      <c r="D18" s="279" ph="1"/>
      <c r="F18" s="279" ph="1"/>
      <c r="G18" s="5" ph="1"/>
      <c r="H18" s="5" ph="1"/>
      <c r="I18" s="384" ph="1"/>
      <c r="J18" s="279" ph="1"/>
      <c r="K18" s="301" ph="1"/>
      <c r="L18" s="301" ph="1"/>
      <c r="M18" s="301" ph="1"/>
    </row>
    <row r="20" spans="2:13" ht="16.2" x14ac:dyDescent="0.15">
      <c r="B20" s="279" ph="1"/>
      <c r="C20" s="279" ph="1"/>
      <c r="D20" s="279" ph="1"/>
      <c r="F20" s="279" ph="1"/>
      <c r="G20" s="5" ph="1"/>
      <c r="H20" s="5" ph="1"/>
      <c r="I20" s="384" ph="1"/>
      <c r="J20" s="279" ph="1"/>
      <c r="K20" s="301" ph="1"/>
      <c r="L20" s="301" ph="1"/>
      <c r="M20" s="301" ph="1"/>
    </row>
    <row r="21" spans="2:13" ht="16.2" x14ac:dyDescent="0.15">
      <c r="B21" s="279" ph="1"/>
      <c r="C21" s="279" ph="1"/>
      <c r="D21" s="279" ph="1"/>
      <c r="F21" s="279" ph="1"/>
      <c r="G21" s="5" ph="1"/>
      <c r="H21" s="5" ph="1"/>
      <c r="I21" s="384" ph="1"/>
      <c r="J21" s="279" ph="1"/>
      <c r="K21" s="301" ph="1"/>
      <c r="L21" s="301" ph="1"/>
      <c r="M21" s="301" ph="1"/>
    </row>
    <row r="22" spans="2:13" ht="16.2" x14ac:dyDescent="0.15">
      <c r="B22" s="279" ph="1"/>
      <c r="C22" s="279" ph="1"/>
      <c r="D22" s="279" ph="1"/>
      <c r="F22" s="279" ph="1"/>
      <c r="G22" s="5" ph="1"/>
      <c r="H22" s="5" ph="1"/>
      <c r="I22" s="384" ph="1"/>
      <c r="J22" s="279" ph="1"/>
      <c r="K22" s="301" ph="1"/>
      <c r="L22" s="301" ph="1"/>
      <c r="M22" s="301" ph="1"/>
    </row>
    <row r="23" spans="2:13" ht="16.2" x14ac:dyDescent="0.15">
      <c r="B23" s="279" ph="1"/>
      <c r="C23" s="279" ph="1"/>
      <c r="D23" s="279" ph="1"/>
      <c r="F23" s="279" ph="1"/>
      <c r="G23" s="5" ph="1"/>
      <c r="H23" s="5" ph="1"/>
      <c r="I23" s="384" ph="1"/>
      <c r="J23" s="279" ph="1"/>
      <c r="K23" s="301" ph="1"/>
      <c r="L23" s="301" ph="1"/>
      <c r="M23" s="301" ph="1"/>
    </row>
    <row r="24" spans="2:13" ht="16.2" x14ac:dyDescent="0.15">
      <c r="C24" s="279" ph="1"/>
      <c r="D24" s="279" ph="1"/>
      <c r="F24" s="279" ph="1"/>
      <c r="G24" s="5" ph="1"/>
      <c r="H24" s="5" ph="1"/>
      <c r="I24" s="384" ph="1"/>
      <c r="J24" s="279" ph="1"/>
      <c r="K24" s="301" ph="1"/>
      <c r="L24" s="301" ph="1"/>
      <c r="M24" s="301" ph="1"/>
    </row>
    <row r="25" spans="2:13" ht="16.2" x14ac:dyDescent="0.15">
      <c r="B25" s="279" ph="1"/>
      <c r="C25" s="279" ph="1"/>
      <c r="D25" s="279" ph="1"/>
      <c r="F25" s="279" ph="1"/>
      <c r="G25" s="5" ph="1"/>
      <c r="H25" s="5" ph="1"/>
      <c r="I25" s="384" ph="1"/>
      <c r="J25" s="279" ph="1"/>
      <c r="K25" s="301" ph="1"/>
      <c r="L25" s="301" ph="1"/>
      <c r="M25" s="301" ph="1"/>
    </row>
    <row r="35" spans="2:13" ht="16.2" x14ac:dyDescent="0.15">
      <c r="B35" s="279" ph="1"/>
      <c r="C35" s="279" ph="1"/>
      <c r="D35" s="279" ph="1"/>
      <c r="F35" s="279" ph="1"/>
      <c r="G35" s="5" ph="1"/>
      <c r="H35" s="5" ph="1"/>
      <c r="I35" s="384" ph="1"/>
      <c r="J35" s="279" ph="1"/>
      <c r="K35" s="301" ph="1"/>
      <c r="L35" s="301" ph="1"/>
      <c r="M35" s="301" ph="1"/>
    </row>
    <row r="37" spans="2:13" ht="16.2" x14ac:dyDescent="0.15">
      <c r="B37" s="279" ph="1"/>
      <c r="C37" s="279" ph="1"/>
      <c r="D37" s="279" ph="1"/>
      <c r="F37" s="279" ph="1"/>
      <c r="G37" s="5" ph="1"/>
      <c r="H37" s="5" ph="1"/>
      <c r="I37" s="384" ph="1"/>
      <c r="J37" s="279" ph="1"/>
      <c r="K37" s="301" ph="1"/>
      <c r="L37" s="301" ph="1"/>
      <c r="M37" s="301" ph="1"/>
    </row>
  </sheetData>
  <mergeCells count="8">
    <mergeCell ref="K2:M2"/>
    <mergeCell ref="K3:M3"/>
    <mergeCell ref="K4:L4"/>
    <mergeCell ref="B2:B4"/>
    <mergeCell ref="E2:E4"/>
    <mergeCell ref="H2:H4"/>
    <mergeCell ref="I2:I4"/>
    <mergeCell ref="J2:J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&amp;L&amp;9自動車騒音状況&amp;R&amp;9 &amp;F  (&amp;A)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19-1</vt:lpstr>
      <vt:lpstr>19-2</vt:lpstr>
      <vt:lpstr>19-3</vt:lpstr>
      <vt:lpstr>19-4-1</vt:lpstr>
      <vt:lpstr>19-4-2</vt:lpstr>
      <vt:lpstr>19-5</vt:lpstr>
      <vt:lpstr>19-6</vt:lpstr>
      <vt:lpstr>19-7</vt:lpstr>
      <vt:lpstr>19-8</vt:lpstr>
      <vt:lpstr>19-9</vt:lpstr>
      <vt:lpstr>19-10</vt:lpstr>
      <vt:lpstr>19-11</vt:lpstr>
      <vt:lpstr>19-12</vt:lpstr>
      <vt:lpstr>19-13</vt:lpstr>
      <vt:lpstr>19-14</vt:lpstr>
      <vt:lpstr>19-15</vt:lpstr>
      <vt:lpstr>19-16</vt:lpstr>
      <vt:lpstr>19-17</vt:lpstr>
      <vt:lpstr>19-18</vt:lpstr>
      <vt:lpstr>19-19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2024-03-01T02:37:11Z</cp:lastPrinted>
  <dcterms:created xsi:type="dcterms:W3CDTF">2023-03-30T04:52:01Z</dcterms:created>
  <dcterms:modified xsi:type="dcterms:W3CDTF">2024-03-13T00:56:53Z</dcterms:modified>
</cp:coreProperties>
</file>