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28680" yWindow="-120" windowWidth="29040" windowHeight="15720" tabRatio="7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F88" i="12" l="1"/>
  <c r="V32" i="12"/>
  <c r="DB102" i="12" l="1"/>
  <c r="CW102" i="12"/>
  <c r="DG102" i="12"/>
  <c r="DL102" i="12"/>
  <c r="DQ102" i="12"/>
  <c r="AK33" i="12"/>
  <c r="AA33" i="12"/>
  <c r="V33" i="12"/>
  <c r="Q3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BE36" i="10"/>
  <c r="BE35" i="10"/>
  <c r="BW34" i="10"/>
  <c r="BW35" i="10" s="1"/>
  <c r="BW36" i="10" s="1"/>
  <c r="CO34" i="10" s="1"/>
  <c r="CO35" i="10" s="1"/>
  <c r="CO36" i="10" s="1"/>
  <c r="CO37" i="10" s="1"/>
  <c r="CO38" i="10" s="1"/>
  <c r="CO39" i="10" s="1"/>
  <c r="CO40" i="10" s="1"/>
  <c r="CO41" i="10" s="1"/>
  <c r="CO42" i="10" s="1"/>
  <c r="CO43" i="10" s="1"/>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alcChain>
</file>

<file path=xl/sharedStrings.xml><?xml version="1.0" encoding="utf-8"?>
<sst xmlns="http://schemas.openxmlformats.org/spreadsheetml/2006/main" count="1111" uniqueCount="583">
  <si>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</si>
  <si>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</si>
  <si>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</si>
  <si>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</si>
  <si>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</si>
  <si>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</si>
  <si>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</si>
  <si>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</si>
  <si>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</si>
  <si>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</si>
  <si>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</si>
  <si>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</si>
  <si>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</si>
  <si>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</si>
  <si>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</si>
  <si>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</si>
  <si>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</si>
  <si>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</si>
  <si>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</si>
  <si>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</si>
  <si>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</si>
  <si>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</si>
  <si>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</si>
  <si>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</si>
  <si>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</si>
  <si>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</si>
  <si>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</si>
  <si>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</si>
  <si>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</si>
  <si>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</si>
  <si>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</si>
  <si>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</si>
  <si>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</si>
  <si>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</si>
  <si>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</si>
  <si>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</si>
  <si>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</si>
  <si>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</si>
  <si>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</si>
  <si>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</si>
  <si>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</si>
  <si>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</si>
  <si>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</si>
  <si>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</si>
  <si>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</si>
  <si>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</si>
  <si>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</si>
  <si>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</si>
  <si>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</si>
  <si>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</si>
  <si>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</si>
  <si>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</si>
  <si>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</si>
  <si>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</si>
  <si>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</si>
  <si>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</si>
  <si>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</si>
  <si>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</si>
  <si>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</si>
  <si>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</si>
  <si>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</si>
  <si>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</si>
  <si>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</si>
  <si>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</si>
  <si>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</si>
  <si>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</si>
  <si>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</si>
  <si>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</si>
  <si>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</si>
  <si>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</si>
  <si>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</si>
  <si>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</si>
  <si>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</si>
  <si>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</si>
  <si>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</si>
  <si>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</si>
  <si>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</si>
  <si>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</si>
  <si>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</si>
  <si>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</si>
  <si>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</si>
  <si>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</si>
  <si>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</si>
  <si>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</si>
  <si>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</si>
  <si>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</si>
  <si>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</si>
  <si>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</si>
  <si>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</si>
  <si>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</si>
  <si>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</si>
  <si>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</si>
  <si>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</si>
  <si>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</si>
  <si>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</si>
  <si>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</si>
  <si>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</si>
  <si>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</si>
  <si>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</si>
  <si>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</si>
  <si>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</si>
  <si>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</si>
  <si>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</si>
  <si>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</si>
  <si>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</si>
  <si>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</si>
  <si>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</si>
  <si>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</si>
  <si>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</si>
  <si>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</si>
  <si>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</si>
  <si>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</si>
  <si>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</si>
  <si>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</si>
  <si>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</si>
  <si>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</si>
  <si>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</si>
  <si>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</si>
  <si>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</si>
  <si>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</si>
  <si>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</si>
  <si>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</si>
  <si>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</si>
  <si>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</si>
  <si>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</si>
  <si>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</si>
  <si>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</si>
  <si>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</si>
  <si>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</si>
  <si>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</si>
  <si>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</si>
  <si>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</si>
  <si>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</si>
  <si>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</si>
  <si>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</si>
  <si>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</si>
  <si>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</si>
  <si>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</si>
  <si>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</si>
  <si>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</si>
  <si>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</si>
  <si>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</si>
  <si>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</si>
  <si>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</si>
  <si>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</si>
  <si>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</si>
  <si>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</si>
  <si>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</si>
  <si>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</si>
  <si>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</si>
  <si>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</si>
  <si>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</si>
  <si>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</si>
  <si>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</si>
  <si>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</si>
  <si>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</si>
  <si>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</si>
  <si>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</si>
  <si>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</si>
  <si>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</si>
  <si>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</si>
  <si>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</si>
  <si>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</si>
  <si>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</si>
  <si>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</si>
  <si>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</si>
  <si>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</si>
  <si>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</si>
  <si>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</si>
  <si>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</si>
  <si>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</si>
  <si>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</si>
  <si>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</si>
  <si>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</si>
  <si>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</si>
  <si>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</si>
  <si>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</si>
  <si>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</si>
  <si>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</si>
  <si>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</si>
  <si>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</si>
  <si>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</si>
  <si>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</si>
  <si>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</si>
  <si>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</si>
  <si>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</si>
  <si>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</si>
  <si>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</si>
  <si>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</si>
  <si>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</si>
  <si>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</si>
  <si>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</si>
  <si>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</si>
  <si>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</si>
  <si>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</si>
  <si>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</si>
  <si>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</si>
  <si>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</si>
  <si>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</si>
  <si>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</si>
  <si>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</si>
  <si>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</si>
  <si>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</si>
  <si>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神奈川県横須賀市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</si>
  <si>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</si>
  <si>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</si>
  <si>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</si>
  <si>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</si>
  <si>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</si>
  <si>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</si>
  <si>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</si>
  <si>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</si>
  <si>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</si>
  <si>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</si>
  <si>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</si>
  <si>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</si>
  <si>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</si>
  <si>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</si>
  <si>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</si>
  <si>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</si>
  <si>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</si>
  <si>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</si>
  <si>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</si>
  <si>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</si>
  <si>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</si>
  <si>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</si>
  <si>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</si>
  <si>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</si>
  <si>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</si>
  <si>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</si>
  <si>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</si>
  <si>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</si>
  <si>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</si>
  <si>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</si>
  <si>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</si>
  <si>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</si>
  <si>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</si>
  <si>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</si>
  <si>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</si>
  <si>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</si>
  <si>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</si>
  <si>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</si>
  <si>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</si>
  <si>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</si>
  <si>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</si>
  <si>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</si>
  <si>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</si>
  <si>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</si>
  <si>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</si>
  <si>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</si>
  <si>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</si>
  <si>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</si>
  <si>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</si>
  <si>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</si>
  <si>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</si>
  <si>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</si>
  <si>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</si>
  <si>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</si>
  <si>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</si>
  <si>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</si>
  <si>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</si>
  <si>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</si>
  <si>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</si>
  <si>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</si>
  <si>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</si>
  <si>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</si>
  <si>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</si>
  <si>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</si>
  <si>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</si>
  <si>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</si>
  <si>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</si>
  <si>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</si>
  <si>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</si>
  <si>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</si>
  <si>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</si>
  <si>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</si>
  <si>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</si>
  <si>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</si>
  <si>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</si>
  <si>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</si>
  <si>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</si>
  <si>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</si>
  <si>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</si>
  <si>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</si>
  <si>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</si>
  <si>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</si>
  <si>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</si>
  <si>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</si>
  <si>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</si>
  <si>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</si>
  <si>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</si>
  <si>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</si>
  <si>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</si>
  <si>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</si>
  <si>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</si>
  <si>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</si>
  <si>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</si>
  <si>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</si>
  <si>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</si>
  <si>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</si>
  <si>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</si>
  <si>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</si>
  <si>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</si>
  <si>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</si>
  <si>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</si>
  <si>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</si>
  <si>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</si>
  <si>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</si>
  <si>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</si>
  <si>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</si>
  <si>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</si>
  <si>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</si>
  <si>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</si>
  <si>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</si>
  <si>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</si>
  <si>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</si>
  <si>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</si>
  <si>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</si>
  <si>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</si>
  <si>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</si>
  <si>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</si>
  <si>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</si>
  <si>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</si>
  <si>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</si>
  <si>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</si>
  <si>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</si>
  <si>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</si>
  <si>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</si>
  <si>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</si>
  <si>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</si>
  <si>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</si>
  <si>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</si>
  <si>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</si>
  <si>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</si>
  <si>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</si>
  <si>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</si>
  <si>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</si>
  <si>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</si>
  <si>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</si>
  <si>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</si>
  <si>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</si>
  <si>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</si>
  <si>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</si>
  <si>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</si>
  <si>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</si>
  <si>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</si>
  <si>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</si>
  <si>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</si>
  <si>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</si>
  <si>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</si>
  <si>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</si>
  <si>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</si>
  <si>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</si>
  <si>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</si>
  <si>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神奈川県横須賀市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</si>
  <si>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</si>
  <si>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</si>
  <si>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</si>
  <si>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</si>
  <si>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</si>
  <si>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</si>
  <si>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</si>
  <si>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</si>
  <si>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</si>
  <si>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</si>
  <si>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</si>
  <si>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</si>
  <si>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</si>
  <si>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</si>
  <si>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</si>
  <si>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</si>
  <si>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</si>
  <si>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</si>
  <si>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</si>
  <si>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</si>
  <si>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</si>
  <si>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</si>
  <si>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</si>
  <si>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</si>
  <si>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</si>
  <si>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</si>
  <si>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</si>
  <si>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</si>
  <si>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</si>
  <si>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</si>
  <si>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</si>
  <si>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</si>
  <si>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</si>
  <si>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</si>
  <si>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</si>
  <si>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</si>
  <si>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</si>
  <si>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</si>
  <si>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</si>
  <si>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</si>
  <si>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</si>
  <si>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</si>
  <si>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</si>
  <si>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</si>
  <si>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</si>
  <si>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</si>
  <si>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</si>
  <si>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</si>
  <si>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</si>
  <si>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</si>
  <si>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</si>
  <si>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</si>
  <si>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</si>
  <si>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</si>
  <si>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</si>
  <si>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</si>
  <si>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</si>
  <si>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</si>
  <si>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</si>
  <si>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</si>
  <si>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</si>
  <si>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</si>
  <si>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</si>
  <si>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</si>
  <si>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</si>
  <si>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</si>
  <si>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</si>
  <si>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</si>
  <si>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</si>
  <si>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</si>
  <si>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</si>
  <si>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</si>
  <si>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</si>
  <si>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</si>
  <si>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</si>
  <si>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</si>
  <si>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</si>
  <si>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</si>
  <si>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</si>
  <si>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</si>
  <si>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</si>
  <si>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</si>
  <si>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</si>
  <si>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</si>
  <si>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</si>
  <si>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</si>
  <si>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</si>
  <si>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</si>
  <si>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</si>
  <si>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</si>
  <si>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</si>
  <si>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</si>
  <si>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</si>
  <si>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</si>
  <si>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</si>
  <si>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</si>
  <si>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</si>
  <si>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</si>
  <si>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</si>
  <si>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</si>
  <si>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</si>
  <si>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</si>
  <si>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</si>
  <si>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</si>
  <si>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</si>
  <si>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</si>
  <si>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</si>
  <si>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</si>
  <si>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</si>
  <si>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</si>
  <si>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</si>
  <si>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</si>
  <si>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</si>
  <si>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</si>
  <si>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</si>
  <si>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</si>
  <si>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</si>
  <si>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</si>
  <si>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</si>
  <si>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</si>
  <si>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</si>
  <si>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</si>
  <si>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</si>
  <si>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</si>
  <si>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</si>
  <si>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</si>
  <si>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</si>
  <si>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</si>
  <si>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</si>
  <si>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</si>
  <si>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</si>
  <si>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</si>
  <si>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</si>
  <si>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</si>
  <si>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</si>
  <si>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</si>
  <si>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</si>
  <si>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</si>
  <si>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</si>
  <si>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</si>
  <si>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</si>
  <si>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</si>
  <si>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</si>
  <si>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</si>
  <si>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</si>
  <si>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</si>
  <si>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</si>
  <si>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</si>
  <si>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</si>
  <si>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</si>
  <si>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</si>
  <si>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</si>
  <si>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</si>
  <si>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</si>
  <si>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</si>
  <si>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</si>
  <si>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</si>
  <si>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</si>
  <si>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</si>
  <si>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</si>
  <si>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</si>
  <si>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</si>
  <si>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</si>
  <si>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</si>
  <si>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</si>
  <si>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</si>
  <si>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</si>
  <si>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</si>
  <si>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</si>
  <si>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</si>
  <si>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</si>
  <si>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</si>
  <si>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</si>
  <si>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</si>
  <si>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</si>
  <si>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</si>
  <si>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</si>
  <si>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</si>
  <si>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4.59</t>
  </si>
  <si>
    <t>▲ 5.03</t>
  </si>
  <si>
    <t>▲ 4.35</t>
  </si>
  <si>
    <t>▲ 5.46</t>
  </si>
  <si>
    <t>水道事業会計</t>
  </si>
  <si>
    <t>病院事業会計</t>
  </si>
  <si>
    <t>一般会計</t>
  </si>
  <si>
    <t>特別会計介護保険費</t>
  </si>
  <si>
    <t>下水道事業会計</t>
  </si>
  <si>
    <t>特別会計公園墓地事業費</t>
  </si>
  <si>
    <t>特別会計国民健康保険費</t>
  </si>
  <si>
    <t>特別会計後期高齢者医療費</t>
  </si>
  <si>
    <t>その他会計（赤字）</t>
  </si>
  <si>
    <t>その他会計（黒字）</t>
  </si>
  <si>
    <t>R01</t>
    <phoneticPr fontId="5"/>
  </si>
  <si>
    <t>R02</t>
    <phoneticPr fontId="5"/>
  </si>
  <si>
    <t>R03</t>
    <phoneticPr fontId="5"/>
  </si>
  <si>
    <t>R04</t>
    <phoneticPr fontId="5"/>
  </si>
  <si>
    <t>R05</t>
    <phoneticPr fontId="5"/>
  </si>
  <si>
    <t>公園墓地基金</t>
    <rPh sb="0" eb="4">
      <t>コウエンボチ</t>
    </rPh>
    <rPh sb="4" eb="6">
      <t>キキン</t>
    </rPh>
    <phoneticPr fontId="5"/>
  </si>
  <si>
    <t>再編関連特別事業基金</t>
    <phoneticPr fontId="2"/>
  </si>
  <si>
    <t>万代基金</t>
    <rPh sb="0" eb="2">
      <t>バンダイ</t>
    </rPh>
    <rPh sb="2" eb="4">
      <t>キキン</t>
    </rPh>
    <phoneticPr fontId="2"/>
  </si>
  <si>
    <t>みどりの基金</t>
    <rPh sb="4" eb="6">
      <t>キキン</t>
    </rPh>
    <phoneticPr fontId="2"/>
  </si>
  <si>
    <t>猿島基金</t>
    <rPh sb="0" eb="2">
      <t>サルシマ</t>
    </rPh>
    <rPh sb="2" eb="4">
      <t>キキン</t>
    </rPh>
    <phoneticPr fontId="2"/>
  </si>
  <si>
    <t>横須賀市土地開発公社</t>
    <rPh sb="0" eb="4">
      <t>ヨコスカシ</t>
    </rPh>
    <rPh sb="4" eb="6">
      <t>トチ</t>
    </rPh>
    <rPh sb="6" eb="8">
      <t>カイハツ</t>
    </rPh>
    <rPh sb="8" eb="10">
      <t>コウシャ</t>
    </rPh>
    <phoneticPr fontId="38"/>
  </si>
  <si>
    <t>一般財団法人シティサポートよこすか</t>
    <rPh sb="0" eb="2">
      <t>イッパン</t>
    </rPh>
    <rPh sb="2" eb="4">
      <t>ザイダン</t>
    </rPh>
    <rPh sb="4" eb="6">
      <t>ホウジン</t>
    </rPh>
    <phoneticPr fontId="38"/>
  </si>
  <si>
    <t>公益財団法人横須賀芸術文化財団</t>
    <rPh sb="0" eb="2">
      <t>コウエキ</t>
    </rPh>
    <rPh sb="2" eb="4">
      <t>ザイダン</t>
    </rPh>
    <rPh sb="4" eb="6">
      <t>ホウジン</t>
    </rPh>
    <rPh sb="6" eb="9">
      <t>ヨコスカ</t>
    </rPh>
    <rPh sb="9" eb="11">
      <t>ゲイジュツ</t>
    </rPh>
    <rPh sb="11" eb="13">
      <t>ブンカ</t>
    </rPh>
    <rPh sb="13" eb="15">
      <t>ザイダン</t>
    </rPh>
    <phoneticPr fontId="38"/>
  </si>
  <si>
    <t>社会福祉法人横須賀市社会福祉事業団</t>
    <rPh sb="0" eb="2">
      <t>シャカイ</t>
    </rPh>
    <rPh sb="2" eb="4">
      <t>フクシ</t>
    </rPh>
    <rPh sb="4" eb="6">
      <t>ホウジン</t>
    </rPh>
    <rPh sb="6" eb="10">
      <t>ヨコスカシ</t>
    </rPh>
    <rPh sb="10" eb="12">
      <t>シャカイ</t>
    </rPh>
    <rPh sb="12" eb="14">
      <t>フクシ</t>
    </rPh>
    <rPh sb="14" eb="17">
      <t>ジギョウダン</t>
    </rPh>
    <phoneticPr fontId="38"/>
  </si>
  <si>
    <t>公益財団法人横須賀市健康福祉財団</t>
    <rPh sb="0" eb="2">
      <t>コウエキ</t>
    </rPh>
    <rPh sb="2" eb="4">
      <t>ザイダン</t>
    </rPh>
    <rPh sb="4" eb="6">
      <t>ホウジン</t>
    </rPh>
    <rPh sb="6" eb="10">
      <t>ヨコスカシ</t>
    </rPh>
    <rPh sb="10" eb="12">
      <t>ケンコウ</t>
    </rPh>
    <rPh sb="12" eb="14">
      <t>フクシ</t>
    </rPh>
    <rPh sb="14" eb="16">
      <t>ザイダン</t>
    </rPh>
    <phoneticPr fontId="38"/>
  </si>
  <si>
    <t>横須賀中央まちづくり株式会社</t>
    <rPh sb="0" eb="3">
      <t>ヨコスカ</t>
    </rPh>
    <rPh sb="3" eb="5">
      <t>チュウオウ</t>
    </rPh>
    <rPh sb="10" eb="14">
      <t>カブシキガイシャ</t>
    </rPh>
    <phoneticPr fontId="38"/>
  </si>
  <si>
    <t>公益財団法人横須賀市産業振興財団</t>
    <rPh sb="0" eb="2">
      <t>コウエキ</t>
    </rPh>
    <rPh sb="2" eb="4">
      <t>ザイダン</t>
    </rPh>
    <rPh sb="4" eb="6">
      <t>ホウジン</t>
    </rPh>
    <rPh sb="6" eb="10">
      <t>ヨコスカシ</t>
    </rPh>
    <rPh sb="10" eb="12">
      <t>サンギョウ</t>
    </rPh>
    <rPh sb="12" eb="14">
      <t>シンコウ</t>
    </rPh>
    <rPh sb="14" eb="16">
      <t>ザイダン</t>
    </rPh>
    <phoneticPr fontId="38"/>
  </si>
  <si>
    <t>公益財団法人横須賀市生涯学習財団</t>
    <rPh sb="0" eb="2">
      <t>コウエキ</t>
    </rPh>
    <rPh sb="2" eb="4">
      <t>ザイダン</t>
    </rPh>
    <rPh sb="4" eb="6">
      <t>ホウジン</t>
    </rPh>
    <rPh sb="6" eb="10">
      <t>ヨコスカシ</t>
    </rPh>
    <rPh sb="10" eb="12">
      <t>ショウガイ</t>
    </rPh>
    <rPh sb="12" eb="14">
      <t>ガクシュウ</t>
    </rPh>
    <rPh sb="14" eb="16">
      <t>ザイダン</t>
    </rPh>
    <phoneticPr fontId="38"/>
  </si>
  <si>
    <t>公益財団法人かながわ海岸美化財団</t>
    <rPh sb="0" eb="2">
      <t>コウエキ</t>
    </rPh>
    <rPh sb="2" eb="4">
      <t>ザイダン</t>
    </rPh>
    <rPh sb="4" eb="6">
      <t>ホウジン</t>
    </rPh>
    <rPh sb="10" eb="14">
      <t>カイガンビカ</t>
    </rPh>
    <rPh sb="14" eb="16">
      <t>ザイダン</t>
    </rPh>
    <phoneticPr fontId="2"/>
  </si>
  <si>
    <t>○</t>
    <phoneticPr fontId="2"/>
  </si>
  <si>
    <t>-</t>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</si>
  <si>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10"/>
  </si>
  <si>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10"/>
  </si>
  <si>
    <t>-</t>
    <phoneticPr fontId="20"/>
  </si>
  <si>
    <t>神奈川県内広域水道企業団</t>
    <rPh sb="0" eb="4">
      <t>カナガワケン</t>
    </rPh>
    <rPh sb="4" eb="5">
      <t>ナイ</t>
    </rPh>
    <rPh sb="5" eb="7">
      <t>コウイキ</t>
    </rPh>
    <rPh sb="7" eb="9">
      <t>スイドウ</t>
    </rPh>
    <rPh sb="9" eb="11">
      <t>キギョウ</t>
    </rPh>
    <rPh sb="11" eb="12">
      <t>ダン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</si>
  <si>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</si>
  <si>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</si>
  <si>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</si>
  <si>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</si>
  <si>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</si>
  <si>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</si>
  <si>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</si>
  <si>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</si>
  <si>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</si>
  <si>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将来負担比率は新病院建設にかかる準元利償還金見込額の増などにより、前年より増加した。
有形固定資産減価償却率は引き続き類似団体よりも高い数値となっている。現在老朽化している施設全ての建替えは難しいため、基礎情報、維持管理費、利用状況等をまとめた「施設カルテ」をもとに現状を把握し、FM戦略プランを着実に推進することで、限られた財源の中、公共施設の量を需要に応じた適正な規模にしていくとともに、施設の利便性を高めていく。</t>
    <rPh sb="33" eb="35">
      <t>ゼンネン</t>
    </rPh>
    <rPh sb="37" eb="39">
      <t>ゾウカ</t>
    </rPh>
    <phoneticPr fontId="5"/>
  </si>
  <si>
    <r>
      <t>実質公債費比率</t>
    </r>
    <r>
      <rPr>
        <sz val="11"/>
        <rFont val="ＭＳ Ｐゴシック"/>
        <family val="3"/>
        <charset val="128"/>
      </rPr>
      <t>はごみ処理施設の元利償還金の増などで、前年より増加した。
今後は、新病院建設等による準元利償還金の増加が見込まれる。引き続き市債発行額を的確にコントロールし、必要な投資を行っていく。</t>
    </r>
    <rPh sb="15" eb="17">
      <t>ガンリ</t>
    </rPh>
    <rPh sb="17" eb="20">
      <t>ショウカンキン</t>
    </rPh>
    <rPh sb="21" eb="22">
      <t>ゾウ</t>
    </rPh>
    <rPh sb="26" eb="28">
      <t>ゼンネン</t>
    </rPh>
    <rPh sb="30" eb="3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</si>
</sst>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D9B1-49C2-89C8-672C505E76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64769</c:v>
                </c:pt>
                <c:pt idx="1">
                  <c:v>35639</c:v>
                </c:pt>
                <c:pt idx="2">
                  <c:v>48010</c:v>
                </c:pt>
                <c:pt idx="3">
                  <c:v>41069</c:v>
                </c:pt>
                <c:pt idx="4">
                  <c:v>37964</c:v>
                </c:pt>
              </c:numCache>
            </c:numRef>
          </c:val>
          <c:smooth val="0"/>
          <c:extLst>
            <c:ext xmlns:c16="http://schemas.microsoft.com/office/drawing/2014/chart" uri="{C3380CC4-5D6E-409C-BE32-E72D297353CC}">
              <c16:uniqueId val="{00000001-D9B1-49C2-89C8-672C505E76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3.39</c:v>
                </c:pt>
                <c:pt idx="1">
                  <c:v>3.76</c:v>
                </c:pt>
                <c:pt idx="2">
                  <c:v>9.5399999999999991</c:v>
                </c:pt>
                <c:pt idx="3">
                  <c:v>8.18</c:v>
                </c:pt>
                <c:pt idx="4">
                  <c:v>5.87</c:v>
                </c:pt>
              </c:numCache>
            </c:numRef>
          </c:val>
          <c:extLst>
            <c:ext xmlns:c16="http://schemas.microsoft.com/office/drawing/2014/chart" uri="{C3380CC4-5D6E-409C-BE32-E72D297353CC}">
              <c16:uniqueId val="{00000000-D045-4DEA-A7A2-B52E649CB3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12.47</c:v>
                </c:pt>
                <c:pt idx="1">
                  <c:v>8.35</c:v>
                </c:pt>
                <c:pt idx="2">
                  <c:v>10.3</c:v>
                </c:pt>
                <c:pt idx="3">
                  <c:v>12.74</c:v>
                </c:pt>
                <c:pt idx="4">
                  <c:v>13.31</c:v>
                </c:pt>
              </c:numCache>
            </c:numRef>
          </c:val>
          <c:extLst>
            <c:ext xmlns:c16="http://schemas.microsoft.com/office/drawing/2014/chart" uri="{C3380CC4-5D6E-409C-BE32-E72D297353CC}">
              <c16:uniqueId val="{00000001-D045-4DEA-A7A2-B52E649CB3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-4.59</c:v>
                </c:pt>
                <c:pt idx="1">
                  <c:v>-5.03</c:v>
                </c:pt>
                <c:pt idx="2">
                  <c:v>5.93</c:v>
                </c:pt>
                <c:pt idx="3">
                  <c:v>-4.3499999999999996</c:v>
                </c:pt>
                <c:pt idx="4">
                  <c:v>-5.46</c:v>
                </c:pt>
              </c:numCache>
            </c:numRef>
          </c:val>
          <c:smooth val="0"/>
          <c:extLst>
            <c:ext xmlns:c16="http://schemas.microsoft.com/office/drawing/2014/chart" uri="{C3380CC4-5D6E-409C-BE32-E72D297353CC}">
              <c16:uniqueId val="{00000002-D045-4DEA-A7A2-B52E649CB3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4D1-4792-9F60-5D723C368C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D1-4792-9F60-5D723C368C2C}"/>
            </c:ext>
          </c:extLst>
        </c:ser>
        <c:ser>
          <c:idx val="2"/>
          <c:order val="2"/>
          <c:tx>
            <c:strRef>
              <c:f>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7.0000000000000007E-2</c:v>
                </c:pt>
                <c:pt idx="8">
                  <c:v>#N/A</c:v>
                </c:pt>
                <c:pt idx="9">
                  <c:v>0.02</c:v>
                </c:pt>
              </c:numCache>
            </c:numRef>
          </c:val>
          <c:extLst>
            <c:ext xmlns:c16="http://schemas.microsoft.com/office/drawing/2014/chart" uri="{C3380CC4-5D6E-409C-BE32-E72D297353CC}">
              <c16:uniqueId val="{00000002-E4D1-4792-9F60-5D723C368C2C}"/>
            </c:ext>
          </c:extLst>
        </c:ser>
        <c:ser>
          <c:idx val="3"/>
          <c:order val="3"/>
          <c:tx>
            <c:strRef>
              <c:f>データシート!$A$30</c:f>
              <c:strCache>
                <c:ptCount val="1"/>
                <c:pt idx="0">
                  <c:v>特別会計国民健康保険費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1.7</c:v>
                </c:pt>
                <c:pt idx="2">
                  <c:v>#N/A</c:v>
                </c:pt>
                <c:pt idx="3">
                  <c:v>1.81</c:v>
                </c:pt>
                <c:pt idx="4">
                  <c:v>#N/A</c:v>
                </c:pt>
                <c:pt idx="5">
                  <c:v>1.54</c:v>
                </c:pt>
                <c:pt idx="6">
                  <c:v>#N/A</c:v>
                </c:pt>
                <c:pt idx="7">
                  <c:v>0.9</c:v>
                </c:pt>
                <c:pt idx="8">
                  <c:v>#N/A</c:v>
                </c:pt>
                <c:pt idx="9">
                  <c:v>0.12</c:v>
                </c:pt>
              </c:numCache>
            </c:numRef>
          </c:val>
          <c:extLst>
            <c:ext xmlns:c16="http://schemas.microsoft.com/office/drawing/2014/chart" uri="{C3380CC4-5D6E-409C-BE32-E72D297353CC}">
              <c16:uniqueId val="{00000003-E4D1-4792-9F60-5D723C368C2C}"/>
            </c:ext>
          </c:extLst>
        </c:ser>
        <c:ser>
          <c:idx val="4"/>
          <c:order val="4"/>
          <c:tx>
            <c:strRef>
              <c:f>データシート!$A$31</c:f>
              <c:strCache>
                <c:ptCount val="1"/>
                <c:pt idx="0">
                  <c:v>特別会計公園墓地事業費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0.14000000000000001</c:v>
                </c:pt>
                <c:pt idx="4">
                  <c:v>#N/A</c:v>
                </c:pt>
                <c:pt idx="5">
                  <c:v>0.18</c:v>
                </c:pt>
                <c:pt idx="6">
                  <c:v>#N/A</c:v>
                </c:pt>
                <c:pt idx="7">
                  <c:v>0.16</c:v>
                </c:pt>
                <c:pt idx="8">
                  <c:v>#N/A</c:v>
                </c:pt>
                <c:pt idx="9">
                  <c:v>0.13</c:v>
                </c:pt>
              </c:numCache>
            </c:numRef>
          </c:val>
          <c:extLst>
            <c:ext xmlns:c16="http://schemas.microsoft.com/office/drawing/2014/chart" uri="{C3380CC4-5D6E-409C-BE32-E72D297353CC}">
              <c16:uniqueId val="{00000004-E4D1-4792-9F60-5D723C368C2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3.21</c:v>
                </c:pt>
                <c:pt idx="2">
                  <c:v>#N/A</c:v>
                </c:pt>
                <c:pt idx="3">
                  <c:v>3.24</c:v>
                </c:pt>
                <c:pt idx="4">
                  <c:v>#N/A</c:v>
                </c:pt>
                <c:pt idx="5">
                  <c:v>2.5499999999999998</c:v>
                </c:pt>
                <c:pt idx="6">
                  <c:v>#N/A</c:v>
                </c:pt>
                <c:pt idx="7">
                  <c:v>1.76</c:v>
                </c:pt>
                <c:pt idx="8">
                  <c:v>#N/A</c:v>
                </c:pt>
                <c:pt idx="9">
                  <c:v>1.21</c:v>
                </c:pt>
              </c:numCache>
            </c:numRef>
          </c:val>
          <c:extLst>
            <c:ext xmlns:c16="http://schemas.microsoft.com/office/drawing/2014/chart" uri="{C3380CC4-5D6E-409C-BE32-E72D297353CC}">
              <c16:uniqueId val="{00000005-E4D1-4792-9F60-5D723C368C2C}"/>
            </c:ext>
          </c:extLst>
        </c:ser>
        <c:ser>
          <c:idx val="6"/>
          <c:order val="6"/>
          <c:tx>
            <c:strRef>
              <c:f>データシート!$A$33</c:f>
              <c:strCache>
                <c:ptCount val="1"/>
                <c:pt idx="0">
                  <c:v>特別会計介護保険費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4.08</c:v>
                </c:pt>
                <c:pt idx="4">
                  <c:v>#N/A</c:v>
                </c:pt>
                <c:pt idx="5">
                  <c:v>2.58</c:v>
                </c:pt>
                <c:pt idx="6">
                  <c:v>#N/A</c:v>
                </c:pt>
                <c:pt idx="7">
                  <c:v>3.78</c:v>
                </c:pt>
                <c:pt idx="8">
                  <c:v>#N/A</c:v>
                </c:pt>
                <c:pt idx="9">
                  <c:v>5.08</c:v>
                </c:pt>
              </c:numCache>
            </c:numRef>
          </c:val>
          <c:extLst>
            <c:ext xmlns:c16="http://schemas.microsoft.com/office/drawing/2014/chart" uri="{C3380CC4-5D6E-409C-BE32-E72D297353CC}">
              <c16:uniqueId val="{00000006-E4D1-4792-9F60-5D723C368C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3.29</c:v>
                </c:pt>
                <c:pt idx="2">
                  <c:v>#N/A</c:v>
                </c:pt>
                <c:pt idx="3">
                  <c:v>3.61</c:v>
                </c:pt>
                <c:pt idx="4">
                  <c:v>#N/A</c:v>
                </c:pt>
                <c:pt idx="5">
                  <c:v>9.35</c:v>
                </c:pt>
                <c:pt idx="6">
                  <c:v>#N/A</c:v>
                </c:pt>
                <c:pt idx="7">
                  <c:v>8.01</c:v>
                </c:pt>
                <c:pt idx="8">
                  <c:v>#N/A</c:v>
                </c:pt>
                <c:pt idx="9">
                  <c:v>5.73</c:v>
                </c:pt>
              </c:numCache>
            </c:numRef>
          </c:val>
          <c:extLst>
            <c:ext xmlns:c16="http://schemas.microsoft.com/office/drawing/2014/chart" uri="{C3380CC4-5D6E-409C-BE32-E72D297353CC}">
              <c16:uniqueId val="{00000007-E4D1-4792-9F60-5D723C368C2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4.46</c:v>
                </c:pt>
                <c:pt idx="2">
                  <c:v>#N/A</c:v>
                </c:pt>
                <c:pt idx="3">
                  <c:v>4.0199999999999996</c:v>
                </c:pt>
                <c:pt idx="4">
                  <c:v>#N/A</c:v>
                </c:pt>
                <c:pt idx="5">
                  <c:v>4.03</c:v>
                </c:pt>
                <c:pt idx="6">
                  <c:v>#N/A</c:v>
                </c:pt>
                <c:pt idx="7">
                  <c:v>4.6399999999999997</c:v>
                </c:pt>
                <c:pt idx="8">
                  <c:v>#N/A</c:v>
                </c:pt>
                <c:pt idx="9">
                  <c:v>5.8</c:v>
                </c:pt>
              </c:numCache>
            </c:numRef>
          </c:val>
          <c:extLst>
            <c:ext xmlns:c16="http://schemas.microsoft.com/office/drawing/2014/chart" uri="{C3380CC4-5D6E-409C-BE32-E72D297353CC}">
              <c16:uniqueId val="{00000008-E4D1-4792-9F60-5D723C368C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8.14</c:v>
                </c:pt>
                <c:pt idx="2">
                  <c:v>#N/A</c:v>
                </c:pt>
                <c:pt idx="3">
                  <c:v>7.01</c:v>
                </c:pt>
                <c:pt idx="4">
                  <c:v>#N/A</c:v>
                </c:pt>
                <c:pt idx="5">
                  <c:v>5.38</c:v>
                </c:pt>
                <c:pt idx="6">
                  <c:v>#N/A</c:v>
                </c:pt>
                <c:pt idx="7">
                  <c:v>6.08</c:v>
                </c:pt>
                <c:pt idx="8">
                  <c:v>#N/A</c:v>
                </c:pt>
                <c:pt idx="9">
                  <c:v>6.14</c:v>
                </c:pt>
              </c:numCache>
            </c:numRef>
          </c:val>
          <c:extLst>
            <c:ext xmlns:c16="http://schemas.microsoft.com/office/drawing/2014/chart" uri="{C3380CC4-5D6E-409C-BE32-E72D297353CC}">
              <c16:uniqueId val="{00000009-E4D1-4792-9F60-5D723C368C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15594</c:v>
                </c:pt>
                <c:pt idx="5">
                  <c:v>15264</c:v>
                </c:pt>
                <c:pt idx="8">
                  <c:v>15162</c:v>
                </c:pt>
                <c:pt idx="11">
                  <c:v>15768</c:v>
                </c:pt>
                <c:pt idx="14">
                  <c:v>15673</c:v>
                </c:pt>
              </c:numCache>
            </c:numRef>
          </c:val>
          <c:extLst>
            <c:ext xmlns:c16="http://schemas.microsoft.com/office/drawing/2014/chart" uri="{C3380CC4-5D6E-409C-BE32-E72D297353CC}">
              <c16:uniqueId val="{00000000-4066-4B14-A7BE-D1C5C70D3B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66-4B14-A7BE-D1C5C70D3B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c:v>
                </c:pt>
                <c:pt idx="3">
                  <c:v>64</c:v>
                </c:pt>
                <c:pt idx="6">
                  <c:v>63</c:v>
                </c:pt>
                <c:pt idx="9">
                  <c:v>62</c:v>
                </c:pt>
                <c:pt idx="12">
                  <c:v>61</c:v>
                </c:pt>
              </c:numCache>
            </c:numRef>
          </c:val>
          <c:extLst>
            <c:ext xmlns:c16="http://schemas.microsoft.com/office/drawing/2014/chart" uri="{C3380CC4-5D6E-409C-BE32-E72D297353CC}">
              <c16:uniqueId val="{00000002-4066-4B14-A7BE-D1C5C70D3B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66-4B14-A7BE-D1C5C70D3B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3070</c:v>
                </c:pt>
                <c:pt idx="3">
                  <c:v>2574</c:v>
                </c:pt>
                <c:pt idx="6">
                  <c:v>2696</c:v>
                </c:pt>
                <c:pt idx="9">
                  <c:v>2677</c:v>
                </c:pt>
                <c:pt idx="12">
                  <c:v>2884</c:v>
                </c:pt>
              </c:numCache>
            </c:numRef>
          </c:val>
          <c:extLst>
            <c:ext xmlns:c16="http://schemas.microsoft.com/office/drawing/2014/chart" uri="{C3380CC4-5D6E-409C-BE32-E72D297353CC}">
              <c16:uniqueId val="{00000004-4066-4B14-A7BE-D1C5C70D3B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66-4B14-A7BE-D1C5C70D3B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66-4B14-A7BE-D1C5C70D3B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17123</c:v>
                </c:pt>
                <c:pt idx="3">
                  <c:v>17146</c:v>
                </c:pt>
                <c:pt idx="6">
                  <c:v>16265</c:v>
                </c:pt>
                <c:pt idx="9">
                  <c:v>17103</c:v>
                </c:pt>
                <c:pt idx="12">
                  <c:v>17586</c:v>
                </c:pt>
              </c:numCache>
            </c:numRef>
          </c:val>
          <c:extLst>
            <c:ext xmlns:c16="http://schemas.microsoft.com/office/drawing/2014/chart" uri="{C3380CC4-5D6E-409C-BE32-E72D297353CC}">
              <c16:uniqueId val="{00000007-4066-4B14-A7BE-D1C5C70D3B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4664</c:v>
                </c:pt>
                <c:pt idx="2">
                  <c:v>#N/A</c:v>
                </c:pt>
                <c:pt idx="3">
                  <c:v>#N/A</c:v>
                </c:pt>
                <c:pt idx="4">
                  <c:v>4520</c:v>
                </c:pt>
                <c:pt idx="5">
                  <c:v>#N/A</c:v>
                </c:pt>
                <c:pt idx="6">
                  <c:v>#N/A</c:v>
                </c:pt>
                <c:pt idx="7">
                  <c:v>3862</c:v>
                </c:pt>
                <c:pt idx="8">
                  <c:v>#N/A</c:v>
                </c:pt>
                <c:pt idx="9">
                  <c:v>#N/A</c:v>
                </c:pt>
                <c:pt idx="10">
                  <c:v>4074</c:v>
                </c:pt>
                <c:pt idx="11">
                  <c:v>#N/A</c:v>
                </c:pt>
                <c:pt idx="12">
                  <c:v>#N/A</c:v>
                </c:pt>
                <c:pt idx="13">
                  <c:v>4858</c:v>
                </c:pt>
                <c:pt idx="14">
                  <c:v>#N/A</c:v>
                </c:pt>
              </c:numCache>
            </c:numRef>
          </c:val>
          <c:smooth val="0"/>
          <c:extLst>
            <c:ext xmlns:c16="http://schemas.microsoft.com/office/drawing/2014/chart" uri="{C3380CC4-5D6E-409C-BE32-E72D297353CC}">
              <c16:uniqueId val="{00000008-4066-4B14-A7BE-D1C5C70D3B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141396</c:v>
                </c:pt>
                <c:pt idx="5">
                  <c:v>139338</c:v>
                </c:pt>
                <c:pt idx="8">
                  <c:v>140599</c:v>
                </c:pt>
                <c:pt idx="11">
                  <c:v>136594</c:v>
                </c:pt>
                <c:pt idx="14">
                  <c:v>132543</c:v>
                </c:pt>
              </c:numCache>
            </c:numRef>
          </c:val>
          <c:extLst>
            <c:ext xmlns:c16="http://schemas.microsoft.com/office/drawing/2014/chart" uri="{C3380CC4-5D6E-409C-BE32-E72D297353CC}">
              <c16:uniqueId val="{00000000-2280-490E-8B91-450F630240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64780</c:v>
                </c:pt>
                <c:pt idx="5">
                  <c:v>66291</c:v>
                </c:pt>
                <c:pt idx="8">
                  <c:v>69415</c:v>
                </c:pt>
                <c:pt idx="11">
                  <c:v>69655</c:v>
                </c:pt>
                <c:pt idx="14">
                  <c:v>64642</c:v>
                </c:pt>
              </c:numCache>
            </c:numRef>
          </c:val>
          <c:extLst>
            <c:ext xmlns:c16="http://schemas.microsoft.com/office/drawing/2014/chart" uri="{C3380CC4-5D6E-409C-BE32-E72D297353CC}">
              <c16:uniqueId val="{00000001-2280-490E-8B91-450F630240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16238</c:v>
                </c:pt>
                <c:pt idx="5">
                  <c:v>13705</c:v>
                </c:pt>
                <c:pt idx="8">
                  <c:v>19561</c:v>
                </c:pt>
                <c:pt idx="11">
                  <c:v>23110</c:v>
                </c:pt>
                <c:pt idx="14">
                  <c:v>22839</c:v>
                </c:pt>
              </c:numCache>
            </c:numRef>
          </c:val>
          <c:extLst>
            <c:ext xmlns:c16="http://schemas.microsoft.com/office/drawing/2014/chart" uri="{C3380CC4-5D6E-409C-BE32-E72D297353CC}">
              <c16:uniqueId val="{00000002-2280-490E-8B91-450F630240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0-490E-8B91-450F630240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0-490E-8B91-450F630240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577</c:v>
                </c:pt>
                <c:pt idx="3">
                  <c:v>600</c:v>
                </c:pt>
                <c:pt idx="6">
                  <c:v>580</c:v>
                </c:pt>
                <c:pt idx="9">
                  <c:v>536</c:v>
                </c:pt>
                <c:pt idx="12">
                  <c:v>485</c:v>
                </c:pt>
              </c:numCache>
            </c:numRef>
          </c:val>
          <c:extLst>
            <c:ext xmlns:c16="http://schemas.microsoft.com/office/drawing/2014/chart" uri="{C3380CC4-5D6E-409C-BE32-E72D297353CC}">
              <c16:uniqueId val="{00000005-2280-490E-8B91-450F630240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20037</c:v>
                </c:pt>
                <c:pt idx="3">
                  <c:v>20077</c:v>
                </c:pt>
                <c:pt idx="6">
                  <c:v>19623</c:v>
                </c:pt>
                <c:pt idx="9">
                  <c:v>19110</c:v>
                </c:pt>
                <c:pt idx="12">
                  <c:v>20420</c:v>
                </c:pt>
              </c:numCache>
            </c:numRef>
          </c:val>
          <c:extLst>
            <c:ext xmlns:c16="http://schemas.microsoft.com/office/drawing/2014/chart" uri="{C3380CC4-5D6E-409C-BE32-E72D297353CC}">
              <c16:uniqueId val="{00000006-2280-490E-8B91-450F630240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7-2280-490E-8B91-450F630240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36597</c:v>
                </c:pt>
                <c:pt idx="3">
                  <c:v>34801</c:v>
                </c:pt>
                <c:pt idx="6">
                  <c:v>33326</c:v>
                </c:pt>
                <c:pt idx="9">
                  <c:v>30921</c:v>
                </c:pt>
                <c:pt idx="12">
                  <c:v>32583</c:v>
                </c:pt>
              </c:numCache>
            </c:numRef>
          </c:val>
          <c:extLst>
            <c:ext xmlns:c16="http://schemas.microsoft.com/office/drawing/2014/chart" uri="{C3380CC4-5D6E-409C-BE32-E72D297353CC}">
              <c16:uniqueId val="{00000008-2280-490E-8B91-450F630240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876</c:v>
                </c:pt>
                <c:pt idx="3">
                  <c:v>812</c:v>
                </c:pt>
                <c:pt idx="6">
                  <c:v>748</c:v>
                </c:pt>
                <c:pt idx="9">
                  <c:v>683</c:v>
                </c:pt>
                <c:pt idx="12">
                  <c:v>619</c:v>
                </c:pt>
              </c:numCache>
            </c:numRef>
          </c:val>
          <c:extLst>
            <c:ext xmlns:c16="http://schemas.microsoft.com/office/drawing/2014/chart" uri="{C3380CC4-5D6E-409C-BE32-E72D297353CC}">
              <c16:uniqueId val="{00000009-2280-490E-8B91-450F630240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186767</c:v>
                </c:pt>
                <c:pt idx="3">
                  <c:v>186388</c:v>
                </c:pt>
                <c:pt idx="6">
                  <c:v>192391</c:v>
                </c:pt>
                <c:pt idx="9">
                  <c:v>190843</c:v>
                </c:pt>
                <c:pt idx="12">
                  <c:v>185509</c:v>
                </c:pt>
              </c:numCache>
            </c:numRef>
          </c:val>
          <c:extLst>
            <c:ext xmlns:c16="http://schemas.microsoft.com/office/drawing/2014/chart" uri="{C3380CC4-5D6E-409C-BE32-E72D297353CC}">
              <c16:uniqueId val="{0000000A-2280-490E-8B91-450F630240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22459</c:v>
                </c:pt>
                <c:pt idx="2">
                  <c:v>#N/A</c:v>
                </c:pt>
                <c:pt idx="3">
                  <c:v>#N/A</c:v>
                </c:pt>
                <c:pt idx="4">
                  <c:v>23343</c:v>
                </c:pt>
                <c:pt idx="5">
                  <c:v>#N/A</c:v>
                </c:pt>
                <c:pt idx="6">
                  <c:v>#N/A</c:v>
                </c:pt>
                <c:pt idx="7">
                  <c:v>17092</c:v>
                </c:pt>
                <c:pt idx="8">
                  <c:v>#N/A</c:v>
                </c:pt>
                <c:pt idx="9">
                  <c:v>#N/A</c:v>
                </c:pt>
                <c:pt idx="10">
                  <c:v>12733</c:v>
                </c:pt>
                <c:pt idx="11">
                  <c:v>#N/A</c:v>
                </c:pt>
                <c:pt idx="12">
                  <c:v>#N/A</c:v>
                </c:pt>
                <c:pt idx="13">
                  <c:v>19592</c:v>
                </c:pt>
                <c:pt idx="14">
                  <c:v>#N/A</c:v>
                </c:pt>
              </c:numCache>
            </c:numRef>
          </c:val>
          <c:smooth val="0"/>
          <c:extLst>
            <c:ext xmlns:c16="http://schemas.microsoft.com/office/drawing/2014/chart" uri="{C3380CC4-5D6E-409C-BE32-E72D297353CC}">
              <c16:uniqueId val="{0000000B-2280-490E-8B91-450F630240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9062</c:v>
                </c:pt>
                <c:pt idx="1">
                  <c:v>10880</c:v>
                </c:pt>
                <c:pt idx="2">
                  <c:v>11509</c:v>
                </c:pt>
              </c:numCache>
            </c:numRef>
          </c:val>
          <c:extLst>
            <c:ext xmlns:c16="http://schemas.microsoft.com/office/drawing/2014/chart" uri="{C3380CC4-5D6E-409C-BE32-E72D297353CC}">
              <c16:uniqueId val="{00000000-19CD-4040-BB2D-20BB41DFA3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2398</c:v>
                </c:pt>
                <c:pt idx="1">
                  <c:v>2399</c:v>
                </c:pt>
                <c:pt idx="2">
                  <c:v>2402</c:v>
                </c:pt>
              </c:numCache>
            </c:numRef>
          </c:val>
          <c:extLst>
            <c:ext xmlns:c16="http://schemas.microsoft.com/office/drawing/2014/chart" uri="{C3380CC4-5D6E-409C-BE32-E72D297353CC}">
              <c16:uniqueId val="{00000001-19CD-4040-BB2D-20BB41DFA3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4058</c:v>
                </c:pt>
                <c:pt idx="1">
                  <c:v>5174</c:v>
                </c:pt>
                <c:pt idx="2">
                  <c:v>3712</c:v>
                </c:pt>
              </c:numCache>
            </c:numRef>
          </c:val>
          <c:extLst>
            <c:ext xmlns:c16="http://schemas.microsoft.com/office/drawing/2014/chart" uri="{C3380CC4-5D6E-409C-BE32-E72D297353CC}">
              <c16:uniqueId val="{00000002-19CD-4040-BB2D-20BB41DFA3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{226F3FF9-BAAF-40BF-B24C-3E5D211D46A8}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4E3-45F3-B496-4A0188EB04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{96B0810A-250D-4D19-980F-1B3F367BA122}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E3-45F3-B496-4A0188EB04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{11C6B0AC-60A7-44FC-A687-CAA38FD9F47D}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E3-45F3-B496-4A0188EB04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{06E2A98F-F5C9-4144-8025-443CB8E1D6A8}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E3-45F3-B496-4A0188EB04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{2B1F343E-66D5-4604-BDCB-E518E6C59DBA}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E3-45F3-B496-4A0188EB04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{884ADF92-1164-46BF-B326-1A83EBB0AE99}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4E3-45F3-B496-4A0188EB04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{25665B5C-B697-4530-939B-19589942C654}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4E3-45F3-B496-4A0188EB04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{5D6862C6-BE70-4A0F-8EA9-824CE08B3D17}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4E3-45F3-B496-4A0188EB04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{5E70A446-FA2B-4257-B256-CF8CD89B6ACF}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4E3-45F3-B496-4A0188EB04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65.8</c:v>
                </c:pt>
                <c:pt idx="16">
                  <c:v>66.400000000000006</c:v>
                </c:pt>
                <c:pt idx="24">
                  <c:v>67</c:v>
                </c:pt>
                <c:pt idx="32">
                  <c:v>67.900000000000006</c:v>
                </c:pt>
              </c:numCache>
            </c:numRef>
          </c:xVal>
          <c:yVal>
            <c:numRef>
              <c:f>公会計指標分析・財政指標組合せ分析表!$BP$51:$DC$51</c:f>
              <c:numCache>
                <c:formatCode>#,##0.0;"▲ "#,##0.0</c:formatCode>
                <c:ptCount val="40"/>
                <c:pt idx="0">
                  <c:v>31.4</c:v>
                </c:pt>
                <c:pt idx="8">
                  <c:v>31.8</c:v>
                </c:pt>
                <c:pt idx="16">
                  <c:v>22.2</c:v>
                </c:pt>
                <c:pt idx="24">
                  <c:v>17.100000000000001</c:v>
                </c:pt>
                <c:pt idx="32">
                  <c:v>26</c:v>
                </c:pt>
              </c:numCache>
            </c:numRef>
          </c:yVal>
          <c:smooth val="0"/>
          <c:extLst>
            <c:ext xmlns:c16="http://schemas.microsoft.com/office/drawing/2014/chart" uri="{C3380CC4-5D6E-409C-BE32-E72D297353CC}">
              <c16:uniqueId val="{00000009-94E3-45F3-B496-4A0188EB04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{50F819A4-35C2-462F-89BC-6B4414CF4821}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4E3-45F3-B496-4A0188EB04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{07313205-BDEF-49AE-BD32-6FFE0D1298DA}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E3-45F3-B496-4A0188EB04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{566E86CC-3ABC-4B7C-A9AB-C8538592E299}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E3-45F3-B496-4A0188EB04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{73B76535-63D7-4E4F-9ADB-08571BE2F090}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E3-45F3-B496-4A0188EB04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{63444117-3CA3-4DC4-A357-7E99A3AE49B9}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E3-45F3-B496-4A0188EB04D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{066E1B39-8A82-4586-A64C-0F07F3AB67B8}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4E3-45F3-B496-4A0188EB04D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{4B8357DA-E05F-4C15-B8FA-B3F1BD31736B}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4E3-45F3-B496-4A0188EB04D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{E945EF9C-7C81-43D8-A885-B165DD6C29E8}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4E3-45F3-B496-4A0188EB04D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{8F5129CE-6F7A-4E0E-8A63-5D62F9704320}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4E3-45F3-B496-4A0188EB04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94E3-45F3-B496-4A0188EB04D7}"/>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{6C377492-B25B-4893-933B-EB2C44271967}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80-4E54-8E22-870F2B7E82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{9826FF57-C6A3-453B-A5F1-E7FFCF3DEE2A}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80-4E54-8E22-870F2B7E82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{52CD022A-58F7-4FD8-B621-7F16D95BE271}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80-4E54-8E22-870F2B7E82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{1E01BF05-FC11-4FC6-B3E5-1FECCA39532D}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80-4E54-8E22-870F2B7E82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{4AF62E67-2701-4F21-880E-0BC9F1721562}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80-4E54-8E22-870F2B7E82F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{D5006D79-643C-4CBB-A812-89A2E220CF62}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80-4E54-8E22-870F2B7E82F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{4E4EA4E6-1DFF-4486-9B12-73E5CFCBCF53}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80-4E54-8E22-870F2B7E82F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{FE486C7C-340F-42AA-9F93-72CC534D2BE0}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80-4E54-8E22-870F2B7E82F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{60A47F2C-949D-45AE-A1E7-257DF5B235A9}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80-4E54-8E22-870F2B7E82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6.4</c:v>
                </c:pt>
                <c:pt idx="16">
                  <c:v>5.9</c:v>
                </c:pt>
                <c:pt idx="24">
                  <c:v>5.5</c:v>
                </c:pt>
                <c:pt idx="32">
                  <c:v>5.6</c:v>
                </c:pt>
              </c:numCache>
            </c:numRef>
          </c:xVal>
          <c:yVal>
            <c:numRef>
              <c:f>公会計指標分析・財政指標組合せ分析表!$BP$73:$DC$73</c:f>
              <c:numCache>
                <c:formatCode>#,##0.0;"▲ "#,##0.0</c:formatCode>
                <c:ptCount val="40"/>
                <c:pt idx="0">
                  <c:v>31.4</c:v>
                </c:pt>
                <c:pt idx="8">
                  <c:v>31.8</c:v>
                </c:pt>
                <c:pt idx="16">
                  <c:v>22.2</c:v>
                </c:pt>
                <c:pt idx="24">
                  <c:v>17.100000000000001</c:v>
                </c:pt>
                <c:pt idx="32">
                  <c:v>26</c:v>
                </c:pt>
              </c:numCache>
            </c:numRef>
          </c:yVal>
          <c:smooth val="0"/>
          <c:extLst>
            <c:ext xmlns:c16="http://schemas.microsoft.com/office/drawing/2014/chart" uri="{C3380CC4-5D6E-409C-BE32-E72D297353CC}">
              <c16:uniqueId val="{00000009-A880-4E54-8E22-870F2B7E82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{BEDB76E7-D1F3-4F69-8066-21CF31040EE2}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80-4E54-8E22-870F2B7E82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{44B5EDE8-D5A4-474F-AFAE-568B4DBD1D4F}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80-4E54-8E22-870F2B7E82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{80771AAB-1946-4657-A09B-46FC3B8B950E}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80-4E54-8E22-870F2B7E82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{8D4CFF75-CB79-4B75-9B34-E820151E41C1}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80-4E54-8E22-870F2B7E82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{F4DC1292-8528-4ADF-86FA-C29C5682D07B}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80-4E54-8E22-870F2B7E82F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{82CBF5B8-9361-496E-A4D8-8D2752EF0D52}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80-4E54-8E22-870F2B7E82F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{AF72CC80-FF4D-4EE3-B9A4-152212D95BA9}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80-4E54-8E22-870F2B7E82FA}"/>
                </c:ext>
              </c:extLst>
            </c:dLbl>
            <c:dLbl>
              <c:idx val="24"/>
              <c:layout>
                <c:manualLayout>
                  <c:x val="0"/>
                  <c:y val="4.636425470937492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{8AC7F48C-722E-43EF-8656-D12AB7C0536E}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80-4E54-8E22-870F2B7E82FA}"/>
                </c:ext>
              </c:extLst>
            </c:dLbl>
            <c:dLbl>
              <c:idx val="32"/>
              <c:layout>
                <c:manualLayout>
                  <c:x val="0"/>
                  <c:y val="-4.6364254709375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{B0EA5A53-E383-4B95-BE2B-627BB01314E1}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80-4E54-8E22-870F2B7E82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A880-4E54-8E22-870F2B7E82FA}"/>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横須賀ごみ処理施設建設工事事業に係る元金償還の開始に伴う元利償還金の増（</a:t>
          </a:r>
          <a:r>
            <a:rPr kumimoji="1" lang="en-US" altLang="ja-JP" sz="1100">
              <a:solidFill>
                <a:schemeClr val="tx1"/>
              </a:solidFill>
              <a:effectLst/>
              <a:latin typeface="+mn-lt"/>
              <a:ea typeface="+mn-ea"/>
              <a:cs typeface="+mn-cs"/>
            </a:rPr>
            <a:t>+4.8</a:t>
          </a:r>
          <a:r>
            <a:rPr kumimoji="1" lang="ja-JP" altLang="ja-JP" sz="1100">
              <a:solidFill>
                <a:schemeClr val="tx1"/>
              </a:solidFill>
              <a:effectLst/>
              <a:latin typeface="+mn-lt"/>
              <a:ea typeface="+mn-ea"/>
              <a:cs typeface="+mn-cs"/>
            </a:rPr>
            <a:t>億円）</a:t>
          </a:r>
          <a:r>
            <a:rPr kumimoji="1" lang="ja-JP" altLang="en-US" sz="1100">
              <a:solidFill>
                <a:schemeClr val="tx1"/>
              </a:solidFill>
              <a:effectLst/>
              <a:latin typeface="+mn-lt"/>
              <a:ea typeface="+mn-ea"/>
              <a:cs typeface="+mn-cs"/>
            </a:rPr>
            <a:t>や、病院事業会計への繰出金の再開に伴う増（</a:t>
          </a:r>
          <a:r>
            <a:rPr kumimoji="1" lang="en-US" altLang="ja-JP" sz="1100">
              <a:solidFill>
                <a:schemeClr val="tx1"/>
              </a:solidFill>
              <a:effectLst/>
              <a:latin typeface="+mn-lt"/>
              <a:ea typeface="+mn-ea"/>
              <a:cs typeface="+mn-cs"/>
            </a:rPr>
            <a:t>+2.1</a:t>
          </a:r>
          <a:r>
            <a:rPr kumimoji="1" lang="ja-JP" altLang="en-US" sz="1100">
              <a:solidFill>
                <a:schemeClr val="tx1"/>
              </a:solidFill>
              <a:effectLst/>
              <a:latin typeface="+mn-lt"/>
              <a:ea typeface="+mn-ea"/>
              <a:cs typeface="+mn-cs"/>
            </a:rPr>
            <a:t>億円）</a:t>
          </a:r>
          <a:r>
            <a:rPr kumimoji="1" lang="ja-JP" altLang="ja-JP" sz="1100">
              <a:solidFill>
                <a:schemeClr val="tx1"/>
              </a:solidFill>
              <a:effectLst/>
              <a:latin typeface="+mn-lt"/>
              <a:ea typeface="+mn-ea"/>
              <a:cs typeface="+mn-cs"/>
            </a:rPr>
            <a:t>などにより実質公債費比率の分子は</a:t>
          </a:r>
          <a:r>
            <a:rPr kumimoji="1" lang="en-US" altLang="ja-JP" sz="1100">
              <a:solidFill>
                <a:schemeClr val="tx1"/>
              </a:solidFill>
              <a:effectLst/>
              <a:latin typeface="+mn-lt"/>
              <a:ea typeface="+mn-ea"/>
              <a:cs typeface="+mn-cs"/>
            </a:rPr>
            <a:t>7.8</a:t>
          </a:r>
          <a:r>
            <a:rPr kumimoji="1" lang="ja-JP" altLang="ja-JP" sz="1100">
              <a:solidFill>
                <a:schemeClr val="tx1"/>
              </a:solidFill>
              <a:effectLst/>
              <a:latin typeface="+mn-lt"/>
              <a:ea typeface="+mn-ea"/>
              <a:cs typeface="+mn-cs"/>
            </a:rPr>
            <a:t>億円増加している。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大規模工事の予定や施設の老朽化が進んでおり、実質公債費比率に</a:t>
          </a:r>
          <a:r>
            <a:rPr kumimoji="1" lang="ja-JP" altLang="en-US" sz="1100">
              <a:solidFill>
                <a:schemeClr val="tx1"/>
              </a:solidFill>
              <a:effectLst/>
              <a:latin typeface="+mn-lt"/>
              <a:ea typeface="+mn-ea"/>
              <a:cs typeface="+mn-cs"/>
            </a:rPr>
            <a:t>引き続き</a:t>
          </a:r>
          <a:r>
            <a:rPr kumimoji="1" lang="ja-JP" altLang="ja-JP" sz="1100">
              <a:solidFill>
                <a:schemeClr val="tx1"/>
              </a:solidFill>
              <a:effectLst/>
              <a:latin typeface="+mn-lt"/>
              <a:ea typeface="+mn-ea"/>
              <a:cs typeface="+mn-cs"/>
            </a:rPr>
            <a:t>注意していく。</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満期一括償還地方債の借入れはない。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病院事業会計の新病院設立による地方債残高の増（</a:t>
          </a:r>
          <a:r>
            <a:rPr kumimoji="1" lang="en-US" altLang="ja-JP" sz="1100">
              <a:solidFill>
                <a:schemeClr val="tx1"/>
              </a:solidFill>
              <a:effectLst/>
              <a:latin typeface="+mn-lt"/>
              <a:ea typeface="+mn-ea"/>
              <a:cs typeface="+mn-cs"/>
            </a:rPr>
            <a:t>+60.0</a:t>
          </a:r>
          <a:r>
            <a:rPr kumimoji="1" lang="ja-JP" altLang="en-US" sz="1100">
              <a:solidFill>
                <a:schemeClr val="tx1"/>
              </a:solidFill>
              <a:effectLst/>
              <a:latin typeface="+mn-lt"/>
              <a:ea typeface="+mn-ea"/>
              <a:cs typeface="+mn-cs"/>
            </a:rPr>
            <a:t>億円）などにより、将来負担比率の分子は前年度より</a:t>
          </a:r>
          <a:r>
            <a:rPr kumimoji="1" lang="en-US" altLang="ja-JP" sz="1100">
              <a:solidFill>
                <a:schemeClr val="tx1"/>
              </a:solidFill>
              <a:effectLst/>
              <a:latin typeface="+mn-lt"/>
              <a:ea typeface="+mn-ea"/>
              <a:cs typeface="+mn-cs"/>
            </a:rPr>
            <a:t>68.6</a:t>
          </a:r>
          <a:r>
            <a:rPr kumimoji="1" lang="ja-JP" altLang="en-US" sz="1100">
              <a:solidFill>
                <a:schemeClr val="tx1"/>
              </a:solidFill>
              <a:effectLst/>
              <a:latin typeface="+mn-lt"/>
              <a:ea typeface="+mn-ea"/>
              <a:cs typeface="+mn-cs"/>
            </a:rPr>
            <a:t>億円増加した。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大規模工事の予定や施設の老朽化も進んでいるため、将来への負担に</a:t>
          </a:r>
          <a:r>
            <a:rPr kumimoji="1" lang="ja-JP" altLang="en-US" sz="1100">
              <a:solidFill>
                <a:schemeClr val="tx1"/>
              </a:solidFill>
              <a:effectLst/>
              <a:latin typeface="+mn-lt"/>
              <a:ea typeface="+mn-ea"/>
              <a:cs typeface="+mn-cs"/>
            </a:rPr>
            <a:t>引き続き</a:t>
          </a:r>
          <a:r>
            <a:rPr kumimoji="1" lang="ja-JP" altLang="ja-JP" sz="1100">
              <a:solidFill>
                <a:schemeClr val="tx1"/>
              </a:solidFill>
              <a:effectLst/>
              <a:latin typeface="+mn-lt"/>
              <a:ea typeface="+mn-ea"/>
              <a:cs typeface="+mn-cs"/>
            </a:rPr>
            <a:t>注意していく。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財政調整基金は、支出を決算ベースでタイトに見込んだこと等により決算剰余金が増加し、積立額が増加した。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その他特定目的基金は、新型コロナウイルス感染症緊急対策基金を令和５年度末をもって廃止したため、基金全体では前年度に比べて年度末残高が</a:t>
          </a:r>
          <a:r>
            <a:rPr kumimoji="1" lang="en-US" altLang="ja-JP" sz="1100">
              <a:solidFill>
                <a:schemeClr val="tx1"/>
              </a:solidFill>
              <a:effectLst/>
              <a:latin typeface="+mn-lt"/>
              <a:ea typeface="+mn-ea"/>
              <a:cs typeface="+mn-cs"/>
            </a:rPr>
            <a:t>8.3</a:t>
          </a:r>
          <a:r>
            <a:rPr kumimoji="1" lang="ja-JP" altLang="ja-JP" sz="1100">
              <a:solidFill>
                <a:schemeClr val="tx1"/>
              </a:solidFill>
              <a:effectLst/>
              <a:latin typeface="+mn-lt"/>
              <a:ea typeface="+mn-ea"/>
              <a:cs typeface="+mn-cs"/>
            </a:rPr>
            <a:t>億円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減少した。</a:t>
          </a:r>
          <a:endParaRPr kumimoji="1" lang="en-US" altLang="ja-JP" sz="1100">
            <a:solidFill>
              <a:schemeClr val="tx1"/>
            </a:solidFill>
            <a:effectLst/>
            <a:latin typeface="+mn-lt"/>
            <a:ea typeface="+mn-ea"/>
            <a:cs typeface="+mn-cs"/>
          </a:endParaRPr>
        </a:p>
        <a:p>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財政調整基金については、今後の財政収支を見通し、行財政改革の推進により事業の見直しや経費の削減、収入の増加を図るなどして残高の確保に努めていく。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その他特定目的基金については、「会計管理者所管会計及び基金の資金管理運用基準」に基づき、適切に運用していく。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公園墓地基金：公園墓地を整備するための必要な費用に充当</a:t>
          </a:r>
          <a:endParaRPr lang="ja-JP" altLang="ja-JP" sz="1400">
            <a:effectLst/>
          </a:endParaRPr>
        </a:p>
        <a:p>
          <a:r>
            <a:rPr kumimoji="1" lang="ja-JP" altLang="ja-JP" sz="1100">
              <a:solidFill>
                <a:schemeClr val="dk1"/>
              </a:solidFill>
              <a:effectLst/>
              <a:latin typeface="+mn-lt"/>
              <a:ea typeface="+mn-ea"/>
              <a:cs typeface="+mn-cs"/>
            </a:rPr>
            <a:t>　再編関連特別事業基金：駐留軍等の再編の円滑な実施に関する特別措置法施行令</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年政令第</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条に掲げる</a:t>
          </a:r>
          <a:endParaRPr lang="ja-JP" altLang="ja-JP" sz="1400">
            <a:effectLst/>
          </a:endParaRPr>
        </a:p>
        <a:p>
          <a:r>
            <a:rPr kumimoji="1" lang="ja-JP" altLang="ja-JP" sz="1100">
              <a:solidFill>
                <a:schemeClr val="dk1"/>
              </a:solidFill>
              <a:effectLst/>
              <a:latin typeface="+mn-lt"/>
              <a:ea typeface="+mn-ea"/>
              <a:cs typeface="+mn-cs"/>
            </a:rPr>
            <a:t>　　　　　　　　　　　　再編関連特別事業を実施するための必要な費用に充当</a:t>
          </a:r>
          <a:endParaRPr lang="ja-JP" altLang="ja-JP" sz="1400">
            <a:effectLst/>
          </a:endParaRPr>
        </a:p>
        <a:p>
          <a:r>
            <a:rPr kumimoji="1" lang="ja-JP" altLang="ja-JP" sz="1100">
              <a:solidFill>
                <a:schemeClr val="dk1"/>
              </a:solidFill>
              <a:effectLst/>
              <a:latin typeface="+mn-lt"/>
              <a:ea typeface="+mn-ea"/>
              <a:cs typeface="+mn-cs"/>
            </a:rPr>
            <a:t>　万代基金：万代トミ氏からの寄付資金を同氏からの寄付施設並びに学校及び教育機関の施設の整備及び運営のための必要な費　　　</a:t>
          </a:r>
          <a:endParaRPr lang="ja-JP" altLang="ja-JP" sz="1400">
            <a:effectLst/>
          </a:endParaRPr>
        </a:p>
        <a:p>
          <a:r>
            <a:rPr kumimoji="1" lang="ja-JP" altLang="ja-JP" sz="1100">
              <a:solidFill>
                <a:schemeClr val="dk1"/>
              </a:solidFill>
              <a:effectLst/>
              <a:latin typeface="+mn-lt"/>
              <a:ea typeface="+mn-ea"/>
              <a:cs typeface="+mn-cs"/>
            </a:rPr>
            <a:t>　　　　　　用に充当</a:t>
          </a:r>
          <a:endParaRPr lang="ja-JP" altLang="ja-JP" sz="1400">
            <a:effectLst/>
          </a:endParaRPr>
        </a:p>
        <a:p>
          <a:r>
            <a:rPr kumimoji="1" lang="ja-JP" altLang="ja-JP" sz="1100">
              <a:solidFill>
                <a:schemeClr val="dk1"/>
              </a:solidFill>
              <a:effectLst/>
              <a:latin typeface="+mn-lt"/>
              <a:ea typeface="+mn-ea"/>
              <a:cs typeface="+mn-cs"/>
            </a:rPr>
            <a:t>　みどりの基金：緑化を推進し、みどりの保全に資するための必要な費用に充当</a:t>
          </a:r>
          <a:endParaRPr lang="ja-JP" altLang="ja-JP" sz="1400">
            <a:effectLst/>
          </a:endParaRPr>
        </a:p>
        <a:p>
          <a:r>
            <a:rPr kumimoji="1" lang="ja-JP" altLang="ja-JP" sz="1100">
              <a:solidFill>
                <a:schemeClr val="dk1"/>
              </a:solidFill>
              <a:effectLst/>
              <a:latin typeface="+mn-lt"/>
              <a:ea typeface="+mn-ea"/>
              <a:cs typeface="+mn-cs"/>
            </a:rPr>
            <a:t>　猿島基金：猿島公園を維持管理するために必要な費用に充当</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新型コロナウイルス感染症緊急対策基金を令和５年度末をもって廃止したことによる減（△</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公園墓地基金については、公園墓地の新規募集による使用料の増加による積立金の増加（</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再編関連特別事業基金については、再編交付金の交付が令和４年度をもって満了となったことによる積立額の減少（△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「会計管理者所管会計及び基金の資金管理運用基準」に基づき、適切に運用していく。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tx1"/>
              </a:solidFill>
              <a:effectLst/>
              <a:latin typeface="+mn-lt"/>
              <a:ea typeface="+mn-ea"/>
              <a:cs typeface="+mn-cs"/>
            </a:rPr>
            <a:t>令和５年度の取崩が</a:t>
          </a:r>
          <a:r>
            <a:rPr kumimoji="1" lang="en-US" altLang="ja-JP" sz="1100" baseline="0">
              <a:solidFill>
                <a:schemeClr val="tx1"/>
              </a:solidFill>
              <a:effectLst/>
              <a:latin typeface="+mn-lt"/>
              <a:ea typeface="+mn-ea"/>
              <a:cs typeface="+mn-cs"/>
            </a:rPr>
            <a:t>28.2</a:t>
          </a:r>
          <a:r>
            <a:rPr kumimoji="1" lang="ja-JP" altLang="ja-JP" sz="1100" baseline="0">
              <a:solidFill>
                <a:schemeClr val="tx1"/>
              </a:solidFill>
              <a:effectLst/>
              <a:latin typeface="+mn-lt"/>
              <a:ea typeface="+mn-ea"/>
              <a:cs typeface="+mn-cs"/>
            </a:rPr>
            <a:t>億円、積立が</a:t>
          </a:r>
          <a:r>
            <a:rPr kumimoji="1" lang="en-US" altLang="ja-JP" sz="1100" baseline="0">
              <a:solidFill>
                <a:schemeClr val="tx1"/>
              </a:solidFill>
              <a:effectLst/>
              <a:latin typeface="+mn-lt"/>
              <a:ea typeface="+mn-ea"/>
              <a:cs typeface="+mn-cs"/>
            </a:rPr>
            <a:t>34.5</a:t>
          </a:r>
          <a:r>
            <a:rPr kumimoji="1" lang="ja-JP" altLang="ja-JP" sz="1100" baseline="0">
              <a:solidFill>
                <a:schemeClr val="tx1"/>
              </a:solidFill>
              <a:effectLst/>
              <a:latin typeface="+mn-lt"/>
              <a:ea typeface="+mn-ea"/>
              <a:cs typeface="+mn-cs"/>
            </a:rPr>
            <a:t>億円となり、前年度に比べ</a:t>
          </a:r>
          <a:r>
            <a:rPr kumimoji="1" lang="en-US" altLang="ja-JP" sz="1100" baseline="0">
              <a:solidFill>
                <a:schemeClr val="tx1"/>
              </a:solidFill>
              <a:effectLst/>
              <a:latin typeface="+mn-lt"/>
              <a:ea typeface="+mn-ea"/>
              <a:cs typeface="+mn-cs"/>
            </a:rPr>
            <a:t>6.3</a:t>
          </a:r>
          <a:r>
            <a:rPr kumimoji="1" lang="ja-JP" altLang="ja-JP" sz="1100" baseline="0">
              <a:solidFill>
                <a:schemeClr val="tx1"/>
              </a:solidFill>
              <a:effectLst/>
              <a:latin typeface="+mn-lt"/>
              <a:ea typeface="+mn-ea"/>
              <a:cs typeface="+mn-cs"/>
            </a:rPr>
            <a:t>億円増加した。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今後の財政収支を見通し、行財政改革の推進により事業の見直しや経費の削減、収入の増加を図るなどして残高の確保に努めていく。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運用益により</a:t>
          </a:r>
          <a:r>
            <a:rPr kumimoji="1" lang="en-US" altLang="ja-JP" sz="1100">
              <a:solidFill>
                <a:schemeClr val="tx1"/>
              </a:solidFill>
              <a:effectLst/>
              <a:latin typeface="+mn-lt"/>
              <a:ea typeface="+mn-ea"/>
              <a:cs typeface="+mn-cs"/>
            </a:rPr>
            <a:t>2,489</a:t>
          </a:r>
          <a:r>
            <a:rPr kumimoji="1" lang="ja-JP" altLang="ja-JP" sz="1100">
              <a:solidFill>
                <a:schemeClr val="tx1"/>
              </a:solidFill>
              <a:effectLst/>
              <a:latin typeface="+mn-lt"/>
              <a:ea typeface="+mn-ea"/>
              <a:cs typeface="+mn-cs"/>
            </a:rPr>
            <a:t>千円増加した。</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当面は令和３年度に発行した臨時財政対策債の償還財源として、適切に管理・運用していく。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AEC358-62A1-440F-8275-ECA1FD8AE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56C29C-ED77-4178-98CA-0A3E182C1B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0784CC8-C704-4FE0-9A1A-53E235EE927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AFD7023-9FA3-4748-BE83-56D7319A1A9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40B60B0-C9F1-4CF5-919D-2192B7F5C53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3C087EF-1EBA-46FD-8C7F-B9F28FCAC8E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4A4D94E-7695-4DD7-A895-6F63444AD2B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285F591-7DF4-4E89-B3F7-4A0AB985B6C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B1C5FCD-AFBE-40BC-BD8D-6A07A70CBF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7338233-78B0-4990-B885-8CCAE104DF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F31164-3A52-4D9C-AAD7-6B0E44B468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0A6A03-CF59-419D-B351-3FAE8FA180A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864118F-A553-42EF-B9E3-2EEB6EC936A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91C97A5-3339-4431-B7B7-C9D368B0F4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A8E5855-D66D-4F60-B0A8-A6B3F54420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5932757-96DF-4F1C-B83C-A38991280F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76FC81A-CEA5-40C6-B727-FDF631AB21A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48455C5-0475-4F6E-A7D0-E621CD7F850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9368C33-B7DB-41F0-9B5C-15664594C8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DBEB600-EFA2-451E-B033-6D008E6FDA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63C490-435B-4C7A-ADD0-E7F2F224C2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B3E492-887A-4B0F-B0F8-3DE175A0B6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7503304-6124-4769-80D3-42AE2419FB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83F617F-2713-4EE2-8EB2-2FF8D86A4E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A488503-C07B-474A-B1E3-55EB3884BEC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5F17FB-4534-4D4F-8F3A-019308CCD6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83389A9-41A9-4F8C-B59D-F1C5B7EF0E4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4DDE995-72A7-42BC-AFE9-E792B63A57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4F0EA8-DDA6-4F84-A58E-19192E0F0F7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4DD618-6D7C-4F0B-8791-0EBDC6D3B0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AEE65FF-333F-4526-9EC4-6BD904473ED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F5F1AA2-AAF3-4A98-AD3D-8BC5CA59534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341F33E-30F7-4FCE-8339-30E00BD7BBC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7D73FF7-D4CA-4A3C-AD59-1060B4ACECF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24AE45B-6FC5-475B-9D7F-E2FA551A28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C3BC810-156E-4DFB-A054-CD39347392D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8F7B78C-DA00-4E11-85C3-E06C90C65A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68D4BDA-1F4D-4F83-B2E4-96043A1C75A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08F4278-2BC6-4F06-A633-C794179C368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5810D44-03D6-4F9C-8203-3D88584DA54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2E071BB-0B11-405B-92DC-B427F170E37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C17BAA4-CB17-41EF-907C-9D45D5ACAA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1D262BF-8C17-4543-932B-58886C1AFE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F36B710-BB20-42D5-A686-53C5F9EE75B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E8A5234-31DB-414F-B0CF-A6EEBBB3E8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26A54CD-C94A-48C0-B5B8-CAB0FDF422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30AF74A-8A97-41C5-9277-30A2971AFF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で類似団体の平均よりも高く、老朽化している施設が増えてきている。基礎情報、維持管理費、利用状況等をまとめた「施設カルテ」をもとに現状を把握し、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FM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戦略プランを着実に推進することで、限られた財源の中、公共施設の量を需要に応じた適正な規模にしていくとともに、施設の利便性を高めていく。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519278F-2A1A-4CDB-9012-7413D5F0DF8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EB6907A-D7AA-4904-B83E-62A3E56D72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E2E6415-58CF-41B0-9E0F-B045BB5D323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D692FDC-5FD0-4324-BE0D-2D35C7F590A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157AFC6-A292-4899-8FF6-1EB7C80E30E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6D295F2-D65E-461C-9EDC-E0F456B2BDD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144E9C5-93C9-4B58-B3DE-E13D9698983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470A463-E731-407D-82C8-E2B6F5D2974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18C93CF-1E4D-45C7-934F-4B42DDBD0DA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822D102-31AB-4173-B87F-2BE69FE99B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22CBB22-D41A-4771-8BF1-2C0E88C0DDD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BB059DB-99BC-4CEE-A0C7-060F9D102D2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E40EAAF-DCEB-4F8D-88A9-8153B8EDF1C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6E8F688-BE69-4B1C-ADF6-27848745EB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AFDA320-87A9-4BAD-AE89-27B77429316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D790082-2C0B-482B-A8C0-D69540E062B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A2753DDA-A438-4950-8BCD-2BE415890E26}"/>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4B352221-79C2-4FAC-8A2D-DDB4A46112AB}"/>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EBC6770A-5949-436F-A58B-AD2968F70387}"/>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A360F44D-9C8B-4FAB-A548-085B62E1180C}"/>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BF43D9E6-AC84-4DAB-871C-6C3A9478CD3B}"/>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E45983D4-84D1-4A1F-80F3-0F64AC1C2D9F}"/>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C4B53898-C0BD-4405-8276-4865638F28BF}"/>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34B88DA6-41A1-4F1C-BD33-C42F4A1DE715}"/>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C18AF5F0-72B3-4A85-BEC0-AC40A93D0985}"/>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82D09BB2-6AD5-43DB-97B9-4A959E483D1A}"/>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91AC5DED-448C-4DEF-85F7-E6BA3D0702D6}"/>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F1A346F-6F37-4CE0-9C82-11454E764B8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EBC9EFD-FF49-4213-8899-6B76D7A7B2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F92A8E5-E2B9-4799-AFA5-35909C2F4F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8D7EF79-FB52-421D-A84C-5A8AD9F7DD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386A146-7255-4C52-AD85-6487E46FC4B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楕円 80">
          <a:extLst>
            <a:ext uri="{FF2B5EF4-FFF2-40B4-BE49-F238E27FC236}">
              <a16:creationId xmlns:a16="http://schemas.microsoft.com/office/drawing/2014/main" id="{D27A2017-B71F-43F6-BB80-96AB1F5ACD86}"/>
            </a:ext>
          </a:extLst>
        </xdr:cNvPr>
        <xdr:cNvSpPr/>
      </xdr:nvSpPr>
      <xdr:spPr>
        <a:xfrm>
          <a:off x="47117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82" name="有形固定資産減価償却率該当値テキスト">
          <a:extLst>
            <a:ext uri="{FF2B5EF4-FFF2-40B4-BE49-F238E27FC236}">
              <a16:creationId xmlns:a16="http://schemas.microsoft.com/office/drawing/2014/main" id="{BCA2A91A-9ACD-476C-8089-F619B1E959A0}"/>
            </a:ext>
          </a:extLst>
        </xdr:cNvPr>
        <xdr:cNvSpPr txBox="1"/>
      </xdr:nvSpPr>
      <xdr:spPr>
        <a:xfrm>
          <a:off x="48133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147108</xdr:rowOff>
    </xdr:from>
    <xdr:to>
      <xdr:col>19</xdr:col>
      <xdr:colOff>187325</xdr:colOff>
      <xdr:row>32</xdr:row>
      <xdr:rowOff>77258</xdr:rowOff>
    </xdr:to>
    <xdr:sp macro="" textlink="">
      <xdr:nvSpPr>
        <xdr:cNvPr id="83" name="楕円 82">
          <a:extLst>
            <a:ext uri="{FF2B5EF4-FFF2-40B4-BE49-F238E27FC236}">
              <a16:creationId xmlns:a16="http://schemas.microsoft.com/office/drawing/2014/main" id="{6A6779F2-38D5-4291-896A-69E769155DCB}"/>
            </a:ext>
          </a:extLst>
        </xdr:cNvPr>
        <xdr:cNvSpPr/>
      </xdr:nvSpPr>
      <xdr:spPr>
        <a:xfrm>
          <a:off x="4000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26458</xdr:rowOff>
    </xdr:from>
    <xdr:to>
      <xdr:col>23</xdr:col>
      <xdr:colOff>85725</xdr:colOff>
      <xdr:row>32</xdr:row>
      <xdr:rowOff>58843</xdr:rowOff>
    </xdr:to>
    <xdr:cxnSp macro="">
      <xdr:nvCxnSpPr>
        <xdr:cNvPr id="84" name="直線コネクタ 83">
          <a:extLst>
            <a:ext uri="{FF2B5EF4-FFF2-40B4-BE49-F238E27FC236}">
              <a16:creationId xmlns:a16="http://schemas.microsoft.com/office/drawing/2014/main" id="{18EEEAC5-A1A3-48A5-9599-DB5A6389A528}"/>
            </a:ext>
          </a:extLst>
        </xdr:cNvPr>
        <xdr:cNvCxnSpPr/>
      </xdr:nvCxnSpPr>
      <xdr:spPr>
        <a:xfrm>
          <a:off x="4051300" y="628438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125518</xdr:rowOff>
    </xdr:from>
    <xdr:to>
      <xdr:col>15</xdr:col>
      <xdr:colOff>187325</xdr:colOff>
      <xdr:row>32</xdr:row>
      <xdr:rowOff>55668</xdr:rowOff>
    </xdr:to>
    <xdr:sp macro="" textlink="">
      <xdr:nvSpPr>
        <xdr:cNvPr id="85" name="楕円 84">
          <a:extLst>
            <a:ext uri="{FF2B5EF4-FFF2-40B4-BE49-F238E27FC236}">
              <a16:creationId xmlns:a16="http://schemas.microsoft.com/office/drawing/2014/main" id="{F3D80844-776C-471D-9D00-225751978AA6}"/>
            </a:ext>
          </a:extLst>
        </xdr:cNvPr>
        <xdr:cNvSpPr/>
      </xdr:nvSpPr>
      <xdr:spPr>
        <a:xfrm>
          <a:off x="3238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26458</xdr:rowOff>
    </xdr:to>
    <xdr:cxnSp macro="">
      <xdr:nvCxnSpPr>
        <xdr:cNvPr id="86" name="直線コネクタ 85">
          <a:extLst>
            <a:ext uri="{FF2B5EF4-FFF2-40B4-BE49-F238E27FC236}">
              <a16:creationId xmlns:a16="http://schemas.microsoft.com/office/drawing/2014/main" id="{42CF8ED6-67D0-4D9C-BA06-D0F0AE826734}"/>
            </a:ext>
          </a:extLst>
        </xdr:cNvPr>
        <xdr:cNvCxnSpPr/>
      </xdr:nvCxnSpPr>
      <xdr:spPr>
        <a:xfrm>
          <a:off x="3289300" y="626279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87" name="楕円 86">
          <a:extLst>
            <a:ext uri="{FF2B5EF4-FFF2-40B4-BE49-F238E27FC236}">
              <a16:creationId xmlns:a16="http://schemas.microsoft.com/office/drawing/2014/main" id="{01B92A65-DD79-42A0-91C9-44C17D755934}"/>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4868</xdr:rowOff>
    </xdr:to>
    <xdr:cxnSp macro="">
      <xdr:nvCxnSpPr>
        <xdr:cNvPr id="88" name="直線コネクタ 87">
          <a:extLst>
            <a:ext uri="{FF2B5EF4-FFF2-40B4-BE49-F238E27FC236}">
              <a16:creationId xmlns:a16="http://schemas.microsoft.com/office/drawing/2014/main" id="{9DAD12FD-7EB1-4EA8-A041-2FE286ED3C97}"/>
            </a:ext>
          </a:extLst>
        </xdr:cNvPr>
        <xdr:cNvCxnSpPr/>
      </xdr:nvCxnSpPr>
      <xdr:spPr>
        <a:xfrm>
          <a:off x="2527300" y="62412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89" name="楕円 88">
          <a:extLst>
            <a:ext uri="{FF2B5EF4-FFF2-40B4-BE49-F238E27FC236}">
              <a16:creationId xmlns:a16="http://schemas.microsoft.com/office/drawing/2014/main" id="{F1768971-4B3E-4293-AE3A-D2BB2805CE79}"/>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154728</xdr:rowOff>
    </xdr:to>
    <xdr:cxnSp macro="">
      <xdr:nvCxnSpPr>
        <xdr:cNvPr id="90" name="直線コネクタ 89">
          <a:extLst>
            <a:ext uri="{FF2B5EF4-FFF2-40B4-BE49-F238E27FC236}">
              <a16:creationId xmlns:a16="http://schemas.microsoft.com/office/drawing/2014/main" id="{47C47EB1-3992-44D9-82B0-80895E3F5DB2}"/>
            </a:ext>
          </a:extLst>
        </xdr:cNvPr>
        <xdr:cNvCxnSpPr/>
      </xdr:nvCxnSpPr>
      <xdr:spPr>
        <a:xfrm>
          <a:off x="1765300" y="621241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F6776B83-9D13-4BF4-ACF1-02E5F5F4A495}"/>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6C9649EF-AAE6-4A45-9C73-4FC2B0BF8F73}"/>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0A1A54C0-697C-45D1-AD21-D38E1FED5B7F}"/>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A3CB5B58-576C-452E-A2BD-EEBAA0233F71}"/>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68385</xdr:rowOff>
    </xdr:from>
    <xdr:ext cx="405111" cy="259045"/>
    <xdr:sp macro="" textlink="">
      <xdr:nvSpPr>
        <xdr:cNvPr id="95" name="n_1mainValue有形固定資産減価償却率">
          <a:extLst>
            <a:ext uri="{FF2B5EF4-FFF2-40B4-BE49-F238E27FC236}">
              <a16:creationId xmlns:a16="http://schemas.microsoft.com/office/drawing/2014/main" id="{A8B934EE-A697-4EDF-8B04-67464F942C9F}"/>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46795</xdr:rowOff>
    </xdr:from>
    <xdr:ext cx="405111" cy="259045"/>
    <xdr:sp macro="" textlink="">
      <xdr:nvSpPr>
        <xdr:cNvPr id="96" name="n_2mainValue有形固定資産減価償却率">
          <a:extLst>
            <a:ext uri="{FF2B5EF4-FFF2-40B4-BE49-F238E27FC236}">
              <a16:creationId xmlns:a16="http://schemas.microsoft.com/office/drawing/2014/main" id="{2CCC5F6D-2581-45C0-A46B-DB3DA00AEA0B}"/>
            </a:ext>
          </a:extLst>
        </xdr:cNvPr>
        <xdr:cNvSpPr txBox="1"/>
      </xdr:nvSpPr>
      <xdr:spPr>
        <a:xfrm>
          <a:off x="30867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97" name="n_3mainValue有形固定資産減価償却率">
          <a:extLst>
            <a:ext uri="{FF2B5EF4-FFF2-40B4-BE49-F238E27FC236}">
              <a16:creationId xmlns:a16="http://schemas.microsoft.com/office/drawing/2014/main" id="{C30521B9-D710-4A48-916F-D5E166994CA7}"/>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98" name="n_4mainValue有形固定資産減価償却率">
          <a:extLst>
            <a:ext uri="{FF2B5EF4-FFF2-40B4-BE49-F238E27FC236}">
              <a16:creationId xmlns:a16="http://schemas.microsoft.com/office/drawing/2014/main" id="{97969038-49C6-4FC8-B21A-0754553FA630}"/>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F96FA87-34B9-4A4A-B464-D87CA5A8CAF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1E87853-76CE-48D3-AFD5-E3FB25D4A4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724D5B-23A1-44A4-989F-0EA899F8A4F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B349B44-FD31-41E3-875C-5E9AF52BF4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4C7BAAC-7220-4802-BA6E-FE7C1893150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1EEAE8D-604C-40A5-A41A-38F19185AF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A804719-AEB3-4F48-AF9F-5D884E9A4C2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5128F3C-0AE5-4BE7-8F4F-E9127007CCD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8A033AA-37C0-4F0F-A336-DA900E36AD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CDF7431-88C8-42A8-9962-139DD482CF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A37730D-22D8-4784-A9D3-ABCCF419F7D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897C3E7-B478-4860-B30C-C001459CF5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5A6B84C-3C62-4B13-BE1F-3C6537F8333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で、類似団体よりも将来負担が大きい状態にある。これは、平成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年度からの「ごみ処理施設建設事業」にかかる起債を行ったことなどが要因としてあげられる。 老朽化した施設が増えてきており、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FM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戦略プランに基づき将来的な負担を考慮しつつ、必要な投資は行っていく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2B4044F-5E65-455C-8A38-3E435EFD477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9242A7A-44B7-4A39-AA27-05E09A05CCB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FD792C3-0F60-4CEC-A806-3E55FFFC757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6836AEB-AF7F-471F-85EC-8A2AF4A7F28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0F29E40-3394-4D43-B202-42F009B906A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F298DE5-B2CF-4FF0-9B32-2A748F59A8E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387FDA0-83DD-4C9F-8E78-318B52F37C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52C2AD5-178F-477A-86CA-74402E831AF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C73AEDE-0171-4497-B28B-6FD9114AB7F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585410C-D0B0-40FA-8C84-16BC41D594A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B0C5C52-8A9F-4CC1-A9B5-CED932350AA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B9F1505-AFA4-41B4-9977-1E72118D99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E9828D9-2139-433E-BED0-3C4B56EC25A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551FEF0-248F-4859-B1A5-B66A67786E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9C22577-FB37-4AD5-90A4-1588E2BAD90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30F87A1A-EE2D-4F48-AD4B-84FCC90382E6}"/>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1E0E19A7-3B2A-4746-A19C-7158B56E3DF8}"/>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AFF7E847-E868-4A1A-B159-8B8F153DFD2C}"/>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0765328-764F-448F-BEAB-E29552A8D4F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B753834-4A4F-484F-BACF-00F1226897A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BD87C486-BD90-42EE-B536-F06876FC085F}"/>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457749B7-A296-40DC-A595-F6457735833A}"/>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FA3EB760-8CA1-47EE-A3C3-34F69F3141BA}"/>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EC2D1E0B-2180-49A8-8337-55D9E90B0D0C}"/>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6C0BDA95-B94F-4CCD-91C3-018DFAE31D7C}"/>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C1274891-64E5-4B41-9236-D6854BC04358}"/>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301EE3E-FB3C-4C19-AC90-92054C4B96A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2B72698-2F55-486C-A18E-4552249EF3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ADF2D5-4126-4527-A818-F37474126E0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CC74AF-D5C1-4A16-8DA2-9FD6DD7804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C13CD9A-3BBC-4ED6-AC99-E4F9BD19D82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95652</xdr:rowOff>
    </xdr:from>
    <xdr:to>
      <xdr:col>76</xdr:col>
      <xdr:colOff>73025</xdr:colOff>
      <xdr:row>32</xdr:row>
      <xdr:rowOff>25802</xdr:rowOff>
    </xdr:to>
    <xdr:sp macro="" textlink="">
      <xdr:nvSpPr>
        <xdr:cNvPr id="143" name="楕円 142">
          <a:extLst>
            <a:ext uri="{FF2B5EF4-FFF2-40B4-BE49-F238E27FC236}">
              <a16:creationId xmlns:a16="http://schemas.microsoft.com/office/drawing/2014/main" id="{A6302BA4-8DE1-404C-B43D-5AF15F1F5995}"/>
            </a:ext>
          </a:extLst>
        </xdr:cNvPr>
        <xdr:cNvSpPr/>
      </xdr:nvSpPr>
      <xdr:spPr>
        <a:xfrm>
          <a:off x="14744700" y="61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74079</xdr:rowOff>
    </xdr:from>
    <xdr:ext cx="469744" cy="259045"/>
    <xdr:sp macro="" textlink="">
      <xdr:nvSpPr>
        <xdr:cNvPr id="144" name="債務償還比率該当値テキスト">
          <a:extLst>
            <a:ext uri="{FF2B5EF4-FFF2-40B4-BE49-F238E27FC236}">
              <a16:creationId xmlns:a16="http://schemas.microsoft.com/office/drawing/2014/main" id="{24807930-76A7-4499-A3CB-6528946A3652}"/>
            </a:ext>
          </a:extLst>
        </xdr:cNvPr>
        <xdr:cNvSpPr txBox="1"/>
      </xdr:nvSpPr>
      <xdr:spPr>
        <a:xfrm>
          <a:off x="14846300" y="61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76821</xdr:rowOff>
    </xdr:from>
    <xdr:to>
      <xdr:col>72</xdr:col>
      <xdr:colOff>123825</xdr:colOff>
      <xdr:row>32</xdr:row>
      <xdr:rowOff>6971</xdr:rowOff>
    </xdr:to>
    <xdr:sp macro="" textlink="">
      <xdr:nvSpPr>
        <xdr:cNvPr id="145" name="楕円 144">
          <a:extLst>
            <a:ext uri="{FF2B5EF4-FFF2-40B4-BE49-F238E27FC236}">
              <a16:creationId xmlns:a16="http://schemas.microsoft.com/office/drawing/2014/main" id="{949F675E-94AD-4C75-8027-5859C664DAFC}"/>
            </a:ext>
          </a:extLst>
        </xdr:cNvPr>
        <xdr:cNvSpPr/>
      </xdr:nvSpPr>
      <xdr:spPr>
        <a:xfrm>
          <a:off x="14033500" y="61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127621</xdr:rowOff>
    </xdr:from>
    <xdr:to>
      <xdr:col>76</xdr:col>
      <xdr:colOff>22225</xdr:colOff>
      <xdr:row>31</xdr:row>
      <xdr:rowOff>146452</xdr:rowOff>
    </xdr:to>
    <xdr:cxnSp macro="">
      <xdr:nvCxnSpPr>
        <xdr:cNvPr id="146" name="直線コネクタ 145">
          <a:extLst>
            <a:ext uri="{FF2B5EF4-FFF2-40B4-BE49-F238E27FC236}">
              <a16:creationId xmlns:a16="http://schemas.microsoft.com/office/drawing/2014/main" id="{EBEDFEF5-85AC-4FBE-8D55-6E99D71442A7}"/>
            </a:ext>
          </a:extLst>
        </xdr:cNvPr>
        <xdr:cNvCxnSpPr/>
      </xdr:nvCxnSpPr>
      <xdr:spPr>
        <a:xfrm>
          <a:off x="14084300" y="6214096"/>
          <a:ext cx="7112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12291</xdr:rowOff>
    </xdr:from>
    <xdr:to>
      <xdr:col>68</xdr:col>
      <xdr:colOff>123825</xdr:colOff>
      <xdr:row>31</xdr:row>
      <xdr:rowOff>113891</xdr:rowOff>
    </xdr:to>
    <xdr:sp macro="" textlink="">
      <xdr:nvSpPr>
        <xdr:cNvPr id="147" name="楕円 146">
          <a:extLst>
            <a:ext uri="{FF2B5EF4-FFF2-40B4-BE49-F238E27FC236}">
              <a16:creationId xmlns:a16="http://schemas.microsoft.com/office/drawing/2014/main" id="{F9BD2375-A931-43AD-B0E0-8379AAD02F02}"/>
            </a:ext>
          </a:extLst>
        </xdr:cNvPr>
        <xdr:cNvSpPr/>
      </xdr:nvSpPr>
      <xdr:spPr>
        <a:xfrm>
          <a:off x="13271500" y="60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63091</xdr:rowOff>
    </xdr:from>
    <xdr:to>
      <xdr:col>72</xdr:col>
      <xdr:colOff>73025</xdr:colOff>
      <xdr:row>31</xdr:row>
      <xdr:rowOff>127621</xdr:rowOff>
    </xdr:to>
    <xdr:cxnSp macro="">
      <xdr:nvCxnSpPr>
        <xdr:cNvPr id="148" name="直線コネクタ 147">
          <a:extLst>
            <a:ext uri="{FF2B5EF4-FFF2-40B4-BE49-F238E27FC236}">
              <a16:creationId xmlns:a16="http://schemas.microsoft.com/office/drawing/2014/main" id="{827AB3F7-586A-43B9-8703-F91271080AE7}"/>
            </a:ext>
          </a:extLst>
        </xdr:cNvPr>
        <xdr:cNvCxnSpPr/>
      </xdr:nvCxnSpPr>
      <xdr:spPr>
        <a:xfrm>
          <a:off x="13322300" y="6149566"/>
          <a:ext cx="7620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145260</xdr:rowOff>
    </xdr:from>
    <xdr:to>
      <xdr:col>64</xdr:col>
      <xdr:colOff>123825</xdr:colOff>
      <xdr:row>33</xdr:row>
      <xdr:rowOff>75409</xdr:rowOff>
    </xdr:to>
    <xdr:sp macro="" textlink="">
      <xdr:nvSpPr>
        <xdr:cNvPr id="149" name="楕円 148">
          <a:extLst>
            <a:ext uri="{FF2B5EF4-FFF2-40B4-BE49-F238E27FC236}">
              <a16:creationId xmlns:a16="http://schemas.microsoft.com/office/drawing/2014/main" id="{19A54C21-F0D9-46EF-A718-D5465751F477}"/>
            </a:ext>
          </a:extLst>
        </xdr:cNvPr>
        <xdr:cNvSpPr/>
      </xdr:nvSpPr>
      <xdr:spPr>
        <a:xfrm>
          <a:off x="12509500" y="6403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63091</xdr:rowOff>
    </xdr:from>
    <xdr:to>
      <xdr:col>68</xdr:col>
      <xdr:colOff>73025</xdr:colOff>
      <xdr:row>33</xdr:row>
      <xdr:rowOff>24610</xdr:rowOff>
    </xdr:to>
    <xdr:cxnSp macro="">
      <xdr:nvCxnSpPr>
        <xdr:cNvPr id="150" name="直線コネクタ 149">
          <a:extLst>
            <a:ext uri="{FF2B5EF4-FFF2-40B4-BE49-F238E27FC236}">
              <a16:creationId xmlns:a16="http://schemas.microsoft.com/office/drawing/2014/main" id="{119A0B95-75FA-4E98-A230-9B40DF0ED042}"/>
            </a:ext>
          </a:extLst>
        </xdr:cNvPr>
        <xdr:cNvCxnSpPr/>
      </xdr:nvCxnSpPr>
      <xdr:spPr>
        <a:xfrm flipV="1">
          <a:off x="12560300" y="6149566"/>
          <a:ext cx="7620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163491</xdr:rowOff>
    </xdr:from>
    <xdr:to>
      <xdr:col>60</xdr:col>
      <xdr:colOff>123825</xdr:colOff>
      <xdr:row>33</xdr:row>
      <xdr:rowOff>93641</xdr:rowOff>
    </xdr:to>
    <xdr:sp macro="" textlink="">
      <xdr:nvSpPr>
        <xdr:cNvPr id="151" name="楕円 150">
          <a:extLst>
            <a:ext uri="{FF2B5EF4-FFF2-40B4-BE49-F238E27FC236}">
              <a16:creationId xmlns:a16="http://schemas.microsoft.com/office/drawing/2014/main" id="{FB9DF59B-4E21-42FF-B34E-C353ABA19F5F}"/>
            </a:ext>
          </a:extLst>
        </xdr:cNvPr>
        <xdr:cNvSpPr/>
      </xdr:nvSpPr>
      <xdr:spPr>
        <a:xfrm>
          <a:off x="11747500" y="64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24610</xdr:rowOff>
    </xdr:from>
    <xdr:to>
      <xdr:col>64</xdr:col>
      <xdr:colOff>73025</xdr:colOff>
      <xdr:row>33</xdr:row>
      <xdr:rowOff>42841</xdr:rowOff>
    </xdr:to>
    <xdr:cxnSp macro="">
      <xdr:nvCxnSpPr>
        <xdr:cNvPr id="152" name="直線コネクタ 151">
          <a:extLst>
            <a:ext uri="{FF2B5EF4-FFF2-40B4-BE49-F238E27FC236}">
              <a16:creationId xmlns:a16="http://schemas.microsoft.com/office/drawing/2014/main" id="{06F01EDC-CFA9-477F-B37E-AD9A4C76FC35}"/>
            </a:ext>
          </a:extLst>
        </xdr:cNvPr>
        <xdr:cNvCxnSpPr/>
      </xdr:nvCxnSpPr>
      <xdr:spPr>
        <a:xfrm flipV="1">
          <a:off x="11798300" y="6453985"/>
          <a:ext cx="762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63F6FDB1-5CD0-446B-9E5A-966FFA464B73}"/>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1AD6CA44-CAF8-4B68-AB16-D5D18C22621E}"/>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8A43E687-6963-48DE-8CB8-7346F1241D9C}"/>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931E72CF-CB0E-4934-947E-D18280448C66}"/>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169548</xdr:rowOff>
    </xdr:from>
    <xdr:ext cx="469744" cy="259045"/>
    <xdr:sp macro="" textlink="">
      <xdr:nvSpPr>
        <xdr:cNvPr id="157" name="n_1mainValue債務償還比率">
          <a:extLst>
            <a:ext uri="{FF2B5EF4-FFF2-40B4-BE49-F238E27FC236}">
              <a16:creationId xmlns:a16="http://schemas.microsoft.com/office/drawing/2014/main" id="{367D6432-C647-4075-B0A4-9530A01C38E4}"/>
            </a:ext>
          </a:extLst>
        </xdr:cNvPr>
        <xdr:cNvSpPr txBox="1"/>
      </xdr:nvSpPr>
      <xdr:spPr>
        <a:xfrm>
          <a:off x="13836727" y="62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105018</xdr:rowOff>
    </xdr:from>
    <xdr:ext cx="469744" cy="259045"/>
    <xdr:sp macro="" textlink="">
      <xdr:nvSpPr>
        <xdr:cNvPr id="158" name="n_2mainValue債務償還比率">
          <a:extLst>
            <a:ext uri="{FF2B5EF4-FFF2-40B4-BE49-F238E27FC236}">
              <a16:creationId xmlns:a16="http://schemas.microsoft.com/office/drawing/2014/main" id="{E6863D8A-9188-4F08-8641-BB157E4A2BC7}"/>
            </a:ext>
          </a:extLst>
        </xdr:cNvPr>
        <xdr:cNvSpPr txBox="1"/>
      </xdr:nvSpPr>
      <xdr:spPr>
        <a:xfrm>
          <a:off x="13087427" y="619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66537</xdr:rowOff>
    </xdr:from>
    <xdr:ext cx="469744" cy="259045"/>
    <xdr:sp macro="" textlink="">
      <xdr:nvSpPr>
        <xdr:cNvPr id="159" name="n_3mainValue債務償還比率">
          <a:extLst>
            <a:ext uri="{FF2B5EF4-FFF2-40B4-BE49-F238E27FC236}">
              <a16:creationId xmlns:a16="http://schemas.microsoft.com/office/drawing/2014/main" id="{523BB44B-5FA1-4299-8BAF-7EF86DC2B0FA}"/>
            </a:ext>
          </a:extLst>
        </xdr:cNvPr>
        <xdr:cNvSpPr txBox="1"/>
      </xdr:nvSpPr>
      <xdr:spPr>
        <a:xfrm>
          <a:off x="12325427" y="649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84769</xdr:rowOff>
    </xdr:from>
    <xdr:ext cx="469744" cy="259045"/>
    <xdr:sp macro="" textlink="">
      <xdr:nvSpPr>
        <xdr:cNvPr id="160" name="n_4mainValue債務償還比率">
          <a:extLst>
            <a:ext uri="{FF2B5EF4-FFF2-40B4-BE49-F238E27FC236}">
              <a16:creationId xmlns:a16="http://schemas.microsoft.com/office/drawing/2014/main" id="{F6D92E4F-1892-4A31-A7C7-42ABAB4EF6A3}"/>
            </a:ext>
          </a:extLst>
        </xdr:cNvPr>
        <xdr:cNvSpPr txBox="1"/>
      </xdr:nvSpPr>
      <xdr:spPr>
        <a:xfrm>
          <a:off x="11563427" y="65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1965895-AB65-4131-9C07-2BACFFBA47A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F1CCF26-560E-4BF3-98F0-DF7B6B6DE4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436FF4C-BFD5-49B1-A1FD-2F15983091D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C3BA072-D56E-4C96-946E-064BFB215C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999334A-56E1-46CF-B0CB-8889D06B82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811EE49-E1A4-410B-88EF-51EF4FB52D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0C6354-91AB-4518-AE22-D47A5D9487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CFD841-C5F3-47A7-872E-5CAAD571A8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E898FB-E75A-4B8C-AA56-7F79F96B9E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763374-271F-4C9F-A673-96F4B71D9A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19718A-37BF-4AB3-AECD-0F09FE75C5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845EF6-A661-4BAD-9360-02AAA574A2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402DA4-996E-4BD7-86B8-1D7F269F55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AE54CA-E2CC-454B-813C-D9A1BC15BA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E720E7-E789-495D-860A-A561D4F302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5DADD1-2EF1-449F-8B7E-E37DCCDDEC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9578AE-7EFE-46DB-BF0E-AB418EF5E9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348D1A-C3FE-4AB6-B6F7-2C55402134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B0CFA5-AF2E-4B1A-9C7A-06D20E654D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045515-B09B-4EB1-B641-994A892878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A63B9A-FB04-471F-9665-7CAB7B2B2D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7F2332-4A5A-461B-B3DB-D66E8A6AA2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EA4985-9E28-406E-9383-1A00E51B6D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1B937B-2DCB-48D2-AA15-205BB3E3C2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987108-30CF-453D-984C-F973B68598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078A70-20AD-44D0-A8CD-FED755D0D9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BAA64B-4B9F-4239-A721-BFD5C8C2FD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44DB95-BA01-4FAD-8923-689BA756CA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7393A1-8FEC-42FD-8D2D-7BB4B11102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F81E23-A3E7-4764-B114-3F5FA6C03D8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354882-9AD4-4FD5-9133-474B46DB9C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41A209-7C1A-43B1-9C74-49B17D53F5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6DFD28-F33C-4F8B-918F-659006B4C81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858B25-1612-4C17-AB4E-20711E5823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C83844-2B43-42B3-9602-C540384B96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D9E503-B70C-463D-9DAC-3802AE4F32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5DF29A-35FD-4206-AC64-78931154BA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69E108-E04B-49A4-9226-6D8601CC1B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317E42-26EE-4141-B60A-0D8BF318E0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CABAD5-797F-4F37-BF12-979176A5F2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DA5943-1D56-447A-A221-3154A7081E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E62570-1813-49AE-859E-87F35BADD5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EF7A29-C440-4E7E-8E69-0181F2D2C7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B90905-9E0D-474E-A80F-6F2EEC2413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B9B92F-15CF-456D-A643-689842770F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A1A7B5-450B-4D77-93F9-2A1579E363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2CCA56-572E-4035-B28B-FDA5CD7682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CD4247-58C2-40E6-A419-C23B6E0124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97FC049-20A7-4A02-B3A0-32191D7EB11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22650D4-798E-40D8-BF7D-337A0FB2F4A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418E7B6-71AE-41CB-BB9B-2CC213403CD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C3CAA9C-D682-46D0-9F83-1FEBC8EDDE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910C77-D6B3-4285-911A-BD7C93A8BF3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00B6321-1187-45A2-AB8F-AE6FEFCC7BD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50B914-74CC-44DE-9CC8-1F6D8116B90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1184D9F-EA8A-4BE1-A75C-57AF2A5EE20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E6157DE-A721-43AC-B1CF-FFA31EC5C9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4439710-3FF2-4CC6-98F1-2ACDA8E7DD8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3B42A66-C71E-4673-BA88-9333DD057D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BF827A22-BEF5-4E4B-8775-19912AA0E932}"/>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79830E6-5907-4559-9631-DF8E7423FAFD}"/>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FABFA6FC-EA6C-40C8-A7B3-A6867D77A7C8}"/>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32DDA643-2FC2-45B0-A11D-2B553AC7B598}"/>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B56732C0-811D-4693-9CF8-B77071229631}"/>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E9B79DD6-ADD2-47C0-9895-9FBC414E9105}"/>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DA4C7A5B-E170-4061-A453-949977D422F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BE58B27-A8BD-4C9A-8720-7007253A634A}"/>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F7168023-BF5E-4A1E-B949-EC0CEEEFA02E}"/>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850C7C07-29CB-470C-84CA-01422488F473}"/>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70EEFEB-4A32-42CC-A323-33CAAFDBF8AA}"/>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EBEB3C0-7944-4550-8EBE-B1BFA57287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6287649-7F38-461B-AF39-65FFC7F9A4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ABCF1C-0F77-48D4-B2B0-888F3C0A15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5A3476-9655-4E60-8F2F-FD69CB3D4B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8574DC-6808-46FB-9471-3003C6F34D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63092ECA-6554-4788-987C-CE8DDCCC9AF0}"/>
            </a:ext>
          </a:extLst>
        </xdr:cNvPr>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道路】&#10;有形固定資産減価償却率該当値テキスト">
          <a:extLst>
            <a:ext uri="{FF2B5EF4-FFF2-40B4-BE49-F238E27FC236}">
              <a16:creationId xmlns:a16="http://schemas.microsoft.com/office/drawing/2014/main" id="{D369AD8A-428B-4192-BC13-4BA314E5FA3A}"/>
            </a:ext>
          </a:extLst>
        </xdr:cNvPr>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121412</xdr:rowOff>
    </xdr:from>
    <xdr:to>
      <xdr:col>20</xdr:col>
      <xdr:colOff>38100</xdr:colOff>
      <xdr:row>37</xdr:row>
      <xdr:rowOff>51562</xdr:rowOff>
    </xdr:to>
    <xdr:sp macro="" textlink="">
      <xdr:nvSpPr>
        <xdr:cNvPr id="73" name="楕円 72">
          <a:extLst>
            <a:ext uri="{FF2B5EF4-FFF2-40B4-BE49-F238E27FC236}">
              <a16:creationId xmlns:a16="http://schemas.microsoft.com/office/drawing/2014/main" id="{A67C711B-5553-42CA-A9D6-666B56DE141E}"/>
            </a:ext>
          </a:extLst>
        </xdr:cNvPr>
        <xdr:cNvSpPr/>
      </xdr:nvSpPr>
      <xdr:spPr>
        <a:xfrm>
          <a:off x="3746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B582F35F-8DE5-4401-9B7A-C5FFF4D9614B}"/>
            </a:ext>
          </a:extLst>
        </xdr:cNvPr>
        <xdr:cNvCxnSpPr/>
      </xdr:nvCxnSpPr>
      <xdr:spPr>
        <a:xfrm>
          <a:off x="3797300" y="634441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84836</xdr:rowOff>
    </xdr:from>
    <xdr:to>
      <xdr:col>15</xdr:col>
      <xdr:colOff>101600</xdr:colOff>
      <xdr:row>37</xdr:row>
      <xdr:rowOff>14986</xdr:rowOff>
    </xdr:to>
    <xdr:sp macro="" textlink="">
      <xdr:nvSpPr>
        <xdr:cNvPr id="75" name="楕円 74">
          <a:extLst>
            <a:ext uri="{FF2B5EF4-FFF2-40B4-BE49-F238E27FC236}">
              <a16:creationId xmlns:a16="http://schemas.microsoft.com/office/drawing/2014/main" id="{1BB8F8E6-0FB6-4A37-A980-145C2ED5E8A7}"/>
            </a:ext>
          </a:extLst>
        </xdr:cNvPr>
        <xdr:cNvSpPr/>
      </xdr:nvSpPr>
      <xdr:spPr>
        <a:xfrm>
          <a:off x="2857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762</xdr:rowOff>
    </xdr:to>
    <xdr:cxnSp macro="">
      <xdr:nvCxnSpPr>
        <xdr:cNvPr id="76" name="直線コネクタ 75">
          <a:extLst>
            <a:ext uri="{FF2B5EF4-FFF2-40B4-BE49-F238E27FC236}">
              <a16:creationId xmlns:a16="http://schemas.microsoft.com/office/drawing/2014/main" id="{D0201A8A-8C44-43DA-84AC-2F691B0F434D}"/>
            </a:ext>
          </a:extLst>
        </xdr:cNvPr>
        <xdr:cNvCxnSpPr/>
      </xdr:nvCxnSpPr>
      <xdr:spPr>
        <a:xfrm>
          <a:off x="2908300" y="63078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a:extLst>
            <a:ext uri="{FF2B5EF4-FFF2-40B4-BE49-F238E27FC236}">
              <a16:creationId xmlns:a16="http://schemas.microsoft.com/office/drawing/2014/main" id="{6CC50721-EBD3-4108-8BC1-12E56A3A2C84}"/>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135636</xdr:rowOff>
    </xdr:to>
    <xdr:cxnSp macro="">
      <xdr:nvCxnSpPr>
        <xdr:cNvPr id="78" name="直線コネクタ 77">
          <a:extLst>
            <a:ext uri="{FF2B5EF4-FFF2-40B4-BE49-F238E27FC236}">
              <a16:creationId xmlns:a16="http://schemas.microsoft.com/office/drawing/2014/main" id="{86D483A1-A616-4C07-BC0D-F6089C62B546}"/>
            </a:ext>
          </a:extLst>
        </xdr:cNvPr>
        <xdr:cNvCxnSpPr/>
      </xdr:nvCxnSpPr>
      <xdr:spPr>
        <a:xfrm>
          <a:off x="2019300" y="62712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xdr:rowOff>
    </xdr:from>
    <xdr:to>
      <xdr:col>6</xdr:col>
      <xdr:colOff>38100</xdr:colOff>
      <xdr:row>36</xdr:row>
      <xdr:rowOff>110998</xdr:rowOff>
    </xdr:to>
    <xdr:sp macro="" textlink="">
      <xdr:nvSpPr>
        <xdr:cNvPr id="79" name="楕円 78">
          <a:extLst>
            <a:ext uri="{FF2B5EF4-FFF2-40B4-BE49-F238E27FC236}">
              <a16:creationId xmlns:a16="http://schemas.microsoft.com/office/drawing/2014/main" id="{B782750E-D388-49DB-8ECA-B7A3012B9FB2}"/>
            </a:ext>
          </a:extLst>
        </xdr:cNvPr>
        <xdr:cNvSpPr/>
      </xdr:nvSpPr>
      <xdr:spPr>
        <a:xfrm>
          <a:off x="1079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60198</xdr:rowOff>
    </xdr:from>
    <xdr:to>
      <xdr:col>10</xdr:col>
      <xdr:colOff>114300</xdr:colOff>
      <xdr:row>36</xdr:row>
      <xdr:rowOff>99060</xdr:rowOff>
    </xdr:to>
    <xdr:cxnSp macro="">
      <xdr:nvCxnSpPr>
        <xdr:cNvPr id="80" name="直線コネクタ 79">
          <a:extLst>
            <a:ext uri="{FF2B5EF4-FFF2-40B4-BE49-F238E27FC236}">
              <a16:creationId xmlns:a16="http://schemas.microsoft.com/office/drawing/2014/main" id="{518A8EF6-3449-4EDA-A07A-BC9E8AF257DC}"/>
            </a:ext>
          </a:extLst>
        </xdr:cNvPr>
        <xdr:cNvCxnSpPr/>
      </xdr:nvCxnSpPr>
      <xdr:spPr>
        <a:xfrm>
          <a:off x="1130300" y="623239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5447C367-1D60-4306-86FC-9B6D81F6C7F3}"/>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C301FFCE-4360-4C60-A0D3-BFDB3B8FEA71}"/>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DEF48FFB-A01E-492F-AA8F-F9067E98E037}"/>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667BC526-D7E5-49E6-B4DB-5AF6AB8EE6EF}"/>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68089</xdr:rowOff>
    </xdr:from>
    <xdr:ext cx="405111" cy="259045"/>
    <xdr:sp macro="" textlink="">
      <xdr:nvSpPr>
        <xdr:cNvPr id="85" name="n_1mainValue【道路】&#10;有形固定資産減価償却率">
          <a:extLst>
            <a:ext uri="{FF2B5EF4-FFF2-40B4-BE49-F238E27FC236}">
              <a16:creationId xmlns:a16="http://schemas.microsoft.com/office/drawing/2014/main" id="{A492354B-9E35-4680-A310-B0B833E9EA99}"/>
            </a:ext>
          </a:extLst>
        </xdr:cNvPr>
        <xdr:cNvSpPr txBox="1"/>
      </xdr:nvSpPr>
      <xdr:spPr>
        <a:xfrm>
          <a:off x="358204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31513</xdr:rowOff>
    </xdr:from>
    <xdr:ext cx="405111" cy="259045"/>
    <xdr:sp macro="" textlink="">
      <xdr:nvSpPr>
        <xdr:cNvPr id="86" name="n_2mainValue【道路】&#10;有形固定資産減価償却率">
          <a:extLst>
            <a:ext uri="{FF2B5EF4-FFF2-40B4-BE49-F238E27FC236}">
              <a16:creationId xmlns:a16="http://schemas.microsoft.com/office/drawing/2014/main" id="{7EDB5B1B-7FF8-425E-B54A-9B04BA6D63CB}"/>
            </a:ext>
          </a:extLst>
        </xdr:cNvPr>
        <xdr:cNvSpPr txBox="1"/>
      </xdr:nvSpPr>
      <xdr:spPr>
        <a:xfrm>
          <a:off x="2705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a:extLst>
            <a:ext uri="{FF2B5EF4-FFF2-40B4-BE49-F238E27FC236}">
              <a16:creationId xmlns:a16="http://schemas.microsoft.com/office/drawing/2014/main" id="{612ED3ED-D20C-47B9-9838-5815027A395A}"/>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127525</xdr:rowOff>
    </xdr:from>
    <xdr:ext cx="405111" cy="259045"/>
    <xdr:sp macro="" textlink="">
      <xdr:nvSpPr>
        <xdr:cNvPr id="88" name="n_4mainValue【道路】&#10;有形固定資産減価償却率">
          <a:extLst>
            <a:ext uri="{FF2B5EF4-FFF2-40B4-BE49-F238E27FC236}">
              <a16:creationId xmlns:a16="http://schemas.microsoft.com/office/drawing/2014/main" id="{0EB31DDD-8508-4881-9288-8B8ADA087EF0}"/>
            </a:ext>
          </a:extLst>
        </xdr:cNvPr>
        <xdr:cNvSpPr txBox="1"/>
      </xdr:nvSpPr>
      <xdr:spPr>
        <a:xfrm>
          <a:off x="927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CE3D0E7-3467-4CD5-A98A-011809ED14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66D370-374B-414A-BF66-DA31F0BBAE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5EA7C40-8242-4703-911D-A3F4394020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27D3FCC-3382-4807-A3F8-D9F8BD90D1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FCF8BEF-6690-476B-9974-7853507D80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CC3EABC-29C3-477B-973F-05B4486571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8BD00B-9253-4F9C-8F5C-0B4A510738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D803610-D3C3-423D-BCFA-306CDB7AD2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25E4833-3F06-4134-92F0-E00821B8D9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E1B3839-0198-426F-8C9E-C0D67E7945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FFBA2A0-C324-43B0-8B7F-C316F15F5B7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C064C73-73FB-4041-A30A-783B1EADE33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AC9C1C4-5C59-4B57-A9EA-06F831A82D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78DFAE9-50FC-473E-A409-37ADFF3DA2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7914AA0-2CB6-4380-B8C7-E10B545B056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4B0F047B-8405-44A5-B18D-C1E5D8EC6482}"/>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7DE7889-E363-45D0-B0A4-BC58B0731C3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E5D33C1-A7C5-4CEE-814A-CD6FF2D4176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FC1106B-7714-4C2A-96ED-E6AE0C9A15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9C39A015-0A0A-485E-9232-3EA661FC962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8752F97-D6EA-45B0-8B06-212955E110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2E82EA3F-3140-4ECA-9239-05C8FAF6F50B}"/>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6BF686A8-6DA6-401D-9253-4EFC8A33565E}"/>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EF4CAA01-5059-4D45-866B-49835C2F2915}"/>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50D4D1FF-1FD4-4C1E-84C0-EBCC7E536A66}"/>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C270BBD-C40B-49ED-890C-97C4E345E029}"/>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2C97423A-A219-4A4F-877E-87CE935F6E42}"/>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8EE01B76-D6D2-4833-9ADE-4CF0692359EF}"/>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0AA3AEB-B760-4F59-91A0-1AC55A3A799A}"/>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72488FFF-EFB6-49C5-B72F-211D9698126A}"/>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F269B657-D453-4A52-ACF3-92EEA7204CD7}"/>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A23980FA-1B81-4920-B37A-4B503577ECB1}"/>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194BF71-95BE-4794-82AC-E5AA5AD837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9012692-6FDA-4685-B7E0-E70E4C378D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46E75E2-4D08-4FE9-9713-4FFA0A2184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95E40D-9057-46DD-8659-0E6E9E1B91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7C0FDA-5D53-48B9-86D5-A4039971C5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141894</xdr:rowOff>
    </xdr:from>
    <xdr:to>
      <xdr:col>55</xdr:col>
      <xdr:colOff>50800</xdr:colOff>
      <xdr:row>40</xdr:row>
      <xdr:rowOff>72044</xdr:rowOff>
    </xdr:to>
    <xdr:sp macro="" textlink="">
      <xdr:nvSpPr>
        <xdr:cNvPr id="126" name="楕円 125">
          <a:extLst>
            <a:ext uri="{FF2B5EF4-FFF2-40B4-BE49-F238E27FC236}">
              <a16:creationId xmlns:a16="http://schemas.microsoft.com/office/drawing/2014/main" id="{BA76F5B7-6D01-42F9-A344-CBC28CBDC330}"/>
            </a:ext>
          </a:extLst>
        </xdr:cNvPr>
        <xdr:cNvSpPr/>
      </xdr:nvSpPr>
      <xdr:spPr>
        <a:xfrm>
          <a:off x="10426700" y="68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120321</xdr:rowOff>
    </xdr:from>
    <xdr:ext cx="469744" cy="259045"/>
    <xdr:sp macro="" textlink="">
      <xdr:nvSpPr>
        <xdr:cNvPr id="127" name="【道路】&#10;一人当たり延長該当値テキスト">
          <a:extLst>
            <a:ext uri="{FF2B5EF4-FFF2-40B4-BE49-F238E27FC236}">
              <a16:creationId xmlns:a16="http://schemas.microsoft.com/office/drawing/2014/main" id="{6B867309-6ADC-437D-B706-E41B5625AC04}"/>
            </a:ext>
          </a:extLst>
        </xdr:cNvPr>
        <xdr:cNvSpPr txBox="1"/>
      </xdr:nvSpPr>
      <xdr:spPr>
        <a:xfrm>
          <a:off x="10515600" y="680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145827</xdr:rowOff>
    </xdr:from>
    <xdr:to>
      <xdr:col>50</xdr:col>
      <xdr:colOff>165100</xdr:colOff>
      <xdr:row>40</xdr:row>
      <xdr:rowOff>75977</xdr:rowOff>
    </xdr:to>
    <xdr:sp macro="" textlink="">
      <xdr:nvSpPr>
        <xdr:cNvPr id="128" name="楕円 127">
          <a:extLst>
            <a:ext uri="{FF2B5EF4-FFF2-40B4-BE49-F238E27FC236}">
              <a16:creationId xmlns:a16="http://schemas.microsoft.com/office/drawing/2014/main" id="{79B5EEAE-1678-4B6B-B4A9-2F7D3F44D340}"/>
            </a:ext>
          </a:extLst>
        </xdr:cNvPr>
        <xdr:cNvSpPr/>
      </xdr:nvSpPr>
      <xdr:spPr>
        <a:xfrm>
          <a:off x="9588500" y="68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21244</xdr:rowOff>
    </xdr:from>
    <xdr:to>
      <xdr:col>55</xdr:col>
      <xdr:colOff>0</xdr:colOff>
      <xdr:row>40</xdr:row>
      <xdr:rowOff>25177</xdr:rowOff>
    </xdr:to>
    <xdr:cxnSp macro="">
      <xdr:nvCxnSpPr>
        <xdr:cNvPr id="129" name="直線コネクタ 128">
          <a:extLst>
            <a:ext uri="{FF2B5EF4-FFF2-40B4-BE49-F238E27FC236}">
              <a16:creationId xmlns:a16="http://schemas.microsoft.com/office/drawing/2014/main" id="{32DBA254-4130-4A58-9DCD-F3E3FF6CED70}"/>
            </a:ext>
          </a:extLst>
        </xdr:cNvPr>
        <xdr:cNvCxnSpPr/>
      </xdr:nvCxnSpPr>
      <xdr:spPr>
        <a:xfrm flipV="1">
          <a:off x="9639300" y="6879244"/>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149209</xdr:rowOff>
    </xdr:from>
    <xdr:to>
      <xdr:col>46</xdr:col>
      <xdr:colOff>38100</xdr:colOff>
      <xdr:row>40</xdr:row>
      <xdr:rowOff>79359</xdr:rowOff>
    </xdr:to>
    <xdr:sp macro="" textlink="">
      <xdr:nvSpPr>
        <xdr:cNvPr id="130" name="楕円 129">
          <a:extLst>
            <a:ext uri="{FF2B5EF4-FFF2-40B4-BE49-F238E27FC236}">
              <a16:creationId xmlns:a16="http://schemas.microsoft.com/office/drawing/2014/main" id="{3198A378-79CF-415A-87B7-263E585109B6}"/>
            </a:ext>
          </a:extLst>
        </xdr:cNvPr>
        <xdr:cNvSpPr/>
      </xdr:nvSpPr>
      <xdr:spPr>
        <a:xfrm>
          <a:off x="8699500" y="68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25177</xdr:rowOff>
    </xdr:from>
    <xdr:to>
      <xdr:col>50</xdr:col>
      <xdr:colOff>114300</xdr:colOff>
      <xdr:row>40</xdr:row>
      <xdr:rowOff>28559</xdr:rowOff>
    </xdr:to>
    <xdr:cxnSp macro="">
      <xdr:nvCxnSpPr>
        <xdr:cNvPr id="131" name="直線コネクタ 130">
          <a:extLst>
            <a:ext uri="{FF2B5EF4-FFF2-40B4-BE49-F238E27FC236}">
              <a16:creationId xmlns:a16="http://schemas.microsoft.com/office/drawing/2014/main" id="{51D6E370-D996-4B5A-9F08-8ED406032B65}"/>
            </a:ext>
          </a:extLst>
        </xdr:cNvPr>
        <xdr:cNvCxnSpPr/>
      </xdr:nvCxnSpPr>
      <xdr:spPr>
        <a:xfrm flipV="1">
          <a:off x="8750300" y="6883177"/>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152867</xdr:rowOff>
    </xdr:from>
    <xdr:to>
      <xdr:col>41</xdr:col>
      <xdr:colOff>101600</xdr:colOff>
      <xdr:row>40</xdr:row>
      <xdr:rowOff>83017</xdr:rowOff>
    </xdr:to>
    <xdr:sp macro="" textlink="">
      <xdr:nvSpPr>
        <xdr:cNvPr id="132" name="楕円 131">
          <a:extLst>
            <a:ext uri="{FF2B5EF4-FFF2-40B4-BE49-F238E27FC236}">
              <a16:creationId xmlns:a16="http://schemas.microsoft.com/office/drawing/2014/main" id="{471AFE7F-404C-438C-9330-365323926C3D}"/>
            </a:ext>
          </a:extLst>
        </xdr:cNvPr>
        <xdr:cNvSpPr/>
      </xdr:nvSpPr>
      <xdr:spPr>
        <a:xfrm>
          <a:off x="7810500" y="68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28559</xdr:rowOff>
    </xdr:from>
    <xdr:to>
      <xdr:col>45</xdr:col>
      <xdr:colOff>177800</xdr:colOff>
      <xdr:row>40</xdr:row>
      <xdr:rowOff>32217</xdr:rowOff>
    </xdr:to>
    <xdr:cxnSp macro="">
      <xdr:nvCxnSpPr>
        <xdr:cNvPr id="133" name="直線コネクタ 132">
          <a:extLst>
            <a:ext uri="{FF2B5EF4-FFF2-40B4-BE49-F238E27FC236}">
              <a16:creationId xmlns:a16="http://schemas.microsoft.com/office/drawing/2014/main" id="{94F9E38B-796E-47E6-9A4B-AB3F1191352B}"/>
            </a:ext>
          </a:extLst>
        </xdr:cNvPr>
        <xdr:cNvCxnSpPr/>
      </xdr:nvCxnSpPr>
      <xdr:spPr>
        <a:xfrm flipV="1">
          <a:off x="7861300" y="68865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155611</xdr:rowOff>
    </xdr:from>
    <xdr:to>
      <xdr:col>36</xdr:col>
      <xdr:colOff>165100</xdr:colOff>
      <xdr:row>40</xdr:row>
      <xdr:rowOff>85761</xdr:rowOff>
    </xdr:to>
    <xdr:sp macro="" textlink="">
      <xdr:nvSpPr>
        <xdr:cNvPr id="134" name="楕円 133">
          <a:extLst>
            <a:ext uri="{FF2B5EF4-FFF2-40B4-BE49-F238E27FC236}">
              <a16:creationId xmlns:a16="http://schemas.microsoft.com/office/drawing/2014/main" id="{2029F32B-AD29-4DE6-86A2-DB0C1AAA1060}"/>
            </a:ext>
          </a:extLst>
        </xdr:cNvPr>
        <xdr:cNvSpPr/>
      </xdr:nvSpPr>
      <xdr:spPr>
        <a:xfrm>
          <a:off x="6921500" y="68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32217</xdr:rowOff>
    </xdr:from>
    <xdr:to>
      <xdr:col>41</xdr:col>
      <xdr:colOff>50800</xdr:colOff>
      <xdr:row>40</xdr:row>
      <xdr:rowOff>34961</xdr:rowOff>
    </xdr:to>
    <xdr:cxnSp macro="">
      <xdr:nvCxnSpPr>
        <xdr:cNvPr id="135" name="直線コネクタ 134">
          <a:extLst>
            <a:ext uri="{FF2B5EF4-FFF2-40B4-BE49-F238E27FC236}">
              <a16:creationId xmlns:a16="http://schemas.microsoft.com/office/drawing/2014/main" id="{2F89B907-1D89-446C-99A7-8A1014C9D8DD}"/>
            </a:ext>
          </a:extLst>
        </xdr:cNvPr>
        <xdr:cNvCxnSpPr/>
      </xdr:nvCxnSpPr>
      <xdr:spPr>
        <a:xfrm flipV="1">
          <a:off x="6972300" y="689021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3C64DBC-267B-4F35-ABB0-6489227A1A54}"/>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0FD2254B-3598-4D12-A00E-86CE86A33D6F}"/>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C0781596-E9FB-4A7F-A681-AD69AF2CCA7F}"/>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F332B45D-AC05-4C37-9644-7C6A033FE2FD}"/>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67104</xdr:rowOff>
    </xdr:from>
    <xdr:ext cx="469744" cy="259045"/>
    <xdr:sp macro="" textlink="">
      <xdr:nvSpPr>
        <xdr:cNvPr id="140" name="n_1mainValue【道路】&#10;一人当たり延長">
          <a:extLst>
            <a:ext uri="{FF2B5EF4-FFF2-40B4-BE49-F238E27FC236}">
              <a16:creationId xmlns:a16="http://schemas.microsoft.com/office/drawing/2014/main" id="{6A325D7E-F395-4290-BD54-0C24D87FAD3E}"/>
            </a:ext>
          </a:extLst>
        </xdr:cNvPr>
        <xdr:cNvSpPr txBox="1"/>
      </xdr:nvSpPr>
      <xdr:spPr>
        <a:xfrm>
          <a:off x="9391727" y="69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70486</xdr:rowOff>
    </xdr:from>
    <xdr:ext cx="469744" cy="259045"/>
    <xdr:sp macro="" textlink="">
      <xdr:nvSpPr>
        <xdr:cNvPr id="141" name="n_2mainValue【道路】&#10;一人当たり延長">
          <a:extLst>
            <a:ext uri="{FF2B5EF4-FFF2-40B4-BE49-F238E27FC236}">
              <a16:creationId xmlns:a16="http://schemas.microsoft.com/office/drawing/2014/main" id="{4B7446C3-8213-4C79-BA60-BEB6C09A750B}"/>
            </a:ext>
          </a:extLst>
        </xdr:cNvPr>
        <xdr:cNvSpPr txBox="1"/>
      </xdr:nvSpPr>
      <xdr:spPr>
        <a:xfrm>
          <a:off x="8515427" y="692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74144</xdr:rowOff>
    </xdr:from>
    <xdr:ext cx="469744" cy="259045"/>
    <xdr:sp macro="" textlink="">
      <xdr:nvSpPr>
        <xdr:cNvPr id="142" name="n_3mainValue【道路】&#10;一人当たり延長">
          <a:extLst>
            <a:ext uri="{FF2B5EF4-FFF2-40B4-BE49-F238E27FC236}">
              <a16:creationId xmlns:a16="http://schemas.microsoft.com/office/drawing/2014/main" id="{11BE844B-5459-47C1-8BDF-384E1D5FBC91}"/>
            </a:ext>
          </a:extLst>
        </xdr:cNvPr>
        <xdr:cNvSpPr txBox="1"/>
      </xdr:nvSpPr>
      <xdr:spPr>
        <a:xfrm>
          <a:off x="7626427" y="69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76888</xdr:rowOff>
    </xdr:from>
    <xdr:ext cx="469744" cy="259045"/>
    <xdr:sp macro="" textlink="">
      <xdr:nvSpPr>
        <xdr:cNvPr id="143" name="n_4mainValue【道路】&#10;一人当たり延長">
          <a:extLst>
            <a:ext uri="{FF2B5EF4-FFF2-40B4-BE49-F238E27FC236}">
              <a16:creationId xmlns:a16="http://schemas.microsoft.com/office/drawing/2014/main" id="{F13927EE-CCED-4442-8393-3873BCE5AFB1}"/>
            </a:ext>
          </a:extLst>
        </xdr:cNvPr>
        <xdr:cNvSpPr txBox="1"/>
      </xdr:nvSpPr>
      <xdr:spPr>
        <a:xfrm>
          <a:off x="6737427" y="69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F9A6A5AC-CE40-43D6-9D3A-099BEE6FC9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009B9F2-0CBB-4FEE-9AA2-8DB4C8AC48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B1C6DBFC-02CF-4F18-AF2F-BD100CFC71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9AF2DB5-B9AA-4ACC-A90B-727E2513EF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E752766-FF67-45F8-820E-5EAAB2328B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377FD8C7-C975-4382-8CC3-3346B0AECA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550059E-A2C5-49BD-A95E-5900B0F194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AEE2A367-B25E-4A59-B8A9-0D5B0B2C3A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E6B27CB-0767-46FA-A46E-33D1BAA149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15F75BA-E69A-4B64-B1FF-8948008DC1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8BF968FC-A186-4697-BC94-81E570B956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9D0C280-6B77-46D8-8DB9-7B73CD98723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293FE9A7-DD5C-4666-BD12-6B9A377A0A4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A15ABB0-3DB7-4160-9162-E665DAC491E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2ECED85E-233C-44F6-9604-9EC8B85A038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FF618AC-9688-4895-B6A8-5317E03A1CF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0947562-F226-4CA2-84B5-71B50BA7A7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2F0FBD1E-01A1-47D5-874E-C55F13D8766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917EFF13-C7C1-443B-A409-2CB56A86BE7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F1B4FBAA-70B6-4C50-BF61-4D63C62785F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1341BFB-F3FC-40AD-B737-B4F27A7DF42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0213FF2-F3F7-4AA3-BBAE-D98C5034D3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292CBC6A-C64A-4E92-BC39-7B165F0A3B3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9F05F863-884F-4081-885C-2C875261BA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110774D1-9B50-404F-A3C1-0A1B7D0A9DF3}"/>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50BF469-98E7-4DA3-AE43-811AAE29CA19}"/>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91EE7BF2-ECCE-4136-84D1-0C3F399494E5}"/>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5B1CBC64-8540-4D1E-8F1E-00EE1B4AF69E}"/>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391BD75A-1F94-4B31-8CE0-B96477ECAD89}"/>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DE340385-5848-4942-86FC-734BDDC042E1}"/>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770DBB58-57BA-4066-98A2-5465DF5C8FFB}"/>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6461BEBC-E7CC-4148-8A93-52602302DDB4}"/>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B99A619A-9B23-4141-8EA3-2D64BAACBCE7}"/>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49D13521-DE82-445B-BB9C-477DF3C07297}"/>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F165ADB0-3220-46F2-93A6-80B64529AE27}"/>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75CD996-927A-40A2-B98B-104767F99A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02D6CE1-A858-4570-94FA-CE9B63015C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2F7A3C2-7763-4773-8C2F-A3AFDA2C75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503453-B2ED-4938-ABD2-E45DCA979F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64352A6-5DA8-400B-8E82-1CCBBBB55B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4" name="楕円 183">
          <a:extLst>
            <a:ext uri="{FF2B5EF4-FFF2-40B4-BE49-F238E27FC236}">
              <a16:creationId xmlns:a16="http://schemas.microsoft.com/office/drawing/2014/main" id="{181B481D-D9CC-4213-98FE-5D5F149FA518}"/>
            </a:ext>
          </a:extLst>
        </xdr:cNvPr>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5A6E224D-E354-4606-9369-EF030DA8EE7C}"/>
            </a:ext>
          </a:extLst>
        </xdr:cNvPr>
        <xdr:cNvSpPr txBox="1"/>
      </xdr:nvSpPr>
      <xdr:spPr>
        <a:xfrm>
          <a:off x="4673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86" name="楕円 185">
          <a:extLst>
            <a:ext uri="{FF2B5EF4-FFF2-40B4-BE49-F238E27FC236}">
              <a16:creationId xmlns:a16="http://schemas.microsoft.com/office/drawing/2014/main" id="{1FA77AC8-8E69-4CE0-A709-709020F49DA0}"/>
            </a:ext>
          </a:extLst>
        </xdr:cNvPr>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38100</xdr:rowOff>
    </xdr:to>
    <xdr:cxnSp macro="">
      <xdr:nvCxnSpPr>
        <xdr:cNvPr id="187" name="直線コネクタ 186">
          <a:extLst>
            <a:ext uri="{FF2B5EF4-FFF2-40B4-BE49-F238E27FC236}">
              <a16:creationId xmlns:a16="http://schemas.microsoft.com/office/drawing/2014/main" id="{10F75752-742D-4A25-96DA-F78EFBCB978B}"/>
            </a:ext>
          </a:extLst>
        </xdr:cNvPr>
        <xdr:cNvCxnSpPr/>
      </xdr:nvCxnSpPr>
      <xdr:spPr>
        <a:xfrm>
          <a:off x="3797300" y="10323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88" name="楕円 187">
          <a:extLst>
            <a:ext uri="{FF2B5EF4-FFF2-40B4-BE49-F238E27FC236}">
              <a16:creationId xmlns:a16="http://schemas.microsoft.com/office/drawing/2014/main" id="{8AF07FFD-1163-43D8-8FB6-55234EC81236}"/>
            </a:ext>
          </a:extLst>
        </xdr:cNvPr>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36195</xdr:rowOff>
    </xdr:to>
    <xdr:cxnSp macro="">
      <xdr:nvCxnSpPr>
        <xdr:cNvPr id="189" name="直線コネクタ 188">
          <a:extLst>
            <a:ext uri="{FF2B5EF4-FFF2-40B4-BE49-F238E27FC236}">
              <a16:creationId xmlns:a16="http://schemas.microsoft.com/office/drawing/2014/main" id="{FC89572B-1AC0-40A7-866E-BAF4BA5A1D5C}"/>
            </a:ext>
          </a:extLst>
        </xdr:cNvPr>
        <xdr:cNvCxnSpPr/>
      </xdr:nvCxnSpPr>
      <xdr:spPr>
        <a:xfrm>
          <a:off x="2908300" y="103022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0" name="楕円 189">
          <a:extLst>
            <a:ext uri="{FF2B5EF4-FFF2-40B4-BE49-F238E27FC236}">
              <a16:creationId xmlns:a16="http://schemas.microsoft.com/office/drawing/2014/main" id="{6A73C7BC-5ED2-4677-8A0E-ED35953BE847}"/>
            </a:ext>
          </a:extLst>
        </xdr:cNvPr>
        <xdr:cNvSpPr/>
      </xdr:nvSpPr>
      <xdr:spPr>
        <a:xfrm>
          <a:off x="196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49530</xdr:rowOff>
    </xdr:to>
    <xdr:cxnSp macro="">
      <xdr:nvCxnSpPr>
        <xdr:cNvPr id="191" name="直線コネクタ 190">
          <a:extLst>
            <a:ext uri="{FF2B5EF4-FFF2-40B4-BE49-F238E27FC236}">
              <a16:creationId xmlns:a16="http://schemas.microsoft.com/office/drawing/2014/main" id="{93F2EE2A-83F7-4D0F-ADF8-25FE141A9D41}"/>
            </a:ext>
          </a:extLst>
        </xdr:cNvPr>
        <xdr:cNvCxnSpPr/>
      </xdr:nvCxnSpPr>
      <xdr:spPr>
        <a:xfrm flipV="1">
          <a:off x="2019300" y="1030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2" name="楕円 191">
          <a:extLst>
            <a:ext uri="{FF2B5EF4-FFF2-40B4-BE49-F238E27FC236}">
              <a16:creationId xmlns:a16="http://schemas.microsoft.com/office/drawing/2014/main" id="{91897203-FDAA-42B7-84C9-DACC23D1CC3B}"/>
            </a:ext>
          </a:extLst>
        </xdr:cNvPr>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28575</xdr:rowOff>
    </xdr:from>
    <xdr:to>
      <xdr:col>10</xdr:col>
      <xdr:colOff>114300</xdr:colOff>
      <xdr:row>60</xdr:row>
      <xdr:rowOff>49530</xdr:rowOff>
    </xdr:to>
    <xdr:cxnSp macro="">
      <xdr:nvCxnSpPr>
        <xdr:cNvPr id="193" name="直線コネクタ 192">
          <a:extLst>
            <a:ext uri="{FF2B5EF4-FFF2-40B4-BE49-F238E27FC236}">
              <a16:creationId xmlns:a16="http://schemas.microsoft.com/office/drawing/2014/main" id="{22983340-959D-4573-A864-B8B88CCF2631}"/>
            </a:ext>
          </a:extLst>
        </xdr:cNvPr>
        <xdr:cNvCxnSpPr/>
      </xdr:nvCxnSpPr>
      <xdr:spPr>
        <a:xfrm>
          <a:off x="1130300" y="1031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B2E13FA-798E-4EF9-9122-033A606B72E3}"/>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CA755724-5EF5-4E42-ABA7-8C6B9A5762AB}"/>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C80538F-3715-48C9-A21E-EA75BBB14B2F}"/>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58F2F4CB-C5E1-471D-8DAE-75F845134D74}"/>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103522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27CC96DE-34C5-4E6F-A8C0-6E908B55A0A5}"/>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5C40AECE-3BBD-493D-9028-49C6FDE0EC4C}"/>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91457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248D8C19-A248-4D09-917A-A3C25649716C}"/>
            </a:ext>
          </a:extLst>
        </xdr:cNvPr>
        <xdr:cNvSpPr txBox="1"/>
      </xdr:nvSpPr>
      <xdr:spPr>
        <a:xfrm>
          <a:off x="1816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C49CD45A-F12A-4EB9-970E-06F0FDB39848}"/>
            </a:ext>
          </a:extLst>
        </xdr:cNvPr>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0C6E272-B718-4F45-9763-B4B4722C24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11541BB-9660-4065-9317-929513AF89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1C45253-F8C0-48FF-87C4-91A323FD9B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15D4569-8D5F-4D9E-BFA4-B37983B97F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74A1871-0576-4FA6-9146-8BCF264C85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B4B58B8-1742-416E-B92D-B3FEDC6BE9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47F4537-DD25-4666-B4EC-10AC9D02AF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D5C5EC8-D0D7-46BC-827D-2B42A645C8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668B11C-2F01-4E7C-B1F7-70AECCEB8AC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87A9987-F157-4622-A6D3-FD1D2A4EEA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D1352A3-C695-45BF-B200-726D55E25F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6015A211-0E0B-432F-B8CF-538B6A2631A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D4F818CF-8483-4DB7-8DB1-0BE3283B9DB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AD65148D-89D6-4601-8B57-AE12A822757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DD429AB-CE90-4006-9F2A-F6C23718547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75D3D733-D259-44AC-996C-287202C1B77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A5C011C-CCAB-4C58-A7CE-0DFA32F32F5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FE791512-04BC-447C-8B0E-B5FDB061CFB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CD24498-1958-4E43-A847-8005DCC2FB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E30D301B-FF80-43CB-A67A-5001E0DE365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7DBB99A-AE8A-408C-96CC-FC5AAF264C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F8A495A-990C-4097-B010-0EFF74F749F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39EF50FD-3959-4585-8BED-9B5741204A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704ADCC1-0329-48BF-8E9F-AE7AD70877F1}"/>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32EFE09-7C53-4921-B7EF-17B5FF80C7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B7B2945-E49D-40C9-8210-3CCFA0DBF314}"/>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A1062407-69D7-4CBC-A473-DC0BDF6A81C5}"/>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7403BFF6-A4FF-4470-A101-65D120CF940A}"/>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952E551-E5DA-415E-B543-76B37AF445C8}"/>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F804351A-59CA-47E8-BFB3-388507C0E291}"/>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EDB3F2A3-6E4B-4BF6-9E6C-1F221340E3D3}"/>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1A5C29E6-55C6-4D81-85A6-DFDE11B005EC}"/>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ACD033F9-04EF-4C13-B6BD-27D4CCE72CD7}"/>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CB6D07A6-A55D-4D1C-B5D6-CE71D36A0D51}"/>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A992106-E30C-496B-A204-DEFD5506B0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13F2F63-2762-45AF-846B-EEB921B573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B70E679-CB89-4920-AEDA-07CC70DAC0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76052A-10DE-48F3-B865-73F15C4703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19BE010-A704-475A-9091-FA66FEDF90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61682</xdr:rowOff>
    </xdr:from>
    <xdr:to>
      <xdr:col>55</xdr:col>
      <xdr:colOff>50800</xdr:colOff>
      <xdr:row>61</xdr:row>
      <xdr:rowOff>163282</xdr:rowOff>
    </xdr:to>
    <xdr:sp macro="" textlink="">
      <xdr:nvSpPr>
        <xdr:cNvPr id="241" name="楕円 240">
          <a:extLst>
            <a:ext uri="{FF2B5EF4-FFF2-40B4-BE49-F238E27FC236}">
              <a16:creationId xmlns:a16="http://schemas.microsoft.com/office/drawing/2014/main" id="{AEEDF6CC-A4E7-4AB2-971B-3FA144F57769}"/>
            </a:ext>
          </a:extLst>
        </xdr:cNvPr>
        <xdr:cNvSpPr/>
      </xdr:nvSpPr>
      <xdr:spPr>
        <a:xfrm>
          <a:off x="10426700" y="1052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84559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890EF62E-5683-4B26-AF81-F6376390D54F}"/>
            </a:ext>
          </a:extLst>
        </xdr:cNvPr>
        <xdr:cNvSpPr txBox="1"/>
      </xdr:nvSpPr>
      <xdr:spPr>
        <a:xfrm>
          <a:off x="10515600" y="1037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76904</xdr:rowOff>
    </xdr:from>
    <xdr:to>
      <xdr:col>50</xdr:col>
      <xdr:colOff>165100</xdr:colOff>
      <xdr:row>62</xdr:row>
      <xdr:rowOff>7054</xdr:rowOff>
    </xdr:to>
    <xdr:sp macro="" textlink="">
      <xdr:nvSpPr>
        <xdr:cNvPr id="243" name="楕円 242">
          <a:extLst>
            <a:ext uri="{FF2B5EF4-FFF2-40B4-BE49-F238E27FC236}">
              <a16:creationId xmlns:a16="http://schemas.microsoft.com/office/drawing/2014/main" id="{BABA52DF-2550-46A8-9859-F0083928528C}"/>
            </a:ext>
          </a:extLst>
        </xdr:cNvPr>
        <xdr:cNvSpPr/>
      </xdr:nvSpPr>
      <xdr:spPr>
        <a:xfrm>
          <a:off x="9588500" y="105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112482</xdr:rowOff>
    </xdr:from>
    <xdr:to>
      <xdr:col>55</xdr:col>
      <xdr:colOff>0</xdr:colOff>
      <xdr:row>61</xdr:row>
      <xdr:rowOff>127704</xdr:rowOff>
    </xdr:to>
    <xdr:cxnSp macro="">
      <xdr:nvCxnSpPr>
        <xdr:cNvPr id="244" name="直線コネクタ 243">
          <a:extLst>
            <a:ext uri="{FF2B5EF4-FFF2-40B4-BE49-F238E27FC236}">
              <a16:creationId xmlns:a16="http://schemas.microsoft.com/office/drawing/2014/main" id="{EAA2837D-FD3E-49FA-B875-3854100B4D3A}"/>
            </a:ext>
          </a:extLst>
        </xdr:cNvPr>
        <xdr:cNvCxnSpPr/>
      </xdr:nvCxnSpPr>
      <xdr:spPr>
        <a:xfrm flipV="1">
          <a:off x="9639300" y="10570932"/>
          <a:ext cx="8382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82352</xdr:rowOff>
    </xdr:from>
    <xdr:to>
      <xdr:col>46</xdr:col>
      <xdr:colOff>38100</xdr:colOff>
      <xdr:row>62</xdr:row>
      <xdr:rowOff>12502</xdr:rowOff>
    </xdr:to>
    <xdr:sp macro="" textlink="">
      <xdr:nvSpPr>
        <xdr:cNvPr id="245" name="楕円 244">
          <a:extLst>
            <a:ext uri="{FF2B5EF4-FFF2-40B4-BE49-F238E27FC236}">
              <a16:creationId xmlns:a16="http://schemas.microsoft.com/office/drawing/2014/main" id="{8B05108C-6D57-4650-B36C-BFACDA050679}"/>
            </a:ext>
          </a:extLst>
        </xdr:cNvPr>
        <xdr:cNvSpPr/>
      </xdr:nvSpPr>
      <xdr:spPr>
        <a:xfrm>
          <a:off x="8699500" y="105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127704</xdr:rowOff>
    </xdr:from>
    <xdr:to>
      <xdr:col>50</xdr:col>
      <xdr:colOff>114300</xdr:colOff>
      <xdr:row>61</xdr:row>
      <xdr:rowOff>133152</xdr:rowOff>
    </xdr:to>
    <xdr:cxnSp macro="">
      <xdr:nvCxnSpPr>
        <xdr:cNvPr id="246" name="直線コネクタ 245">
          <a:extLst>
            <a:ext uri="{FF2B5EF4-FFF2-40B4-BE49-F238E27FC236}">
              <a16:creationId xmlns:a16="http://schemas.microsoft.com/office/drawing/2014/main" id="{E972316B-AA13-47A1-A032-231C49495D77}"/>
            </a:ext>
          </a:extLst>
        </xdr:cNvPr>
        <xdr:cNvCxnSpPr/>
      </xdr:nvCxnSpPr>
      <xdr:spPr>
        <a:xfrm flipV="1">
          <a:off x="8750300" y="1058615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108630</xdr:rowOff>
    </xdr:from>
    <xdr:to>
      <xdr:col>41</xdr:col>
      <xdr:colOff>101600</xdr:colOff>
      <xdr:row>62</xdr:row>
      <xdr:rowOff>38780</xdr:rowOff>
    </xdr:to>
    <xdr:sp macro="" textlink="">
      <xdr:nvSpPr>
        <xdr:cNvPr id="247" name="楕円 246">
          <a:extLst>
            <a:ext uri="{FF2B5EF4-FFF2-40B4-BE49-F238E27FC236}">
              <a16:creationId xmlns:a16="http://schemas.microsoft.com/office/drawing/2014/main" id="{AC531297-2F60-44B5-8206-F09A307339FE}"/>
            </a:ext>
          </a:extLst>
        </xdr:cNvPr>
        <xdr:cNvSpPr/>
      </xdr:nvSpPr>
      <xdr:spPr>
        <a:xfrm>
          <a:off x="7810500" y="105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133152</xdr:rowOff>
    </xdr:from>
    <xdr:to>
      <xdr:col>45</xdr:col>
      <xdr:colOff>177800</xdr:colOff>
      <xdr:row>61</xdr:row>
      <xdr:rowOff>159430</xdr:rowOff>
    </xdr:to>
    <xdr:cxnSp macro="">
      <xdr:nvCxnSpPr>
        <xdr:cNvPr id="248" name="直線コネクタ 247">
          <a:extLst>
            <a:ext uri="{FF2B5EF4-FFF2-40B4-BE49-F238E27FC236}">
              <a16:creationId xmlns:a16="http://schemas.microsoft.com/office/drawing/2014/main" id="{882B3B7A-B049-4E4F-8781-89AE84101117}"/>
            </a:ext>
          </a:extLst>
        </xdr:cNvPr>
        <xdr:cNvCxnSpPr/>
      </xdr:nvCxnSpPr>
      <xdr:spPr>
        <a:xfrm flipV="1">
          <a:off x="7861300" y="10591602"/>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113285</xdr:rowOff>
    </xdr:from>
    <xdr:to>
      <xdr:col>36</xdr:col>
      <xdr:colOff>165100</xdr:colOff>
      <xdr:row>62</xdr:row>
      <xdr:rowOff>43435</xdr:rowOff>
    </xdr:to>
    <xdr:sp macro="" textlink="">
      <xdr:nvSpPr>
        <xdr:cNvPr id="249" name="楕円 248">
          <a:extLst>
            <a:ext uri="{FF2B5EF4-FFF2-40B4-BE49-F238E27FC236}">
              <a16:creationId xmlns:a16="http://schemas.microsoft.com/office/drawing/2014/main" id="{5FE7EBE2-0A6C-4CC7-B161-0D406EAD96F0}"/>
            </a:ext>
          </a:extLst>
        </xdr:cNvPr>
        <xdr:cNvSpPr/>
      </xdr:nvSpPr>
      <xdr:spPr>
        <a:xfrm>
          <a:off x="6921500" y="105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159430</xdr:rowOff>
    </xdr:from>
    <xdr:to>
      <xdr:col>41</xdr:col>
      <xdr:colOff>50800</xdr:colOff>
      <xdr:row>61</xdr:row>
      <xdr:rowOff>164085</xdr:rowOff>
    </xdr:to>
    <xdr:cxnSp macro="">
      <xdr:nvCxnSpPr>
        <xdr:cNvPr id="250" name="直線コネクタ 249">
          <a:extLst>
            <a:ext uri="{FF2B5EF4-FFF2-40B4-BE49-F238E27FC236}">
              <a16:creationId xmlns:a16="http://schemas.microsoft.com/office/drawing/2014/main" id="{91B448C5-B6C2-43DC-87E6-5477BA790A6C}"/>
            </a:ext>
          </a:extLst>
        </xdr:cNvPr>
        <xdr:cNvCxnSpPr/>
      </xdr:nvCxnSpPr>
      <xdr:spPr>
        <a:xfrm flipV="1">
          <a:off x="6972300" y="10617880"/>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580F1A09-9332-4B01-93F4-603672382471}"/>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5FBF7BC-89B3-4620-A45D-1FCCB274DECC}"/>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23A849B4-308F-4C1A-BB2E-C6C9744EA38A}"/>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4EBD4FC4-50E4-4812-A967-7B20F6559604}"/>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23581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DBFA58DA-F7B6-4FBC-A94D-B385284050E8}"/>
            </a:ext>
          </a:extLst>
        </xdr:cNvPr>
        <xdr:cNvSpPr txBox="1"/>
      </xdr:nvSpPr>
      <xdr:spPr>
        <a:xfrm>
          <a:off x="9327095" y="1031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29029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7D9A9782-E6DA-4F03-BF65-86701514E557}"/>
            </a:ext>
          </a:extLst>
        </xdr:cNvPr>
        <xdr:cNvSpPr txBox="1"/>
      </xdr:nvSpPr>
      <xdr:spPr>
        <a:xfrm>
          <a:off x="8450795" y="103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55307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380472DE-A61C-4F2F-B76D-344A7233FA83}"/>
            </a:ext>
          </a:extLst>
        </xdr:cNvPr>
        <xdr:cNvSpPr txBox="1"/>
      </xdr:nvSpPr>
      <xdr:spPr>
        <a:xfrm>
          <a:off x="7561795" y="1034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59962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E7A8A79F-D1D6-4BC7-A27B-EDAF5779E08F}"/>
            </a:ext>
          </a:extLst>
        </xdr:cNvPr>
        <xdr:cNvSpPr txBox="1"/>
      </xdr:nvSpPr>
      <xdr:spPr>
        <a:xfrm>
          <a:off x="6672795" y="1034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4DCE56A-3C93-4701-8391-DB2661D93B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C472FDB-1794-4C2A-9B30-FD549815231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2B9FB48-B917-4C0E-B112-38F836F9BD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F8B9AC8-5BBF-4A83-AC49-0122147413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924049A-DAB5-4BA7-B3CC-57AC84680E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1DB407A-B98A-4F68-BB63-E8657D93E2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310B422-30D5-49F4-B95D-09CE9F751C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F121B71-7AA3-4E1E-8471-B2572B5C95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D1B4429-087C-43AC-AB4D-595047A539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13AAEEB-EF1F-4C88-AF37-F43083B01D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5CCE4D6-8894-46BF-AA06-61DCBCD692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8023FD64-D899-4244-8F33-F583AAE4CB3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AC21A95-3596-4C67-97A9-AD15B41C0E13}"/>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3FD639D-A49A-4E8D-8F0E-FC8C9081ECA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CCC4070E-B043-4F1D-AC25-1B88C28AA21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9B25E985-53AB-4F92-8101-36BFE1E4EB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C1F28BA-8E04-44A8-862E-BDA080921D7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BB7B74E-06AB-4D1E-8BA3-96D8044AD10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8B5EB52-A24E-40A7-9731-166D6479D8A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8CC431E6-4428-4DDF-B6B0-464FEB188D9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7E1B588-7950-4681-97E9-0F532251F6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910E9DB5-F0BC-447C-B799-B48D0CC5E6C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58167BA-3E59-4ABE-AECC-22DADF156E6C}"/>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D89C5B5B-96F6-4258-944A-464CA3D330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AECB32B7-A162-495B-AEDC-7591A031726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4941F762-1D03-4C90-AD0D-D79FB9F616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5959FF12-2BA8-49F7-B163-AA1A4919A029}"/>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8A71058C-73DF-4222-AAC1-4E319DBFD235}"/>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3E8BAE65-C7C6-4F36-8EA3-CA7AD1FBA423}"/>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DF90FCCF-D07C-4B8D-AF21-9FB4419F607F}"/>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236EE27-7110-46BC-8484-882B8BCE0E4A}"/>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361E1458-6440-42AF-84DC-0022472BB56B}"/>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67597959-D5E1-4278-A299-3D3B76D86321}"/>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A08DDFEE-D4FC-4EDA-9C8F-8865F1F01615}"/>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C9261D7C-1481-40DE-9AD9-6666DC739977}"/>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45EE8BA3-D1DF-4B09-8E52-70EE34DDE228}"/>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2BD01A53-87AF-4F62-BFC5-E92553CD3BE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A1CC30C-E912-4CCB-9AF1-3CDBE02F12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7D74147-E3E5-431A-AAA7-144AF11B04B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CA65B8-72FD-42F4-AC44-20E67F4415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BE744CF-6CCB-4B04-A28D-6E393CB319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9BA999-C9A8-46B4-97CF-1610416527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23223</xdr:rowOff>
    </xdr:from>
    <xdr:to>
      <xdr:col>24</xdr:col>
      <xdr:colOff>114300</xdr:colOff>
      <xdr:row>84</xdr:row>
      <xdr:rowOff>124823</xdr:rowOff>
    </xdr:to>
    <xdr:sp macro="" textlink="">
      <xdr:nvSpPr>
        <xdr:cNvPr id="301" name="楕円 300">
          <a:extLst>
            <a:ext uri="{FF2B5EF4-FFF2-40B4-BE49-F238E27FC236}">
              <a16:creationId xmlns:a16="http://schemas.microsoft.com/office/drawing/2014/main" id="{0D017135-3C9A-4B3D-A98A-0182F94B4D3B}"/>
            </a:ext>
          </a:extLst>
        </xdr:cNvPr>
        <xdr:cNvSpPr/>
      </xdr:nvSpPr>
      <xdr:spPr>
        <a:xfrm>
          <a:off x="4584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1650</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F481F8A4-395A-4A68-8559-0AA2BE98936E}"/>
            </a:ext>
          </a:extLst>
        </xdr:cNvPr>
        <xdr:cNvSpPr txBox="1"/>
      </xdr:nvSpPr>
      <xdr:spPr>
        <a:xfrm>
          <a:off x="4673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168548</xdr:rowOff>
    </xdr:from>
    <xdr:to>
      <xdr:col>20</xdr:col>
      <xdr:colOff>38100</xdr:colOff>
      <xdr:row>84</xdr:row>
      <xdr:rowOff>98698</xdr:rowOff>
    </xdr:to>
    <xdr:sp macro="" textlink="">
      <xdr:nvSpPr>
        <xdr:cNvPr id="303" name="楕円 302">
          <a:extLst>
            <a:ext uri="{FF2B5EF4-FFF2-40B4-BE49-F238E27FC236}">
              <a16:creationId xmlns:a16="http://schemas.microsoft.com/office/drawing/2014/main" id="{F0611ED3-26AC-43EE-9C0E-1668A02623A2}"/>
            </a:ext>
          </a:extLst>
        </xdr:cNvPr>
        <xdr:cNvSpPr/>
      </xdr:nvSpPr>
      <xdr:spPr>
        <a:xfrm>
          <a:off x="3746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47898</xdr:rowOff>
    </xdr:from>
    <xdr:to>
      <xdr:col>24</xdr:col>
      <xdr:colOff>63500</xdr:colOff>
      <xdr:row>84</xdr:row>
      <xdr:rowOff>74023</xdr:rowOff>
    </xdr:to>
    <xdr:cxnSp macro="">
      <xdr:nvCxnSpPr>
        <xdr:cNvPr id="304" name="直線コネクタ 303">
          <a:extLst>
            <a:ext uri="{FF2B5EF4-FFF2-40B4-BE49-F238E27FC236}">
              <a16:creationId xmlns:a16="http://schemas.microsoft.com/office/drawing/2014/main" id="{48A5DA63-C66E-4F77-BEB4-CA6C16B4B648}"/>
            </a:ext>
          </a:extLst>
        </xdr:cNvPr>
        <xdr:cNvCxnSpPr/>
      </xdr:nvCxnSpPr>
      <xdr:spPr>
        <a:xfrm>
          <a:off x="3797300" y="144496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88537</xdr:rowOff>
    </xdr:from>
    <xdr:to>
      <xdr:col>15</xdr:col>
      <xdr:colOff>101600</xdr:colOff>
      <xdr:row>85</xdr:row>
      <xdr:rowOff>18687</xdr:rowOff>
    </xdr:to>
    <xdr:sp macro="" textlink="">
      <xdr:nvSpPr>
        <xdr:cNvPr id="305" name="楕円 304">
          <a:extLst>
            <a:ext uri="{FF2B5EF4-FFF2-40B4-BE49-F238E27FC236}">
              <a16:creationId xmlns:a16="http://schemas.microsoft.com/office/drawing/2014/main" id="{9EDF00DF-0330-41D4-B475-2C1F4DCB9C61}"/>
            </a:ext>
          </a:extLst>
        </xdr:cNvPr>
        <xdr:cNvSpPr/>
      </xdr:nvSpPr>
      <xdr:spPr>
        <a:xfrm>
          <a:off x="2857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47898</xdr:rowOff>
    </xdr:from>
    <xdr:to>
      <xdr:col>19</xdr:col>
      <xdr:colOff>177800</xdr:colOff>
      <xdr:row>84</xdr:row>
      <xdr:rowOff>139337</xdr:rowOff>
    </xdr:to>
    <xdr:cxnSp macro="">
      <xdr:nvCxnSpPr>
        <xdr:cNvPr id="306" name="直線コネクタ 305">
          <a:extLst>
            <a:ext uri="{FF2B5EF4-FFF2-40B4-BE49-F238E27FC236}">
              <a16:creationId xmlns:a16="http://schemas.microsoft.com/office/drawing/2014/main" id="{AEF2F403-1F7F-423D-9F78-155305731957}"/>
            </a:ext>
          </a:extLst>
        </xdr:cNvPr>
        <xdr:cNvCxnSpPr/>
      </xdr:nvCxnSpPr>
      <xdr:spPr>
        <a:xfrm flipV="1">
          <a:off x="2908300" y="144496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127726</xdr:rowOff>
    </xdr:from>
    <xdr:to>
      <xdr:col>10</xdr:col>
      <xdr:colOff>165100</xdr:colOff>
      <xdr:row>85</xdr:row>
      <xdr:rowOff>57876</xdr:rowOff>
    </xdr:to>
    <xdr:sp macro="" textlink="">
      <xdr:nvSpPr>
        <xdr:cNvPr id="307" name="楕円 306">
          <a:extLst>
            <a:ext uri="{FF2B5EF4-FFF2-40B4-BE49-F238E27FC236}">
              <a16:creationId xmlns:a16="http://schemas.microsoft.com/office/drawing/2014/main" id="{9E3ACDD4-7D30-478E-A0EE-FB685C5B277F}"/>
            </a:ext>
          </a:extLst>
        </xdr:cNvPr>
        <xdr:cNvSpPr/>
      </xdr:nvSpPr>
      <xdr:spPr>
        <a:xfrm>
          <a:off x="1968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139337</xdr:rowOff>
    </xdr:from>
    <xdr:to>
      <xdr:col>15</xdr:col>
      <xdr:colOff>50800</xdr:colOff>
      <xdr:row>85</xdr:row>
      <xdr:rowOff>7076</xdr:rowOff>
    </xdr:to>
    <xdr:cxnSp macro="">
      <xdr:nvCxnSpPr>
        <xdr:cNvPr id="308" name="直線コネクタ 307">
          <a:extLst>
            <a:ext uri="{FF2B5EF4-FFF2-40B4-BE49-F238E27FC236}">
              <a16:creationId xmlns:a16="http://schemas.microsoft.com/office/drawing/2014/main" id="{99D92F82-6612-4EF6-BA40-9B5739B9BD3B}"/>
            </a:ext>
          </a:extLst>
        </xdr:cNvPr>
        <xdr:cNvCxnSpPr/>
      </xdr:nvCxnSpPr>
      <xdr:spPr>
        <a:xfrm flipV="1">
          <a:off x="2019300" y="145411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78739</xdr:rowOff>
    </xdr:from>
    <xdr:to>
      <xdr:col>6</xdr:col>
      <xdr:colOff>38100</xdr:colOff>
      <xdr:row>85</xdr:row>
      <xdr:rowOff>8889</xdr:rowOff>
    </xdr:to>
    <xdr:sp macro="" textlink="">
      <xdr:nvSpPr>
        <xdr:cNvPr id="309" name="楕円 308">
          <a:extLst>
            <a:ext uri="{FF2B5EF4-FFF2-40B4-BE49-F238E27FC236}">
              <a16:creationId xmlns:a16="http://schemas.microsoft.com/office/drawing/2014/main" id="{B16DD29A-5F01-4393-807B-A9DF306F20A7}"/>
            </a:ext>
          </a:extLst>
        </xdr:cNvPr>
        <xdr:cNvSpPr/>
      </xdr:nvSpPr>
      <xdr:spPr>
        <a:xfrm>
          <a:off x="107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129539</xdr:rowOff>
    </xdr:from>
    <xdr:to>
      <xdr:col>10</xdr:col>
      <xdr:colOff>114300</xdr:colOff>
      <xdr:row>85</xdr:row>
      <xdr:rowOff>7076</xdr:rowOff>
    </xdr:to>
    <xdr:cxnSp macro="">
      <xdr:nvCxnSpPr>
        <xdr:cNvPr id="310" name="直線コネクタ 309">
          <a:extLst>
            <a:ext uri="{FF2B5EF4-FFF2-40B4-BE49-F238E27FC236}">
              <a16:creationId xmlns:a16="http://schemas.microsoft.com/office/drawing/2014/main" id="{F3FC7744-EEA5-4398-9669-1C45329EDBF2}"/>
            </a:ext>
          </a:extLst>
        </xdr:cNvPr>
        <xdr:cNvCxnSpPr/>
      </xdr:nvCxnSpPr>
      <xdr:spPr>
        <a:xfrm>
          <a:off x="1130300" y="14531339"/>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4EE77E9F-6A64-4BBD-AD6A-3AB463E25EF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0FC24D6F-7D58-4A84-BF69-6EBD0B6092D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D62B2A54-F825-4799-8A7B-393CBFCA9111}"/>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0E98EAE2-F1EF-42ED-B2EF-0AB4D1CA9C81}"/>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89825</xdr:rowOff>
    </xdr:from>
    <xdr:ext cx="405111" cy="259045"/>
    <xdr:sp macro="" textlink="">
      <xdr:nvSpPr>
        <xdr:cNvPr id="315" name="n_1mainValue【公営住宅】&#10;有形固定資産減価償却率">
          <a:extLst>
            <a:ext uri="{FF2B5EF4-FFF2-40B4-BE49-F238E27FC236}">
              <a16:creationId xmlns:a16="http://schemas.microsoft.com/office/drawing/2014/main" id="{055A0936-C18E-43EE-AF70-61AF0393DD78}"/>
            </a:ext>
          </a:extLst>
        </xdr:cNvPr>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9814</xdr:rowOff>
    </xdr:from>
    <xdr:ext cx="405111" cy="259045"/>
    <xdr:sp macro="" textlink="">
      <xdr:nvSpPr>
        <xdr:cNvPr id="316" name="n_2mainValue【公営住宅】&#10;有形固定資産減価償却率">
          <a:extLst>
            <a:ext uri="{FF2B5EF4-FFF2-40B4-BE49-F238E27FC236}">
              <a16:creationId xmlns:a16="http://schemas.microsoft.com/office/drawing/2014/main" id="{306B2610-2D15-46FF-A5D7-CF7B20BA2058}"/>
            </a:ext>
          </a:extLst>
        </xdr:cNvPr>
        <xdr:cNvSpPr txBox="1"/>
      </xdr:nvSpPr>
      <xdr:spPr>
        <a:xfrm>
          <a:off x="2705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49003</xdr:rowOff>
    </xdr:from>
    <xdr:ext cx="405111" cy="259045"/>
    <xdr:sp macro="" textlink="">
      <xdr:nvSpPr>
        <xdr:cNvPr id="317" name="n_3mainValue【公営住宅】&#10;有形固定資産減価償却率">
          <a:extLst>
            <a:ext uri="{FF2B5EF4-FFF2-40B4-BE49-F238E27FC236}">
              <a16:creationId xmlns:a16="http://schemas.microsoft.com/office/drawing/2014/main" id="{F8EFCD47-ACBD-4333-9970-6C47E17BC82E}"/>
            </a:ext>
          </a:extLst>
        </xdr:cNvPr>
        <xdr:cNvSpPr txBox="1"/>
      </xdr:nvSpPr>
      <xdr:spPr>
        <a:xfrm>
          <a:off x="1816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xdr:rowOff>
    </xdr:from>
    <xdr:ext cx="405111" cy="259045"/>
    <xdr:sp macro="" textlink="">
      <xdr:nvSpPr>
        <xdr:cNvPr id="318" name="n_4mainValue【公営住宅】&#10;有形固定資産減価償却率">
          <a:extLst>
            <a:ext uri="{FF2B5EF4-FFF2-40B4-BE49-F238E27FC236}">
              <a16:creationId xmlns:a16="http://schemas.microsoft.com/office/drawing/2014/main" id="{D2DE7741-8BF1-4BB8-8F42-814FB20C81F2}"/>
            </a:ext>
          </a:extLst>
        </xdr:cNvPr>
        <xdr:cNvSpPr txBox="1"/>
      </xdr:nvSpPr>
      <xdr:spPr>
        <a:xfrm>
          <a:off x="927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F4B64EBB-303A-4E3F-983E-F95667E8AA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C68C5A2-D956-46E7-B028-DF702D2558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7F167340-BD3E-4138-AE6D-AA50C7D74C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882186C-0F58-40E9-BD46-D4DF97E47D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590160E-544C-4477-B2A5-FFE805F190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A011F790-9D45-49E3-B44E-DD4FC922BF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ED3DA2E-C214-487A-8947-5614C323E6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AB850C56-DF9B-4320-AB75-15A0FB8D93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388BA5A3-10A6-408B-99DF-E4D596F6AE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85B4D415-708F-4F61-878C-ABC7E33B3F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B09656EC-CA8F-4E8C-B70B-182378C310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59366FC6-1519-46D3-AF71-206F43791A2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26ACC9CA-130B-41A4-8A7E-8C60A570B61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702999E9-676F-440F-B018-727DC5DB051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B10D529-247A-40B6-85DB-D19B4FAEDEF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08290A3-CC96-4569-B8DB-803A4189C13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FEA15A5-90F1-4403-AD63-473E406CCBE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51EE4988-01FA-4FA9-83AA-FEC4ED8D3A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B1F105E7-E980-450F-9AF8-6AE01CD575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56E7D25E-423E-45A0-9251-DAEC3522C59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2E75BA5-C16B-463A-9AE9-FF3B70496D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4617A56E-03B1-4C13-8271-0B81D2CF4D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2C0FA82-94DC-4A4C-8EC0-85D28BC039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77434B82-87C9-48A0-A28B-6F167B67B70E}"/>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61B41AF4-D36B-4A81-A97C-7D19BF2BCE1C}"/>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C3A2E555-DD47-4DA3-8EEA-8684BB301FA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28407A89-D9B4-4FC8-B145-0FDC6C3DE5DB}"/>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A9EC7E1E-09B7-41A7-831E-F514BAB7FF5D}"/>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9CE0C3F6-CBFF-4FD1-A502-F8934155F156}"/>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6EA71138-521A-42E3-AC19-D85AA0E2FDEB}"/>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3EA69CBE-EE41-4167-9E84-7154011352E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161B224F-DC5F-4855-94F7-FFCAF9B3301F}"/>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8934A7CF-390D-4412-BC21-9F6A66C27D2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4B7DA3FF-B632-4E16-8588-2477D04656F9}"/>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6D634FE-B9DF-417A-A74B-61988E11C6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5993134-C938-407B-8BA7-B835270C0E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BD85E33-733A-4ADF-B025-B060A55ED9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8146ACB-44D2-4290-862D-0E685AA169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540C8F-1791-412B-9F9D-485FB3B107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58165</xdr:rowOff>
    </xdr:from>
    <xdr:to>
      <xdr:col>55</xdr:col>
      <xdr:colOff>50800</xdr:colOff>
      <xdr:row>83</xdr:row>
      <xdr:rowOff>159765</xdr:rowOff>
    </xdr:to>
    <xdr:sp macro="" textlink="">
      <xdr:nvSpPr>
        <xdr:cNvPr id="358" name="楕円 357">
          <a:extLst>
            <a:ext uri="{FF2B5EF4-FFF2-40B4-BE49-F238E27FC236}">
              <a16:creationId xmlns:a16="http://schemas.microsoft.com/office/drawing/2014/main" id="{270765B8-A9F8-4D02-9CAC-CB6FE8D93CA8}"/>
            </a:ext>
          </a:extLst>
        </xdr:cNvPr>
        <xdr:cNvSpPr/>
      </xdr:nvSpPr>
      <xdr:spPr>
        <a:xfrm>
          <a:off x="10426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81042</xdr:rowOff>
    </xdr:from>
    <xdr:ext cx="469744" cy="259045"/>
    <xdr:sp macro="" textlink="">
      <xdr:nvSpPr>
        <xdr:cNvPr id="359" name="【公営住宅】&#10;一人当たり面積該当値テキスト">
          <a:extLst>
            <a:ext uri="{FF2B5EF4-FFF2-40B4-BE49-F238E27FC236}">
              <a16:creationId xmlns:a16="http://schemas.microsoft.com/office/drawing/2014/main" id="{B3384315-41A5-4F40-876C-D8F706B46E6C}"/>
            </a:ext>
          </a:extLst>
        </xdr:cNvPr>
        <xdr:cNvSpPr txBox="1"/>
      </xdr:nvSpPr>
      <xdr:spPr>
        <a:xfrm>
          <a:off x="10515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53594</xdr:rowOff>
    </xdr:from>
    <xdr:to>
      <xdr:col>50</xdr:col>
      <xdr:colOff>165100</xdr:colOff>
      <xdr:row>83</xdr:row>
      <xdr:rowOff>155194</xdr:rowOff>
    </xdr:to>
    <xdr:sp macro="" textlink="">
      <xdr:nvSpPr>
        <xdr:cNvPr id="360" name="楕円 359">
          <a:extLst>
            <a:ext uri="{FF2B5EF4-FFF2-40B4-BE49-F238E27FC236}">
              <a16:creationId xmlns:a16="http://schemas.microsoft.com/office/drawing/2014/main" id="{F7DF5D28-E33B-460F-97F1-63E80654484C}"/>
            </a:ext>
          </a:extLst>
        </xdr:cNvPr>
        <xdr:cNvSpPr/>
      </xdr:nvSpPr>
      <xdr:spPr>
        <a:xfrm>
          <a:off x="9588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104394</xdr:rowOff>
    </xdr:from>
    <xdr:to>
      <xdr:col>55</xdr:col>
      <xdr:colOff>0</xdr:colOff>
      <xdr:row>83</xdr:row>
      <xdr:rowOff>108965</xdr:rowOff>
    </xdr:to>
    <xdr:cxnSp macro="">
      <xdr:nvCxnSpPr>
        <xdr:cNvPr id="361" name="直線コネクタ 360">
          <a:extLst>
            <a:ext uri="{FF2B5EF4-FFF2-40B4-BE49-F238E27FC236}">
              <a16:creationId xmlns:a16="http://schemas.microsoft.com/office/drawing/2014/main" id="{953B6CFC-F1BF-48A9-8F99-24A393A6F6F8}"/>
            </a:ext>
          </a:extLst>
        </xdr:cNvPr>
        <xdr:cNvCxnSpPr/>
      </xdr:nvCxnSpPr>
      <xdr:spPr>
        <a:xfrm>
          <a:off x="9639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68072</xdr:rowOff>
    </xdr:from>
    <xdr:to>
      <xdr:col>46</xdr:col>
      <xdr:colOff>38100</xdr:colOff>
      <xdr:row>83</xdr:row>
      <xdr:rowOff>169672</xdr:rowOff>
    </xdr:to>
    <xdr:sp macro="" textlink="">
      <xdr:nvSpPr>
        <xdr:cNvPr id="362" name="楕円 361">
          <a:extLst>
            <a:ext uri="{FF2B5EF4-FFF2-40B4-BE49-F238E27FC236}">
              <a16:creationId xmlns:a16="http://schemas.microsoft.com/office/drawing/2014/main" id="{E737CFA8-A3E3-4B90-AF5B-41D2C4BD682E}"/>
            </a:ext>
          </a:extLst>
        </xdr:cNvPr>
        <xdr:cNvSpPr/>
      </xdr:nvSpPr>
      <xdr:spPr>
        <a:xfrm>
          <a:off x="869950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104394</xdr:rowOff>
    </xdr:from>
    <xdr:to>
      <xdr:col>50</xdr:col>
      <xdr:colOff>114300</xdr:colOff>
      <xdr:row>83</xdr:row>
      <xdr:rowOff>118872</xdr:rowOff>
    </xdr:to>
    <xdr:cxnSp macro="">
      <xdr:nvCxnSpPr>
        <xdr:cNvPr id="363" name="直線コネクタ 362">
          <a:extLst>
            <a:ext uri="{FF2B5EF4-FFF2-40B4-BE49-F238E27FC236}">
              <a16:creationId xmlns:a16="http://schemas.microsoft.com/office/drawing/2014/main" id="{01BB0B01-0949-4CFD-9DCB-A6FED4DD8BDD}"/>
            </a:ext>
          </a:extLst>
        </xdr:cNvPr>
        <xdr:cNvCxnSpPr/>
      </xdr:nvCxnSpPr>
      <xdr:spPr>
        <a:xfrm flipV="1">
          <a:off x="8750300" y="143347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56642</xdr:rowOff>
    </xdr:from>
    <xdr:to>
      <xdr:col>41</xdr:col>
      <xdr:colOff>101600</xdr:colOff>
      <xdr:row>83</xdr:row>
      <xdr:rowOff>158242</xdr:rowOff>
    </xdr:to>
    <xdr:sp macro="" textlink="">
      <xdr:nvSpPr>
        <xdr:cNvPr id="364" name="楕円 363">
          <a:extLst>
            <a:ext uri="{FF2B5EF4-FFF2-40B4-BE49-F238E27FC236}">
              <a16:creationId xmlns:a16="http://schemas.microsoft.com/office/drawing/2014/main" id="{74B88F36-2AAD-4A95-912F-3264CB88055F}"/>
            </a:ext>
          </a:extLst>
        </xdr:cNvPr>
        <xdr:cNvSpPr/>
      </xdr:nvSpPr>
      <xdr:spPr>
        <a:xfrm>
          <a:off x="781050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107442</xdr:rowOff>
    </xdr:from>
    <xdr:to>
      <xdr:col>45</xdr:col>
      <xdr:colOff>177800</xdr:colOff>
      <xdr:row>83</xdr:row>
      <xdr:rowOff>118872</xdr:rowOff>
    </xdr:to>
    <xdr:cxnSp macro="">
      <xdr:nvCxnSpPr>
        <xdr:cNvPr id="365" name="直線コネクタ 364">
          <a:extLst>
            <a:ext uri="{FF2B5EF4-FFF2-40B4-BE49-F238E27FC236}">
              <a16:creationId xmlns:a16="http://schemas.microsoft.com/office/drawing/2014/main" id="{BF6EE527-C485-4128-BE1A-1FB7719679C7}"/>
            </a:ext>
          </a:extLst>
        </xdr:cNvPr>
        <xdr:cNvCxnSpPr/>
      </xdr:nvCxnSpPr>
      <xdr:spPr>
        <a:xfrm>
          <a:off x="7861300" y="143377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61976</xdr:rowOff>
    </xdr:from>
    <xdr:to>
      <xdr:col>36</xdr:col>
      <xdr:colOff>165100</xdr:colOff>
      <xdr:row>83</xdr:row>
      <xdr:rowOff>163576</xdr:rowOff>
    </xdr:to>
    <xdr:sp macro="" textlink="">
      <xdr:nvSpPr>
        <xdr:cNvPr id="366" name="楕円 365">
          <a:extLst>
            <a:ext uri="{FF2B5EF4-FFF2-40B4-BE49-F238E27FC236}">
              <a16:creationId xmlns:a16="http://schemas.microsoft.com/office/drawing/2014/main" id="{59D74980-CEAF-4259-8061-6749F34B1F3F}"/>
            </a:ext>
          </a:extLst>
        </xdr:cNvPr>
        <xdr:cNvSpPr/>
      </xdr:nvSpPr>
      <xdr:spPr>
        <a:xfrm>
          <a:off x="6921500" y="142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107442</xdr:rowOff>
    </xdr:from>
    <xdr:to>
      <xdr:col>41</xdr:col>
      <xdr:colOff>50800</xdr:colOff>
      <xdr:row>83</xdr:row>
      <xdr:rowOff>112776</xdr:rowOff>
    </xdr:to>
    <xdr:cxnSp macro="">
      <xdr:nvCxnSpPr>
        <xdr:cNvPr id="367" name="直線コネクタ 366">
          <a:extLst>
            <a:ext uri="{FF2B5EF4-FFF2-40B4-BE49-F238E27FC236}">
              <a16:creationId xmlns:a16="http://schemas.microsoft.com/office/drawing/2014/main" id="{621066C4-2F5E-4F1A-92E3-57987BF0D23C}"/>
            </a:ext>
          </a:extLst>
        </xdr:cNvPr>
        <xdr:cNvCxnSpPr/>
      </xdr:nvCxnSpPr>
      <xdr:spPr>
        <a:xfrm flipV="1">
          <a:off x="6972300" y="1433779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1B1FAC30-CCA6-4F91-90F0-7BE3EDB06D1D}"/>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DEF065C-1533-421A-830C-366AF74CA6E0}"/>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B27FD88C-873F-44A3-B148-9ADDADB7320D}"/>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3639416B-2A0A-4E99-91A8-4453E0A56717}"/>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271</xdr:rowOff>
    </xdr:from>
    <xdr:ext cx="469744" cy="259045"/>
    <xdr:sp macro="" textlink="">
      <xdr:nvSpPr>
        <xdr:cNvPr id="372" name="n_1mainValue【公営住宅】&#10;一人当たり面積">
          <a:extLst>
            <a:ext uri="{FF2B5EF4-FFF2-40B4-BE49-F238E27FC236}">
              <a16:creationId xmlns:a16="http://schemas.microsoft.com/office/drawing/2014/main" id="{E2F87B29-A380-4F75-87E9-1947F57C0D11}"/>
            </a:ext>
          </a:extLst>
        </xdr:cNvPr>
        <xdr:cNvSpPr txBox="1"/>
      </xdr:nvSpPr>
      <xdr:spPr>
        <a:xfrm>
          <a:off x="9391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160799</xdr:rowOff>
    </xdr:from>
    <xdr:ext cx="469744" cy="259045"/>
    <xdr:sp macro="" textlink="">
      <xdr:nvSpPr>
        <xdr:cNvPr id="373" name="n_2mainValue【公営住宅】&#10;一人当たり面積">
          <a:extLst>
            <a:ext uri="{FF2B5EF4-FFF2-40B4-BE49-F238E27FC236}">
              <a16:creationId xmlns:a16="http://schemas.microsoft.com/office/drawing/2014/main" id="{0BCEF658-F286-4294-9027-077C1D28D7CD}"/>
            </a:ext>
          </a:extLst>
        </xdr:cNvPr>
        <xdr:cNvSpPr txBox="1"/>
      </xdr:nvSpPr>
      <xdr:spPr>
        <a:xfrm>
          <a:off x="8515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3319</xdr:rowOff>
    </xdr:from>
    <xdr:ext cx="469744" cy="259045"/>
    <xdr:sp macro="" textlink="">
      <xdr:nvSpPr>
        <xdr:cNvPr id="374" name="n_3mainValue【公営住宅】&#10;一人当たり面積">
          <a:extLst>
            <a:ext uri="{FF2B5EF4-FFF2-40B4-BE49-F238E27FC236}">
              <a16:creationId xmlns:a16="http://schemas.microsoft.com/office/drawing/2014/main" id="{16A6ACCE-CA0A-4B3B-A91E-63CB81BE87EB}"/>
            </a:ext>
          </a:extLst>
        </xdr:cNvPr>
        <xdr:cNvSpPr txBox="1"/>
      </xdr:nvSpPr>
      <xdr:spPr>
        <a:xfrm>
          <a:off x="7626427"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154703</xdr:rowOff>
    </xdr:from>
    <xdr:ext cx="469744" cy="259045"/>
    <xdr:sp macro="" textlink="">
      <xdr:nvSpPr>
        <xdr:cNvPr id="375" name="n_4mainValue【公営住宅】&#10;一人当たり面積">
          <a:extLst>
            <a:ext uri="{FF2B5EF4-FFF2-40B4-BE49-F238E27FC236}">
              <a16:creationId xmlns:a16="http://schemas.microsoft.com/office/drawing/2014/main" id="{015EEA76-E3C7-4BB9-B33C-8C199D0E380E}"/>
            </a:ext>
          </a:extLst>
        </xdr:cNvPr>
        <xdr:cNvSpPr txBox="1"/>
      </xdr:nvSpPr>
      <xdr:spPr>
        <a:xfrm>
          <a:off x="6737427" y="1438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4BDFBE8-7F89-4F71-A67C-3D325CEC1D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6FBAEC7-19CF-4E4D-8E64-43029AADAF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A99C54F-CE1D-4323-82DF-15B7DE4A10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A352A1D-CDFA-4F0A-98E6-9D25C098D3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789293D-06A4-4120-B403-F80E54103A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3CDD59C-D348-4219-B04B-6E88AA11EC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439248C-0B95-45BC-BC90-7E97173237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642A38B-1456-47F0-801B-5BC9005DC7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7B2D99A-234B-4CFB-9957-CBF241A82F0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B690E3CC-8E3B-44DB-A1D9-0D4DE0FC2F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8F3DB1B-51AA-41F4-88BB-00678E0B4D8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1927693B-AB3F-49FB-95FD-AB82AECFA0E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3125BEEF-7C4B-45B0-BF73-D9A053AD5C2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B8262DEC-AD4C-4D9A-9310-EB41575C297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8C7F9D5-DEC7-41EF-9BFD-2517A98BD24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CFF0FCF9-E409-48E9-9842-CF67426E49D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5DB2CF2B-8865-4E52-83CA-04F870ED5CA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1A2569CF-E94F-4986-BE3B-0907E0788F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982911DB-97D5-4C59-A768-B0F35B74479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676BD43C-AF2C-4AC2-A38A-BE48D39C3FA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0A51A7A-F50B-4CE1-8A8C-2B3A7BBFBC2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B19C0AF0-3397-43FB-A934-A6868350753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B1EDEC48-9E96-4364-91E8-B4A22E14DB9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9E477D0-F202-4054-B647-0AFD3B8BBD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9A46BC57-690A-4EBB-9062-19D73E5F89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93BF385E-0F4D-447D-899B-60D0D800492F}"/>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BA6C7B47-15BD-4FAB-A802-4C09AE817191}"/>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420CFFBC-0F9D-4E4A-BF50-BD8D9CB38192}"/>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B85A8681-74F4-4724-85EC-B485C6A3ABBC}"/>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9F09BE8-AF45-43FE-8B54-A91EDD430AD4}"/>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BDAEB1A-75D0-4D15-95D1-6F0A4F79F8FB}"/>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C9949C75-6B02-4776-B547-9CB6F5A2643C}"/>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98F39233-2DEE-45F4-8ABA-78C5A919826E}"/>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2E4C6A1F-6F8A-45B3-92D8-BA1FFAA89E16}"/>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5FF613D6-CDB5-436E-AC31-103E31A0D4EB}"/>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299E936F-7E34-4EFC-9F07-5BF5FF43C48B}"/>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1E5E5AB-2C57-421B-83B7-42B12169F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4A704D9-C9B7-4826-82C6-460FA359B8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ABD57C4-8790-4303-A909-501341D6EA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8998BF0-B8FD-4CD0-9274-84E12F25C34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C0A4A3-2098-4B92-B753-06EC53FB2B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17" name="楕円 416">
          <a:extLst>
            <a:ext uri="{FF2B5EF4-FFF2-40B4-BE49-F238E27FC236}">
              <a16:creationId xmlns:a16="http://schemas.microsoft.com/office/drawing/2014/main" id="{37A7B719-D7C1-40B3-84AE-FB2FA2837C5E}"/>
            </a:ext>
          </a:extLst>
        </xdr:cNvPr>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56441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D435049-3EF5-451B-8797-EFE001595D69}"/>
            </a:ext>
          </a:extLst>
        </xdr:cNvPr>
        <xdr:cNvSpPr txBox="1"/>
      </xdr:nvSpPr>
      <xdr:spPr>
        <a:xfrm>
          <a:off x="4673600" y="1788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100512</xdr:rowOff>
    </xdr:from>
    <xdr:to>
      <xdr:col>20</xdr:col>
      <xdr:colOff>38100</xdr:colOff>
      <xdr:row>106</xdr:row>
      <xdr:rowOff>30662</xdr:rowOff>
    </xdr:to>
    <xdr:sp macro="" textlink="">
      <xdr:nvSpPr>
        <xdr:cNvPr id="419" name="楕円 418">
          <a:extLst>
            <a:ext uri="{FF2B5EF4-FFF2-40B4-BE49-F238E27FC236}">
              <a16:creationId xmlns:a16="http://schemas.microsoft.com/office/drawing/2014/main" id="{817CEF46-D439-4764-8407-2D5D21456DF4}"/>
            </a:ext>
          </a:extLst>
        </xdr:cNvPr>
        <xdr:cNvSpPr/>
      </xdr:nvSpPr>
      <xdr:spPr>
        <a:xfrm>
          <a:off x="3746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84364</xdr:rowOff>
    </xdr:from>
    <xdr:to>
      <xdr:col>24</xdr:col>
      <xdr:colOff>63500</xdr:colOff>
      <xdr:row>105</xdr:row>
      <xdr:rowOff>151312</xdr:rowOff>
    </xdr:to>
    <xdr:cxnSp macro="">
      <xdr:nvCxnSpPr>
        <xdr:cNvPr id="420" name="直線コネクタ 419">
          <a:extLst>
            <a:ext uri="{FF2B5EF4-FFF2-40B4-BE49-F238E27FC236}">
              <a16:creationId xmlns:a16="http://schemas.microsoft.com/office/drawing/2014/main" id="{0BC6B827-BA40-40B1-B0F7-D1231F8A3F45}"/>
            </a:ext>
          </a:extLst>
        </xdr:cNvPr>
        <xdr:cNvCxnSpPr/>
      </xdr:nvCxnSpPr>
      <xdr:spPr>
        <a:xfrm flipV="1">
          <a:off x="3797300" y="18086614"/>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21" name="楕円 420">
          <a:extLst>
            <a:ext uri="{FF2B5EF4-FFF2-40B4-BE49-F238E27FC236}">
              <a16:creationId xmlns:a16="http://schemas.microsoft.com/office/drawing/2014/main" id="{9361955E-52F9-4E4C-8FDF-051B7E07BDEF}"/>
            </a:ext>
          </a:extLst>
        </xdr:cNvPr>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128451</xdr:rowOff>
    </xdr:from>
    <xdr:to>
      <xdr:col>19</xdr:col>
      <xdr:colOff>177800</xdr:colOff>
      <xdr:row>105</xdr:row>
      <xdr:rowOff>151312</xdr:rowOff>
    </xdr:to>
    <xdr:cxnSp macro="">
      <xdr:nvCxnSpPr>
        <xdr:cNvPr id="422" name="直線コネクタ 421">
          <a:extLst>
            <a:ext uri="{FF2B5EF4-FFF2-40B4-BE49-F238E27FC236}">
              <a16:creationId xmlns:a16="http://schemas.microsoft.com/office/drawing/2014/main" id="{FECFCB9F-3859-4D5E-A50B-E879D0602480}"/>
            </a:ext>
          </a:extLst>
        </xdr:cNvPr>
        <xdr:cNvCxnSpPr/>
      </xdr:nvCxnSpPr>
      <xdr:spPr>
        <a:xfrm>
          <a:off x="2908300" y="181307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23" name="楕円 422">
          <a:extLst>
            <a:ext uri="{FF2B5EF4-FFF2-40B4-BE49-F238E27FC236}">
              <a16:creationId xmlns:a16="http://schemas.microsoft.com/office/drawing/2014/main" id="{329C1CF4-B681-4690-87A7-024A5ADD5015}"/>
            </a:ext>
          </a:extLst>
        </xdr:cNvPr>
        <xdr:cNvSpPr/>
      </xdr:nvSpPr>
      <xdr:spPr>
        <a:xfrm>
          <a:off x="196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107224</xdr:rowOff>
    </xdr:from>
    <xdr:to>
      <xdr:col>15</xdr:col>
      <xdr:colOff>50800</xdr:colOff>
      <xdr:row>105</xdr:row>
      <xdr:rowOff>128451</xdr:rowOff>
    </xdr:to>
    <xdr:cxnSp macro="">
      <xdr:nvCxnSpPr>
        <xdr:cNvPr id="424" name="直線コネクタ 423">
          <a:extLst>
            <a:ext uri="{FF2B5EF4-FFF2-40B4-BE49-F238E27FC236}">
              <a16:creationId xmlns:a16="http://schemas.microsoft.com/office/drawing/2014/main" id="{40A1DCC5-2264-4CD0-A88B-51CB9DB3D839}"/>
            </a:ext>
          </a:extLst>
        </xdr:cNvPr>
        <xdr:cNvCxnSpPr/>
      </xdr:nvCxnSpPr>
      <xdr:spPr>
        <a:xfrm>
          <a:off x="2019300" y="181094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125005</xdr:rowOff>
    </xdr:from>
    <xdr:to>
      <xdr:col>6</xdr:col>
      <xdr:colOff>38100</xdr:colOff>
      <xdr:row>106</xdr:row>
      <xdr:rowOff>55155</xdr:rowOff>
    </xdr:to>
    <xdr:sp macro="" textlink="">
      <xdr:nvSpPr>
        <xdr:cNvPr id="425" name="楕円 424">
          <a:extLst>
            <a:ext uri="{FF2B5EF4-FFF2-40B4-BE49-F238E27FC236}">
              <a16:creationId xmlns:a16="http://schemas.microsoft.com/office/drawing/2014/main" id="{19FD8F29-EE60-43A3-858E-51AA02EF239D}"/>
            </a:ext>
          </a:extLst>
        </xdr:cNvPr>
        <xdr:cNvSpPr/>
      </xdr:nvSpPr>
      <xdr:spPr>
        <a:xfrm>
          <a:off x="1079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107224</xdr:rowOff>
    </xdr:from>
    <xdr:to>
      <xdr:col>10</xdr:col>
      <xdr:colOff>114300</xdr:colOff>
      <xdr:row>106</xdr:row>
      <xdr:rowOff>4355</xdr:rowOff>
    </xdr:to>
    <xdr:cxnSp macro="">
      <xdr:nvCxnSpPr>
        <xdr:cNvPr id="426" name="直線コネクタ 425">
          <a:extLst>
            <a:ext uri="{FF2B5EF4-FFF2-40B4-BE49-F238E27FC236}">
              <a16:creationId xmlns:a16="http://schemas.microsoft.com/office/drawing/2014/main" id="{A6EEA3C6-02DA-43BB-98BB-C842859F79DC}"/>
            </a:ext>
          </a:extLst>
        </xdr:cNvPr>
        <xdr:cNvCxnSpPr/>
      </xdr:nvCxnSpPr>
      <xdr:spPr>
        <a:xfrm flipV="1">
          <a:off x="1130300" y="181094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EA1329E4-01A9-40E6-808D-028558EFFD3C}"/>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1A08FB12-E42A-418A-B3E4-470800B5B13B}"/>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2C152F20-BB69-49DE-A8BB-05888DEE0A8E}"/>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C1CA5021-94C6-4F82-B897-FE9455F56718}"/>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47189</xdr:rowOff>
    </xdr:from>
    <xdr:ext cx="405111" cy="259045"/>
    <xdr:sp macro="" textlink="">
      <xdr:nvSpPr>
        <xdr:cNvPr id="431" name="n_1mainValue【港湾・漁港】&#10;有形固定資産減価償却率">
          <a:extLst>
            <a:ext uri="{FF2B5EF4-FFF2-40B4-BE49-F238E27FC236}">
              <a16:creationId xmlns:a16="http://schemas.microsoft.com/office/drawing/2014/main" id="{F294FCBE-E63B-487B-B4F2-F2C6F42101FA}"/>
            </a:ext>
          </a:extLst>
        </xdr:cNvPr>
        <xdr:cNvSpPr txBox="1"/>
      </xdr:nvSpPr>
      <xdr:spPr>
        <a:xfrm>
          <a:off x="35820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mainValue【港湾・漁港】&#10;有形固定資産減価償却率">
          <a:extLst>
            <a:ext uri="{FF2B5EF4-FFF2-40B4-BE49-F238E27FC236}">
              <a16:creationId xmlns:a16="http://schemas.microsoft.com/office/drawing/2014/main" id="{EFEF65A8-6DAE-47B4-BE43-DEA5F72E56F2}"/>
            </a:ext>
          </a:extLst>
        </xdr:cNvPr>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433" name="n_3mainValue【港湾・漁港】&#10;有形固定資産減価償却率">
          <a:extLst>
            <a:ext uri="{FF2B5EF4-FFF2-40B4-BE49-F238E27FC236}">
              <a16:creationId xmlns:a16="http://schemas.microsoft.com/office/drawing/2014/main" id="{36B7AA12-3034-4AE1-A51E-F793BCAE348D}"/>
            </a:ext>
          </a:extLst>
        </xdr:cNvPr>
        <xdr:cNvSpPr txBox="1"/>
      </xdr:nvSpPr>
      <xdr:spPr>
        <a:xfrm>
          <a:off x="1816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71682</xdr:rowOff>
    </xdr:from>
    <xdr:ext cx="405111" cy="259045"/>
    <xdr:sp macro="" textlink="">
      <xdr:nvSpPr>
        <xdr:cNvPr id="434" name="n_4mainValue【港湾・漁港】&#10;有形固定資産減価償却率">
          <a:extLst>
            <a:ext uri="{FF2B5EF4-FFF2-40B4-BE49-F238E27FC236}">
              <a16:creationId xmlns:a16="http://schemas.microsoft.com/office/drawing/2014/main" id="{FAE88F2F-EB7A-4910-8E3A-E8D86D6437D5}"/>
            </a:ext>
          </a:extLst>
        </xdr:cNvPr>
        <xdr:cNvSpPr txBox="1"/>
      </xdr:nvSpPr>
      <xdr:spPr>
        <a:xfrm>
          <a:off x="927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1198F32-E7AB-4159-B543-BF04D92337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C73BD5A-E39F-4AFF-936B-B0FBC5A051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39E7250-84D1-4387-BA01-77B4A14219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451F870-E73A-415B-A729-5CF30C835A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2D01260-BE4D-4F08-8A8B-929DE8E099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4CB9BD3-05E8-4769-932E-B0B2AA52FC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8E6BF76-DE3E-40C4-AD67-B4CE8DDAD5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C3177D95-AD0E-46F6-90C5-2B16BC86E2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DB0F7BF-E311-4D53-81AC-FEEC9E20075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9EEBDE7A-8CD8-43E9-BA5F-061148637E6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5EB04F6A-8329-4D63-BD7C-ABF219EBA63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5C575ED1-0B74-4DC1-8D25-5F96481D9A62}"/>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3EFFB11F-51B5-422C-AA5A-54A403E5221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EBE3A727-F960-48BB-A938-BD4C283BFC9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326BA23F-DBAF-435B-A572-DA2B899ADEB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F166BE8B-3C09-4F79-BFBF-F190E93BCA63}"/>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01B59838-6F94-49B8-B3DA-DEFDEF20C90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1E3D39C8-E262-4787-AC7F-6C6C697BB4D5}"/>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73EF763A-2404-47B7-92FF-A0A43AC6D16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866A3515-21C6-4F23-8217-3DED30ED55DF}"/>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9746CC45-44D4-44D6-9578-3F5378BB218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F5EB1A6F-7D88-47DE-B2FA-DAA2D40EC251}"/>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3A00B61-3BD7-4996-9617-657809E862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CD74FFCF-27E8-4513-B32D-A66BB651CC5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193692E4-56E2-4E8A-A4C3-47D1D6B172F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1C533F5B-9B07-4767-ACD4-F0AEE779B1AE}"/>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47E3836A-03C7-4CF1-BC0C-60690E620424}"/>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6AD5B2F8-C028-4292-86F6-6C976317DA84}"/>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9791E705-64D0-4C47-A237-17A02A43B6D5}"/>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94A382D1-3884-4421-B40B-BBEAFCAB3B71}"/>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DBBC5E9E-1C13-4CEE-B8E3-E9B45F587BB8}"/>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F559FCDF-0832-497D-92AF-7261EF6C6B5C}"/>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FBEE6FE9-F67E-40CA-B82D-9B671E7E112D}"/>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CB5C1D65-2ADE-4D8A-AB33-E7ADDA0DEF82}"/>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70985B53-8473-4D9D-B7E8-20CDFC684075}"/>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16C49FE1-C431-4C01-B6EF-D77517FA80F7}"/>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62D571-34A7-4A40-BDDE-3C61BB48BB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BF313A-2147-4754-AD28-95E89D0457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572740F-F443-4BE3-AA17-F05486F6CF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5D67AA6-D16A-487F-92AD-5BEDE3F2E5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9752DF6-474C-4BB7-9B79-B175EFBACDE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51496</xdr:rowOff>
    </xdr:from>
    <xdr:to>
      <xdr:col>55</xdr:col>
      <xdr:colOff>50800</xdr:colOff>
      <xdr:row>106</xdr:row>
      <xdr:rowOff>153096</xdr:rowOff>
    </xdr:to>
    <xdr:sp macro="" textlink="">
      <xdr:nvSpPr>
        <xdr:cNvPr id="476" name="楕円 475">
          <a:extLst>
            <a:ext uri="{FF2B5EF4-FFF2-40B4-BE49-F238E27FC236}">
              <a16:creationId xmlns:a16="http://schemas.microsoft.com/office/drawing/2014/main" id="{C8DBB9B6-C88D-474B-B55A-C38AF4B5FB60}"/>
            </a:ext>
          </a:extLst>
        </xdr:cNvPr>
        <xdr:cNvSpPr/>
      </xdr:nvSpPr>
      <xdr:spPr>
        <a:xfrm>
          <a:off x="10426700" y="182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74373</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DE962213-7789-4D3B-A9D7-8FFD9A2583AC}"/>
            </a:ext>
          </a:extLst>
        </xdr:cNvPr>
        <xdr:cNvSpPr txBox="1"/>
      </xdr:nvSpPr>
      <xdr:spPr>
        <a:xfrm>
          <a:off x="10515600" y="180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92690</xdr:rowOff>
    </xdr:from>
    <xdr:to>
      <xdr:col>50</xdr:col>
      <xdr:colOff>165100</xdr:colOff>
      <xdr:row>107</xdr:row>
      <xdr:rowOff>22840</xdr:rowOff>
    </xdr:to>
    <xdr:sp macro="" textlink="">
      <xdr:nvSpPr>
        <xdr:cNvPr id="478" name="楕円 477">
          <a:extLst>
            <a:ext uri="{FF2B5EF4-FFF2-40B4-BE49-F238E27FC236}">
              <a16:creationId xmlns:a16="http://schemas.microsoft.com/office/drawing/2014/main" id="{5AA0432B-501B-40F0-972C-6C17F612219B}"/>
            </a:ext>
          </a:extLst>
        </xdr:cNvPr>
        <xdr:cNvSpPr/>
      </xdr:nvSpPr>
      <xdr:spPr>
        <a:xfrm>
          <a:off x="9588500" y="182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102296</xdr:rowOff>
    </xdr:from>
    <xdr:to>
      <xdr:col>55</xdr:col>
      <xdr:colOff>0</xdr:colOff>
      <xdr:row>106</xdr:row>
      <xdr:rowOff>143490</xdr:rowOff>
    </xdr:to>
    <xdr:cxnSp macro="">
      <xdr:nvCxnSpPr>
        <xdr:cNvPr id="479" name="直線コネクタ 478">
          <a:extLst>
            <a:ext uri="{FF2B5EF4-FFF2-40B4-BE49-F238E27FC236}">
              <a16:creationId xmlns:a16="http://schemas.microsoft.com/office/drawing/2014/main" id="{B310B83C-50A9-4B0D-B050-4F9E7BD1D85D}"/>
            </a:ext>
          </a:extLst>
        </xdr:cNvPr>
        <xdr:cNvCxnSpPr/>
      </xdr:nvCxnSpPr>
      <xdr:spPr>
        <a:xfrm flipV="1">
          <a:off x="9639300" y="18275996"/>
          <a:ext cx="8382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97468</xdr:rowOff>
    </xdr:from>
    <xdr:to>
      <xdr:col>46</xdr:col>
      <xdr:colOff>38100</xdr:colOff>
      <xdr:row>107</xdr:row>
      <xdr:rowOff>27618</xdr:rowOff>
    </xdr:to>
    <xdr:sp macro="" textlink="">
      <xdr:nvSpPr>
        <xdr:cNvPr id="480" name="楕円 479">
          <a:extLst>
            <a:ext uri="{FF2B5EF4-FFF2-40B4-BE49-F238E27FC236}">
              <a16:creationId xmlns:a16="http://schemas.microsoft.com/office/drawing/2014/main" id="{4DAC813D-17E9-4DB0-ADB0-14DB399C8F0B}"/>
            </a:ext>
          </a:extLst>
        </xdr:cNvPr>
        <xdr:cNvSpPr/>
      </xdr:nvSpPr>
      <xdr:spPr>
        <a:xfrm>
          <a:off x="8699500" y="182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143490</xdr:rowOff>
    </xdr:from>
    <xdr:to>
      <xdr:col>50</xdr:col>
      <xdr:colOff>114300</xdr:colOff>
      <xdr:row>106</xdr:row>
      <xdr:rowOff>148268</xdr:rowOff>
    </xdr:to>
    <xdr:cxnSp macro="">
      <xdr:nvCxnSpPr>
        <xdr:cNvPr id="481" name="直線コネクタ 480">
          <a:extLst>
            <a:ext uri="{FF2B5EF4-FFF2-40B4-BE49-F238E27FC236}">
              <a16:creationId xmlns:a16="http://schemas.microsoft.com/office/drawing/2014/main" id="{E844F533-1894-430A-8901-BEE3D7C0E2F9}"/>
            </a:ext>
          </a:extLst>
        </xdr:cNvPr>
        <xdr:cNvCxnSpPr/>
      </xdr:nvCxnSpPr>
      <xdr:spPr>
        <a:xfrm flipV="1">
          <a:off x="8750300" y="1831719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100952</xdr:rowOff>
    </xdr:from>
    <xdr:to>
      <xdr:col>41</xdr:col>
      <xdr:colOff>101600</xdr:colOff>
      <xdr:row>107</xdr:row>
      <xdr:rowOff>31102</xdr:rowOff>
    </xdr:to>
    <xdr:sp macro="" textlink="">
      <xdr:nvSpPr>
        <xdr:cNvPr id="482" name="楕円 481">
          <a:extLst>
            <a:ext uri="{FF2B5EF4-FFF2-40B4-BE49-F238E27FC236}">
              <a16:creationId xmlns:a16="http://schemas.microsoft.com/office/drawing/2014/main" id="{AAB2781E-2FDC-4063-9AD9-8432F62E3934}"/>
            </a:ext>
          </a:extLst>
        </xdr:cNvPr>
        <xdr:cNvSpPr/>
      </xdr:nvSpPr>
      <xdr:spPr>
        <a:xfrm>
          <a:off x="7810500" y="182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148268</xdr:rowOff>
    </xdr:from>
    <xdr:to>
      <xdr:col>45</xdr:col>
      <xdr:colOff>177800</xdr:colOff>
      <xdr:row>106</xdr:row>
      <xdr:rowOff>151752</xdr:rowOff>
    </xdr:to>
    <xdr:cxnSp macro="">
      <xdr:nvCxnSpPr>
        <xdr:cNvPr id="483" name="直線コネクタ 482">
          <a:extLst>
            <a:ext uri="{FF2B5EF4-FFF2-40B4-BE49-F238E27FC236}">
              <a16:creationId xmlns:a16="http://schemas.microsoft.com/office/drawing/2014/main" id="{F17D5A8D-6596-4A99-80B4-C0049F87E8CA}"/>
            </a:ext>
          </a:extLst>
        </xdr:cNvPr>
        <xdr:cNvCxnSpPr/>
      </xdr:nvCxnSpPr>
      <xdr:spPr>
        <a:xfrm flipV="1">
          <a:off x="7861300" y="1832196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143726</xdr:rowOff>
    </xdr:from>
    <xdr:to>
      <xdr:col>36</xdr:col>
      <xdr:colOff>165100</xdr:colOff>
      <xdr:row>107</xdr:row>
      <xdr:rowOff>73876</xdr:rowOff>
    </xdr:to>
    <xdr:sp macro="" textlink="">
      <xdr:nvSpPr>
        <xdr:cNvPr id="484" name="楕円 483">
          <a:extLst>
            <a:ext uri="{FF2B5EF4-FFF2-40B4-BE49-F238E27FC236}">
              <a16:creationId xmlns:a16="http://schemas.microsoft.com/office/drawing/2014/main" id="{257F221B-45AF-430F-B051-A3C72F2E7D98}"/>
            </a:ext>
          </a:extLst>
        </xdr:cNvPr>
        <xdr:cNvSpPr/>
      </xdr:nvSpPr>
      <xdr:spPr>
        <a:xfrm>
          <a:off x="6921500" y="183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151752</xdr:rowOff>
    </xdr:from>
    <xdr:to>
      <xdr:col>41</xdr:col>
      <xdr:colOff>50800</xdr:colOff>
      <xdr:row>107</xdr:row>
      <xdr:rowOff>23076</xdr:rowOff>
    </xdr:to>
    <xdr:cxnSp macro="">
      <xdr:nvCxnSpPr>
        <xdr:cNvPr id="485" name="直線コネクタ 484">
          <a:extLst>
            <a:ext uri="{FF2B5EF4-FFF2-40B4-BE49-F238E27FC236}">
              <a16:creationId xmlns:a16="http://schemas.microsoft.com/office/drawing/2014/main" id="{50E45625-3D94-4436-BDC2-23028640D03B}"/>
            </a:ext>
          </a:extLst>
        </xdr:cNvPr>
        <xdr:cNvCxnSpPr/>
      </xdr:nvCxnSpPr>
      <xdr:spPr>
        <a:xfrm flipV="1">
          <a:off x="6972300" y="18325452"/>
          <a:ext cx="889000" cy="4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356523F0-CB27-45A6-9A4A-E7C0081FBAE1}"/>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45D105FE-01A8-4D71-96AC-C73AFDDD7231}"/>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FB92DCDB-7CB4-446D-B2F0-25CE1CB514ED}"/>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516AC190-38B4-4E48-803A-43D93E97FB1D}"/>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39367</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4766AE6F-22F0-4E79-8D93-8784B28E9E50}"/>
            </a:ext>
          </a:extLst>
        </xdr:cNvPr>
        <xdr:cNvSpPr txBox="1"/>
      </xdr:nvSpPr>
      <xdr:spPr>
        <a:xfrm>
          <a:off x="9327095" y="1804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44145</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F145424D-C388-4F48-BCCB-EC639F102F1B}"/>
            </a:ext>
          </a:extLst>
        </xdr:cNvPr>
        <xdr:cNvSpPr txBox="1"/>
      </xdr:nvSpPr>
      <xdr:spPr>
        <a:xfrm>
          <a:off x="8450795" y="1804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47629</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BC6A11F5-79BE-4819-95CB-BF6784FEA971}"/>
            </a:ext>
          </a:extLst>
        </xdr:cNvPr>
        <xdr:cNvSpPr txBox="1"/>
      </xdr:nvSpPr>
      <xdr:spPr>
        <a:xfrm>
          <a:off x="7561795" y="1804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90403</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28437A0E-76FE-4580-8F2E-A99706278FB5}"/>
            </a:ext>
          </a:extLst>
        </xdr:cNvPr>
        <xdr:cNvSpPr txBox="1"/>
      </xdr:nvSpPr>
      <xdr:spPr>
        <a:xfrm>
          <a:off x="6672795" y="1809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7761E76-E38D-4A48-A52D-68559FFC3B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FA2247E-AC58-4B1E-8500-C5F23403DD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AFC96F60-5B64-4180-823F-DE3643362B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D123368A-4F67-448B-A8A2-F92013698F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577078C-9CBE-467C-B3C1-A8E252DAE0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59402802-D895-4195-89F2-11027EA89A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44D0488-CBD1-4509-ADCD-F0AAEE903F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8E30120-F7AC-4D0E-B2F3-C9313C4726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FBC3373-7F12-4FA8-A0D9-99A5BE7BD3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797D941-7A1E-4337-BF3F-074CFE3C1D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EA2B122C-E2CA-4025-ACDB-9C54D6696A6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AFB9E9DD-6913-42EB-93FC-6D48F78F5C7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D4845CB0-EA3F-4B78-887A-9D0E6026A3C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0F8AEFE2-9FF2-4E74-8AF6-26724F0CBD8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89819334-F4F2-4F77-BA83-AFEFC7E81D6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939E1CA8-B73A-4CFE-9506-A9C4DEBF50A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CA1EFF79-099E-47C3-9F9E-FCF63A5A2DB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5A9A92FD-3891-4585-81B3-52619B93745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578EB99C-FC64-4132-9572-76BB76A80CD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684C9CA-7F9C-442F-B5C5-37CD422B89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D73BF281-2669-4E55-85D8-2B77DDF2333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CFDB29CC-CE67-4E47-9277-66E10C68DA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1788D8CD-D489-4963-8A4F-140DC6E0A69A}"/>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CD019722-3AA7-4CE4-AA9F-C266017B059B}"/>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57E791B4-06FF-4598-9F84-233656C7882F}"/>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CFAD27EC-2073-47DD-A5BA-78B735B4124A}"/>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C4493B7-67BA-4824-9D79-B98827130D8A}"/>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C98DF0B-6128-45BE-90A7-CBE7A3ADEE74}"/>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0BFCDD81-7816-4DDB-A741-0D59A5466482}"/>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31DD6E68-91B4-4A29-A294-712653779BC7}"/>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E68DA333-6B7E-463B-A79F-72E5D3C71FCD}"/>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85A1A448-668A-43BB-AEFE-8B2D851F554C}"/>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0EE5D2E4-13CC-47F7-A858-C5A2F364B92E}"/>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96D9814-3117-4DEA-BC56-A4C02386F9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DB23D56-621F-4B32-BA0A-87FE96E771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D6767D8-291B-4F71-8273-4001FE16D8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C6C4729-41AB-4867-9199-C6749C24D8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CA22876-3469-42FB-B9F0-1F253513AB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532" name="楕円 531">
          <a:extLst>
            <a:ext uri="{FF2B5EF4-FFF2-40B4-BE49-F238E27FC236}">
              <a16:creationId xmlns:a16="http://schemas.microsoft.com/office/drawing/2014/main" id="{4EAE1441-BDF9-42E3-8366-6FB9AF1536CA}"/>
            </a:ext>
          </a:extLst>
        </xdr:cNvPr>
        <xdr:cNvSpPr/>
      </xdr:nvSpPr>
      <xdr:spPr>
        <a:xfrm>
          <a:off x="162687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96283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900B9557-5728-46AA-949A-42F2D0194559}"/>
            </a:ext>
          </a:extLst>
        </xdr:cNvPr>
        <xdr:cNvSpPr txBox="1"/>
      </xdr:nvSpPr>
      <xdr:spPr>
        <a:xfrm>
          <a:off x="16357600" y="60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155702</xdr:rowOff>
    </xdr:from>
    <xdr:to>
      <xdr:col>81</xdr:col>
      <xdr:colOff>101600</xdr:colOff>
      <xdr:row>36</xdr:row>
      <xdr:rowOff>85852</xdr:rowOff>
    </xdr:to>
    <xdr:sp macro="" textlink="">
      <xdr:nvSpPr>
        <xdr:cNvPr id="534" name="楕円 533">
          <a:extLst>
            <a:ext uri="{FF2B5EF4-FFF2-40B4-BE49-F238E27FC236}">
              <a16:creationId xmlns:a16="http://schemas.microsoft.com/office/drawing/2014/main" id="{6BFFB6F7-5A1E-4B28-A4B0-234C1B8F30E6}"/>
            </a:ext>
          </a:extLst>
        </xdr:cNvPr>
        <xdr:cNvSpPr/>
      </xdr:nvSpPr>
      <xdr:spPr>
        <a:xfrm>
          <a:off x="15430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35052</xdr:rowOff>
    </xdr:from>
    <xdr:to>
      <xdr:col>85</xdr:col>
      <xdr:colOff>127000</xdr:colOff>
      <xdr:row>36</xdr:row>
      <xdr:rowOff>124206</xdr:rowOff>
    </xdr:to>
    <xdr:cxnSp macro="">
      <xdr:nvCxnSpPr>
        <xdr:cNvPr id="535" name="直線コネクタ 534">
          <a:extLst>
            <a:ext uri="{FF2B5EF4-FFF2-40B4-BE49-F238E27FC236}">
              <a16:creationId xmlns:a16="http://schemas.microsoft.com/office/drawing/2014/main" id="{31C08CF7-CE22-4143-A7E7-99D9C9BF816E}"/>
            </a:ext>
          </a:extLst>
        </xdr:cNvPr>
        <xdr:cNvCxnSpPr/>
      </xdr:nvCxnSpPr>
      <xdr:spPr>
        <a:xfrm>
          <a:off x="15481300" y="620725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18542</xdr:rowOff>
    </xdr:from>
    <xdr:to>
      <xdr:col>76</xdr:col>
      <xdr:colOff>165100</xdr:colOff>
      <xdr:row>36</xdr:row>
      <xdr:rowOff>120142</xdr:rowOff>
    </xdr:to>
    <xdr:sp macro="" textlink="">
      <xdr:nvSpPr>
        <xdr:cNvPr id="536" name="楕円 535">
          <a:extLst>
            <a:ext uri="{FF2B5EF4-FFF2-40B4-BE49-F238E27FC236}">
              <a16:creationId xmlns:a16="http://schemas.microsoft.com/office/drawing/2014/main" id="{CFC7558A-6F4C-4F9A-BE21-DAC279AF0A8C}"/>
            </a:ext>
          </a:extLst>
        </xdr:cNvPr>
        <xdr:cNvSpPr/>
      </xdr:nvSpPr>
      <xdr:spPr>
        <a:xfrm>
          <a:off x="14541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35052</xdr:rowOff>
    </xdr:from>
    <xdr:to>
      <xdr:col>81</xdr:col>
      <xdr:colOff>50800</xdr:colOff>
      <xdr:row>36</xdr:row>
      <xdr:rowOff>69342</xdr:rowOff>
    </xdr:to>
    <xdr:cxnSp macro="">
      <xdr:nvCxnSpPr>
        <xdr:cNvPr id="537" name="直線コネクタ 536">
          <a:extLst>
            <a:ext uri="{FF2B5EF4-FFF2-40B4-BE49-F238E27FC236}">
              <a16:creationId xmlns:a16="http://schemas.microsoft.com/office/drawing/2014/main" id="{A85CDA14-BFA4-4BF7-8F9B-FEC9D7EE213D}"/>
            </a:ext>
          </a:extLst>
        </xdr:cNvPr>
        <xdr:cNvCxnSpPr/>
      </xdr:nvCxnSpPr>
      <xdr:spPr>
        <a:xfrm flipV="1">
          <a:off x="14592300" y="62072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xdr:rowOff>
    </xdr:from>
    <xdr:to>
      <xdr:col>72</xdr:col>
      <xdr:colOff>38100</xdr:colOff>
      <xdr:row>36</xdr:row>
      <xdr:rowOff>117856</xdr:rowOff>
    </xdr:to>
    <xdr:sp macro="" textlink="">
      <xdr:nvSpPr>
        <xdr:cNvPr id="538" name="楕円 537">
          <a:extLst>
            <a:ext uri="{FF2B5EF4-FFF2-40B4-BE49-F238E27FC236}">
              <a16:creationId xmlns:a16="http://schemas.microsoft.com/office/drawing/2014/main" id="{8C52A406-85AE-4F3C-A354-A873F90B3C11}"/>
            </a:ext>
          </a:extLst>
        </xdr:cNvPr>
        <xdr:cNvSpPr/>
      </xdr:nvSpPr>
      <xdr:spPr>
        <a:xfrm>
          <a:off x="13652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67056</xdr:rowOff>
    </xdr:from>
    <xdr:to>
      <xdr:col>76</xdr:col>
      <xdr:colOff>114300</xdr:colOff>
      <xdr:row>36</xdr:row>
      <xdr:rowOff>69342</xdr:rowOff>
    </xdr:to>
    <xdr:cxnSp macro="">
      <xdr:nvCxnSpPr>
        <xdr:cNvPr id="539" name="直線コネクタ 538">
          <a:extLst>
            <a:ext uri="{FF2B5EF4-FFF2-40B4-BE49-F238E27FC236}">
              <a16:creationId xmlns:a16="http://schemas.microsoft.com/office/drawing/2014/main" id="{E921BAE2-8BAB-4D3E-8D30-8621915CC0E5}"/>
            </a:ext>
          </a:extLst>
        </xdr:cNvPr>
        <xdr:cNvCxnSpPr/>
      </xdr:nvCxnSpPr>
      <xdr:spPr>
        <a:xfrm>
          <a:off x="13703300" y="62392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135128</xdr:rowOff>
    </xdr:from>
    <xdr:to>
      <xdr:col>67</xdr:col>
      <xdr:colOff>101600</xdr:colOff>
      <xdr:row>40</xdr:row>
      <xdr:rowOff>65278</xdr:rowOff>
    </xdr:to>
    <xdr:sp macro="" textlink="">
      <xdr:nvSpPr>
        <xdr:cNvPr id="540" name="楕円 539">
          <a:extLst>
            <a:ext uri="{FF2B5EF4-FFF2-40B4-BE49-F238E27FC236}">
              <a16:creationId xmlns:a16="http://schemas.microsoft.com/office/drawing/2014/main" id="{AC2F9566-5A90-4C27-A840-EF331A29889C}"/>
            </a:ext>
          </a:extLst>
        </xdr:cNvPr>
        <xdr:cNvSpPr/>
      </xdr:nvSpPr>
      <xdr:spPr>
        <a:xfrm>
          <a:off x="12763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67056</xdr:rowOff>
    </xdr:from>
    <xdr:to>
      <xdr:col>71</xdr:col>
      <xdr:colOff>177800</xdr:colOff>
      <xdr:row>40</xdr:row>
      <xdr:rowOff>14478</xdr:rowOff>
    </xdr:to>
    <xdr:cxnSp macro="">
      <xdr:nvCxnSpPr>
        <xdr:cNvPr id="541" name="直線コネクタ 540">
          <a:extLst>
            <a:ext uri="{FF2B5EF4-FFF2-40B4-BE49-F238E27FC236}">
              <a16:creationId xmlns:a16="http://schemas.microsoft.com/office/drawing/2014/main" id="{8B476763-E399-4ABA-BF50-57AB169645BD}"/>
            </a:ext>
          </a:extLst>
        </xdr:cNvPr>
        <xdr:cNvCxnSpPr/>
      </xdr:nvCxnSpPr>
      <xdr:spPr>
        <a:xfrm flipV="1">
          <a:off x="12814300" y="6239256"/>
          <a:ext cx="889000" cy="6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D15748A9-1DBE-49F7-A8D2-D27EAAA98185}"/>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6F47E66-D3FD-43BE-A925-0330773D83A0}"/>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BF2018A2-B332-43B8-8F89-CA950D5D6302}"/>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978919E-E652-4BB0-9547-C199AFDCD932}"/>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102379</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C44D307A-4016-4ED4-A79C-2EB535FE6EFC}"/>
            </a:ext>
          </a:extLst>
        </xdr:cNvPr>
        <xdr:cNvSpPr txBox="1"/>
      </xdr:nvSpPr>
      <xdr:spPr>
        <a:xfrm>
          <a:off x="152660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111269</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7AF05D3-7ECF-453C-85B0-6E957FC39AB2}"/>
            </a:ext>
          </a:extLst>
        </xdr:cNvPr>
        <xdr:cNvSpPr txBox="1"/>
      </xdr:nvSpPr>
      <xdr:spPr>
        <a:xfrm>
          <a:off x="14389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108983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49DAD15-6CCC-48B8-9B92-CF7B89C0A860}"/>
            </a:ext>
          </a:extLst>
        </xdr:cNvPr>
        <xdr:cNvSpPr txBox="1"/>
      </xdr:nvSpPr>
      <xdr:spPr>
        <a:xfrm>
          <a:off x="13500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56405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F561DDCD-8F31-4106-9DDA-8514F6B05661}"/>
            </a:ext>
          </a:extLst>
        </xdr:cNvPr>
        <xdr:cNvSpPr txBox="1"/>
      </xdr:nvSpPr>
      <xdr:spPr>
        <a:xfrm>
          <a:off x="12611744" y="691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5B61E6D-F2CE-4F53-AC34-5DCEBB072F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E4EA84-3EDC-4DC1-8301-6FF45BB68F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86A842F4-C57B-4573-A9C1-840664C8E3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61FCF715-B0C1-4993-A74A-744C9DFC1A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CFBC413F-FF55-4242-8046-01D45EE9C6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42C7B7B-8FA3-4EAA-B964-288BEF8E02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B3AA95F-EE4E-4221-8FC6-A3B7E2B3E2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476144E-6D3F-4851-AEA3-23A9E90C6F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6EC7253-746F-49ED-B7D6-083E83D817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790CC2D-4A93-4981-BF0D-0B7A84E22B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5CF959BB-3141-4FFA-B34B-1DFFF48867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6FD9F19D-C3CB-4609-8000-DA0BA9BDB7A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FD893C3-4257-43DC-8137-5BEA4972939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ABF79CF9-BF85-4E7D-9983-E6474531815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2115E50-9D20-4FAF-8A90-CF00493F666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AEE84702-B007-48CD-B485-486F66739F2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81D0312-377C-4B7D-BCD0-6B524C806E5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D8D1C819-CFFE-4CBB-ACDF-9EC4BD73D0E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A7F288A1-5A00-496F-AABF-F0417750AA1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1DD9463E-2A7A-4342-BEB3-43CF849A811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481590E2-EB14-49EB-A161-96108CBBDE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67A020A4-2997-4FBC-91E4-7FC0435122B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E0EA3EA0-9D1B-4E18-BFCD-B2085B30EA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478A7B71-4D99-4686-B158-983B0B70C345}"/>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CC970A50-A00C-499E-BF20-60E0E29647B2}"/>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198FFF11-3099-4C8B-9CC0-FB468FCBC997}"/>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E3DE257-7825-41DF-9A88-26571C4F6455}"/>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BA62DA82-F87C-4FAE-9971-FE97267543E1}"/>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C76E140C-3D17-424F-87BD-F4E96A4C3343}"/>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FF67141C-297C-4AB1-9AC5-D733B44C6AFB}"/>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4CFED776-59F9-4F4F-B289-4F453E90F256}"/>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5616A8CE-8FBA-447B-B74A-C14AA719ACB8}"/>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D50B0732-48C5-4EDE-AE45-1F02A30301B1}"/>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213FC0EC-50E3-4D2F-BB37-EB3F71030EB4}"/>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2263496-0AEC-4A6A-BD07-4198EB09B7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92D1F31-12B3-48A5-808B-1FE2EB9C8B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FBF6225-4132-4E68-AF38-2449415314E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0BC634-E78B-4AFD-BB61-681ECB5318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090935F-FF65-429E-8833-E48BF153BC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589" name="楕円 588">
          <a:extLst>
            <a:ext uri="{FF2B5EF4-FFF2-40B4-BE49-F238E27FC236}">
              <a16:creationId xmlns:a16="http://schemas.microsoft.com/office/drawing/2014/main" id="{907FF7F9-FDA2-4044-8D3F-BA8B0AA935E3}"/>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FB43ADC6-4D7C-43A8-B425-5DDD7352C291}"/>
            </a:ext>
          </a:extLst>
        </xdr:cNvPr>
        <xdr:cNvSpPr txBox="1"/>
      </xdr:nvSpPr>
      <xdr:spPr>
        <a:xfrm>
          <a:off x="22199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91" name="楕円 590">
          <a:extLst>
            <a:ext uri="{FF2B5EF4-FFF2-40B4-BE49-F238E27FC236}">
              <a16:creationId xmlns:a16="http://schemas.microsoft.com/office/drawing/2014/main" id="{5FFA9386-8D2C-4BA8-830A-AF5BB66CC2DE}"/>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64770</xdr:rowOff>
    </xdr:to>
    <xdr:cxnSp macro="">
      <xdr:nvCxnSpPr>
        <xdr:cNvPr id="592" name="直線コネクタ 591">
          <a:extLst>
            <a:ext uri="{FF2B5EF4-FFF2-40B4-BE49-F238E27FC236}">
              <a16:creationId xmlns:a16="http://schemas.microsoft.com/office/drawing/2014/main" id="{147BA618-3D1E-4DB1-BEEA-24E76FEE78D9}"/>
            </a:ext>
          </a:extLst>
        </xdr:cNvPr>
        <xdr:cNvCxnSpPr/>
      </xdr:nvCxnSpPr>
      <xdr:spPr>
        <a:xfrm flipV="1">
          <a:off x="21323300" y="7086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93" name="楕円 592">
          <a:extLst>
            <a:ext uri="{FF2B5EF4-FFF2-40B4-BE49-F238E27FC236}">
              <a16:creationId xmlns:a16="http://schemas.microsoft.com/office/drawing/2014/main" id="{158E6435-C711-4E61-BA13-537A2B8AD719}"/>
            </a:ext>
          </a:extLst>
        </xdr:cNvPr>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594" name="直線コネクタ 593">
          <a:extLst>
            <a:ext uri="{FF2B5EF4-FFF2-40B4-BE49-F238E27FC236}">
              <a16:creationId xmlns:a16="http://schemas.microsoft.com/office/drawing/2014/main" id="{F2966611-E32E-4492-9374-4A1642144E54}"/>
            </a:ext>
          </a:extLst>
        </xdr:cNvPr>
        <xdr:cNvCxnSpPr/>
      </xdr:nvCxnSpPr>
      <xdr:spPr>
        <a:xfrm>
          <a:off x="20434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95" name="楕円 594">
          <a:extLst>
            <a:ext uri="{FF2B5EF4-FFF2-40B4-BE49-F238E27FC236}">
              <a16:creationId xmlns:a16="http://schemas.microsoft.com/office/drawing/2014/main" id="{D34478BD-A442-4783-AA7B-0CCA8C224548}"/>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596" name="直線コネクタ 595">
          <a:extLst>
            <a:ext uri="{FF2B5EF4-FFF2-40B4-BE49-F238E27FC236}">
              <a16:creationId xmlns:a16="http://schemas.microsoft.com/office/drawing/2014/main" id="{CBDA7E7D-364E-490E-A7BE-4D0C3D5E8224}"/>
            </a:ext>
          </a:extLst>
        </xdr:cNvPr>
        <xdr:cNvCxnSpPr/>
      </xdr:nvCxnSpPr>
      <xdr:spPr>
        <a:xfrm>
          <a:off x="19545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597" name="楕円 596">
          <a:extLst>
            <a:ext uri="{FF2B5EF4-FFF2-40B4-BE49-F238E27FC236}">
              <a16:creationId xmlns:a16="http://schemas.microsoft.com/office/drawing/2014/main" id="{71F8CE73-FFD7-4098-ADC3-EC263C4FE466}"/>
            </a:ext>
          </a:extLst>
        </xdr:cNvPr>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72390</xdr:rowOff>
    </xdr:to>
    <xdr:cxnSp macro="">
      <xdr:nvCxnSpPr>
        <xdr:cNvPr id="598" name="直線コネクタ 597">
          <a:extLst>
            <a:ext uri="{FF2B5EF4-FFF2-40B4-BE49-F238E27FC236}">
              <a16:creationId xmlns:a16="http://schemas.microsoft.com/office/drawing/2014/main" id="{AAC4B2F9-5316-4FED-AFA6-1ECF37548F40}"/>
            </a:ext>
          </a:extLst>
        </xdr:cNvPr>
        <xdr:cNvCxnSpPr/>
      </xdr:nvCxnSpPr>
      <xdr:spPr>
        <a:xfrm flipV="1">
          <a:off x="18656300" y="7094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2028886-81C2-454B-88A9-9329AC0701A2}"/>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83351BEF-FD7D-4636-8F33-17783250FE52}"/>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261D179E-07B5-4259-BE90-C1C9D8CE6B0A}"/>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5007AC0B-BAD7-46B2-B3C5-DCF15A9A254D}"/>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5CB1E3FB-5476-44C7-82FD-0F1B81F197F2}"/>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3B378001-2D01-40DA-9836-1C52D8FBA1FA}"/>
            </a:ext>
          </a:extLst>
        </xdr:cNvPr>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2895FDB8-254E-43EB-B920-EED4F031ABCE}"/>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E53CF67C-79AD-4B09-9250-30ADC263B246}"/>
            </a:ext>
          </a:extLst>
        </xdr:cNvPr>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995637A-9B76-4C23-BC71-9FFD4CB335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315A2DD-FC5C-4037-A82C-CA82A176B8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CF014F4-3E0C-4341-A0FA-AA3E65381B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3998E84-EE50-414D-96DF-03FE4CB86D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8DB74466-4EE3-48BD-96D4-077121C9D9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DE38408-5DDD-4178-83E2-EEDB063406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4E76EC9E-4C2C-48AA-8DDA-A19669C82C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CA6489E-3743-422A-BA51-F6CD1247B2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3DEE9211-CFE4-4684-8B24-C539F9DD380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FEC7A90-9B84-4C6B-A93A-F5FB77E24A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488EA009-E84B-459C-B0DE-43AF9C3850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74F28F7-0228-4812-B3F8-12CE7D71959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591C9E29-1002-49E9-B340-996C7F08E8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D6B77347-3FD6-4076-B2CE-561EF7BA2D1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41B453C9-4DE3-4E3E-B9D2-01C2D462D15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5DD510B-3E66-4E3A-9ECA-4DA0B6B491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85E6F34-CB5B-4C39-858C-10AC58AFD1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7160195C-8064-4A92-9A4F-12153BD203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1DB6317F-52AC-4207-B802-5AEAC7C5F38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84F039F5-C2A4-4AAB-AD4A-3679D150F1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3F82BB10-1BBC-4D0F-A5AF-18011698D10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6C6467A-DCF3-404F-B58E-6FC07AA146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AB64BA8A-3409-407A-A0C7-27239876139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284EF494-58DA-4600-9D2B-745611E193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EAB2A120-36C3-4EBF-A228-78C65841DD27}"/>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2E0C4A3-3112-4ED5-9EB8-36C0612FB94F}"/>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06B96FF0-AA4E-4454-BDD0-19053B76012B}"/>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B7EA61C-1CA4-4FE7-863C-F1CCBB40F42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3B30D4DB-7554-4752-8D0A-7517382C4559}"/>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55627218-1A80-4833-8D75-C2207F8A2E62}"/>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E332E914-47BC-427B-B438-519BBE65FD63}"/>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FA1A720F-F8B6-453B-ADE7-0118F7BBEE9D}"/>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70C4CB77-2C62-420E-BF3C-E45653CC51AB}"/>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915ABD7F-4201-4D75-B1EA-53115C381696}"/>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061FB8F1-2766-4326-A850-D371E69E0B5A}"/>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7D5A5B1-9206-4962-9AE4-86CA5694E6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1BFCA81-59F6-40A7-A72F-4D0D581C07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CFBDFEC-8F7C-41E1-A48D-9CD4FE7F9C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1F382EB-5E1A-4AE1-B483-016E5A85EC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DCEACF4-DB15-4583-98C8-B4C0D4DB18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29210</xdr:rowOff>
    </xdr:from>
    <xdr:to>
      <xdr:col>85</xdr:col>
      <xdr:colOff>177800</xdr:colOff>
      <xdr:row>62</xdr:row>
      <xdr:rowOff>130810</xdr:rowOff>
    </xdr:to>
    <xdr:sp macro="" textlink="">
      <xdr:nvSpPr>
        <xdr:cNvPr id="647" name="楕円 646">
          <a:extLst>
            <a:ext uri="{FF2B5EF4-FFF2-40B4-BE49-F238E27FC236}">
              <a16:creationId xmlns:a16="http://schemas.microsoft.com/office/drawing/2014/main" id="{AB05FFF7-90C3-451B-A95A-98D69E08235A}"/>
            </a:ext>
          </a:extLst>
        </xdr:cNvPr>
        <xdr:cNvSpPr/>
      </xdr:nvSpPr>
      <xdr:spPr>
        <a:xfrm>
          <a:off x="16268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115587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EA73DAFF-F807-49F7-841A-00050E48FD9C}"/>
            </a:ext>
          </a:extLst>
        </xdr:cNvPr>
        <xdr:cNvSpPr txBox="1"/>
      </xdr:nvSpPr>
      <xdr:spPr>
        <a:xfrm>
          <a:off x="16357600" y="1057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649" name="楕円 648">
          <a:extLst>
            <a:ext uri="{FF2B5EF4-FFF2-40B4-BE49-F238E27FC236}">
              <a16:creationId xmlns:a16="http://schemas.microsoft.com/office/drawing/2014/main" id="{DB30B59D-3780-4CE5-800F-8DA73E2F5EF6}"/>
            </a:ext>
          </a:extLst>
        </xdr:cNvPr>
        <xdr:cNvSpPr/>
      </xdr:nvSpPr>
      <xdr:spPr>
        <a:xfrm>
          <a:off x="1543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80010</xdr:rowOff>
    </xdr:to>
    <xdr:cxnSp macro="">
      <xdr:nvCxnSpPr>
        <xdr:cNvPr id="650" name="直線コネクタ 649">
          <a:extLst>
            <a:ext uri="{FF2B5EF4-FFF2-40B4-BE49-F238E27FC236}">
              <a16:creationId xmlns:a16="http://schemas.microsoft.com/office/drawing/2014/main" id="{D6664B2F-7B58-4FB1-B079-A3FA4AC6CB3B}"/>
            </a:ext>
          </a:extLst>
        </xdr:cNvPr>
        <xdr:cNvCxnSpPr/>
      </xdr:nvCxnSpPr>
      <xdr:spPr>
        <a:xfrm>
          <a:off x="15481300" y="106889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651" name="楕円 650">
          <a:extLst>
            <a:ext uri="{FF2B5EF4-FFF2-40B4-BE49-F238E27FC236}">
              <a16:creationId xmlns:a16="http://schemas.microsoft.com/office/drawing/2014/main" id="{6A2CF7D8-20DF-4ECE-9DDC-0CAA61A238F1}"/>
            </a:ext>
          </a:extLst>
        </xdr:cNvPr>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59055</xdr:rowOff>
    </xdr:to>
    <xdr:cxnSp macro="">
      <xdr:nvCxnSpPr>
        <xdr:cNvPr id="652" name="直線コネクタ 651">
          <a:extLst>
            <a:ext uri="{FF2B5EF4-FFF2-40B4-BE49-F238E27FC236}">
              <a16:creationId xmlns:a16="http://schemas.microsoft.com/office/drawing/2014/main" id="{4653CFAA-72CA-482C-BA6A-7AEFAC5E99E7}"/>
            </a:ext>
          </a:extLst>
        </xdr:cNvPr>
        <xdr:cNvCxnSpPr/>
      </xdr:nvCxnSpPr>
      <xdr:spPr>
        <a:xfrm>
          <a:off x="14592300" y="106756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160655</xdr:rowOff>
    </xdr:from>
    <xdr:to>
      <xdr:col>72</xdr:col>
      <xdr:colOff>38100</xdr:colOff>
      <xdr:row>62</xdr:row>
      <xdr:rowOff>90805</xdr:rowOff>
    </xdr:to>
    <xdr:sp macro="" textlink="">
      <xdr:nvSpPr>
        <xdr:cNvPr id="653" name="楕円 652">
          <a:extLst>
            <a:ext uri="{FF2B5EF4-FFF2-40B4-BE49-F238E27FC236}">
              <a16:creationId xmlns:a16="http://schemas.microsoft.com/office/drawing/2014/main" id="{65A7F5AA-4233-43BA-AD88-FDB3B0721913}"/>
            </a:ext>
          </a:extLst>
        </xdr:cNvPr>
        <xdr:cNvSpPr/>
      </xdr:nvSpPr>
      <xdr:spPr>
        <a:xfrm>
          <a:off x="13652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40005</xdr:rowOff>
    </xdr:from>
    <xdr:to>
      <xdr:col>76</xdr:col>
      <xdr:colOff>114300</xdr:colOff>
      <xdr:row>62</xdr:row>
      <xdr:rowOff>45720</xdr:rowOff>
    </xdr:to>
    <xdr:cxnSp macro="">
      <xdr:nvCxnSpPr>
        <xdr:cNvPr id="654" name="直線コネクタ 653">
          <a:extLst>
            <a:ext uri="{FF2B5EF4-FFF2-40B4-BE49-F238E27FC236}">
              <a16:creationId xmlns:a16="http://schemas.microsoft.com/office/drawing/2014/main" id="{63D183DC-60D1-4515-BF85-E160995D89AB}"/>
            </a:ext>
          </a:extLst>
        </xdr:cNvPr>
        <xdr:cNvCxnSpPr/>
      </xdr:nvCxnSpPr>
      <xdr:spPr>
        <a:xfrm>
          <a:off x="13703300" y="1066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655" name="楕円 654">
          <a:extLst>
            <a:ext uri="{FF2B5EF4-FFF2-40B4-BE49-F238E27FC236}">
              <a16:creationId xmlns:a16="http://schemas.microsoft.com/office/drawing/2014/main" id="{CE414DDF-F6D9-4353-98B0-4F1172AC256C}"/>
            </a:ext>
          </a:extLst>
        </xdr:cNvPr>
        <xdr:cNvSpPr/>
      </xdr:nvSpPr>
      <xdr:spPr>
        <a:xfrm>
          <a:off x="1276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19050</xdr:rowOff>
    </xdr:from>
    <xdr:to>
      <xdr:col>71</xdr:col>
      <xdr:colOff>177800</xdr:colOff>
      <xdr:row>62</xdr:row>
      <xdr:rowOff>40005</xdr:rowOff>
    </xdr:to>
    <xdr:cxnSp macro="">
      <xdr:nvCxnSpPr>
        <xdr:cNvPr id="656" name="直線コネクタ 655">
          <a:extLst>
            <a:ext uri="{FF2B5EF4-FFF2-40B4-BE49-F238E27FC236}">
              <a16:creationId xmlns:a16="http://schemas.microsoft.com/office/drawing/2014/main" id="{F3F0F0BF-ABD5-4DCA-8E00-A5D67A05188E}"/>
            </a:ext>
          </a:extLst>
        </xdr:cNvPr>
        <xdr:cNvCxnSpPr/>
      </xdr:nvCxnSpPr>
      <xdr:spPr>
        <a:xfrm>
          <a:off x="12814300" y="106489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305CE3BD-64F9-49CB-9B7D-DC4F1E4FAAD4}"/>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D7DFD4D6-4076-4ACA-891B-348B4B5F5CF9}"/>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B6871360-1D15-4CA2-9668-DACC651859AB}"/>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4C4F774D-571F-47C4-8518-988CDDAB95D1}"/>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661" name="n_1mainValue【学校施設】&#10;有形固定資産減価償却率">
          <a:extLst>
            <a:ext uri="{FF2B5EF4-FFF2-40B4-BE49-F238E27FC236}">
              <a16:creationId xmlns:a16="http://schemas.microsoft.com/office/drawing/2014/main" id="{78300A11-A801-42C1-8673-A3C48A94733E}"/>
            </a:ext>
          </a:extLst>
        </xdr:cNvPr>
        <xdr:cNvSpPr txBox="1"/>
      </xdr:nvSpPr>
      <xdr:spPr>
        <a:xfrm>
          <a:off x="15266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662" name="n_2mainValue【学校施設】&#10;有形固定資産減価償却率">
          <a:extLst>
            <a:ext uri="{FF2B5EF4-FFF2-40B4-BE49-F238E27FC236}">
              <a16:creationId xmlns:a16="http://schemas.microsoft.com/office/drawing/2014/main" id="{5F4733F5-D6DB-4D60-9378-EC8201E667D9}"/>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81932</xdr:rowOff>
    </xdr:from>
    <xdr:ext cx="405111" cy="259045"/>
    <xdr:sp macro="" textlink="">
      <xdr:nvSpPr>
        <xdr:cNvPr id="663" name="n_3mainValue【学校施設】&#10;有形固定資産減価償却率">
          <a:extLst>
            <a:ext uri="{FF2B5EF4-FFF2-40B4-BE49-F238E27FC236}">
              <a16:creationId xmlns:a16="http://schemas.microsoft.com/office/drawing/2014/main" id="{1391ED14-6129-4315-B0BD-5B15D1770165}"/>
            </a:ext>
          </a:extLst>
        </xdr:cNvPr>
        <xdr:cNvSpPr txBox="1"/>
      </xdr:nvSpPr>
      <xdr:spPr>
        <a:xfrm>
          <a:off x="13500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664" name="n_4mainValue【学校施設】&#10;有形固定資産減価償却率">
          <a:extLst>
            <a:ext uri="{FF2B5EF4-FFF2-40B4-BE49-F238E27FC236}">
              <a16:creationId xmlns:a16="http://schemas.microsoft.com/office/drawing/2014/main" id="{B7E0B54F-5450-4DCF-A193-AA7D5796F8CF}"/>
            </a:ext>
          </a:extLst>
        </xdr:cNvPr>
        <xdr:cNvSpPr txBox="1"/>
      </xdr:nvSpPr>
      <xdr:spPr>
        <a:xfrm>
          <a:off x="12611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6ECD6E2F-D6BC-4EDA-8896-49CE0D8CB0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1D34AED2-9054-4C9B-863D-108E27EC06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5981B77C-3D75-469D-B439-69275E31D5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0FF6263-4402-45B6-B089-646AE6A644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F04F573-ED9C-4E12-B6F1-6A8D9463A3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52EF38D-78AC-46C8-8963-22D23A2497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D38B888-C78A-4072-AFA0-BB3085B4AE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5256B30-17DF-4590-9EAC-CBAD559834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3355579-812B-42A1-8B39-2094F8719E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519BD48-E3D2-4114-8BE3-67D53508EED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677375BF-7E01-42E7-B826-AD51363812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0C174D1D-B3C8-4EFE-A495-8BE3C4208CDC}"/>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36C02308-34EC-4D28-8159-90EC7E0CD9F2}"/>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78FC5763-1C86-4880-8F1D-B3172BB8F11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2105B007-D212-4324-B39B-ABD31E5D1F1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50EE46CC-AE4C-457F-AD8C-08C5AB69399A}"/>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417D51DC-28E2-4CA7-95A4-B628C739650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E0383698-D67A-468D-B962-9C71CE75B51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6C9D3155-E48F-4C93-856D-1762FA2BB5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32ADA073-6929-43A1-99AA-C1E65A594F4D}"/>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083A8783-A080-4316-B63F-05238C59F3A2}"/>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9914B281-2636-4853-ADFD-8F4A7A8018A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CA20FBD9-34AC-4AA1-A9CA-601009BDC94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0151F538-7FC9-486A-AFE0-DA5E95C6FC43}"/>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4107B72F-CB14-4F89-90B5-BAB6AB59EEE3}"/>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99D64BAE-E22D-4D9D-BD93-25F0BD869B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EE93E37-7D01-4B36-A29C-910D26BEC6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78E4BD9A-FFF2-45B7-A4D6-2254210A7A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8563A025-3F48-456A-B21F-D320A339EC1B}"/>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45BBF2E7-EF59-4F17-AA29-BAD8BE71401C}"/>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1BD60092-8B49-47C4-8AAF-FB609DD6B748}"/>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BE6D78C2-E46B-4CBE-BFBC-511FEFF68603}"/>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FA1B4F2D-0A43-444B-A037-92CE04AE8494}"/>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507B8B4F-C057-42EC-9922-DB89610DF5E7}"/>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CF075310-D0A2-449A-8C10-E302F26C1157}"/>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BA6A9493-5A92-4910-9FD1-164A722B4C31}"/>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2EAF0303-226B-4F40-A5BD-323B304BC0CF}"/>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35A5A7FF-67A9-4E9A-8361-772036EFC93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4DB09C84-76E3-461E-82BC-7693938BE198}"/>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4FC5331-5430-4E46-8089-062779A0AF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61772A1-BA17-4638-A3B4-E7B303012F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71692C6-AC79-4273-8603-AE297928C9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8B3ADDD-318F-4FBD-BCB9-F8025FCE0C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A1BFECF-A78F-4586-8763-C30534F575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56356</xdr:rowOff>
    </xdr:from>
    <xdr:to>
      <xdr:col>116</xdr:col>
      <xdr:colOff>114300</xdr:colOff>
      <xdr:row>59</xdr:row>
      <xdr:rowOff>157956</xdr:rowOff>
    </xdr:to>
    <xdr:sp macro="" textlink="">
      <xdr:nvSpPr>
        <xdr:cNvPr id="709" name="楕円 708">
          <a:extLst>
            <a:ext uri="{FF2B5EF4-FFF2-40B4-BE49-F238E27FC236}">
              <a16:creationId xmlns:a16="http://schemas.microsoft.com/office/drawing/2014/main" id="{CFC25581-6D4F-4359-80D7-BA13773298A0}"/>
            </a:ext>
          </a:extLst>
        </xdr:cNvPr>
        <xdr:cNvSpPr/>
      </xdr:nvSpPr>
      <xdr:spPr>
        <a:xfrm>
          <a:off x="22110700" y="10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79233</xdr:rowOff>
    </xdr:from>
    <xdr:ext cx="469744" cy="259045"/>
    <xdr:sp macro="" textlink="">
      <xdr:nvSpPr>
        <xdr:cNvPr id="710" name="【学校施設】&#10;一人当たり面積該当値テキスト">
          <a:extLst>
            <a:ext uri="{FF2B5EF4-FFF2-40B4-BE49-F238E27FC236}">
              <a16:creationId xmlns:a16="http://schemas.microsoft.com/office/drawing/2014/main" id="{C40C661A-74B7-4553-ABDA-901B2BA1A697}"/>
            </a:ext>
          </a:extLst>
        </xdr:cNvPr>
        <xdr:cNvSpPr txBox="1"/>
      </xdr:nvSpPr>
      <xdr:spPr>
        <a:xfrm>
          <a:off x="22199600" y="1002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102076</xdr:rowOff>
    </xdr:from>
    <xdr:to>
      <xdr:col>112</xdr:col>
      <xdr:colOff>38100</xdr:colOff>
      <xdr:row>60</xdr:row>
      <xdr:rowOff>32226</xdr:rowOff>
    </xdr:to>
    <xdr:sp macro="" textlink="">
      <xdr:nvSpPr>
        <xdr:cNvPr id="711" name="楕円 710">
          <a:extLst>
            <a:ext uri="{FF2B5EF4-FFF2-40B4-BE49-F238E27FC236}">
              <a16:creationId xmlns:a16="http://schemas.microsoft.com/office/drawing/2014/main" id="{E3396515-AD17-4C8B-A985-1A6FB84AB486}"/>
            </a:ext>
          </a:extLst>
        </xdr:cNvPr>
        <xdr:cNvSpPr/>
      </xdr:nvSpPr>
      <xdr:spPr>
        <a:xfrm>
          <a:off x="21272500" y="102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107156</xdr:rowOff>
    </xdr:from>
    <xdr:to>
      <xdr:col>116</xdr:col>
      <xdr:colOff>63500</xdr:colOff>
      <xdr:row>59</xdr:row>
      <xdr:rowOff>152876</xdr:rowOff>
    </xdr:to>
    <xdr:cxnSp macro="">
      <xdr:nvCxnSpPr>
        <xdr:cNvPr id="712" name="直線コネクタ 711">
          <a:extLst>
            <a:ext uri="{FF2B5EF4-FFF2-40B4-BE49-F238E27FC236}">
              <a16:creationId xmlns:a16="http://schemas.microsoft.com/office/drawing/2014/main" id="{F55314C9-BEDA-4106-984C-EE34135DB17A}"/>
            </a:ext>
          </a:extLst>
        </xdr:cNvPr>
        <xdr:cNvCxnSpPr/>
      </xdr:nvCxnSpPr>
      <xdr:spPr>
        <a:xfrm flipV="1">
          <a:off x="21323300" y="102227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100647</xdr:rowOff>
    </xdr:from>
    <xdr:to>
      <xdr:col>107</xdr:col>
      <xdr:colOff>101600</xdr:colOff>
      <xdr:row>60</xdr:row>
      <xdr:rowOff>30797</xdr:rowOff>
    </xdr:to>
    <xdr:sp macro="" textlink="">
      <xdr:nvSpPr>
        <xdr:cNvPr id="713" name="楕円 712">
          <a:extLst>
            <a:ext uri="{FF2B5EF4-FFF2-40B4-BE49-F238E27FC236}">
              <a16:creationId xmlns:a16="http://schemas.microsoft.com/office/drawing/2014/main" id="{C4DCE85C-63A8-45ED-83EE-BF2719BDF008}"/>
            </a:ext>
          </a:extLst>
        </xdr:cNvPr>
        <xdr:cNvSpPr/>
      </xdr:nvSpPr>
      <xdr:spPr>
        <a:xfrm>
          <a:off x="20383500" y="102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151447</xdr:rowOff>
    </xdr:from>
    <xdr:to>
      <xdr:col>111</xdr:col>
      <xdr:colOff>177800</xdr:colOff>
      <xdr:row>59</xdr:row>
      <xdr:rowOff>152876</xdr:rowOff>
    </xdr:to>
    <xdr:cxnSp macro="">
      <xdr:nvCxnSpPr>
        <xdr:cNvPr id="714" name="直線コネクタ 713">
          <a:extLst>
            <a:ext uri="{FF2B5EF4-FFF2-40B4-BE49-F238E27FC236}">
              <a16:creationId xmlns:a16="http://schemas.microsoft.com/office/drawing/2014/main" id="{A24BDD5D-5576-4A19-A890-8E979F521B63}"/>
            </a:ext>
          </a:extLst>
        </xdr:cNvPr>
        <xdr:cNvCxnSpPr/>
      </xdr:nvCxnSpPr>
      <xdr:spPr>
        <a:xfrm>
          <a:off x="20434300" y="10266997"/>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146368</xdr:rowOff>
    </xdr:from>
    <xdr:to>
      <xdr:col>102</xdr:col>
      <xdr:colOff>165100</xdr:colOff>
      <xdr:row>60</xdr:row>
      <xdr:rowOff>76518</xdr:rowOff>
    </xdr:to>
    <xdr:sp macro="" textlink="">
      <xdr:nvSpPr>
        <xdr:cNvPr id="715" name="楕円 714">
          <a:extLst>
            <a:ext uri="{FF2B5EF4-FFF2-40B4-BE49-F238E27FC236}">
              <a16:creationId xmlns:a16="http://schemas.microsoft.com/office/drawing/2014/main" id="{520797EF-C4B6-4E16-AF9F-38C4A2B93068}"/>
            </a:ext>
          </a:extLst>
        </xdr:cNvPr>
        <xdr:cNvSpPr/>
      </xdr:nvSpPr>
      <xdr:spPr>
        <a:xfrm>
          <a:off x="19494500" y="102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151447</xdr:rowOff>
    </xdr:from>
    <xdr:to>
      <xdr:col>107</xdr:col>
      <xdr:colOff>50800</xdr:colOff>
      <xdr:row>60</xdr:row>
      <xdr:rowOff>25718</xdr:rowOff>
    </xdr:to>
    <xdr:cxnSp macro="">
      <xdr:nvCxnSpPr>
        <xdr:cNvPr id="716" name="直線コネクタ 715">
          <a:extLst>
            <a:ext uri="{FF2B5EF4-FFF2-40B4-BE49-F238E27FC236}">
              <a16:creationId xmlns:a16="http://schemas.microsoft.com/office/drawing/2014/main" id="{50644E4E-E7EB-4753-ABFA-5D454340B271}"/>
            </a:ext>
          </a:extLst>
        </xdr:cNvPr>
        <xdr:cNvCxnSpPr/>
      </xdr:nvCxnSpPr>
      <xdr:spPr>
        <a:xfrm flipV="1">
          <a:off x="19545300" y="1026699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xdr:rowOff>
    </xdr:from>
    <xdr:to>
      <xdr:col>98</xdr:col>
      <xdr:colOff>38100</xdr:colOff>
      <xdr:row>60</xdr:row>
      <xdr:rowOff>102235</xdr:rowOff>
    </xdr:to>
    <xdr:sp macro="" textlink="">
      <xdr:nvSpPr>
        <xdr:cNvPr id="717" name="楕円 716">
          <a:extLst>
            <a:ext uri="{FF2B5EF4-FFF2-40B4-BE49-F238E27FC236}">
              <a16:creationId xmlns:a16="http://schemas.microsoft.com/office/drawing/2014/main" id="{819DAC8C-23AF-4A1D-81AD-1C773E440A35}"/>
            </a:ext>
          </a:extLst>
        </xdr:cNvPr>
        <xdr:cNvSpPr/>
      </xdr:nvSpPr>
      <xdr:spPr>
        <a:xfrm>
          <a:off x="18605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25718</xdr:rowOff>
    </xdr:from>
    <xdr:to>
      <xdr:col>102</xdr:col>
      <xdr:colOff>114300</xdr:colOff>
      <xdr:row>60</xdr:row>
      <xdr:rowOff>51435</xdr:rowOff>
    </xdr:to>
    <xdr:cxnSp macro="">
      <xdr:nvCxnSpPr>
        <xdr:cNvPr id="718" name="直線コネクタ 717">
          <a:extLst>
            <a:ext uri="{FF2B5EF4-FFF2-40B4-BE49-F238E27FC236}">
              <a16:creationId xmlns:a16="http://schemas.microsoft.com/office/drawing/2014/main" id="{28C36B64-E622-43F7-BD57-ABCF41714609}"/>
            </a:ext>
          </a:extLst>
        </xdr:cNvPr>
        <xdr:cNvCxnSpPr/>
      </xdr:nvCxnSpPr>
      <xdr:spPr>
        <a:xfrm flipV="1">
          <a:off x="18656300" y="10312718"/>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070A8BB5-62DF-4AFC-8AEB-67188659888B}"/>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5399746F-B73C-4C3D-AE68-FC4188863667}"/>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3D10827D-C8A6-49AF-B3B9-9BCD193C5FF7}"/>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2C48CD5A-2B50-45F1-86FB-75BE9DACE55A}"/>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48753</xdr:rowOff>
    </xdr:from>
    <xdr:ext cx="469744" cy="259045"/>
    <xdr:sp macro="" textlink="">
      <xdr:nvSpPr>
        <xdr:cNvPr id="723" name="n_1mainValue【学校施設】&#10;一人当たり面積">
          <a:extLst>
            <a:ext uri="{FF2B5EF4-FFF2-40B4-BE49-F238E27FC236}">
              <a16:creationId xmlns:a16="http://schemas.microsoft.com/office/drawing/2014/main" id="{35B1B000-3641-49D3-805E-58530DA355D8}"/>
            </a:ext>
          </a:extLst>
        </xdr:cNvPr>
        <xdr:cNvSpPr txBox="1"/>
      </xdr:nvSpPr>
      <xdr:spPr>
        <a:xfrm>
          <a:off x="21075727" y="99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47324</xdr:rowOff>
    </xdr:from>
    <xdr:ext cx="469744" cy="259045"/>
    <xdr:sp macro="" textlink="">
      <xdr:nvSpPr>
        <xdr:cNvPr id="724" name="n_2mainValue【学校施設】&#10;一人当たり面積">
          <a:extLst>
            <a:ext uri="{FF2B5EF4-FFF2-40B4-BE49-F238E27FC236}">
              <a16:creationId xmlns:a16="http://schemas.microsoft.com/office/drawing/2014/main" id="{87D3663F-7568-4C81-9828-14550ED30A30}"/>
            </a:ext>
          </a:extLst>
        </xdr:cNvPr>
        <xdr:cNvSpPr txBox="1"/>
      </xdr:nvSpPr>
      <xdr:spPr>
        <a:xfrm>
          <a:off x="20199427" y="999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93045</xdr:rowOff>
    </xdr:from>
    <xdr:ext cx="469744" cy="259045"/>
    <xdr:sp macro="" textlink="">
      <xdr:nvSpPr>
        <xdr:cNvPr id="725" name="n_3mainValue【学校施設】&#10;一人当たり面積">
          <a:extLst>
            <a:ext uri="{FF2B5EF4-FFF2-40B4-BE49-F238E27FC236}">
              <a16:creationId xmlns:a16="http://schemas.microsoft.com/office/drawing/2014/main" id="{7DBC5090-CDAB-498C-9921-ACC6E2A563D4}"/>
            </a:ext>
          </a:extLst>
        </xdr:cNvPr>
        <xdr:cNvSpPr txBox="1"/>
      </xdr:nvSpPr>
      <xdr:spPr>
        <a:xfrm>
          <a:off x="19310427" y="100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118762</xdr:rowOff>
    </xdr:from>
    <xdr:ext cx="469744" cy="259045"/>
    <xdr:sp macro="" textlink="">
      <xdr:nvSpPr>
        <xdr:cNvPr id="726" name="n_4mainValue【学校施設】&#10;一人当たり面積">
          <a:extLst>
            <a:ext uri="{FF2B5EF4-FFF2-40B4-BE49-F238E27FC236}">
              <a16:creationId xmlns:a16="http://schemas.microsoft.com/office/drawing/2014/main" id="{8E848DB7-3870-41A3-A847-9A85BEBFD5A7}"/>
            </a:ext>
          </a:extLst>
        </xdr:cNvPr>
        <xdr:cNvSpPr txBox="1"/>
      </xdr:nvSpPr>
      <xdr:spPr>
        <a:xfrm>
          <a:off x="18421427" y="100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F3A5FBAE-FF58-4B8E-B74A-3F6D07DFE9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4941DDDD-934B-4E6E-B97B-D6B6B4C7AD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3DABA6A9-7A08-4299-98A5-60B0E183FD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2669A0B2-7F6E-4CC3-AA51-9BC213F2C9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FE1ACD1E-6BD3-4532-A55B-F7F4621051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F9CAEC9C-3748-4D22-B9DB-C87500F043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271D9F6E-B2A6-4A36-A449-22C537A53A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1C81C1F8-3C98-4E30-AEDF-B8EC8D6E25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B25CFB84-5450-460B-9AE8-CBE4DDB7CF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470D84D1-DD4A-4588-BD2D-7FE67860A2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686A87CE-00DE-47B9-A160-A6438CCFD4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1423369E-6330-4F10-BD91-99EEA66AF4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DF0F2DED-0D19-437E-BC84-4539D65A66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F624F8EE-F321-49EA-8F5A-60E7624FBB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BAA32AAF-74F9-42C6-A358-B156E57FE1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849A9A3E-C695-4BB6-A563-99A93F852E3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19904875-C2B7-4438-864B-3E3E60A040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17DA794-E0EC-4BE0-ACAC-242FDD86957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7AA8A021-9FE4-44B1-97F5-B6E1AC5639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00CE9E4-657D-4415-A86B-6B2579E3C3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98B0D86E-26E1-4E3E-BE14-EA493F392C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71A6B28-DC84-492E-AA70-FDFF374BE9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AED9BCD9-3BEC-419A-AF3F-7CDCC03482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5D3C3E2B-3362-4823-ACF5-BA9B563FAE8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8AC7F2FB-145A-4209-AA2D-F2A431AEC4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A4868E4C-FD16-4173-8938-937FF5E240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9B5DDFD0-02B4-4194-A799-366BD45A8A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7349A9B2-85CB-4456-B90A-39D4B27ADA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4DADFCD0-7C1A-45F0-882A-FCE470C625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D39BA95E-B21F-4610-8C0D-AB939B0B73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497BF8EF-4AC7-485B-AED6-BBD222FF31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1691F278-499A-450B-981A-A60D3272D2F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7B4848F0-60CE-4BE9-954C-D0509518CB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DAF6716F-3AEA-4A54-802B-6EF4FE80B76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37F26FCD-2074-4D3B-86CF-3D4C58447B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類似団体と比較して学校施設、公営住宅の有形固定資産減価償却率が高くなっている。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保育園、学校施設、公営住宅ともに個別の更新・再編等の計画を策定しており、</a:t>
          </a:r>
          <a:r>
            <a:rPr kumimoji="1" lang="en-US" altLang="ja-JP" sz="1300">
              <a:latin typeface="ＭＳ Ｐゴシック" panose="020B0600070205080204" pitchFamily="50" charset="-128"/>
              <a:ea typeface="ＭＳ Ｐゴシック" panose="020B0600070205080204" pitchFamily="50" charset="-128"/>
            </a:rPr>
            <a:t>FM</a:t>
          </a:r>
          <a:r>
            <a:rPr kumimoji="1" lang="ja-JP" altLang="en-US" sz="1300">
              <a:latin typeface="ＭＳ Ｐゴシック" panose="020B0600070205080204" pitchFamily="50" charset="-128"/>
              <a:ea typeface="ＭＳ Ｐゴシック" panose="020B0600070205080204" pitchFamily="50" charset="-128"/>
            </a:rPr>
            <a:t>戦略プランとともに着実に推進することで、限られた財源の中、公共施設の量を需要に応じた適正な規模にしていくとともに、施設の利便性を高めていく。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92DFF7-D2E2-4855-A94A-E9B4FC979F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E859E8-AC2E-4C1A-B538-84FFBF81A6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DA3A75-5EA1-44AB-BF1B-874E5557FB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6D4409-DDF3-4826-B807-2D08CF5A6D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FC3491-14E1-43DD-BF4A-6E9EE550E6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CE03B1-1146-4132-BE81-7457207300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7DDAA0-DFCB-48F5-BAE6-F7569E119C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5E1C8A-1DCC-47A0-8076-853E9792E1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D73543-B78F-4D60-BD33-33951447A2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28AFEC-D5B8-47DC-BF13-20EA751980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015268-F7B1-4EC4-BF3D-30DCB40A5E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64C834-21A9-481B-A46D-FC43AD6255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C9FC79-85B6-4C10-B943-4D5D43D096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9EAF2E-D75C-4E79-8DFC-EA532B1C03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AA1555-54DF-4289-8812-29C7B7A6C4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48EA619-CCDA-4257-9784-78294705EA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1E7C8E-B07B-4080-BD88-FD0D2157E8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F80D8A-6DAB-4EDB-BADC-84184FFA6A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4661F8-683D-4EB9-9A97-6E20E55232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C02D3F-2B00-42E3-AEE2-A02171A4FF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4472C1-2859-4F32-BDEA-0BBFEB5FA6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CC1BD9-7D2A-4E89-8A6C-609B211E3E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7CAF0A-69BC-4F03-82F5-726C9807A6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B56523-190B-498A-926D-38D6A85D70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B80DE5-D37A-41DA-9538-A5528A07E5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5E1B3E-7C84-483C-BAFE-5C4B069A95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91EF69-35BB-4F15-B8DA-1976B19D77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59B5AB-B73D-4B22-8E22-211B4B9D12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620850-BA8A-4B72-BE0F-61FAA35D5A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AB29C2-FDA0-4904-8AE0-5C92DAD1CF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6FF79E-C6F1-4C62-BE3A-2791610B05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2E456B-CDC2-4DED-B8FC-FA7ADBBD6C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7172201-6F9E-4B0C-8D06-9A9B3B0040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AE407A-A20C-4884-A723-AFB68F6ED2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7C1878-4C76-4128-A32F-5A6741C312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807C14-35FD-4563-9B0F-129F5F2174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73D010-7F90-4844-8E5B-A41B2541E7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B77B11-E20F-41B7-AD88-1F9F1C2E69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38F937-D419-4272-8062-7054C0F6A1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CBBB45-6CAC-43C9-AFE0-9AFA47BB41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E19271-B4B0-4B64-884D-C8F637CB9D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651B21-5A0C-4D1A-8D60-8D58E25576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3E578DB-4520-458F-A880-C2A1A7D562F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077069-0805-43B1-B645-2A925AD62BF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D34CE7-1C09-4463-AA0B-0480D4BB5C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188F24C-F798-4016-A886-6BE3F5D4FC7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2886E8-7647-4AFD-97A8-7528388FA54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220C23-4B2E-4F06-A685-DE48ADF149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12F70D-9FE3-4C27-A717-FD7D6101150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CDA3F9-8CB9-4ABA-B335-8BD612C27B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82E1B71-E682-41A9-8225-ECEEA1871C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7AE3EB-9B37-46E1-9E05-1D607FF725C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72DF54-C585-454F-997C-151A9EE9EA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3722F16-C599-4906-B2CF-67AE5CE2C55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53AC754-AC73-4C22-9EC1-B4E874B23D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DBD69B9-257E-4629-8594-7089DA6B515C}"/>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16446E6-2193-444A-98F8-0752361FC35B}"/>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F8BD0ED-97B2-4006-8715-8A4941B96B83}"/>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A1131101-0CB9-4A26-ADDD-27B14F037F67}"/>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C3FC5281-24B1-411C-9E9B-AFF9C8687361}"/>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789A2E3C-FC1B-4EA2-81C6-5E7257C5CCE9}"/>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781402F8-059D-493B-ABD7-A879E0BBA8CB}"/>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6BCBBDE-389C-48DE-B3CE-DE5FD0CBC562}"/>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1AE875CC-FCCD-426F-A6F1-63CD744EBDC4}"/>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4F150BBD-1E7E-49D2-B30B-B1DF86BCA4C5}"/>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DB33CF46-C6E3-41BC-90DC-6BE7221CA086}"/>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A78D8F-4988-467C-BD6D-49C5733360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5D32B5-27B6-4902-97EC-9344DF6595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A331D2-71AA-490E-B0BA-CCBF7F981F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B1D922-B78E-4A19-9248-5ABDD3302C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47169ED-6622-41C2-8186-36508F5AB6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122555</xdr:rowOff>
    </xdr:from>
    <xdr:to>
      <xdr:col>24</xdr:col>
      <xdr:colOff>114300</xdr:colOff>
      <xdr:row>40</xdr:row>
      <xdr:rowOff>52705</xdr:rowOff>
    </xdr:to>
    <xdr:sp macro="" textlink="">
      <xdr:nvSpPr>
        <xdr:cNvPr id="73" name="楕円 72">
          <a:extLst>
            <a:ext uri="{FF2B5EF4-FFF2-40B4-BE49-F238E27FC236}">
              <a16:creationId xmlns:a16="http://schemas.microsoft.com/office/drawing/2014/main" id="{135DF591-EC9F-46C6-87AD-1F1B47B0B87F}"/>
            </a:ext>
          </a:extLst>
        </xdr:cNvPr>
        <xdr:cNvSpPr/>
      </xdr:nvSpPr>
      <xdr:spPr>
        <a:xfrm>
          <a:off x="4584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100982</xdr:rowOff>
    </xdr:from>
    <xdr:ext cx="405111" cy="259045"/>
    <xdr:sp macro="" textlink="">
      <xdr:nvSpPr>
        <xdr:cNvPr id="74" name="【図書館】&#10;有形固定資産減価償却率該当値テキスト">
          <a:extLst>
            <a:ext uri="{FF2B5EF4-FFF2-40B4-BE49-F238E27FC236}">
              <a16:creationId xmlns:a16="http://schemas.microsoft.com/office/drawing/2014/main" id="{529D4932-2465-4FAC-8578-1EAB880AD931}"/>
            </a:ext>
          </a:extLst>
        </xdr:cNvPr>
        <xdr:cNvSpPr txBox="1"/>
      </xdr:nvSpPr>
      <xdr:spPr>
        <a:xfrm>
          <a:off x="4673600"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158750</xdr:rowOff>
    </xdr:from>
    <xdr:to>
      <xdr:col>20</xdr:col>
      <xdr:colOff>38100</xdr:colOff>
      <xdr:row>40</xdr:row>
      <xdr:rowOff>88900</xdr:rowOff>
    </xdr:to>
    <xdr:sp macro="" textlink="">
      <xdr:nvSpPr>
        <xdr:cNvPr id="75" name="楕円 74">
          <a:extLst>
            <a:ext uri="{FF2B5EF4-FFF2-40B4-BE49-F238E27FC236}">
              <a16:creationId xmlns:a16="http://schemas.microsoft.com/office/drawing/2014/main" id="{0A52A064-995A-4D8B-BAE4-A926C691B8EA}"/>
            </a:ext>
          </a:extLst>
        </xdr:cNvPr>
        <xdr:cNvSpPr/>
      </xdr:nvSpPr>
      <xdr:spPr>
        <a:xfrm>
          <a:off x="3746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xdr:rowOff>
    </xdr:from>
    <xdr:to>
      <xdr:col>24</xdr:col>
      <xdr:colOff>63500</xdr:colOff>
      <xdr:row>40</xdr:row>
      <xdr:rowOff>38100</xdr:rowOff>
    </xdr:to>
    <xdr:cxnSp macro="">
      <xdr:nvCxnSpPr>
        <xdr:cNvPr id="76" name="直線コネクタ 75">
          <a:extLst>
            <a:ext uri="{FF2B5EF4-FFF2-40B4-BE49-F238E27FC236}">
              <a16:creationId xmlns:a16="http://schemas.microsoft.com/office/drawing/2014/main" id="{FB85A59B-76B5-450D-89CD-151587A77B54}"/>
            </a:ext>
          </a:extLst>
        </xdr:cNvPr>
        <xdr:cNvCxnSpPr/>
      </xdr:nvCxnSpPr>
      <xdr:spPr>
        <a:xfrm flipV="1">
          <a:off x="3797300" y="68599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7" name="楕円 76">
          <a:extLst>
            <a:ext uri="{FF2B5EF4-FFF2-40B4-BE49-F238E27FC236}">
              <a16:creationId xmlns:a16="http://schemas.microsoft.com/office/drawing/2014/main" id="{70E977F5-3789-4152-B759-4DE059AB22D2}"/>
            </a:ext>
          </a:extLst>
        </xdr:cNvPr>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38100</xdr:rowOff>
    </xdr:to>
    <xdr:cxnSp macro="">
      <xdr:nvCxnSpPr>
        <xdr:cNvPr id="78" name="直線コネクタ 77">
          <a:extLst>
            <a:ext uri="{FF2B5EF4-FFF2-40B4-BE49-F238E27FC236}">
              <a16:creationId xmlns:a16="http://schemas.microsoft.com/office/drawing/2014/main" id="{85D62907-81FD-4A2F-8D74-B539DC64750E}"/>
            </a:ext>
          </a:extLst>
        </xdr:cNvPr>
        <xdr:cNvCxnSpPr/>
      </xdr:nvCxnSpPr>
      <xdr:spPr>
        <a:xfrm>
          <a:off x="2908300" y="6865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95885</xdr:rowOff>
    </xdr:from>
    <xdr:to>
      <xdr:col>10</xdr:col>
      <xdr:colOff>165100</xdr:colOff>
      <xdr:row>40</xdr:row>
      <xdr:rowOff>26035</xdr:rowOff>
    </xdr:to>
    <xdr:sp macro="" textlink="">
      <xdr:nvSpPr>
        <xdr:cNvPr id="79" name="楕円 78">
          <a:extLst>
            <a:ext uri="{FF2B5EF4-FFF2-40B4-BE49-F238E27FC236}">
              <a16:creationId xmlns:a16="http://schemas.microsoft.com/office/drawing/2014/main" id="{9AA78148-C985-4B88-AB89-FF4378ABFA73}"/>
            </a:ext>
          </a:extLst>
        </xdr:cNvPr>
        <xdr:cNvSpPr/>
      </xdr:nvSpPr>
      <xdr:spPr>
        <a:xfrm>
          <a:off x="1968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146685</xdr:rowOff>
    </xdr:from>
    <xdr:to>
      <xdr:col>15</xdr:col>
      <xdr:colOff>50800</xdr:colOff>
      <xdr:row>40</xdr:row>
      <xdr:rowOff>7620</xdr:rowOff>
    </xdr:to>
    <xdr:cxnSp macro="">
      <xdr:nvCxnSpPr>
        <xdr:cNvPr id="80" name="直線コネクタ 79">
          <a:extLst>
            <a:ext uri="{FF2B5EF4-FFF2-40B4-BE49-F238E27FC236}">
              <a16:creationId xmlns:a16="http://schemas.microsoft.com/office/drawing/2014/main" id="{FBFACABB-A2D0-462A-A6BC-675BA1F55D00}"/>
            </a:ext>
          </a:extLst>
        </xdr:cNvPr>
        <xdr:cNvCxnSpPr/>
      </xdr:nvCxnSpPr>
      <xdr:spPr>
        <a:xfrm>
          <a:off x="2019300" y="68332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65405</xdr:rowOff>
    </xdr:from>
    <xdr:to>
      <xdr:col>6</xdr:col>
      <xdr:colOff>38100</xdr:colOff>
      <xdr:row>39</xdr:row>
      <xdr:rowOff>167005</xdr:rowOff>
    </xdr:to>
    <xdr:sp macro="" textlink="">
      <xdr:nvSpPr>
        <xdr:cNvPr id="81" name="楕円 80">
          <a:extLst>
            <a:ext uri="{FF2B5EF4-FFF2-40B4-BE49-F238E27FC236}">
              <a16:creationId xmlns:a16="http://schemas.microsoft.com/office/drawing/2014/main" id="{2D362580-CD1B-465B-B3A8-FFBDD245054F}"/>
            </a:ext>
          </a:extLst>
        </xdr:cNvPr>
        <xdr:cNvSpPr/>
      </xdr:nvSpPr>
      <xdr:spPr>
        <a:xfrm>
          <a:off x="1079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116205</xdr:rowOff>
    </xdr:from>
    <xdr:to>
      <xdr:col>10</xdr:col>
      <xdr:colOff>114300</xdr:colOff>
      <xdr:row>39</xdr:row>
      <xdr:rowOff>146685</xdr:rowOff>
    </xdr:to>
    <xdr:cxnSp macro="">
      <xdr:nvCxnSpPr>
        <xdr:cNvPr id="82" name="直線コネクタ 81">
          <a:extLst>
            <a:ext uri="{FF2B5EF4-FFF2-40B4-BE49-F238E27FC236}">
              <a16:creationId xmlns:a16="http://schemas.microsoft.com/office/drawing/2014/main" id="{CEFC752B-3D04-42AA-BBE8-D0D114D03820}"/>
            </a:ext>
          </a:extLst>
        </xdr:cNvPr>
        <xdr:cNvCxnSpPr/>
      </xdr:nvCxnSpPr>
      <xdr:spPr>
        <a:xfrm>
          <a:off x="1130300" y="68027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3939C8D0-BF53-440B-B30A-67DA1587BA37}"/>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9C853668-1AE1-4B01-834D-CB246C527D02}"/>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6A6C6C30-793F-43A4-9612-3CD5EF1D3EF0}"/>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89DEE1B6-C4BD-42F1-A26D-6C96DCB47703}"/>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80027</xdr:rowOff>
    </xdr:from>
    <xdr:ext cx="405111" cy="259045"/>
    <xdr:sp macro="" textlink="">
      <xdr:nvSpPr>
        <xdr:cNvPr id="87" name="n_1mainValue【図書館】&#10;有形固定資産減価償却率">
          <a:extLst>
            <a:ext uri="{FF2B5EF4-FFF2-40B4-BE49-F238E27FC236}">
              <a16:creationId xmlns:a16="http://schemas.microsoft.com/office/drawing/2014/main" id="{FC555B25-EE3E-49FF-9EF1-E83622AE70A2}"/>
            </a:ext>
          </a:extLst>
        </xdr:cNvPr>
        <xdr:cNvSpPr txBox="1"/>
      </xdr:nvSpPr>
      <xdr:spPr>
        <a:xfrm>
          <a:off x="3582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8" name="n_2mainValue【図書館】&#10;有形固定資産減価償却率">
          <a:extLst>
            <a:ext uri="{FF2B5EF4-FFF2-40B4-BE49-F238E27FC236}">
              <a16:creationId xmlns:a16="http://schemas.microsoft.com/office/drawing/2014/main" id="{71F551E8-2E6C-40B6-BC70-10805C3FA65B}"/>
            </a:ext>
          </a:extLst>
        </xdr:cNvPr>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17162</xdr:rowOff>
    </xdr:from>
    <xdr:ext cx="405111" cy="259045"/>
    <xdr:sp macro="" textlink="">
      <xdr:nvSpPr>
        <xdr:cNvPr id="89" name="n_3mainValue【図書館】&#10;有形固定資産減価償却率">
          <a:extLst>
            <a:ext uri="{FF2B5EF4-FFF2-40B4-BE49-F238E27FC236}">
              <a16:creationId xmlns:a16="http://schemas.microsoft.com/office/drawing/2014/main" id="{5C1FEE98-9AB4-4DD3-B871-643DE224DA28}"/>
            </a:ext>
          </a:extLst>
        </xdr:cNvPr>
        <xdr:cNvSpPr txBox="1"/>
      </xdr:nvSpPr>
      <xdr:spPr>
        <a:xfrm>
          <a:off x="1816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158132</xdr:rowOff>
    </xdr:from>
    <xdr:ext cx="405111" cy="259045"/>
    <xdr:sp macro="" textlink="">
      <xdr:nvSpPr>
        <xdr:cNvPr id="90" name="n_4mainValue【図書館】&#10;有形固定資産減価償却率">
          <a:extLst>
            <a:ext uri="{FF2B5EF4-FFF2-40B4-BE49-F238E27FC236}">
              <a16:creationId xmlns:a16="http://schemas.microsoft.com/office/drawing/2014/main" id="{CC99A1DB-DD23-4BD7-BAC0-E4E5BA376324}"/>
            </a:ext>
          </a:extLst>
        </xdr:cNvPr>
        <xdr:cNvSpPr txBox="1"/>
      </xdr:nvSpPr>
      <xdr:spPr>
        <a:xfrm>
          <a:off x="927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5D89E0A-BEEC-447E-97BE-707DC7CEE4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413A928-26A3-4B1B-96DE-F98C3566FA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4C0708-03F6-44CE-978E-BF84E2E2B6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27A1E06-746C-411F-9CCC-988FB8C90F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4FB91D6-5295-40CF-9985-EEFE29D975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CF926D-F24A-4C53-A50D-16676C21C5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31A315D-AD00-4BEE-8620-E92E2DD5A0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293B18-73A8-491A-94DD-DB1822AE80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A98EB44-270B-47BE-8AAF-C88676BABD2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2CB0813-13AF-4553-915C-38FCD0CDF3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37734BC-9813-482A-91D2-379B584CA8F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DC2486B-1B0C-4038-9F97-6A0ACBFF3AB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2639577-EB56-4072-9C0D-EC04F263603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ADB8AD4-AA73-4910-A071-04BECB81F4B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4CF6A07-2134-449D-A8E9-98B9AAFFE3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50B1DBDB-5014-4346-9FEF-4F3C81BDCDD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6F1B1C8-73CB-42AA-A5F3-185D9624E49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A888D32-2C13-4DD6-89EC-97E254000BD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A439DF1-0476-4E68-98DF-44C0C87FDE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A527125-9D63-4492-A064-8C58065B48B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B75D9E2-7560-4C59-9432-53E09DFC82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D6B79AA8-649A-4201-B56D-525B9B7EB433}"/>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7F516728-C4AA-4699-8993-D1F90CDE0A84}"/>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60B0527-8A06-4D1F-8EED-259E634B3C8D}"/>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E86281D3-6528-4871-875E-31F7E24E1E82}"/>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98008B4A-7B1C-4BE2-B4D9-31FEAB243F99}"/>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5DEC0548-EEF4-4A55-B820-1168D2B20F16}"/>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C76358A-9251-4544-92BB-EC74EE87E495}"/>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A215F85A-E5A5-48F1-BE2B-61EAA1322712}"/>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88CAC8A7-68BF-4176-A63B-18F2B52805E9}"/>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9FB0A76-4BC5-4406-8FA1-622B88D0A876}"/>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430DBDBD-80A2-4B3D-B904-1F4AAC6CD2F6}"/>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2317726-923D-477B-913E-70E9EB2004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084E9D-37FB-45E0-B1A9-971FDBF77D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2AD090-C485-4526-9CA8-CBD81DE19A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593498-37B1-4B3C-B259-D4363AC548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4C5EED-C04F-4928-80FF-63113EF14D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9B9646FD-8B44-4359-A3A0-F3DCE4E4F870}"/>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9" name="【図書館】&#10;一人当たり面積該当値テキスト">
          <a:extLst>
            <a:ext uri="{FF2B5EF4-FFF2-40B4-BE49-F238E27FC236}">
              <a16:creationId xmlns:a16="http://schemas.microsoft.com/office/drawing/2014/main" id="{9CC96A01-019D-4C6D-A0B3-05011C3AFBC3}"/>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6EB67E31-6D25-437D-B6FD-A40A7D1817CD}"/>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7122A0CF-7364-47F4-B886-FACBC9B475CD}"/>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a:extLst>
            <a:ext uri="{FF2B5EF4-FFF2-40B4-BE49-F238E27FC236}">
              <a16:creationId xmlns:a16="http://schemas.microsoft.com/office/drawing/2014/main" id="{8827EB0E-9A18-4DA3-AB6E-AC8C0A57AE9C}"/>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41910</xdr:rowOff>
    </xdr:to>
    <xdr:cxnSp macro="">
      <xdr:nvCxnSpPr>
        <xdr:cNvPr id="133" name="直線コネクタ 132">
          <a:extLst>
            <a:ext uri="{FF2B5EF4-FFF2-40B4-BE49-F238E27FC236}">
              <a16:creationId xmlns:a16="http://schemas.microsoft.com/office/drawing/2014/main" id="{0FA38819-CC5B-47AE-B305-4F7D784AC0BE}"/>
            </a:ext>
          </a:extLst>
        </xdr:cNvPr>
        <xdr:cNvCxnSpPr/>
      </xdr:nvCxnSpPr>
      <xdr:spPr>
        <a:xfrm flipV="1">
          <a:off x="8750300" y="670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a:extLst>
            <a:ext uri="{FF2B5EF4-FFF2-40B4-BE49-F238E27FC236}">
              <a16:creationId xmlns:a16="http://schemas.microsoft.com/office/drawing/2014/main" id="{4C9FCF6A-783C-49E1-89E3-AB2846DFEF28}"/>
            </a:ext>
          </a:extLst>
        </xdr:cNvPr>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a:extLst>
            <a:ext uri="{FF2B5EF4-FFF2-40B4-BE49-F238E27FC236}">
              <a16:creationId xmlns:a16="http://schemas.microsoft.com/office/drawing/2014/main" id="{A6B04B3D-F75B-43C3-ACD9-25A28D6578DE}"/>
            </a:ext>
          </a:extLst>
        </xdr:cNvPr>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a:extLst>
            <a:ext uri="{FF2B5EF4-FFF2-40B4-BE49-F238E27FC236}">
              <a16:creationId xmlns:a16="http://schemas.microsoft.com/office/drawing/2014/main" id="{73B80D1A-B95B-412D-99D1-29E354A712CF}"/>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a:extLst>
            <a:ext uri="{FF2B5EF4-FFF2-40B4-BE49-F238E27FC236}">
              <a16:creationId xmlns:a16="http://schemas.microsoft.com/office/drawing/2014/main" id="{E6622BA2-19A2-43C1-9973-DD103379DCE1}"/>
            </a:ext>
          </a:extLst>
        </xdr:cNvPr>
        <xdr:cNvCxnSpPr/>
      </xdr:nvCxnSpPr>
      <xdr:spPr>
        <a:xfrm>
          <a:off x="6972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84654C72-1358-4A49-B17C-70D4D6AE28B2}"/>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DE22FE90-480D-4AE8-A791-B33EEE6D55FB}"/>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D1F336DF-186B-4D3B-A3A1-CE753F309C2B}"/>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6A5B6F6A-80D6-4C1C-8EF9-B799BF1008B8}"/>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2" name="n_1mainValue【図書館】&#10;一人当たり面積">
          <a:extLst>
            <a:ext uri="{FF2B5EF4-FFF2-40B4-BE49-F238E27FC236}">
              <a16:creationId xmlns:a16="http://schemas.microsoft.com/office/drawing/2014/main" id="{D90A8370-4EC0-4AB4-B69E-B60D1867C258}"/>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a:extLst>
            <a:ext uri="{FF2B5EF4-FFF2-40B4-BE49-F238E27FC236}">
              <a16:creationId xmlns:a16="http://schemas.microsoft.com/office/drawing/2014/main" id="{0B763D4B-CE58-419A-B5B4-A4CE317B100D}"/>
            </a:ext>
          </a:extLst>
        </xdr:cNvPr>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a:extLst>
            <a:ext uri="{FF2B5EF4-FFF2-40B4-BE49-F238E27FC236}">
              <a16:creationId xmlns:a16="http://schemas.microsoft.com/office/drawing/2014/main" id="{1384AD84-7825-4CA7-93CB-8E8101D97151}"/>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a:extLst>
            <a:ext uri="{FF2B5EF4-FFF2-40B4-BE49-F238E27FC236}">
              <a16:creationId xmlns:a16="http://schemas.microsoft.com/office/drawing/2014/main" id="{6820D2DD-38E2-4F25-B714-063FEA0B0B77}"/>
            </a:ext>
          </a:extLst>
        </xdr:cNvPr>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EC6BA46-252E-4FE9-B614-B912DD9FF4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B133D3C-F6B3-4507-A413-BB0C346DE2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5AB39D-54D7-4E16-8C09-4ED9C9D1E8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ECC376E-1062-4DB7-AE8F-445EFBB896F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11181B9-3908-4F45-8AA1-2C7F48E4F7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90452FE-F8A5-4CAE-A8F5-D9DA17F32E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A5DC543-1A49-4097-B148-92D2BBB93D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B4F5FB0-2CAF-4D57-B573-32AA4C5753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EB8B68D-EF30-4FB5-BE22-DF99321210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20142A8-B90F-4A77-8E0B-CCEF2A5EEF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C508692-52F5-44E6-BD24-D4C7F6A93A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CF5B8B7-9535-416E-8F83-FCBB6C4B6B6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81A5998-C608-4B9A-A47A-DADADD2B250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2515E52-7285-4063-9C32-522099BCB8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03FF6B6-B25F-453E-A083-298FF73B9A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EADA663-5812-485F-8638-CB09C839A3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9AF1CE2-5F75-46BD-94AC-9CB1678D72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0F25BA1-A408-4D84-B124-A2B397BC13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D653E8B-A30E-44CD-926D-A7786D129F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57600A1-6018-46FB-92C9-112D90792E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2B6DF72-4674-4B04-AB3F-C5A6823F502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A73BCB4-3C35-417E-A71D-A10524338D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CB83A87-392E-429B-BAA4-2AE8EA14ABB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229EBD9-E9EF-46F2-B754-CA86AEE078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988C59C-15D4-49F6-AA88-7EB9AA54EE4E}"/>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4DECBEE-9C79-4A1B-8E2D-4B9884E9AA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797334F6-5448-4931-9BE4-55820EA1D6E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6065E234-8048-4DD0-AD9D-233C8E222394}"/>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F82E045A-7C53-4502-8C61-16C28BFBBF5C}"/>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D90AB682-AF98-4703-96AD-62F3C7785AF1}"/>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A1B08CF7-6B35-4B73-883B-B451DDE984F2}"/>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B9613978-655B-4ECF-AC88-34F275D662D4}"/>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68FDE218-9563-4570-87B9-32226FABB12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D512CB13-EAA2-4DDB-B174-B2F459835581}"/>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18C37607-C555-4A00-89EE-E7C453CF6802}"/>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DCA3F0F-1060-44A0-B0F8-0621191DDC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925C25A-ED5D-463A-B5FF-A325B74126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0623F6A-27E4-4B00-A4C2-90D3AD3AB9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B91547-2176-47FF-BE6D-40796E8D4E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53C499-AF90-4D34-BEA3-830814797E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6" name="楕円 185">
          <a:extLst>
            <a:ext uri="{FF2B5EF4-FFF2-40B4-BE49-F238E27FC236}">
              <a16:creationId xmlns:a16="http://schemas.microsoft.com/office/drawing/2014/main" id="{48E3055E-C1B9-47BD-9813-80E8E7F77A67}"/>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ABFDF86-66FD-4CDB-9B39-6BC29EDEA39E}"/>
            </a:ext>
          </a:extLst>
        </xdr:cNvPr>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71120</xdr:rowOff>
    </xdr:from>
    <xdr:to>
      <xdr:col>20</xdr:col>
      <xdr:colOff>38100</xdr:colOff>
      <xdr:row>61</xdr:row>
      <xdr:rowOff>1270</xdr:rowOff>
    </xdr:to>
    <xdr:sp macro="" textlink="">
      <xdr:nvSpPr>
        <xdr:cNvPr id="188" name="楕円 187">
          <a:extLst>
            <a:ext uri="{FF2B5EF4-FFF2-40B4-BE49-F238E27FC236}">
              <a16:creationId xmlns:a16="http://schemas.microsoft.com/office/drawing/2014/main" id="{6A20F2C6-A523-47FD-AD2E-615704515645}"/>
            </a:ext>
          </a:extLst>
        </xdr:cNvPr>
        <xdr:cNvSpPr/>
      </xdr:nvSpPr>
      <xdr:spPr>
        <a:xfrm>
          <a:off x="3746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121920</xdr:rowOff>
    </xdr:from>
    <xdr:to>
      <xdr:col>24</xdr:col>
      <xdr:colOff>63500</xdr:colOff>
      <xdr:row>60</xdr:row>
      <xdr:rowOff>139065</xdr:rowOff>
    </xdr:to>
    <xdr:cxnSp macro="">
      <xdr:nvCxnSpPr>
        <xdr:cNvPr id="189" name="直線コネクタ 188">
          <a:extLst>
            <a:ext uri="{FF2B5EF4-FFF2-40B4-BE49-F238E27FC236}">
              <a16:creationId xmlns:a16="http://schemas.microsoft.com/office/drawing/2014/main" id="{56471ADC-B0EE-4956-BAA0-67D1C43E2F9E}"/>
            </a:ext>
          </a:extLst>
        </xdr:cNvPr>
        <xdr:cNvCxnSpPr/>
      </xdr:nvCxnSpPr>
      <xdr:spPr>
        <a:xfrm>
          <a:off x="3797300" y="104089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90" name="楕円 189">
          <a:extLst>
            <a:ext uri="{FF2B5EF4-FFF2-40B4-BE49-F238E27FC236}">
              <a16:creationId xmlns:a16="http://schemas.microsoft.com/office/drawing/2014/main" id="{E7BD01E9-D67F-4695-BE36-5F7E4CBA87C6}"/>
            </a:ext>
          </a:extLst>
        </xdr:cNvPr>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177800</xdr:colOff>
      <xdr:row>60</xdr:row>
      <xdr:rowOff>121920</xdr:rowOff>
    </xdr:to>
    <xdr:cxnSp macro="">
      <xdr:nvCxnSpPr>
        <xdr:cNvPr id="191" name="直線コネクタ 190">
          <a:extLst>
            <a:ext uri="{FF2B5EF4-FFF2-40B4-BE49-F238E27FC236}">
              <a16:creationId xmlns:a16="http://schemas.microsoft.com/office/drawing/2014/main" id="{EFF27071-8919-4233-A417-E3460F476D93}"/>
            </a:ext>
          </a:extLst>
        </xdr:cNvPr>
        <xdr:cNvCxnSpPr/>
      </xdr:nvCxnSpPr>
      <xdr:spPr>
        <a:xfrm>
          <a:off x="2908300" y="103651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2" name="楕円 191">
          <a:extLst>
            <a:ext uri="{FF2B5EF4-FFF2-40B4-BE49-F238E27FC236}">
              <a16:creationId xmlns:a16="http://schemas.microsoft.com/office/drawing/2014/main" id="{CD6E1DCA-5725-4444-94CC-E4F4FAF61CB0}"/>
            </a:ext>
          </a:extLst>
        </xdr:cNvPr>
        <xdr:cNvSpPr/>
      </xdr:nvSpPr>
      <xdr:spPr>
        <a:xfrm>
          <a:off x="196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89535</xdr:rowOff>
    </xdr:to>
    <xdr:cxnSp macro="">
      <xdr:nvCxnSpPr>
        <xdr:cNvPr id="193" name="直線コネクタ 192">
          <a:extLst>
            <a:ext uri="{FF2B5EF4-FFF2-40B4-BE49-F238E27FC236}">
              <a16:creationId xmlns:a16="http://schemas.microsoft.com/office/drawing/2014/main" id="{BBC30011-5CF5-4D5D-AA20-E94C8A76E23D}"/>
            </a:ext>
          </a:extLst>
        </xdr:cNvPr>
        <xdr:cNvCxnSpPr/>
      </xdr:nvCxnSpPr>
      <xdr:spPr>
        <a:xfrm flipV="1">
          <a:off x="2019300" y="103651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4" name="楕円 193">
          <a:extLst>
            <a:ext uri="{FF2B5EF4-FFF2-40B4-BE49-F238E27FC236}">
              <a16:creationId xmlns:a16="http://schemas.microsoft.com/office/drawing/2014/main" id="{2293F947-387A-46B3-8C97-6A16E1E2103E}"/>
            </a:ext>
          </a:extLst>
        </xdr:cNvPr>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131445</xdr:rowOff>
    </xdr:to>
    <xdr:cxnSp macro="">
      <xdr:nvCxnSpPr>
        <xdr:cNvPr id="195" name="直線コネクタ 194">
          <a:extLst>
            <a:ext uri="{FF2B5EF4-FFF2-40B4-BE49-F238E27FC236}">
              <a16:creationId xmlns:a16="http://schemas.microsoft.com/office/drawing/2014/main" id="{FD415ADC-BB95-45A3-95DA-678A3C79DDFE}"/>
            </a:ext>
          </a:extLst>
        </xdr:cNvPr>
        <xdr:cNvCxnSpPr/>
      </xdr:nvCxnSpPr>
      <xdr:spPr>
        <a:xfrm flipV="1">
          <a:off x="1130300" y="103765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7821B6AF-1CD3-496A-8CC3-5F52BF3CE70E}"/>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68F6AFC9-0916-487D-BAE6-A3951DE4600C}"/>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65DAE9E0-1744-4A24-ABB4-26F44B9195AE}"/>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9323E21B-5245-4A3C-971E-FF740BD976CB}"/>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163847</xdr:rowOff>
    </xdr:from>
    <xdr:ext cx="405111" cy="259045"/>
    <xdr:sp macro="" textlink="">
      <xdr:nvSpPr>
        <xdr:cNvPr id="200" name="n_1mainValue【体育館・プール】&#10;有形固定資産減価償却率">
          <a:extLst>
            <a:ext uri="{FF2B5EF4-FFF2-40B4-BE49-F238E27FC236}">
              <a16:creationId xmlns:a16="http://schemas.microsoft.com/office/drawing/2014/main" id="{C03CE64C-5DB3-4257-B626-4D157B05D051}"/>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201" name="n_2mainValue【体育館・プール】&#10;有形固定資産減価償却率">
          <a:extLst>
            <a:ext uri="{FF2B5EF4-FFF2-40B4-BE49-F238E27FC236}">
              <a16:creationId xmlns:a16="http://schemas.microsoft.com/office/drawing/2014/main" id="{5F59BA59-3A15-4E5B-A3DA-0B88E63E4884}"/>
            </a:ext>
          </a:extLst>
        </xdr:cNvPr>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2" name="n_3mainValue【体育館・プール】&#10;有形固定資産減価償却率">
          <a:extLst>
            <a:ext uri="{FF2B5EF4-FFF2-40B4-BE49-F238E27FC236}">
              <a16:creationId xmlns:a16="http://schemas.microsoft.com/office/drawing/2014/main" id="{CC86A793-6BA2-402F-B0E0-6100F1279D0F}"/>
            </a:ext>
          </a:extLst>
        </xdr:cNvPr>
        <xdr:cNvSpPr txBox="1"/>
      </xdr:nvSpPr>
      <xdr:spPr>
        <a:xfrm>
          <a:off x="1816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3" name="n_4mainValue【体育館・プール】&#10;有形固定資産減価償却率">
          <a:extLst>
            <a:ext uri="{FF2B5EF4-FFF2-40B4-BE49-F238E27FC236}">
              <a16:creationId xmlns:a16="http://schemas.microsoft.com/office/drawing/2014/main" id="{0CDDF14B-801F-447B-BEF4-1CB4BDD09089}"/>
            </a:ext>
          </a:extLst>
        </xdr:cNvPr>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A742832-2BB4-4954-8C9A-4454471D43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69B536F-E4A4-4B5B-807E-4643C3D170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F8C2814-D2C3-4CC2-A692-394E9257CF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813FE27-5263-412D-B806-F24DEED2BF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7E08241-C6D2-4565-BF74-1ACF43528A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F39141E-E023-4FC2-B501-80DBA6EB08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EA359E0-FC5B-46F1-BEB2-AE4D3695B9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C2B44A5-C54E-47EB-ADE2-2C0305F05E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1B2F4B8-27C7-4051-A65A-B1FD1CD201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7E0930B-54DA-43ED-9F9E-BA1DCDD7A8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3944E21-6FCD-4A63-BFD5-433C1035626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52C7E84-A63E-4F3B-9294-444DD3DD607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B0A24CD5-8796-409E-B922-CDACFD2ABF2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78F70D6C-3F89-4408-996E-3E71EFC08BE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B1107912-4824-4FEF-B7C4-802EE9FF02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B6D3FA34-EB03-4F8C-83B8-A0189107592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D920A66D-5161-417E-8BB7-C139165876C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3107E75-668F-45D0-A325-3FCB279AB14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66B9C05-A139-40FC-A048-9A85452638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57EAD77-3D1C-4F14-BA07-D5CF8A3474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60D735A8-54C2-4BA9-B844-7C02B30FEE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F05301E4-F740-401E-BB25-DEEC7407716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248D3A94-2F83-458F-91C1-200DBA6C97D5}"/>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5F364DC1-2644-4B1F-99F0-AA06791F7A25}"/>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75BAD43-1E93-4D80-969D-6CD16FC03BBA}"/>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EDE68A5C-59AD-4FDA-831D-6505444A1553}"/>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AB9F4A4E-B936-43F0-AB39-5E707C9E802E}"/>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4AB4F9E3-A808-4531-8778-7C8C3FB289F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7C7FE08-9171-4318-9EF9-28F34299DF4A}"/>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B3E31179-0C8A-4828-8AA9-5110A0AF7249}"/>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1E35E870-37BD-494D-A9CB-3A76B3AF4965}"/>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C87579F-A6FF-4B79-98EE-59BF8242CD8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BF74014-BEF3-4932-BA42-1BB880F122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B2C7319-4977-480C-8751-F92FE16127B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C2E36E1-36E6-4C87-B95F-7C7D06A3D9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C529B84-0BBD-48DF-9B8D-F60249C6BF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D32BC5-9101-48C5-9511-680DDC2B79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84074</xdr:rowOff>
    </xdr:from>
    <xdr:to>
      <xdr:col>55</xdr:col>
      <xdr:colOff>50800</xdr:colOff>
      <xdr:row>63</xdr:row>
      <xdr:rowOff>14224</xdr:rowOff>
    </xdr:to>
    <xdr:sp macro="" textlink="">
      <xdr:nvSpPr>
        <xdr:cNvPr id="241" name="楕円 240">
          <a:extLst>
            <a:ext uri="{FF2B5EF4-FFF2-40B4-BE49-F238E27FC236}">
              <a16:creationId xmlns:a16="http://schemas.microsoft.com/office/drawing/2014/main" id="{9D16917A-53FE-4DBC-8D89-781F3EBEB4DC}"/>
            </a:ext>
          </a:extLst>
        </xdr:cNvPr>
        <xdr:cNvSpPr/>
      </xdr:nvSpPr>
      <xdr:spPr>
        <a:xfrm>
          <a:off x="10426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62501</xdr:rowOff>
    </xdr:from>
    <xdr:ext cx="469744" cy="259045"/>
    <xdr:sp macro="" textlink="">
      <xdr:nvSpPr>
        <xdr:cNvPr id="242" name="【体育館・プール】&#10;一人当たり面積該当値テキスト">
          <a:extLst>
            <a:ext uri="{FF2B5EF4-FFF2-40B4-BE49-F238E27FC236}">
              <a16:creationId xmlns:a16="http://schemas.microsoft.com/office/drawing/2014/main" id="{B38F4D64-6FD7-4FA3-A9B0-E081E4AFDE4B}"/>
            </a:ext>
          </a:extLst>
        </xdr:cNvPr>
        <xdr:cNvSpPr txBox="1"/>
      </xdr:nvSpPr>
      <xdr:spPr>
        <a:xfrm>
          <a:off x="10515600"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3" name="楕円 242">
          <a:extLst>
            <a:ext uri="{FF2B5EF4-FFF2-40B4-BE49-F238E27FC236}">
              <a16:creationId xmlns:a16="http://schemas.microsoft.com/office/drawing/2014/main" id="{62EF0D28-3A88-436F-B14A-F9C9CC26DBDE}"/>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134874</xdr:rowOff>
    </xdr:from>
    <xdr:to>
      <xdr:col>55</xdr:col>
      <xdr:colOff>0</xdr:colOff>
      <xdr:row>62</xdr:row>
      <xdr:rowOff>137160</xdr:rowOff>
    </xdr:to>
    <xdr:cxnSp macro="">
      <xdr:nvCxnSpPr>
        <xdr:cNvPr id="244" name="直線コネクタ 243">
          <a:extLst>
            <a:ext uri="{FF2B5EF4-FFF2-40B4-BE49-F238E27FC236}">
              <a16:creationId xmlns:a16="http://schemas.microsoft.com/office/drawing/2014/main" id="{F9AE86B4-9656-41A8-B407-4534EE9982F7}"/>
            </a:ext>
          </a:extLst>
        </xdr:cNvPr>
        <xdr:cNvCxnSpPr/>
      </xdr:nvCxnSpPr>
      <xdr:spPr>
        <a:xfrm flipV="1">
          <a:off x="9639300" y="1076477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88646</xdr:rowOff>
    </xdr:from>
    <xdr:to>
      <xdr:col>46</xdr:col>
      <xdr:colOff>38100</xdr:colOff>
      <xdr:row>63</xdr:row>
      <xdr:rowOff>18796</xdr:rowOff>
    </xdr:to>
    <xdr:sp macro="" textlink="">
      <xdr:nvSpPr>
        <xdr:cNvPr id="245" name="楕円 244">
          <a:extLst>
            <a:ext uri="{FF2B5EF4-FFF2-40B4-BE49-F238E27FC236}">
              <a16:creationId xmlns:a16="http://schemas.microsoft.com/office/drawing/2014/main" id="{0BA84248-FB72-44FA-9A21-8A939B812501}"/>
            </a:ext>
          </a:extLst>
        </xdr:cNvPr>
        <xdr:cNvSpPr/>
      </xdr:nvSpPr>
      <xdr:spPr>
        <a:xfrm>
          <a:off x="8699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139446</xdr:rowOff>
    </xdr:to>
    <xdr:cxnSp macro="">
      <xdr:nvCxnSpPr>
        <xdr:cNvPr id="246" name="直線コネクタ 245">
          <a:extLst>
            <a:ext uri="{FF2B5EF4-FFF2-40B4-BE49-F238E27FC236}">
              <a16:creationId xmlns:a16="http://schemas.microsoft.com/office/drawing/2014/main" id="{45396E1B-C66B-4798-B5C4-02B8EC012469}"/>
            </a:ext>
          </a:extLst>
        </xdr:cNvPr>
        <xdr:cNvCxnSpPr/>
      </xdr:nvCxnSpPr>
      <xdr:spPr>
        <a:xfrm flipV="1">
          <a:off x="8750300" y="107670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90932</xdr:rowOff>
    </xdr:from>
    <xdr:to>
      <xdr:col>41</xdr:col>
      <xdr:colOff>101600</xdr:colOff>
      <xdr:row>63</xdr:row>
      <xdr:rowOff>21082</xdr:rowOff>
    </xdr:to>
    <xdr:sp macro="" textlink="">
      <xdr:nvSpPr>
        <xdr:cNvPr id="247" name="楕円 246">
          <a:extLst>
            <a:ext uri="{FF2B5EF4-FFF2-40B4-BE49-F238E27FC236}">
              <a16:creationId xmlns:a16="http://schemas.microsoft.com/office/drawing/2014/main" id="{BF60D8DE-9FC3-4D33-9ED3-A2B2EEE39937}"/>
            </a:ext>
          </a:extLst>
        </xdr:cNvPr>
        <xdr:cNvSpPr/>
      </xdr:nvSpPr>
      <xdr:spPr>
        <a:xfrm>
          <a:off x="7810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139446</xdr:rowOff>
    </xdr:from>
    <xdr:to>
      <xdr:col>45</xdr:col>
      <xdr:colOff>177800</xdr:colOff>
      <xdr:row>62</xdr:row>
      <xdr:rowOff>141732</xdr:rowOff>
    </xdr:to>
    <xdr:cxnSp macro="">
      <xdr:nvCxnSpPr>
        <xdr:cNvPr id="248" name="直線コネクタ 247">
          <a:extLst>
            <a:ext uri="{FF2B5EF4-FFF2-40B4-BE49-F238E27FC236}">
              <a16:creationId xmlns:a16="http://schemas.microsoft.com/office/drawing/2014/main" id="{329EABCA-7017-438A-84D0-CF0CFFDA8C52}"/>
            </a:ext>
          </a:extLst>
        </xdr:cNvPr>
        <xdr:cNvCxnSpPr/>
      </xdr:nvCxnSpPr>
      <xdr:spPr>
        <a:xfrm flipV="1">
          <a:off x="7861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49" name="楕円 248">
          <a:extLst>
            <a:ext uri="{FF2B5EF4-FFF2-40B4-BE49-F238E27FC236}">
              <a16:creationId xmlns:a16="http://schemas.microsoft.com/office/drawing/2014/main" id="{05700E34-6575-41B0-B8BC-9D5F7FAFA61C}"/>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141732</xdr:rowOff>
    </xdr:to>
    <xdr:cxnSp macro="">
      <xdr:nvCxnSpPr>
        <xdr:cNvPr id="250" name="直線コネクタ 249">
          <a:extLst>
            <a:ext uri="{FF2B5EF4-FFF2-40B4-BE49-F238E27FC236}">
              <a16:creationId xmlns:a16="http://schemas.microsoft.com/office/drawing/2014/main" id="{BA4E0FC1-AE86-45F1-80BB-FF04DFD24343}"/>
            </a:ext>
          </a:extLst>
        </xdr:cNvPr>
        <xdr:cNvCxnSpPr/>
      </xdr:nvCxnSpPr>
      <xdr:spPr>
        <a:xfrm>
          <a:off x="6972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4FC4F3A2-C62D-4DD3-99D9-ECC2227EF96B}"/>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FE787E72-740E-4326-82E1-C0D15A311399}"/>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873B30B-B2B0-48C7-8804-F346DBBBE435}"/>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F8D5F3A3-0D35-430F-B9B7-95DA67F4EF67}"/>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55" name="n_1mainValue【体育館・プール】&#10;一人当たり面積">
          <a:extLst>
            <a:ext uri="{FF2B5EF4-FFF2-40B4-BE49-F238E27FC236}">
              <a16:creationId xmlns:a16="http://schemas.microsoft.com/office/drawing/2014/main" id="{AC72CC3F-3801-4ABA-A57F-9CC19C246CA7}"/>
            </a:ext>
          </a:extLst>
        </xdr:cNvPr>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9923</xdr:rowOff>
    </xdr:from>
    <xdr:ext cx="469744" cy="259045"/>
    <xdr:sp macro="" textlink="">
      <xdr:nvSpPr>
        <xdr:cNvPr id="256" name="n_2mainValue【体育館・プール】&#10;一人当たり面積">
          <a:extLst>
            <a:ext uri="{FF2B5EF4-FFF2-40B4-BE49-F238E27FC236}">
              <a16:creationId xmlns:a16="http://schemas.microsoft.com/office/drawing/2014/main" id="{7A9FBEE4-7AF6-4234-B1C3-69348B3C5904}"/>
            </a:ext>
          </a:extLst>
        </xdr:cNvPr>
        <xdr:cNvSpPr txBox="1"/>
      </xdr:nvSpPr>
      <xdr:spPr>
        <a:xfrm>
          <a:off x="8515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12209</xdr:rowOff>
    </xdr:from>
    <xdr:ext cx="469744" cy="259045"/>
    <xdr:sp macro="" textlink="">
      <xdr:nvSpPr>
        <xdr:cNvPr id="257" name="n_3mainValue【体育館・プール】&#10;一人当たり面積">
          <a:extLst>
            <a:ext uri="{FF2B5EF4-FFF2-40B4-BE49-F238E27FC236}">
              <a16:creationId xmlns:a16="http://schemas.microsoft.com/office/drawing/2014/main" id="{9E1C9F49-F308-4DF4-85CF-99C24B71D4DA}"/>
            </a:ext>
          </a:extLst>
        </xdr:cNvPr>
        <xdr:cNvSpPr txBox="1"/>
      </xdr:nvSpPr>
      <xdr:spPr>
        <a:xfrm>
          <a:off x="7626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58" name="n_4mainValue【体育館・プール】&#10;一人当たり面積">
          <a:extLst>
            <a:ext uri="{FF2B5EF4-FFF2-40B4-BE49-F238E27FC236}">
              <a16:creationId xmlns:a16="http://schemas.microsoft.com/office/drawing/2014/main" id="{726886A7-5778-4DF9-B4FB-C62ACE2C624A}"/>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7F5B024-C791-4A24-B1D2-799B0D15D9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1B9199E-FF1A-4A3F-B3DE-A10656FFA20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55D54A9-B951-40D6-B426-F1630B646E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8BAFDF0-E7AF-4869-B918-2BCB4B90A0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462FE9F-0187-417D-B530-A387893B62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3701828-1EA4-4F9A-B9C7-5DCB8EF3A2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ED180A6-DA90-4202-8724-C4185A7E66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FF70DC8-4B69-438E-BB59-D33282B326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528C83C-5FEA-4D6B-82C0-1D5B0D1CC2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8CB2DD2-AA6C-4432-9D65-C6B05A95A3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341451C-7361-49FD-AC40-EC9920B51B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9714033-283F-43C4-B5BA-F7A9096D12A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69B1D44-AC2F-4F70-A6CC-A749303BF32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2EDB72C-A3E9-4EF1-80F3-C68BF413CED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CC7FB27-4834-41A9-A27C-E859EE57519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5978B3A-71E0-4516-B0E0-5707CD55919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4F1D695-4017-4F63-AFD4-33B19E642B0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1C37B92-0358-44BC-836D-86B061DECEA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5C890FF9-F6F3-4199-B5C4-E2EED380B71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B21AF64-8955-4B7E-BF87-8C79341D92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0FF3FDC-971C-42A5-BC93-A83B9EB7D72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9DA0FC6B-B894-4C2F-9058-05F6434EA1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FE0EFDF6-4346-489D-B283-6DE92E6A97CC}"/>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914CC3AC-47CD-4591-8D29-55CC2737CEFA}"/>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D0474A40-4914-47A1-AA80-1AC676061BBD}"/>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A3CDD489-8AE3-49DB-B1F7-1FF681EBB2F5}"/>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4CB4074B-B858-4674-8C01-602F25F9BF35}"/>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F4C01617-CA13-457C-8AFE-98CF429DC67C}"/>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9359192A-6152-492C-B8CA-9FBEAF8D2C2B}"/>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BCD182D9-DAA5-481C-9EC5-19A3E492151A}"/>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0A7F39A-F25E-49F5-AB40-7BA9DDC8EAC2}"/>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B2BACB24-94C7-4EE8-996E-55DFFD5D3F1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DA16EAB-86E8-4BA2-A8EE-F73BD8D0F27B}"/>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6E2BF4A-CBBD-4307-BB95-A95F50724D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4D1DCE0-9773-4C63-BE43-DE5DFD1F99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3C4FFD7-C0FE-421F-B09D-30900F1CBC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845A78D-EC2B-46DD-85EF-485E19BAB2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1BA3F81-BF0A-4F0A-8D08-03DD6FDA44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xdr:rowOff>
    </xdr:from>
    <xdr:to>
      <xdr:col>24</xdr:col>
      <xdr:colOff>114300</xdr:colOff>
      <xdr:row>81</xdr:row>
      <xdr:rowOff>104902</xdr:rowOff>
    </xdr:to>
    <xdr:sp macro="" textlink="">
      <xdr:nvSpPr>
        <xdr:cNvPr id="297" name="楕円 296">
          <a:extLst>
            <a:ext uri="{FF2B5EF4-FFF2-40B4-BE49-F238E27FC236}">
              <a16:creationId xmlns:a16="http://schemas.microsoft.com/office/drawing/2014/main" id="{9D6517C5-B0A4-400B-B991-2DB06317687F}"/>
            </a:ext>
          </a:extLst>
        </xdr:cNvPr>
        <xdr:cNvSpPr/>
      </xdr:nvSpPr>
      <xdr:spPr>
        <a:xfrm>
          <a:off x="45847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153179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70E55BC-0075-459B-9448-DBB4E21038C7}"/>
            </a:ext>
          </a:extLst>
        </xdr:cNvPr>
        <xdr:cNvSpPr txBox="1"/>
      </xdr:nvSpPr>
      <xdr:spPr>
        <a:xfrm>
          <a:off x="4673600"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131318</xdr:rowOff>
    </xdr:from>
    <xdr:to>
      <xdr:col>20</xdr:col>
      <xdr:colOff>38100</xdr:colOff>
      <xdr:row>81</xdr:row>
      <xdr:rowOff>61468</xdr:rowOff>
    </xdr:to>
    <xdr:sp macro="" textlink="">
      <xdr:nvSpPr>
        <xdr:cNvPr id="299" name="楕円 298">
          <a:extLst>
            <a:ext uri="{FF2B5EF4-FFF2-40B4-BE49-F238E27FC236}">
              <a16:creationId xmlns:a16="http://schemas.microsoft.com/office/drawing/2014/main" id="{CC84CF66-68B1-4994-925B-0C9E1B2405A9}"/>
            </a:ext>
          </a:extLst>
        </xdr:cNvPr>
        <xdr:cNvSpPr/>
      </xdr:nvSpPr>
      <xdr:spPr>
        <a:xfrm>
          <a:off x="3746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xdr:rowOff>
    </xdr:from>
    <xdr:to>
      <xdr:col>24</xdr:col>
      <xdr:colOff>63500</xdr:colOff>
      <xdr:row>81</xdr:row>
      <xdr:rowOff>54102</xdr:rowOff>
    </xdr:to>
    <xdr:cxnSp macro="">
      <xdr:nvCxnSpPr>
        <xdr:cNvPr id="300" name="直線コネクタ 299">
          <a:extLst>
            <a:ext uri="{FF2B5EF4-FFF2-40B4-BE49-F238E27FC236}">
              <a16:creationId xmlns:a16="http://schemas.microsoft.com/office/drawing/2014/main" id="{12581F57-AA43-4625-B010-BA7FEACB351E}"/>
            </a:ext>
          </a:extLst>
        </xdr:cNvPr>
        <xdr:cNvCxnSpPr/>
      </xdr:nvCxnSpPr>
      <xdr:spPr>
        <a:xfrm>
          <a:off x="3797300" y="138981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87885</xdr:rowOff>
    </xdr:from>
    <xdr:to>
      <xdr:col>15</xdr:col>
      <xdr:colOff>101600</xdr:colOff>
      <xdr:row>81</xdr:row>
      <xdr:rowOff>18035</xdr:rowOff>
    </xdr:to>
    <xdr:sp macro="" textlink="">
      <xdr:nvSpPr>
        <xdr:cNvPr id="301" name="楕円 300">
          <a:extLst>
            <a:ext uri="{FF2B5EF4-FFF2-40B4-BE49-F238E27FC236}">
              <a16:creationId xmlns:a16="http://schemas.microsoft.com/office/drawing/2014/main" id="{A8162371-0008-493B-9F1E-093D1628BBAE}"/>
            </a:ext>
          </a:extLst>
        </xdr:cNvPr>
        <xdr:cNvSpPr/>
      </xdr:nvSpPr>
      <xdr:spPr>
        <a:xfrm>
          <a:off x="2857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138685</xdr:rowOff>
    </xdr:from>
    <xdr:to>
      <xdr:col>19</xdr:col>
      <xdr:colOff>177800</xdr:colOff>
      <xdr:row>81</xdr:row>
      <xdr:rowOff>10668</xdr:rowOff>
    </xdr:to>
    <xdr:cxnSp macro="">
      <xdr:nvCxnSpPr>
        <xdr:cNvPr id="302" name="直線コネクタ 301">
          <a:extLst>
            <a:ext uri="{FF2B5EF4-FFF2-40B4-BE49-F238E27FC236}">
              <a16:creationId xmlns:a16="http://schemas.microsoft.com/office/drawing/2014/main" id="{39B5009E-DF18-4E87-8DC8-40C39F18BF4D}"/>
            </a:ext>
          </a:extLst>
        </xdr:cNvPr>
        <xdr:cNvCxnSpPr/>
      </xdr:nvCxnSpPr>
      <xdr:spPr>
        <a:xfrm>
          <a:off x="2908300" y="1385468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58165</xdr:rowOff>
    </xdr:from>
    <xdr:to>
      <xdr:col>10</xdr:col>
      <xdr:colOff>165100</xdr:colOff>
      <xdr:row>80</xdr:row>
      <xdr:rowOff>159765</xdr:rowOff>
    </xdr:to>
    <xdr:sp macro="" textlink="">
      <xdr:nvSpPr>
        <xdr:cNvPr id="303" name="楕円 302">
          <a:extLst>
            <a:ext uri="{FF2B5EF4-FFF2-40B4-BE49-F238E27FC236}">
              <a16:creationId xmlns:a16="http://schemas.microsoft.com/office/drawing/2014/main" id="{E563E77E-3DD1-4EA8-8486-AFEBD78473EF}"/>
            </a:ext>
          </a:extLst>
        </xdr:cNvPr>
        <xdr:cNvSpPr/>
      </xdr:nvSpPr>
      <xdr:spPr>
        <a:xfrm>
          <a:off x="1968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108965</xdr:rowOff>
    </xdr:from>
    <xdr:to>
      <xdr:col>15</xdr:col>
      <xdr:colOff>50800</xdr:colOff>
      <xdr:row>80</xdr:row>
      <xdr:rowOff>138685</xdr:rowOff>
    </xdr:to>
    <xdr:cxnSp macro="">
      <xdr:nvCxnSpPr>
        <xdr:cNvPr id="304" name="直線コネクタ 303">
          <a:extLst>
            <a:ext uri="{FF2B5EF4-FFF2-40B4-BE49-F238E27FC236}">
              <a16:creationId xmlns:a16="http://schemas.microsoft.com/office/drawing/2014/main" id="{FED80F67-11E3-489A-B84F-5CED4E592EB1}"/>
            </a:ext>
          </a:extLst>
        </xdr:cNvPr>
        <xdr:cNvCxnSpPr/>
      </xdr:nvCxnSpPr>
      <xdr:spPr>
        <a:xfrm>
          <a:off x="2019300" y="1382496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xdr:rowOff>
    </xdr:from>
    <xdr:to>
      <xdr:col>6</xdr:col>
      <xdr:colOff>38100</xdr:colOff>
      <xdr:row>80</xdr:row>
      <xdr:rowOff>116332</xdr:rowOff>
    </xdr:to>
    <xdr:sp macro="" textlink="">
      <xdr:nvSpPr>
        <xdr:cNvPr id="305" name="楕円 304">
          <a:extLst>
            <a:ext uri="{FF2B5EF4-FFF2-40B4-BE49-F238E27FC236}">
              <a16:creationId xmlns:a16="http://schemas.microsoft.com/office/drawing/2014/main" id="{693E46E6-4ABC-4A6C-A577-4661759B46D8}"/>
            </a:ext>
          </a:extLst>
        </xdr:cNvPr>
        <xdr:cNvSpPr/>
      </xdr:nvSpPr>
      <xdr:spPr>
        <a:xfrm>
          <a:off x="1079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80</xdr:row>
      <xdr:rowOff>108965</xdr:rowOff>
    </xdr:to>
    <xdr:cxnSp macro="">
      <xdr:nvCxnSpPr>
        <xdr:cNvPr id="306" name="直線コネクタ 305">
          <a:extLst>
            <a:ext uri="{FF2B5EF4-FFF2-40B4-BE49-F238E27FC236}">
              <a16:creationId xmlns:a16="http://schemas.microsoft.com/office/drawing/2014/main" id="{144504F3-2775-43CF-B3E7-ED70F980D17C}"/>
            </a:ext>
          </a:extLst>
        </xdr:cNvPr>
        <xdr:cNvCxnSpPr/>
      </xdr:nvCxnSpPr>
      <xdr:spPr>
        <a:xfrm>
          <a:off x="1130300" y="1378153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4A0A75C8-D6C3-49D2-A0E3-257B8E9F4E1C}"/>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6AF92E56-8963-4A30-8E2B-9E163719D084}"/>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8533E7C2-B677-4728-8ABD-419580758C0E}"/>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308268E5-F3A2-4577-83E6-B8BBE08493B5}"/>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52595</xdr:rowOff>
    </xdr:from>
    <xdr:ext cx="405111" cy="259045"/>
    <xdr:sp macro="" textlink="">
      <xdr:nvSpPr>
        <xdr:cNvPr id="311" name="n_1mainValue【福祉施設】&#10;有形固定資産減価償却率">
          <a:extLst>
            <a:ext uri="{FF2B5EF4-FFF2-40B4-BE49-F238E27FC236}">
              <a16:creationId xmlns:a16="http://schemas.microsoft.com/office/drawing/2014/main" id="{B30C1BB6-6473-4903-A041-9724C9E87E9B}"/>
            </a:ext>
          </a:extLst>
        </xdr:cNvPr>
        <xdr:cNvSpPr txBox="1"/>
      </xdr:nvSpPr>
      <xdr:spPr>
        <a:xfrm>
          <a:off x="35820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9162</xdr:rowOff>
    </xdr:from>
    <xdr:ext cx="405111" cy="259045"/>
    <xdr:sp macro="" textlink="">
      <xdr:nvSpPr>
        <xdr:cNvPr id="312" name="n_2mainValue【福祉施設】&#10;有形固定資産減価償却率">
          <a:extLst>
            <a:ext uri="{FF2B5EF4-FFF2-40B4-BE49-F238E27FC236}">
              <a16:creationId xmlns:a16="http://schemas.microsoft.com/office/drawing/2014/main" id="{100238DA-1A94-49A9-8928-924365B25F77}"/>
            </a:ext>
          </a:extLst>
        </xdr:cNvPr>
        <xdr:cNvSpPr txBox="1"/>
      </xdr:nvSpPr>
      <xdr:spPr>
        <a:xfrm>
          <a:off x="2705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150892</xdr:rowOff>
    </xdr:from>
    <xdr:ext cx="405111" cy="259045"/>
    <xdr:sp macro="" textlink="">
      <xdr:nvSpPr>
        <xdr:cNvPr id="313" name="n_3mainValue【福祉施設】&#10;有形固定資産減価償却率">
          <a:extLst>
            <a:ext uri="{FF2B5EF4-FFF2-40B4-BE49-F238E27FC236}">
              <a16:creationId xmlns:a16="http://schemas.microsoft.com/office/drawing/2014/main" id="{CA7D340F-C357-4A10-AE0A-1240C676D52E}"/>
            </a:ext>
          </a:extLst>
        </xdr:cNvPr>
        <xdr:cNvSpPr txBox="1"/>
      </xdr:nvSpPr>
      <xdr:spPr>
        <a:xfrm>
          <a:off x="18167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107459</xdr:rowOff>
    </xdr:from>
    <xdr:ext cx="405111" cy="259045"/>
    <xdr:sp macro="" textlink="">
      <xdr:nvSpPr>
        <xdr:cNvPr id="314" name="n_4mainValue【福祉施設】&#10;有形固定資産減価償却率">
          <a:extLst>
            <a:ext uri="{FF2B5EF4-FFF2-40B4-BE49-F238E27FC236}">
              <a16:creationId xmlns:a16="http://schemas.microsoft.com/office/drawing/2014/main" id="{F89B7A79-9E69-4D1A-84AA-07629C16AA89}"/>
            </a:ext>
          </a:extLst>
        </xdr:cNvPr>
        <xdr:cNvSpPr txBox="1"/>
      </xdr:nvSpPr>
      <xdr:spPr>
        <a:xfrm>
          <a:off x="927744" y="138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34D523E-4382-46FA-999C-8E2C7742E2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9059E785-4B01-4960-A3F5-752EC1D176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1A7369C4-FBD1-4597-AF9B-8E3A14375E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505AA84-F5C7-4E7E-A084-E306A2434A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6B7B6F8-E228-4BED-A505-4945F7EF00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10E4E135-A013-4B8C-A640-E9E409A1E5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E805C09-1A5F-4C63-8D18-4241111191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BCD3FE6-52AC-4E42-B72F-B123554D19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F78CE686-D932-4DFD-AEB5-33C7F7F57E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0674437-3F1A-4B3C-ACBC-4CF5145FCD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DC0E68DF-E7C2-4A01-A0FD-AF3FAF8D1CD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7D19C6D7-8D6A-45B7-BB73-2FAC886ACCB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A2D75690-0E8F-41D6-B953-651EA37334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BB237D6C-23E1-41F6-879D-99F069F745D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C3A776A7-849D-4D72-B105-84F1DC194C2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43430D7-A283-432E-9ADA-F828929CDDF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1789E430-6EDF-4E9A-A353-0BAC0AA80EE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26D58244-9B3C-4462-AAD3-84AC252C051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D602BC1-668B-4DD3-8127-A58BA5CA2F8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E9E6FD3B-AC30-4AFB-8167-4B676DEC40E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B58969F-87F0-4BC9-AD55-5397E6F29E5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2E8698A4-905C-4715-BDB3-20355AC856C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2AFE0F6-147D-4242-84E8-05850576AE2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625BD94-7E5B-4474-8B29-488694375D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588C47D-F669-4C5C-BDB9-1C899AF4B7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AA9DB276-863E-40F4-A6AB-CCE546A4153B}"/>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3ABE6A89-F055-4503-8BBC-6AFE0E3A23C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390F05A0-C660-40F1-8EB6-702F9F7BFC97}"/>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2C6DD1E4-639A-4AA7-BB0D-A855E8B92C49}"/>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49F6939C-7F13-48BC-82FE-8FA2ED0D6525}"/>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39872F48-86C2-430D-98C1-442F71B80BA3}"/>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A4230B1E-2F59-45C8-9E98-B39DFC8E755E}"/>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B7D8D21D-0994-41F5-9E13-95DF1D871F81}"/>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25B8B51A-8E51-4D9B-9518-35A2FEBE4D7E}"/>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64843273-520D-452F-AE81-137AF83C142A}"/>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5712418B-8068-450B-B6FF-7E3CF0F94CDB}"/>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AE8A72C-E0EE-4029-9C92-0FAF230B36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F37C739-BF07-4EC4-8B6E-FF8475CDDB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742886C-4DF0-4CFE-925F-57E24760B4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97B9F2F-0E60-415F-8A9E-9412941B29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CE73BC8-B73A-4203-8CF0-FEF2509AA3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107043</xdr:rowOff>
    </xdr:from>
    <xdr:to>
      <xdr:col>55</xdr:col>
      <xdr:colOff>50800</xdr:colOff>
      <xdr:row>83</xdr:row>
      <xdr:rowOff>37193</xdr:rowOff>
    </xdr:to>
    <xdr:sp macro="" textlink="">
      <xdr:nvSpPr>
        <xdr:cNvPr id="356" name="楕円 355">
          <a:extLst>
            <a:ext uri="{FF2B5EF4-FFF2-40B4-BE49-F238E27FC236}">
              <a16:creationId xmlns:a16="http://schemas.microsoft.com/office/drawing/2014/main" id="{015E4201-8CB0-4773-B1A3-AAFE7F695F79}"/>
            </a:ext>
          </a:extLst>
        </xdr:cNvPr>
        <xdr:cNvSpPr/>
      </xdr:nvSpPr>
      <xdr:spPr>
        <a:xfrm>
          <a:off x="104267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129920</xdr:rowOff>
    </xdr:from>
    <xdr:ext cx="469744" cy="259045"/>
    <xdr:sp macro="" textlink="">
      <xdr:nvSpPr>
        <xdr:cNvPr id="357" name="【福祉施設】&#10;一人当たり面積該当値テキスト">
          <a:extLst>
            <a:ext uri="{FF2B5EF4-FFF2-40B4-BE49-F238E27FC236}">
              <a16:creationId xmlns:a16="http://schemas.microsoft.com/office/drawing/2014/main" id="{0065E26A-A06B-489F-91A1-B36F73408157}"/>
            </a:ext>
          </a:extLst>
        </xdr:cNvPr>
        <xdr:cNvSpPr txBox="1"/>
      </xdr:nvSpPr>
      <xdr:spPr>
        <a:xfrm>
          <a:off x="1051560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58" name="楕円 357">
          <a:extLst>
            <a:ext uri="{FF2B5EF4-FFF2-40B4-BE49-F238E27FC236}">
              <a16:creationId xmlns:a16="http://schemas.microsoft.com/office/drawing/2014/main" id="{7D6DEAA9-3ACE-4B8A-9F58-8B009E9CC1BD}"/>
            </a:ext>
          </a:extLst>
        </xdr:cNvPr>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157843</xdr:rowOff>
    </xdr:from>
    <xdr:to>
      <xdr:col>55</xdr:col>
      <xdr:colOff>0</xdr:colOff>
      <xdr:row>82</xdr:row>
      <xdr:rowOff>168729</xdr:rowOff>
    </xdr:to>
    <xdr:cxnSp macro="">
      <xdr:nvCxnSpPr>
        <xdr:cNvPr id="359" name="直線コネクタ 358">
          <a:extLst>
            <a:ext uri="{FF2B5EF4-FFF2-40B4-BE49-F238E27FC236}">
              <a16:creationId xmlns:a16="http://schemas.microsoft.com/office/drawing/2014/main" id="{EDCB33DE-87AA-456F-A031-309515D84859}"/>
            </a:ext>
          </a:extLst>
        </xdr:cNvPr>
        <xdr:cNvCxnSpPr/>
      </xdr:nvCxnSpPr>
      <xdr:spPr>
        <a:xfrm flipV="1">
          <a:off x="9639300" y="142167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60" name="楕円 359">
          <a:extLst>
            <a:ext uri="{FF2B5EF4-FFF2-40B4-BE49-F238E27FC236}">
              <a16:creationId xmlns:a16="http://schemas.microsoft.com/office/drawing/2014/main" id="{E19615D5-8DEC-4BCF-A8B7-C5595BF0465E}"/>
            </a:ext>
          </a:extLst>
        </xdr:cNvPr>
        <xdr:cNvSpPr/>
      </xdr:nvSpPr>
      <xdr:spPr>
        <a:xfrm>
          <a:off x="869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82</xdr:row>
      <xdr:rowOff>168729</xdr:rowOff>
    </xdr:to>
    <xdr:cxnSp macro="">
      <xdr:nvCxnSpPr>
        <xdr:cNvPr id="361" name="直線コネクタ 360">
          <a:extLst>
            <a:ext uri="{FF2B5EF4-FFF2-40B4-BE49-F238E27FC236}">
              <a16:creationId xmlns:a16="http://schemas.microsoft.com/office/drawing/2014/main" id="{0EEA87DF-C00A-4478-91BA-353C773EF69E}"/>
            </a:ext>
          </a:extLst>
        </xdr:cNvPr>
        <xdr:cNvCxnSpPr/>
      </xdr:nvCxnSpPr>
      <xdr:spPr>
        <a:xfrm>
          <a:off x="8750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107043</xdr:rowOff>
    </xdr:from>
    <xdr:to>
      <xdr:col>41</xdr:col>
      <xdr:colOff>101600</xdr:colOff>
      <xdr:row>83</xdr:row>
      <xdr:rowOff>37193</xdr:rowOff>
    </xdr:to>
    <xdr:sp macro="" textlink="">
      <xdr:nvSpPr>
        <xdr:cNvPr id="362" name="楕円 361">
          <a:extLst>
            <a:ext uri="{FF2B5EF4-FFF2-40B4-BE49-F238E27FC236}">
              <a16:creationId xmlns:a16="http://schemas.microsoft.com/office/drawing/2014/main" id="{DAF0BF31-7CE3-4493-A08E-CB3E4D6D9316}"/>
            </a:ext>
          </a:extLst>
        </xdr:cNvPr>
        <xdr:cNvSpPr/>
      </xdr:nvSpPr>
      <xdr:spPr>
        <a:xfrm>
          <a:off x="7810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157843</xdr:rowOff>
    </xdr:from>
    <xdr:to>
      <xdr:col>45</xdr:col>
      <xdr:colOff>177800</xdr:colOff>
      <xdr:row>82</xdr:row>
      <xdr:rowOff>168729</xdr:rowOff>
    </xdr:to>
    <xdr:cxnSp macro="">
      <xdr:nvCxnSpPr>
        <xdr:cNvPr id="363" name="直線コネクタ 362">
          <a:extLst>
            <a:ext uri="{FF2B5EF4-FFF2-40B4-BE49-F238E27FC236}">
              <a16:creationId xmlns:a16="http://schemas.microsoft.com/office/drawing/2014/main" id="{798C567B-97C8-44D9-B8F8-8BEFF380FF04}"/>
            </a:ext>
          </a:extLst>
        </xdr:cNvPr>
        <xdr:cNvCxnSpPr/>
      </xdr:nvCxnSpPr>
      <xdr:spPr>
        <a:xfrm>
          <a:off x="7861300" y="142167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4" name="楕円 363">
          <a:extLst>
            <a:ext uri="{FF2B5EF4-FFF2-40B4-BE49-F238E27FC236}">
              <a16:creationId xmlns:a16="http://schemas.microsoft.com/office/drawing/2014/main" id="{E5AC2945-D4C6-40F5-88A4-90D48D4D8DEE}"/>
            </a:ext>
          </a:extLst>
        </xdr:cNvPr>
        <xdr:cNvSpPr/>
      </xdr:nvSpPr>
      <xdr:spPr>
        <a:xfrm>
          <a:off x="692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157843</xdr:rowOff>
    </xdr:from>
    <xdr:to>
      <xdr:col>41</xdr:col>
      <xdr:colOff>50800</xdr:colOff>
      <xdr:row>82</xdr:row>
      <xdr:rowOff>168729</xdr:rowOff>
    </xdr:to>
    <xdr:cxnSp macro="">
      <xdr:nvCxnSpPr>
        <xdr:cNvPr id="365" name="直線コネクタ 364">
          <a:extLst>
            <a:ext uri="{FF2B5EF4-FFF2-40B4-BE49-F238E27FC236}">
              <a16:creationId xmlns:a16="http://schemas.microsoft.com/office/drawing/2014/main" id="{867ACA61-5FA5-4695-B021-A042219930D4}"/>
            </a:ext>
          </a:extLst>
        </xdr:cNvPr>
        <xdr:cNvCxnSpPr/>
      </xdr:nvCxnSpPr>
      <xdr:spPr>
        <a:xfrm flipV="1">
          <a:off x="6972300" y="142167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8761E85D-2230-49C7-9068-3BC130B31BDA}"/>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D061438F-B893-4360-9689-44A712BB661F}"/>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B3C37901-3D5D-4036-BDA7-F3F0F45DAC43}"/>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3729BB3A-CB87-4624-B616-6BBCD3DD0E16}"/>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64606</xdr:rowOff>
    </xdr:from>
    <xdr:ext cx="469744" cy="259045"/>
    <xdr:sp macro="" textlink="">
      <xdr:nvSpPr>
        <xdr:cNvPr id="370" name="n_1mainValue【福祉施設】&#10;一人当たり面積">
          <a:extLst>
            <a:ext uri="{FF2B5EF4-FFF2-40B4-BE49-F238E27FC236}">
              <a16:creationId xmlns:a16="http://schemas.microsoft.com/office/drawing/2014/main" id="{15DE5CB8-77B8-49C2-952B-8DE006BCFD3D}"/>
            </a:ext>
          </a:extLst>
        </xdr:cNvPr>
        <xdr:cNvSpPr txBox="1"/>
      </xdr:nvSpPr>
      <xdr:spPr>
        <a:xfrm>
          <a:off x="9391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71" name="n_2mainValue【福祉施設】&#10;一人当たり面積">
          <a:extLst>
            <a:ext uri="{FF2B5EF4-FFF2-40B4-BE49-F238E27FC236}">
              <a16:creationId xmlns:a16="http://schemas.microsoft.com/office/drawing/2014/main" id="{6AFB72C0-2FCF-4534-ADC7-F44AF74147CF}"/>
            </a:ext>
          </a:extLst>
        </xdr:cNvPr>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53720</xdr:rowOff>
    </xdr:from>
    <xdr:ext cx="469744" cy="259045"/>
    <xdr:sp macro="" textlink="">
      <xdr:nvSpPr>
        <xdr:cNvPr id="372" name="n_3mainValue【福祉施設】&#10;一人当たり面積">
          <a:extLst>
            <a:ext uri="{FF2B5EF4-FFF2-40B4-BE49-F238E27FC236}">
              <a16:creationId xmlns:a16="http://schemas.microsoft.com/office/drawing/2014/main" id="{F78E3153-7801-49DC-8080-2A0588A55D5C}"/>
            </a:ext>
          </a:extLst>
        </xdr:cNvPr>
        <xdr:cNvSpPr txBox="1"/>
      </xdr:nvSpPr>
      <xdr:spPr>
        <a:xfrm>
          <a:off x="76264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73" name="n_4mainValue【福祉施設】&#10;一人当たり面積">
          <a:extLst>
            <a:ext uri="{FF2B5EF4-FFF2-40B4-BE49-F238E27FC236}">
              <a16:creationId xmlns:a16="http://schemas.microsoft.com/office/drawing/2014/main" id="{58613F4C-6E42-47B7-8C00-7C7B9538EE85}"/>
            </a:ext>
          </a:extLst>
        </xdr:cNvPr>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1AD3F01-1460-4B33-9045-98372BEF42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EDE74A6-A5FE-43B8-A009-AAE60B9B8E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6FE2C55-9FA8-4CF2-B044-A6521C49B8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B78A0CA-67B6-4793-A959-7810F73792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1A2CA4E-DD7F-429D-96D4-806EB9C3A8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6F77801-2E8C-4459-8EEB-7FE502530C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70A8538-9595-4013-8A00-90488D0EF9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DE4C60E-0F1D-4F6E-9132-9BE66690368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90E8726-3C2D-40DA-8113-3C4B56FE7D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71EAAFB-9B2F-4EA4-8B88-B4BFA40B4E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A50F64B-2FE5-4E34-946F-33BAF67585F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A452FAA-DA85-41A3-BB94-734905B7279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9DB11A06-4758-4C91-B833-3451B5B7BA7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4DF87CC-4B62-49FD-8905-330868C2FCD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7EB329F-AD1F-45C5-8583-050DD10B9F0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BDB2EE74-D6E8-4CCC-B6DC-4AA45C74CD3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4C48CA0-122E-421E-925C-629004AF672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D2D40CD4-D5F9-40B9-A1C1-677F8BBDE85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18E9628-44D0-4481-AA07-EFEA2E4ACD9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C7C63542-35BD-44E0-8F42-CA1B989D09F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12E1AB3E-870F-4C2A-9D28-941041ADFC8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4C6C6188-88A4-4856-9684-9F1666B653B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D5130F4C-2051-4106-B8B4-61985412622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82E54C4-C1DE-4F5C-92FD-5293CF82D0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D11EE6B-C939-4A2E-AB67-DAF3845D24FB}"/>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3C66B9F3-A3A4-4603-808C-0D864F15FE0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B72F0A5C-A87D-4188-A187-3C3E7DBEE76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E377CA7-8C09-4F29-AB5C-3177C9C97504}"/>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17EEAE65-504B-4B80-84D3-7D3B95071872}"/>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5F0A11A-E843-47E1-BD6F-83DF93BD0138}"/>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A7D2439-7292-4CCB-B364-7559CC85D01A}"/>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42DEDDF7-23E7-40E3-B0C1-F1D866008815}"/>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7CF6FE61-07B8-4013-A49B-6B4CDA416814}"/>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1013B76-E438-498D-A4B8-021FE358FD21}"/>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664F071B-5197-469A-B6E0-EDB4CF495098}"/>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96534BA-C3B1-4A77-BD46-31C7A26E85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05AE125-C087-4BBF-8653-33D15C39AE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9B80219-B895-4183-AA3F-D652874BAF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A868A5C-D3C1-4A8B-A42C-E5EBB9CDAB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BC34D21-5473-4799-86A5-640096D74E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414" name="楕円 413">
          <a:extLst>
            <a:ext uri="{FF2B5EF4-FFF2-40B4-BE49-F238E27FC236}">
              <a16:creationId xmlns:a16="http://schemas.microsoft.com/office/drawing/2014/main" id="{E453D6FC-6B79-48F8-9C5C-605C81A09C9C}"/>
            </a:ext>
          </a:extLst>
        </xdr:cNvPr>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5A114441-74D7-4B37-A055-E855210E8A36}"/>
            </a:ext>
          </a:extLst>
        </xdr:cNvPr>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6" name="楕円 415">
          <a:extLst>
            <a:ext uri="{FF2B5EF4-FFF2-40B4-BE49-F238E27FC236}">
              <a16:creationId xmlns:a16="http://schemas.microsoft.com/office/drawing/2014/main" id="{6217CBC2-8018-4283-881A-FFC04329400D}"/>
            </a:ext>
          </a:extLst>
        </xdr:cNvPr>
        <xdr:cNvSpPr/>
      </xdr:nvSpPr>
      <xdr:spPr>
        <a:xfrm>
          <a:off x="3746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72389</xdr:rowOff>
    </xdr:to>
    <xdr:cxnSp macro="">
      <xdr:nvCxnSpPr>
        <xdr:cNvPr id="417" name="直線コネクタ 416">
          <a:extLst>
            <a:ext uri="{FF2B5EF4-FFF2-40B4-BE49-F238E27FC236}">
              <a16:creationId xmlns:a16="http://schemas.microsoft.com/office/drawing/2014/main" id="{9A86827D-3712-4EB0-AF49-344048EA7477}"/>
            </a:ext>
          </a:extLst>
        </xdr:cNvPr>
        <xdr:cNvCxnSpPr/>
      </xdr:nvCxnSpPr>
      <xdr:spPr>
        <a:xfrm>
          <a:off x="3797300" y="18032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113030</xdr:rowOff>
    </xdr:from>
    <xdr:to>
      <xdr:col>15</xdr:col>
      <xdr:colOff>101600</xdr:colOff>
      <xdr:row>105</xdr:row>
      <xdr:rowOff>43180</xdr:rowOff>
    </xdr:to>
    <xdr:sp macro="" textlink="">
      <xdr:nvSpPr>
        <xdr:cNvPr id="418" name="楕円 417">
          <a:extLst>
            <a:ext uri="{FF2B5EF4-FFF2-40B4-BE49-F238E27FC236}">
              <a16:creationId xmlns:a16="http://schemas.microsoft.com/office/drawing/2014/main" id="{7ADCC90C-B47A-45ED-A45A-4A8553E7600B}"/>
            </a:ext>
          </a:extLst>
        </xdr:cNvPr>
        <xdr:cNvSpPr/>
      </xdr:nvSpPr>
      <xdr:spPr>
        <a:xfrm>
          <a:off x="2857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163830</xdr:rowOff>
    </xdr:from>
    <xdr:to>
      <xdr:col>19</xdr:col>
      <xdr:colOff>177800</xdr:colOff>
      <xdr:row>105</xdr:row>
      <xdr:rowOff>30480</xdr:rowOff>
    </xdr:to>
    <xdr:cxnSp macro="">
      <xdr:nvCxnSpPr>
        <xdr:cNvPr id="419" name="直線コネクタ 418">
          <a:extLst>
            <a:ext uri="{FF2B5EF4-FFF2-40B4-BE49-F238E27FC236}">
              <a16:creationId xmlns:a16="http://schemas.microsoft.com/office/drawing/2014/main" id="{DE5EF496-2874-49A3-A00B-907C54505FC7}"/>
            </a:ext>
          </a:extLst>
        </xdr:cNvPr>
        <xdr:cNvCxnSpPr/>
      </xdr:nvCxnSpPr>
      <xdr:spPr>
        <a:xfrm>
          <a:off x="2908300" y="1799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73025</xdr:rowOff>
    </xdr:from>
    <xdr:to>
      <xdr:col>10</xdr:col>
      <xdr:colOff>165100</xdr:colOff>
      <xdr:row>105</xdr:row>
      <xdr:rowOff>3175</xdr:rowOff>
    </xdr:to>
    <xdr:sp macro="" textlink="">
      <xdr:nvSpPr>
        <xdr:cNvPr id="420" name="楕円 419">
          <a:extLst>
            <a:ext uri="{FF2B5EF4-FFF2-40B4-BE49-F238E27FC236}">
              <a16:creationId xmlns:a16="http://schemas.microsoft.com/office/drawing/2014/main" id="{8D1CCADB-2FB6-45F8-87CC-30D02C2140C7}"/>
            </a:ext>
          </a:extLst>
        </xdr:cNvPr>
        <xdr:cNvSpPr/>
      </xdr:nvSpPr>
      <xdr:spPr>
        <a:xfrm>
          <a:off x="1968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123825</xdr:rowOff>
    </xdr:from>
    <xdr:to>
      <xdr:col>15</xdr:col>
      <xdr:colOff>50800</xdr:colOff>
      <xdr:row>104</xdr:row>
      <xdr:rowOff>163830</xdr:rowOff>
    </xdr:to>
    <xdr:cxnSp macro="">
      <xdr:nvCxnSpPr>
        <xdr:cNvPr id="421" name="直線コネクタ 420">
          <a:extLst>
            <a:ext uri="{FF2B5EF4-FFF2-40B4-BE49-F238E27FC236}">
              <a16:creationId xmlns:a16="http://schemas.microsoft.com/office/drawing/2014/main" id="{AE464C1D-E58A-4DFB-894D-3D0904074A06}"/>
            </a:ext>
          </a:extLst>
        </xdr:cNvPr>
        <xdr:cNvCxnSpPr/>
      </xdr:nvCxnSpPr>
      <xdr:spPr>
        <a:xfrm>
          <a:off x="2019300" y="17954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33020</xdr:rowOff>
    </xdr:from>
    <xdr:to>
      <xdr:col>6</xdr:col>
      <xdr:colOff>38100</xdr:colOff>
      <xdr:row>104</xdr:row>
      <xdr:rowOff>134620</xdr:rowOff>
    </xdr:to>
    <xdr:sp macro="" textlink="">
      <xdr:nvSpPr>
        <xdr:cNvPr id="422" name="楕円 421">
          <a:extLst>
            <a:ext uri="{FF2B5EF4-FFF2-40B4-BE49-F238E27FC236}">
              <a16:creationId xmlns:a16="http://schemas.microsoft.com/office/drawing/2014/main" id="{A3667729-A596-475A-900C-A76FDBBB0333}"/>
            </a:ext>
          </a:extLst>
        </xdr:cNvPr>
        <xdr:cNvSpPr/>
      </xdr:nvSpPr>
      <xdr:spPr>
        <a:xfrm>
          <a:off x="1079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83820</xdr:rowOff>
    </xdr:from>
    <xdr:to>
      <xdr:col>10</xdr:col>
      <xdr:colOff>114300</xdr:colOff>
      <xdr:row>104</xdr:row>
      <xdr:rowOff>123825</xdr:rowOff>
    </xdr:to>
    <xdr:cxnSp macro="">
      <xdr:nvCxnSpPr>
        <xdr:cNvPr id="423" name="直線コネクタ 422">
          <a:extLst>
            <a:ext uri="{FF2B5EF4-FFF2-40B4-BE49-F238E27FC236}">
              <a16:creationId xmlns:a16="http://schemas.microsoft.com/office/drawing/2014/main" id="{1BF42947-CBE5-4646-9781-126F87F63A7B}"/>
            </a:ext>
          </a:extLst>
        </xdr:cNvPr>
        <xdr:cNvCxnSpPr/>
      </xdr:nvCxnSpPr>
      <xdr:spPr>
        <a:xfrm>
          <a:off x="1130300" y="1791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9B15EDE2-3F59-4A2A-B841-3E68086E6C1C}"/>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D6D4BDFD-A490-4697-8763-F6F322AB6362}"/>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545902E2-2891-4927-B96B-BD8CD0A8030A}"/>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D8086B2A-0CE8-4069-B1EE-71D4E148A57A}"/>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428" name="n_1mainValue【市民会館】&#10;有形固定資産減価償却率">
          <a:extLst>
            <a:ext uri="{FF2B5EF4-FFF2-40B4-BE49-F238E27FC236}">
              <a16:creationId xmlns:a16="http://schemas.microsoft.com/office/drawing/2014/main" id="{FD78C02D-00FA-4BB6-9DE2-8FBFC9C592D3}"/>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34307</xdr:rowOff>
    </xdr:from>
    <xdr:ext cx="405111" cy="259045"/>
    <xdr:sp macro="" textlink="">
      <xdr:nvSpPr>
        <xdr:cNvPr id="429" name="n_2mainValue【市民会館】&#10;有形固定資産減価償却率">
          <a:extLst>
            <a:ext uri="{FF2B5EF4-FFF2-40B4-BE49-F238E27FC236}">
              <a16:creationId xmlns:a16="http://schemas.microsoft.com/office/drawing/2014/main" id="{43095686-D451-456D-95C1-6A5C15C76C8A}"/>
            </a:ext>
          </a:extLst>
        </xdr:cNvPr>
        <xdr:cNvSpPr txBox="1"/>
      </xdr:nvSpPr>
      <xdr:spPr>
        <a:xfrm>
          <a:off x="2705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165752</xdr:rowOff>
    </xdr:from>
    <xdr:ext cx="405111" cy="259045"/>
    <xdr:sp macro="" textlink="">
      <xdr:nvSpPr>
        <xdr:cNvPr id="430" name="n_3mainValue【市民会館】&#10;有形固定資産減価償却率">
          <a:extLst>
            <a:ext uri="{FF2B5EF4-FFF2-40B4-BE49-F238E27FC236}">
              <a16:creationId xmlns:a16="http://schemas.microsoft.com/office/drawing/2014/main" id="{56293396-5B03-4C8D-989D-C5B6A3AB90C2}"/>
            </a:ext>
          </a:extLst>
        </xdr:cNvPr>
        <xdr:cNvSpPr txBox="1"/>
      </xdr:nvSpPr>
      <xdr:spPr>
        <a:xfrm>
          <a:off x="1816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125747</xdr:rowOff>
    </xdr:from>
    <xdr:ext cx="405111" cy="259045"/>
    <xdr:sp macro="" textlink="">
      <xdr:nvSpPr>
        <xdr:cNvPr id="431" name="n_4mainValue【市民会館】&#10;有形固定資産減価償却率">
          <a:extLst>
            <a:ext uri="{FF2B5EF4-FFF2-40B4-BE49-F238E27FC236}">
              <a16:creationId xmlns:a16="http://schemas.microsoft.com/office/drawing/2014/main" id="{E5B829C3-8F08-48F7-A7C1-D717A290655C}"/>
            </a:ext>
          </a:extLst>
        </xdr:cNvPr>
        <xdr:cNvSpPr txBox="1"/>
      </xdr:nvSpPr>
      <xdr:spPr>
        <a:xfrm>
          <a:off x="927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D805D56-81FF-4010-BAE8-D94A732C24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F668AE0E-B62A-47CE-9A89-3F7A305867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69FEBD5-3829-4744-A41E-C05C8A48E5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E9FA081-82E1-4E18-9E79-AF8F41F677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E0E22B0A-F67E-40F2-992B-EAF8148023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B376A0A1-9E53-4240-847F-35E9E2B289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FDBDBEA6-067D-4CBC-B7CA-9E7081AE89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F12FA8AD-795C-4B11-9A84-45ED023DB2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8E66B14D-699B-41F7-B7B7-350C6423F0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1C4141B2-7D7F-4068-AC08-E0321A708B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B64CB4D6-C85D-4B1A-8E7A-D91371404A4A}"/>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164499CF-6CD3-4B6F-B95D-FA3407FF4CC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87A922B-6C8F-46BA-AC40-F1D01152014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3814057-9FE2-419E-8AD2-5D6AE7A2E6E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60E93EEF-881B-4E80-A94C-32545B16294D}"/>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112FAF9-5E67-4EF0-8B22-D4ACCDF3FDC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B161B91-D670-44DA-BB87-68DE082F06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6463BF23-0F78-4B47-A2E6-CCD926E9E04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269FEE98-6926-4EAB-8989-C1B692ACE8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AB78F1FA-909E-4756-8828-D23F9A3C9C44}"/>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1935371A-00A9-416B-B9E5-6A573DB47ECC}"/>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6CD48E8-7725-4D3E-9C23-CADA6FDCBC48}"/>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FA269CE-2369-43FA-9076-B9C42B8DFB6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1FC48F8-1C72-4551-A441-673992221ADB}"/>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997E3F10-BA99-4CD2-BECE-227CC4CB4852}"/>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C3D642B4-4A53-46BA-BF0A-2807040C1E93}"/>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ECD33967-CEB9-4233-BE26-0617CD826101}"/>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89E77DE3-FA5F-4695-95FB-75A8A77D14B8}"/>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F81EF463-3680-49F3-92EA-1B386610EB34}"/>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EE6B44A1-070C-44EB-A320-475187522BC8}"/>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DBE7CF3-68BA-485E-A6F0-33A23BAEC3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8C79E18-B467-4E55-B797-BFFB552B31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AA18883-9C6E-400F-8402-E7156590FD4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DFA9AA2-ED2F-42BF-9690-C102A4FC6F2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55605D2-AB39-4488-B3A9-F9EE2FCA3E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88264</xdr:rowOff>
    </xdr:from>
    <xdr:to>
      <xdr:col>55</xdr:col>
      <xdr:colOff>50800</xdr:colOff>
      <xdr:row>105</xdr:row>
      <xdr:rowOff>18414</xdr:rowOff>
    </xdr:to>
    <xdr:sp macro="" textlink="">
      <xdr:nvSpPr>
        <xdr:cNvPr id="467" name="楕円 466">
          <a:extLst>
            <a:ext uri="{FF2B5EF4-FFF2-40B4-BE49-F238E27FC236}">
              <a16:creationId xmlns:a16="http://schemas.microsoft.com/office/drawing/2014/main" id="{19E9AF64-8EEB-419A-ACA0-57F4684E6AB8}"/>
            </a:ext>
          </a:extLst>
        </xdr:cNvPr>
        <xdr:cNvSpPr/>
      </xdr:nvSpPr>
      <xdr:spPr>
        <a:xfrm>
          <a:off x="10426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111141</xdr:rowOff>
    </xdr:from>
    <xdr:ext cx="469744" cy="259045"/>
    <xdr:sp macro="" textlink="">
      <xdr:nvSpPr>
        <xdr:cNvPr id="468" name="【市民会館】&#10;一人当たり面積該当値テキスト">
          <a:extLst>
            <a:ext uri="{FF2B5EF4-FFF2-40B4-BE49-F238E27FC236}">
              <a16:creationId xmlns:a16="http://schemas.microsoft.com/office/drawing/2014/main" id="{35C125BF-6674-48F0-94F8-104DB6EE2409}"/>
            </a:ext>
          </a:extLst>
        </xdr:cNvPr>
        <xdr:cNvSpPr txBox="1"/>
      </xdr:nvSpPr>
      <xdr:spPr>
        <a:xfrm>
          <a:off x="10515600"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69" name="楕円 468">
          <a:extLst>
            <a:ext uri="{FF2B5EF4-FFF2-40B4-BE49-F238E27FC236}">
              <a16:creationId xmlns:a16="http://schemas.microsoft.com/office/drawing/2014/main" id="{B8AA4CA8-A067-440E-9D30-F85B397FE28A}"/>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139064</xdr:rowOff>
    </xdr:from>
    <xdr:to>
      <xdr:col>55</xdr:col>
      <xdr:colOff>0</xdr:colOff>
      <xdr:row>104</xdr:row>
      <xdr:rowOff>144780</xdr:rowOff>
    </xdr:to>
    <xdr:cxnSp macro="">
      <xdr:nvCxnSpPr>
        <xdr:cNvPr id="470" name="直線コネクタ 469">
          <a:extLst>
            <a:ext uri="{FF2B5EF4-FFF2-40B4-BE49-F238E27FC236}">
              <a16:creationId xmlns:a16="http://schemas.microsoft.com/office/drawing/2014/main" id="{A5D7D552-C922-42EF-893D-5B3B30C43DB0}"/>
            </a:ext>
          </a:extLst>
        </xdr:cNvPr>
        <xdr:cNvCxnSpPr/>
      </xdr:nvCxnSpPr>
      <xdr:spPr>
        <a:xfrm flipV="1">
          <a:off x="9639300" y="179698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99695</xdr:rowOff>
    </xdr:from>
    <xdr:to>
      <xdr:col>46</xdr:col>
      <xdr:colOff>38100</xdr:colOff>
      <xdr:row>105</xdr:row>
      <xdr:rowOff>29845</xdr:rowOff>
    </xdr:to>
    <xdr:sp macro="" textlink="">
      <xdr:nvSpPr>
        <xdr:cNvPr id="471" name="楕円 470">
          <a:extLst>
            <a:ext uri="{FF2B5EF4-FFF2-40B4-BE49-F238E27FC236}">
              <a16:creationId xmlns:a16="http://schemas.microsoft.com/office/drawing/2014/main" id="{BC8742F1-3ACC-452B-8481-3A8C6EAAC99C}"/>
            </a:ext>
          </a:extLst>
        </xdr:cNvPr>
        <xdr:cNvSpPr/>
      </xdr:nvSpPr>
      <xdr:spPr>
        <a:xfrm>
          <a:off x="8699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150495</xdr:rowOff>
    </xdr:to>
    <xdr:cxnSp macro="">
      <xdr:nvCxnSpPr>
        <xdr:cNvPr id="472" name="直線コネクタ 471">
          <a:extLst>
            <a:ext uri="{FF2B5EF4-FFF2-40B4-BE49-F238E27FC236}">
              <a16:creationId xmlns:a16="http://schemas.microsoft.com/office/drawing/2014/main" id="{14D9A829-347E-4E46-B1BC-6F353F021696}"/>
            </a:ext>
          </a:extLst>
        </xdr:cNvPr>
        <xdr:cNvCxnSpPr/>
      </xdr:nvCxnSpPr>
      <xdr:spPr>
        <a:xfrm flipV="1">
          <a:off x="8750300" y="1797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105411</xdr:rowOff>
    </xdr:from>
    <xdr:to>
      <xdr:col>41</xdr:col>
      <xdr:colOff>101600</xdr:colOff>
      <xdr:row>105</xdr:row>
      <xdr:rowOff>35561</xdr:rowOff>
    </xdr:to>
    <xdr:sp macro="" textlink="">
      <xdr:nvSpPr>
        <xdr:cNvPr id="473" name="楕円 472">
          <a:extLst>
            <a:ext uri="{FF2B5EF4-FFF2-40B4-BE49-F238E27FC236}">
              <a16:creationId xmlns:a16="http://schemas.microsoft.com/office/drawing/2014/main" id="{FA316BFF-EB1A-480A-B75D-B7DD9A475115}"/>
            </a:ext>
          </a:extLst>
        </xdr:cNvPr>
        <xdr:cNvSpPr/>
      </xdr:nvSpPr>
      <xdr:spPr>
        <a:xfrm>
          <a:off x="781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150495</xdr:rowOff>
    </xdr:from>
    <xdr:to>
      <xdr:col>45</xdr:col>
      <xdr:colOff>177800</xdr:colOff>
      <xdr:row>104</xdr:row>
      <xdr:rowOff>156211</xdr:rowOff>
    </xdr:to>
    <xdr:cxnSp macro="">
      <xdr:nvCxnSpPr>
        <xdr:cNvPr id="474" name="直線コネクタ 473">
          <a:extLst>
            <a:ext uri="{FF2B5EF4-FFF2-40B4-BE49-F238E27FC236}">
              <a16:creationId xmlns:a16="http://schemas.microsoft.com/office/drawing/2014/main" id="{8B9AF3AE-85D5-4779-BB34-A7CC5F06B3D8}"/>
            </a:ext>
          </a:extLst>
        </xdr:cNvPr>
        <xdr:cNvCxnSpPr/>
      </xdr:nvCxnSpPr>
      <xdr:spPr>
        <a:xfrm flipV="1">
          <a:off x="7861300" y="179812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111125</xdr:rowOff>
    </xdr:from>
    <xdr:to>
      <xdr:col>36</xdr:col>
      <xdr:colOff>165100</xdr:colOff>
      <xdr:row>105</xdr:row>
      <xdr:rowOff>41275</xdr:rowOff>
    </xdr:to>
    <xdr:sp macro="" textlink="">
      <xdr:nvSpPr>
        <xdr:cNvPr id="475" name="楕円 474">
          <a:extLst>
            <a:ext uri="{FF2B5EF4-FFF2-40B4-BE49-F238E27FC236}">
              <a16:creationId xmlns:a16="http://schemas.microsoft.com/office/drawing/2014/main" id="{CF08B581-C8DA-4685-95A7-C6892B7546BE}"/>
            </a:ext>
          </a:extLst>
        </xdr:cNvPr>
        <xdr:cNvSpPr/>
      </xdr:nvSpPr>
      <xdr:spPr>
        <a:xfrm>
          <a:off x="692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156211</xdr:rowOff>
    </xdr:from>
    <xdr:to>
      <xdr:col>41</xdr:col>
      <xdr:colOff>50800</xdr:colOff>
      <xdr:row>104</xdr:row>
      <xdr:rowOff>161925</xdr:rowOff>
    </xdr:to>
    <xdr:cxnSp macro="">
      <xdr:nvCxnSpPr>
        <xdr:cNvPr id="476" name="直線コネクタ 475">
          <a:extLst>
            <a:ext uri="{FF2B5EF4-FFF2-40B4-BE49-F238E27FC236}">
              <a16:creationId xmlns:a16="http://schemas.microsoft.com/office/drawing/2014/main" id="{BCF02847-60AD-45D5-8210-C714D40FF135}"/>
            </a:ext>
          </a:extLst>
        </xdr:cNvPr>
        <xdr:cNvCxnSpPr/>
      </xdr:nvCxnSpPr>
      <xdr:spPr>
        <a:xfrm flipV="1">
          <a:off x="6972300" y="17987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D0250049-6E51-4F8A-A21A-7A3F946397FB}"/>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C17B259E-23E3-450D-99B1-E77506D5C412}"/>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5FC831E8-BF15-46AF-ACF5-7A1C70176059}"/>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FD1E2DE4-2550-4CBA-84FF-04129745F552}"/>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81" name="n_1mainValue【市民会館】&#10;一人当たり面積">
          <a:extLst>
            <a:ext uri="{FF2B5EF4-FFF2-40B4-BE49-F238E27FC236}">
              <a16:creationId xmlns:a16="http://schemas.microsoft.com/office/drawing/2014/main" id="{FBCEF692-64A6-432F-A80D-CC9ACDF2B79A}"/>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46372</xdr:rowOff>
    </xdr:from>
    <xdr:ext cx="469744" cy="259045"/>
    <xdr:sp macro="" textlink="">
      <xdr:nvSpPr>
        <xdr:cNvPr id="482" name="n_2mainValue【市民会館】&#10;一人当たり面積">
          <a:extLst>
            <a:ext uri="{FF2B5EF4-FFF2-40B4-BE49-F238E27FC236}">
              <a16:creationId xmlns:a16="http://schemas.microsoft.com/office/drawing/2014/main" id="{AB883B09-5B78-4295-BD98-7725EB0E6D44}"/>
            </a:ext>
          </a:extLst>
        </xdr:cNvPr>
        <xdr:cNvSpPr txBox="1"/>
      </xdr:nvSpPr>
      <xdr:spPr>
        <a:xfrm>
          <a:off x="8515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52088</xdr:rowOff>
    </xdr:from>
    <xdr:ext cx="469744" cy="259045"/>
    <xdr:sp macro="" textlink="">
      <xdr:nvSpPr>
        <xdr:cNvPr id="483" name="n_3mainValue【市民会館】&#10;一人当たり面積">
          <a:extLst>
            <a:ext uri="{FF2B5EF4-FFF2-40B4-BE49-F238E27FC236}">
              <a16:creationId xmlns:a16="http://schemas.microsoft.com/office/drawing/2014/main" id="{3B796E09-750D-43A6-BD12-4E123031E671}"/>
            </a:ext>
          </a:extLst>
        </xdr:cNvPr>
        <xdr:cNvSpPr txBox="1"/>
      </xdr:nvSpPr>
      <xdr:spPr>
        <a:xfrm>
          <a:off x="7626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57802</xdr:rowOff>
    </xdr:from>
    <xdr:ext cx="469744" cy="259045"/>
    <xdr:sp macro="" textlink="">
      <xdr:nvSpPr>
        <xdr:cNvPr id="484" name="n_4mainValue【市民会館】&#10;一人当たり面積">
          <a:extLst>
            <a:ext uri="{FF2B5EF4-FFF2-40B4-BE49-F238E27FC236}">
              <a16:creationId xmlns:a16="http://schemas.microsoft.com/office/drawing/2014/main" id="{DCC1C899-75BC-4C40-B07B-594FF4D23381}"/>
            </a:ext>
          </a:extLst>
        </xdr:cNvPr>
        <xdr:cNvSpPr txBox="1"/>
      </xdr:nvSpPr>
      <xdr:spPr>
        <a:xfrm>
          <a:off x="6737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A6A20E4-65B6-418B-A472-6BA7DE3DA9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3AE6F44-BB13-472A-BE99-56AEF91FEB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5DE5D83C-289E-4833-A5C2-7BFE71C306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163C7382-A762-4D42-9430-3388E5A90D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4BD8E6AF-B31A-4DA5-BF0A-56298ACBC2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5E4CE9B2-A3FB-42FB-AB54-3D68EF443F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FF09E032-0B3B-4A63-A70C-08DF54BA0D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A27EBD54-8BA0-45D2-A932-4E982BEDCE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84B78B4B-3A6D-4C38-A688-5B624614DC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4CA5769F-4BE4-4AC1-B31B-555FD02682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7793CE37-BAA3-426A-AAC5-C4FE6DB4AB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9E493F28-A675-4283-895E-19FA52CBB94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BF1D6F18-47E7-4ACD-A7F4-6E942E8C459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91D5516-94D2-4E41-9A39-DF04E52A17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F0191BE-22C5-444B-AB23-4E6F39ADFE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D36EEBD-669C-4483-B906-45EF89DFCB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969738E7-45A6-4389-A0E0-01125A60F8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64BABD8-B053-4359-B24C-9D2AB34842F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372D1D1-F447-47D8-93A5-B9F087574E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5D1A73F9-9604-4938-984B-04D6B6A567D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108796B9-7DAF-47F0-93D5-9992FAB3AA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355D1AF8-C7A8-4137-BB6E-E3060B6F0D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DFD9100A-03EB-4C8C-9FBE-6C059DAAE2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11B1952-D11B-4E71-B3AF-B82DA6D562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8B1F61C3-E589-423F-97FB-3E7405D1A3C1}"/>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1609B71C-BE4F-478D-AC52-8AC4EFD5B87E}"/>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E4EA927F-7E14-4BE1-8793-B820E59A931C}"/>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F5214BD-302A-48A9-80AF-F6F432714505}"/>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26CC36B7-1E77-441C-A671-7EE3B80746A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2AE322A0-A73E-438D-B6A1-D7DDEAA3434C}"/>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96FDAEE1-579C-4CD7-9AFD-F66FB3D91A19}"/>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3AB5E5F4-D93C-4774-93D3-61201BCFF4F3}"/>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0E91E3D-A824-4EA3-B377-AB62E270D849}"/>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B6B0354F-BC83-4CB2-8940-82B3F9DC15F3}"/>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C1C9FAB5-E9B3-4A65-917C-D2DFFB592C4A}"/>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00FDDB7-D24C-41A5-A29B-2F9133885A8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AB1A5EE-9C7C-464F-973D-E619179861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82A5B83-DAB4-4C3E-A774-60589F0BAC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7AC8478-0F74-4B59-8F34-BEB4412E64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A844E43-F355-44A0-A950-F53E97F5E6F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5" name="楕円 524">
          <a:extLst>
            <a:ext uri="{FF2B5EF4-FFF2-40B4-BE49-F238E27FC236}">
              <a16:creationId xmlns:a16="http://schemas.microsoft.com/office/drawing/2014/main" id="{0F9B88C9-0FBC-4912-8CDD-37C754058295}"/>
            </a:ext>
          </a:extLst>
        </xdr:cNvPr>
        <xdr:cNvSpPr/>
      </xdr:nvSpPr>
      <xdr:spPr>
        <a:xfrm>
          <a:off x="16268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84472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35D9291C-10B6-47DC-8AA1-25F8708A9ECC}"/>
            </a:ext>
          </a:extLst>
        </xdr:cNvPr>
        <xdr:cNvSpPr txBox="1"/>
      </xdr:nvSpPr>
      <xdr:spPr>
        <a:xfrm>
          <a:off x="16357600"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527" name="楕円 526">
          <a:extLst>
            <a:ext uri="{FF2B5EF4-FFF2-40B4-BE49-F238E27FC236}">
              <a16:creationId xmlns:a16="http://schemas.microsoft.com/office/drawing/2014/main" id="{53F8EDAB-8BCF-476C-A017-62CB1128BED3}"/>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112395</xdr:rowOff>
    </xdr:to>
    <xdr:cxnSp macro="">
      <xdr:nvCxnSpPr>
        <xdr:cNvPr id="528" name="直線コネクタ 527">
          <a:extLst>
            <a:ext uri="{FF2B5EF4-FFF2-40B4-BE49-F238E27FC236}">
              <a16:creationId xmlns:a16="http://schemas.microsoft.com/office/drawing/2014/main" id="{65FC6FDA-BCB5-4AC6-9A23-D14DE5FEAB31}"/>
            </a:ext>
          </a:extLst>
        </xdr:cNvPr>
        <xdr:cNvCxnSpPr/>
      </xdr:nvCxnSpPr>
      <xdr:spPr>
        <a:xfrm>
          <a:off x="15481300" y="638556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29" name="楕円 528">
          <a:extLst>
            <a:ext uri="{FF2B5EF4-FFF2-40B4-BE49-F238E27FC236}">
              <a16:creationId xmlns:a16="http://schemas.microsoft.com/office/drawing/2014/main" id="{79A195ED-E3BB-4941-8670-31EE7A92438C}"/>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38</xdr:row>
      <xdr:rowOff>17145</xdr:rowOff>
    </xdr:to>
    <xdr:cxnSp macro="">
      <xdr:nvCxnSpPr>
        <xdr:cNvPr id="530" name="直線コネクタ 529">
          <a:extLst>
            <a:ext uri="{FF2B5EF4-FFF2-40B4-BE49-F238E27FC236}">
              <a16:creationId xmlns:a16="http://schemas.microsoft.com/office/drawing/2014/main" id="{495D6AD3-D2FE-4EB4-9D2F-08A02393A914}"/>
            </a:ext>
          </a:extLst>
        </xdr:cNvPr>
        <xdr:cNvCxnSpPr/>
      </xdr:nvCxnSpPr>
      <xdr:spPr>
        <a:xfrm flipV="1">
          <a:off x="14592300" y="638556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27305</xdr:rowOff>
    </xdr:from>
    <xdr:to>
      <xdr:col>72</xdr:col>
      <xdr:colOff>38100</xdr:colOff>
      <xdr:row>36</xdr:row>
      <xdr:rowOff>128905</xdr:rowOff>
    </xdr:to>
    <xdr:sp macro="" textlink="">
      <xdr:nvSpPr>
        <xdr:cNvPr id="531" name="楕円 530">
          <a:extLst>
            <a:ext uri="{FF2B5EF4-FFF2-40B4-BE49-F238E27FC236}">
              <a16:creationId xmlns:a16="http://schemas.microsoft.com/office/drawing/2014/main" id="{9AF0F53B-F3B7-4D06-8C31-EEAFF716C506}"/>
            </a:ext>
          </a:extLst>
        </xdr:cNvPr>
        <xdr:cNvSpPr/>
      </xdr:nvSpPr>
      <xdr:spPr>
        <a:xfrm>
          <a:off x="13652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78105</xdr:rowOff>
    </xdr:from>
    <xdr:to>
      <xdr:col>76</xdr:col>
      <xdr:colOff>114300</xdr:colOff>
      <xdr:row>38</xdr:row>
      <xdr:rowOff>17145</xdr:rowOff>
    </xdr:to>
    <xdr:cxnSp macro="">
      <xdr:nvCxnSpPr>
        <xdr:cNvPr id="532" name="直線コネクタ 531">
          <a:extLst>
            <a:ext uri="{FF2B5EF4-FFF2-40B4-BE49-F238E27FC236}">
              <a16:creationId xmlns:a16="http://schemas.microsoft.com/office/drawing/2014/main" id="{BE300C69-715D-474C-8700-8847DED9B189}"/>
            </a:ext>
          </a:extLst>
        </xdr:cNvPr>
        <xdr:cNvCxnSpPr/>
      </xdr:nvCxnSpPr>
      <xdr:spPr>
        <a:xfrm>
          <a:off x="13703300" y="625030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126365</xdr:rowOff>
    </xdr:from>
    <xdr:to>
      <xdr:col>67</xdr:col>
      <xdr:colOff>101600</xdr:colOff>
      <xdr:row>36</xdr:row>
      <xdr:rowOff>56515</xdr:rowOff>
    </xdr:to>
    <xdr:sp macro="" textlink="">
      <xdr:nvSpPr>
        <xdr:cNvPr id="533" name="楕円 532">
          <a:extLst>
            <a:ext uri="{FF2B5EF4-FFF2-40B4-BE49-F238E27FC236}">
              <a16:creationId xmlns:a16="http://schemas.microsoft.com/office/drawing/2014/main" id="{85317A0E-CBB5-44E5-A834-AEDD339BB812}"/>
            </a:ext>
          </a:extLst>
        </xdr:cNvPr>
        <xdr:cNvSpPr/>
      </xdr:nvSpPr>
      <xdr:spPr>
        <a:xfrm>
          <a:off x="12763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5715</xdr:rowOff>
    </xdr:from>
    <xdr:to>
      <xdr:col>71</xdr:col>
      <xdr:colOff>177800</xdr:colOff>
      <xdr:row>36</xdr:row>
      <xdr:rowOff>78105</xdr:rowOff>
    </xdr:to>
    <xdr:cxnSp macro="">
      <xdr:nvCxnSpPr>
        <xdr:cNvPr id="534" name="直線コネクタ 533">
          <a:extLst>
            <a:ext uri="{FF2B5EF4-FFF2-40B4-BE49-F238E27FC236}">
              <a16:creationId xmlns:a16="http://schemas.microsoft.com/office/drawing/2014/main" id="{C62C099E-BF66-4CC5-8606-F3CFFA0EAD9B}"/>
            </a:ext>
          </a:extLst>
        </xdr:cNvPr>
        <xdr:cNvCxnSpPr/>
      </xdr:nvCxnSpPr>
      <xdr:spPr>
        <a:xfrm>
          <a:off x="12814300" y="617791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A962E1BE-0E6A-4827-A036-693357E43751}"/>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1E9AC04-B132-4237-890A-A50BF073C47D}"/>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453D986-B56C-4EF4-8003-FE0CD4F59E66}"/>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A77E440-7FB1-4BA6-9F69-8C01FE2BF77E}"/>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5155DD8-A13A-43E8-81FA-3757BA564896}"/>
            </a:ext>
          </a:extLst>
        </xdr:cNvPr>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F7C2B33-53B1-4F93-B667-EB4CF8A9F6BA}"/>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145432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81B1B0A-2624-44B2-8C20-76F2EDCD44A8}"/>
            </a:ext>
          </a:extLst>
        </xdr:cNvPr>
        <xdr:cNvSpPr txBox="1"/>
      </xdr:nvSpPr>
      <xdr:spPr>
        <a:xfrm>
          <a:off x="13500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73042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16E94C0A-E2C0-4867-915C-4B3F29B1D7BB}"/>
            </a:ext>
          </a:extLst>
        </xdr:cNvPr>
        <xdr:cNvSpPr txBox="1"/>
      </xdr:nvSpPr>
      <xdr:spPr>
        <a:xfrm>
          <a:off x="12611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A2B5BF0-5B4B-48F1-AB46-F5828C97B6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74911292-CE59-4656-A47E-4C50E85A9A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D6FDD424-AA2E-47C5-BDE7-BDBDE20F91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7D7EB584-626A-4116-AD3E-527D368EAA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7DF5704F-6C79-4063-944E-D063BE1F4A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865A7540-F408-4DB5-94B4-889F84E4E7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95ACD41-9BED-4CF7-ACA2-EBD0597344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4C7FA2D0-0957-4C3A-AAF8-E0067EDC74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753014F-4C30-4450-AE01-ED04B2FABB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5103A262-1C5A-4249-B3E4-8BEACF06CA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9537C568-053A-48CB-AB75-6205FDB9101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50B84E3A-4A44-47A3-A7B8-A98EC86B897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C575617-EBD2-4119-A215-A4BFE2B5181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FE31DFF0-7EBE-48DC-B59A-B643407F6143}"/>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94DAB473-17BE-4B72-A0E9-4EEE3FEA97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6F88123F-3169-4BF0-96CB-5361F228404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F3EF8042-6F28-4061-B007-C862E21CAD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9F610C9-3D66-4003-AF46-B316E3ECBA5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C08BE9B-3909-403B-81AB-8C4558B99BF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859E0FE5-824D-4F5B-8863-BD69219EC8F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E42B29EA-084E-45A7-9395-D948526256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9138B740-CDFC-4944-98F4-DEA09E6957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799C31A4-0926-476A-A444-F39B2F8197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5BF43126-ED1C-4708-A6D4-C2F865BCCAA4}"/>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20318DBE-ADE6-41AD-A5D2-83D02D4BA259}"/>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586A44B4-39EA-4D89-99E4-2F851666E62E}"/>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23A28E4F-AC3E-483B-B3DA-1426CBA4EC7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C6F4621B-93C9-4228-991A-F229C0129D0E}"/>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F33394EA-6FDD-48FB-8042-9EE8E19BE541}"/>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D1757890-BAA7-4C02-A461-2A1A16F945D9}"/>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92A36A90-A695-40AA-9E2B-C4ECB96C60AD}"/>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45050109-A4AA-44D7-A9C8-AAE6FA86469D}"/>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57ECD542-EFD7-4F99-A921-09000B7C3C02}"/>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B9110FF-6945-4FDF-8B2E-01820269B0E9}"/>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9E85BAF-3DD5-445E-B535-C3EEEE5614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1939120-04ED-4C41-82DD-C3EB3A7305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A62A9D4-B379-450D-A64C-F09ABD9A80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6F3E183-0B36-4F1E-BCBF-6B025EBAF9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94090CC-F84E-48CE-8B38-4EACAAF65A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168587</xdr:rowOff>
    </xdr:from>
    <xdr:to>
      <xdr:col>116</xdr:col>
      <xdr:colOff>114300</xdr:colOff>
      <xdr:row>37</xdr:row>
      <xdr:rowOff>98737</xdr:rowOff>
    </xdr:to>
    <xdr:sp macro="" textlink="">
      <xdr:nvSpPr>
        <xdr:cNvPr id="582" name="楕円 581">
          <a:extLst>
            <a:ext uri="{FF2B5EF4-FFF2-40B4-BE49-F238E27FC236}">
              <a16:creationId xmlns:a16="http://schemas.microsoft.com/office/drawing/2014/main" id="{A38EE5ED-276D-4835-A4D4-BD09105BF410}"/>
            </a:ext>
          </a:extLst>
        </xdr:cNvPr>
        <xdr:cNvSpPr/>
      </xdr:nvSpPr>
      <xdr:spPr>
        <a:xfrm>
          <a:off x="22110700" y="634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20014</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C75E0CC1-2A52-495B-9430-68B6120F1853}"/>
            </a:ext>
          </a:extLst>
        </xdr:cNvPr>
        <xdr:cNvSpPr txBox="1"/>
      </xdr:nvSpPr>
      <xdr:spPr>
        <a:xfrm>
          <a:off x="22199600" y="619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7874</xdr:rowOff>
    </xdr:from>
    <xdr:to>
      <xdr:col>112</xdr:col>
      <xdr:colOff>38100</xdr:colOff>
      <xdr:row>37</xdr:row>
      <xdr:rowOff>109474</xdr:rowOff>
    </xdr:to>
    <xdr:sp macro="" textlink="">
      <xdr:nvSpPr>
        <xdr:cNvPr id="584" name="楕円 583">
          <a:extLst>
            <a:ext uri="{FF2B5EF4-FFF2-40B4-BE49-F238E27FC236}">
              <a16:creationId xmlns:a16="http://schemas.microsoft.com/office/drawing/2014/main" id="{10A39C21-EEF3-4D94-9242-372CD3B1867D}"/>
            </a:ext>
          </a:extLst>
        </xdr:cNvPr>
        <xdr:cNvSpPr/>
      </xdr:nvSpPr>
      <xdr:spPr>
        <a:xfrm>
          <a:off x="21272500" y="63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47937</xdr:rowOff>
    </xdr:from>
    <xdr:to>
      <xdr:col>116</xdr:col>
      <xdr:colOff>63500</xdr:colOff>
      <xdr:row>37</xdr:row>
      <xdr:rowOff>58674</xdr:rowOff>
    </xdr:to>
    <xdr:cxnSp macro="">
      <xdr:nvCxnSpPr>
        <xdr:cNvPr id="585" name="直線コネクタ 584">
          <a:extLst>
            <a:ext uri="{FF2B5EF4-FFF2-40B4-BE49-F238E27FC236}">
              <a16:creationId xmlns:a16="http://schemas.microsoft.com/office/drawing/2014/main" id="{AC4D7942-9288-4F20-82D6-23516A89810C}"/>
            </a:ext>
          </a:extLst>
        </xdr:cNvPr>
        <xdr:cNvCxnSpPr/>
      </xdr:nvCxnSpPr>
      <xdr:spPr>
        <a:xfrm flipV="1">
          <a:off x="21323300" y="6391587"/>
          <a:ext cx="8382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10907</xdr:rowOff>
    </xdr:from>
    <xdr:to>
      <xdr:col>107</xdr:col>
      <xdr:colOff>101600</xdr:colOff>
      <xdr:row>38</xdr:row>
      <xdr:rowOff>112507</xdr:rowOff>
    </xdr:to>
    <xdr:sp macro="" textlink="">
      <xdr:nvSpPr>
        <xdr:cNvPr id="586" name="楕円 585">
          <a:extLst>
            <a:ext uri="{FF2B5EF4-FFF2-40B4-BE49-F238E27FC236}">
              <a16:creationId xmlns:a16="http://schemas.microsoft.com/office/drawing/2014/main" id="{3855AE63-AD86-4177-9347-7E12042D65DA}"/>
            </a:ext>
          </a:extLst>
        </xdr:cNvPr>
        <xdr:cNvSpPr/>
      </xdr:nvSpPr>
      <xdr:spPr>
        <a:xfrm>
          <a:off x="20383500" y="65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58674</xdr:rowOff>
    </xdr:from>
    <xdr:to>
      <xdr:col>111</xdr:col>
      <xdr:colOff>177800</xdr:colOff>
      <xdr:row>38</xdr:row>
      <xdr:rowOff>61707</xdr:rowOff>
    </xdr:to>
    <xdr:cxnSp macro="">
      <xdr:nvCxnSpPr>
        <xdr:cNvPr id="587" name="直線コネクタ 586">
          <a:extLst>
            <a:ext uri="{FF2B5EF4-FFF2-40B4-BE49-F238E27FC236}">
              <a16:creationId xmlns:a16="http://schemas.microsoft.com/office/drawing/2014/main" id="{F31821E1-ED7E-462D-8BD5-64152AA61639}"/>
            </a:ext>
          </a:extLst>
        </xdr:cNvPr>
        <xdr:cNvCxnSpPr/>
      </xdr:nvCxnSpPr>
      <xdr:spPr>
        <a:xfrm flipV="1">
          <a:off x="20434300" y="6402324"/>
          <a:ext cx="889000" cy="17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157081</xdr:rowOff>
    </xdr:from>
    <xdr:to>
      <xdr:col>102</xdr:col>
      <xdr:colOff>165100</xdr:colOff>
      <xdr:row>37</xdr:row>
      <xdr:rowOff>87231</xdr:rowOff>
    </xdr:to>
    <xdr:sp macro="" textlink="">
      <xdr:nvSpPr>
        <xdr:cNvPr id="588" name="楕円 587">
          <a:extLst>
            <a:ext uri="{FF2B5EF4-FFF2-40B4-BE49-F238E27FC236}">
              <a16:creationId xmlns:a16="http://schemas.microsoft.com/office/drawing/2014/main" id="{76A3AF91-FFAA-4325-8F59-14CEE6B658D2}"/>
            </a:ext>
          </a:extLst>
        </xdr:cNvPr>
        <xdr:cNvSpPr/>
      </xdr:nvSpPr>
      <xdr:spPr>
        <a:xfrm>
          <a:off x="19494500" y="63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36431</xdr:rowOff>
    </xdr:from>
    <xdr:to>
      <xdr:col>107</xdr:col>
      <xdr:colOff>50800</xdr:colOff>
      <xdr:row>38</xdr:row>
      <xdr:rowOff>61707</xdr:rowOff>
    </xdr:to>
    <xdr:cxnSp macro="">
      <xdr:nvCxnSpPr>
        <xdr:cNvPr id="589" name="直線コネクタ 588">
          <a:extLst>
            <a:ext uri="{FF2B5EF4-FFF2-40B4-BE49-F238E27FC236}">
              <a16:creationId xmlns:a16="http://schemas.microsoft.com/office/drawing/2014/main" id="{004CBC0E-C676-4FB2-A166-DE28E0EB2C41}"/>
            </a:ext>
          </a:extLst>
        </xdr:cNvPr>
        <xdr:cNvCxnSpPr/>
      </xdr:nvCxnSpPr>
      <xdr:spPr>
        <a:xfrm>
          <a:off x="19545300" y="6380081"/>
          <a:ext cx="889000" cy="19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168793</xdr:rowOff>
    </xdr:from>
    <xdr:to>
      <xdr:col>98</xdr:col>
      <xdr:colOff>38100</xdr:colOff>
      <xdr:row>37</xdr:row>
      <xdr:rowOff>98943</xdr:rowOff>
    </xdr:to>
    <xdr:sp macro="" textlink="">
      <xdr:nvSpPr>
        <xdr:cNvPr id="590" name="楕円 589">
          <a:extLst>
            <a:ext uri="{FF2B5EF4-FFF2-40B4-BE49-F238E27FC236}">
              <a16:creationId xmlns:a16="http://schemas.microsoft.com/office/drawing/2014/main" id="{972334E3-95D3-4382-9EA0-3B284737F6E3}"/>
            </a:ext>
          </a:extLst>
        </xdr:cNvPr>
        <xdr:cNvSpPr/>
      </xdr:nvSpPr>
      <xdr:spPr>
        <a:xfrm>
          <a:off x="18605500" y="63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36431</xdr:rowOff>
    </xdr:from>
    <xdr:to>
      <xdr:col>102</xdr:col>
      <xdr:colOff>114300</xdr:colOff>
      <xdr:row>37</xdr:row>
      <xdr:rowOff>48143</xdr:rowOff>
    </xdr:to>
    <xdr:cxnSp macro="">
      <xdr:nvCxnSpPr>
        <xdr:cNvPr id="591" name="直線コネクタ 590">
          <a:extLst>
            <a:ext uri="{FF2B5EF4-FFF2-40B4-BE49-F238E27FC236}">
              <a16:creationId xmlns:a16="http://schemas.microsoft.com/office/drawing/2014/main" id="{2BFB5133-3C2C-460E-9D4B-4AB65D4DAD25}"/>
            </a:ext>
          </a:extLst>
        </xdr:cNvPr>
        <xdr:cNvCxnSpPr/>
      </xdr:nvCxnSpPr>
      <xdr:spPr>
        <a:xfrm flipV="1">
          <a:off x="18656300" y="6380081"/>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6E2561B3-4B29-4865-AB52-6E421B1F21CB}"/>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DDBE26BE-F7F6-4B1B-919C-F81BCB30900F}"/>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5CC8D2B4-0F94-475E-811F-30A1942DBBC2}"/>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4C28E3F-0473-4815-80F7-8CF3178DE2FD}"/>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126001</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13268CE5-A7F9-4348-AD2A-E850E588302F}"/>
            </a:ext>
          </a:extLst>
        </xdr:cNvPr>
        <xdr:cNvSpPr txBox="1"/>
      </xdr:nvSpPr>
      <xdr:spPr>
        <a:xfrm>
          <a:off x="21011095" y="612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129034</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9540603D-4374-4266-8795-7BF6C3D82335}"/>
            </a:ext>
          </a:extLst>
        </xdr:cNvPr>
        <xdr:cNvSpPr txBox="1"/>
      </xdr:nvSpPr>
      <xdr:spPr>
        <a:xfrm>
          <a:off x="20167111" y="63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103758</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2B34E0D-A838-49CA-9379-3DFF6351DBA3}"/>
            </a:ext>
          </a:extLst>
        </xdr:cNvPr>
        <xdr:cNvSpPr txBox="1"/>
      </xdr:nvSpPr>
      <xdr:spPr>
        <a:xfrm>
          <a:off x="19245795" y="610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115470</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2C3F18AE-DE01-4052-A630-A3CE8EAB18F1}"/>
            </a:ext>
          </a:extLst>
        </xdr:cNvPr>
        <xdr:cNvSpPr txBox="1"/>
      </xdr:nvSpPr>
      <xdr:spPr>
        <a:xfrm>
          <a:off x="18356795" y="611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198020F5-039F-4000-9208-98C448410B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92893AAE-DB4A-49DC-905E-C88644866B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DDED888-BE8E-4701-9A3A-97D52479E9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30CE684-FBC4-43E2-B608-2AE4137FB1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257836A9-D615-4E28-BF96-D4AA1A96A2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3AA31C44-784E-44D9-8499-98DF8E166D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75D8CD2-35B4-4AD9-A8C7-104325EACE6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2669068-94A5-42CC-BC26-348DFA5539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184E1D2-6EA0-457A-88B0-701EDB56D9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D4B6AFBB-D2C7-43E3-800F-202BFF29C5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BD00049-28BC-4FE5-A110-9FC4417141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5EDB9825-8D00-425A-99F4-1076271EA65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9EB861A2-0C05-444B-9211-E707D1ADDC3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57C11DE-98DC-4FBA-A017-9EA12AD3555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FFFED899-64A1-4021-AFFC-14B6D8C0320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EA41B3A0-8AC8-4D56-834F-3259FA924A4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61175562-63B6-49E2-8F1D-5E2E68C871F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40EC649D-7D12-4B66-B288-E402FC4C2CD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4F531D8B-741E-4EC9-B379-B45109B44CD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D422FD9-3B43-49D6-9656-EA56C44EE3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2E60C071-8907-4C3B-8191-32ED705C358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CE7A7DFE-03BB-4645-8E89-648EE0AB04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EF4DCE95-72B1-4714-AA5D-552E29107734}"/>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31DA2FB7-8DC6-4FC2-82F3-1C1BA90BFED9}"/>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18058BD8-D95B-4F0A-A043-86E8656D6EFA}"/>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18D1F3EE-6E43-44D3-9FA6-4C5B3B8C6C56}"/>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26154A6-7E8D-49E5-962B-B8DD4DFBDE24}"/>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AF2FFBF4-A20E-4598-A0BD-7960DB6EC58C}"/>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AA21B952-FDA1-4F17-B79E-863509E89BA8}"/>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815492BA-1031-43DC-9AEE-FDBB26D70BC6}"/>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D88A733D-B18F-460B-8867-A141454B85E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1542CBAF-3938-41F5-848A-1D3BEABD951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A990A495-B046-4140-81EE-35D3F9D3DA9E}"/>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8D805AD-C706-46E9-B488-2C8F6766A1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7F7E65C-CFB3-47FC-B1A2-E785F1FBD6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8D9569FF-C195-454E-AB67-005003F2A6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BBB37D6-E5C4-4990-8804-1A3CC02646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679254C-38D5-4454-A671-D2FABE4D830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168656</xdr:rowOff>
    </xdr:from>
    <xdr:to>
      <xdr:col>85</xdr:col>
      <xdr:colOff>177800</xdr:colOff>
      <xdr:row>60</xdr:row>
      <xdr:rowOff>98806</xdr:rowOff>
    </xdr:to>
    <xdr:sp macro="" textlink="">
      <xdr:nvSpPr>
        <xdr:cNvPr id="638" name="楕円 637">
          <a:extLst>
            <a:ext uri="{FF2B5EF4-FFF2-40B4-BE49-F238E27FC236}">
              <a16:creationId xmlns:a16="http://schemas.microsoft.com/office/drawing/2014/main" id="{D50EED97-A7D8-4F2A-895E-C5E84035EB7C}"/>
            </a:ext>
          </a:extLst>
        </xdr:cNvPr>
        <xdr:cNvSpPr/>
      </xdr:nvSpPr>
      <xdr:spPr>
        <a:xfrm>
          <a:off x="16268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147083</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724590A5-8A6A-4FFB-89A9-0A0A67F2BACD}"/>
            </a:ext>
          </a:extLst>
        </xdr:cNvPr>
        <xdr:cNvSpPr txBox="1"/>
      </xdr:nvSpPr>
      <xdr:spPr>
        <a:xfrm>
          <a:off x="16357600"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122936</xdr:rowOff>
    </xdr:from>
    <xdr:to>
      <xdr:col>81</xdr:col>
      <xdr:colOff>101600</xdr:colOff>
      <xdr:row>60</xdr:row>
      <xdr:rowOff>53086</xdr:rowOff>
    </xdr:to>
    <xdr:sp macro="" textlink="">
      <xdr:nvSpPr>
        <xdr:cNvPr id="640" name="楕円 639">
          <a:extLst>
            <a:ext uri="{FF2B5EF4-FFF2-40B4-BE49-F238E27FC236}">
              <a16:creationId xmlns:a16="http://schemas.microsoft.com/office/drawing/2014/main" id="{0EA16A31-AB33-4820-BFCE-0455374E4E1D}"/>
            </a:ext>
          </a:extLst>
        </xdr:cNvPr>
        <xdr:cNvSpPr/>
      </xdr:nvSpPr>
      <xdr:spPr>
        <a:xfrm>
          <a:off x="15430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xdr:rowOff>
    </xdr:from>
    <xdr:to>
      <xdr:col>85</xdr:col>
      <xdr:colOff>127000</xdr:colOff>
      <xdr:row>60</xdr:row>
      <xdr:rowOff>48006</xdr:rowOff>
    </xdr:to>
    <xdr:cxnSp macro="">
      <xdr:nvCxnSpPr>
        <xdr:cNvPr id="641" name="直線コネクタ 640">
          <a:extLst>
            <a:ext uri="{FF2B5EF4-FFF2-40B4-BE49-F238E27FC236}">
              <a16:creationId xmlns:a16="http://schemas.microsoft.com/office/drawing/2014/main" id="{F9B8FB54-5553-47B2-AFA0-F9ADD78BAA1C}"/>
            </a:ext>
          </a:extLst>
        </xdr:cNvPr>
        <xdr:cNvCxnSpPr/>
      </xdr:nvCxnSpPr>
      <xdr:spPr>
        <a:xfrm>
          <a:off x="15481300" y="102892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93218</xdr:rowOff>
    </xdr:from>
    <xdr:to>
      <xdr:col>76</xdr:col>
      <xdr:colOff>165100</xdr:colOff>
      <xdr:row>60</xdr:row>
      <xdr:rowOff>23368</xdr:rowOff>
    </xdr:to>
    <xdr:sp macro="" textlink="">
      <xdr:nvSpPr>
        <xdr:cNvPr id="642" name="楕円 641">
          <a:extLst>
            <a:ext uri="{FF2B5EF4-FFF2-40B4-BE49-F238E27FC236}">
              <a16:creationId xmlns:a16="http://schemas.microsoft.com/office/drawing/2014/main" id="{EB01848E-3C58-4EE6-A4B3-0C2976CE3F46}"/>
            </a:ext>
          </a:extLst>
        </xdr:cNvPr>
        <xdr:cNvSpPr/>
      </xdr:nvSpPr>
      <xdr:spPr>
        <a:xfrm>
          <a:off x="14541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144018</xdr:rowOff>
    </xdr:from>
    <xdr:to>
      <xdr:col>81</xdr:col>
      <xdr:colOff>50800</xdr:colOff>
      <xdr:row>60</xdr:row>
      <xdr:rowOff>2286</xdr:rowOff>
    </xdr:to>
    <xdr:cxnSp macro="">
      <xdr:nvCxnSpPr>
        <xdr:cNvPr id="643" name="直線コネクタ 642">
          <a:extLst>
            <a:ext uri="{FF2B5EF4-FFF2-40B4-BE49-F238E27FC236}">
              <a16:creationId xmlns:a16="http://schemas.microsoft.com/office/drawing/2014/main" id="{5BA0E7DC-AD4B-45BB-992A-A91B0497A727}"/>
            </a:ext>
          </a:extLst>
        </xdr:cNvPr>
        <xdr:cNvCxnSpPr/>
      </xdr:nvCxnSpPr>
      <xdr:spPr>
        <a:xfrm>
          <a:off x="14592300" y="102595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47498</xdr:rowOff>
    </xdr:from>
    <xdr:to>
      <xdr:col>72</xdr:col>
      <xdr:colOff>38100</xdr:colOff>
      <xdr:row>59</xdr:row>
      <xdr:rowOff>149098</xdr:rowOff>
    </xdr:to>
    <xdr:sp macro="" textlink="">
      <xdr:nvSpPr>
        <xdr:cNvPr id="644" name="楕円 643">
          <a:extLst>
            <a:ext uri="{FF2B5EF4-FFF2-40B4-BE49-F238E27FC236}">
              <a16:creationId xmlns:a16="http://schemas.microsoft.com/office/drawing/2014/main" id="{DA553B18-A766-4F0C-91D2-C56ED6F289C4}"/>
            </a:ext>
          </a:extLst>
        </xdr:cNvPr>
        <xdr:cNvSpPr/>
      </xdr:nvSpPr>
      <xdr:spPr>
        <a:xfrm>
          <a:off x="13652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98298</xdr:rowOff>
    </xdr:from>
    <xdr:to>
      <xdr:col>76</xdr:col>
      <xdr:colOff>114300</xdr:colOff>
      <xdr:row>59</xdr:row>
      <xdr:rowOff>144018</xdr:rowOff>
    </xdr:to>
    <xdr:cxnSp macro="">
      <xdr:nvCxnSpPr>
        <xdr:cNvPr id="645" name="直線コネクタ 644">
          <a:extLst>
            <a:ext uri="{FF2B5EF4-FFF2-40B4-BE49-F238E27FC236}">
              <a16:creationId xmlns:a16="http://schemas.microsoft.com/office/drawing/2014/main" id="{115A6318-3403-4A99-904C-917DEFC2E200}"/>
            </a:ext>
          </a:extLst>
        </xdr:cNvPr>
        <xdr:cNvCxnSpPr/>
      </xdr:nvCxnSpPr>
      <xdr:spPr>
        <a:xfrm>
          <a:off x="13703300" y="10213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xdr:rowOff>
    </xdr:from>
    <xdr:to>
      <xdr:col>67</xdr:col>
      <xdr:colOff>101600</xdr:colOff>
      <xdr:row>59</xdr:row>
      <xdr:rowOff>103378</xdr:rowOff>
    </xdr:to>
    <xdr:sp macro="" textlink="">
      <xdr:nvSpPr>
        <xdr:cNvPr id="646" name="楕円 645">
          <a:extLst>
            <a:ext uri="{FF2B5EF4-FFF2-40B4-BE49-F238E27FC236}">
              <a16:creationId xmlns:a16="http://schemas.microsoft.com/office/drawing/2014/main" id="{4D9A6C75-053E-457E-B453-40E10A448962}"/>
            </a:ext>
          </a:extLst>
        </xdr:cNvPr>
        <xdr:cNvSpPr/>
      </xdr:nvSpPr>
      <xdr:spPr>
        <a:xfrm>
          <a:off x="12763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52578</xdr:rowOff>
    </xdr:from>
    <xdr:to>
      <xdr:col>71</xdr:col>
      <xdr:colOff>177800</xdr:colOff>
      <xdr:row>59</xdr:row>
      <xdr:rowOff>98298</xdr:rowOff>
    </xdr:to>
    <xdr:cxnSp macro="">
      <xdr:nvCxnSpPr>
        <xdr:cNvPr id="647" name="直線コネクタ 646">
          <a:extLst>
            <a:ext uri="{FF2B5EF4-FFF2-40B4-BE49-F238E27FC236}">
              <a16:creationId xmlns:a16="http://schemas.microsoft.com/office/drawing/2014/main" id="{2E105189-C05E-46B7-8DAE-982F74E94232}"/>
            </a:ext>
          </a:extLst>
        </xdr:cNvPr>
        <xdr:cNvCxnSpPr/>
      </xdr:nvCxnSpPr>
      <xdr:spPr>
        <a:xfrm>
          <a:off x="12814300" y="101681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58B396C5-D3AC-49FA-BAB1-0CCCD8FE03CB}"/>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37625AFA-D216-45C6-91FC-3FE1761DBF8C}"/>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4AEC37D1-3E70-474D-B01D-28C675E73963}"/>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3A3BDA7B-054B-46C3-9C29-F2CD5543223A}"/>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44213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D6A98E0-DFAE-45C9-A9F8-6E4A0DCDD549}"/>
            </a:ext>
          </a:extLst>
        </xdr:cNvPr>
        <xdr:cNvSpPr txBox="1"/>
      </xdr:nvSpPr>
      <xdr:spPr>
        <a:xfrm>
          <a:off x="152660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14495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74000975-0CC7-4BF5-B01D-8B335A0D5A04}"/>
            </a:ext>
          </a:extLst>
        </xdr:cNvPr>
        <xdr:cNvSpPr txBox="1"/>
      </xdr:nvSpPr>
      <xdr:spPr>
        <a:xfrm>
          <a:off x="14389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140225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2FF84051-5252-49BB-B97F-DF507AA17937}"/>
            </a:ext>
          </a:extLst>
        </xdr:cNvPr>
        <xdr:cNvSpPr txBox="1"/>
      </xdr:nvSpPr>
      <xdr:spPr>
        <a:xfrm>
          <a:off x="13500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F39F4510-3F66-484B-B21B-04C16867F9BA}"/>
            </a:ext>
          </a:extLst>
        </xdr:cNvPr>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DDAC1012-DB50-4FBA-8E39-A769AD71A8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79595BC0-4A5D-4319-9D0C-F746CD090A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25AFFC3-4014-4C7C-BCED-C7E7006E4E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31F7D38D-2DCE-4DB8-BF51-2E89CFC77D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640B6B33-4B65-4A0B-8FE2-CB9BF742A0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86C756A-0B04-4D82-BE66-6E2D0E4E35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4C5E2EE7-6436-4E67-A806-FCCB9CD7EB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DE78324-4787-49A1-B448-30BAA959D7A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41EF3314-EF14-4CB4-9896-273503077A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BA89EE3-0782-4BB9-8017-671904E8DC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2CD85C6-9916-4AA6-8CEB-DEF138EAD81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BAC781A1-DFE4-4519-A5AB-B3F5D7BC27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DEF9165-1B5E-458D-A0DD-DDA89B43398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E2FC0E32-4222-4583-9D9B-8E19D359E97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626059BA-5333-4C3A-A89E-72FFFDD90C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A679742A-F240-4619-AA64-6EDB9A8A101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9BA8C151-23C8-46ED-B4B4-F28918AC28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F463CA35-774D-4AB1-A992-05804BC8B79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44930477-883C-4471-A95F-B021FFDCB4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1AF5882C-3E28-40E1-8761-69596D74CDE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8538DC77-3B21-40EA-8FA0-9A9086784E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B3A76914-C08E-4E22-9C34-5FAF716E1F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69092DF-000E-4332-B262-A959E9D3CC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5679BA8B-912D-4169-A4EA-A387CFD3A6B4}"/>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9DF8F113-9DF7-45F9-9A1E-EEDC453C9633}"/>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99756415-457C-4778-BB7A-CA380CD6C5B1}"/>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E4746336-D3B4-48D6-A293-BD9BEB9102E3}"/>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6A3089B2-736B-47BD-A586-C9AD3963C75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61B9C0E-8498-4471-A49F-E61252F00EEC}"/>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EC3F33E7-D70F-4CB0-9C4A-882B3A552BDC}"/>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AE8595C8-7872-4FA9-AF97-A3FC1C246A3B}"/>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3C3CCF0F-049F-4CE6-A548-B769B2FDCF2E}"/>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881ACF4-B287-4F82-814C-6B6164FB7793}"/>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780F8093-821D-48F5-9797-AE0838CDC963}"/>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DFA59DD-C5C1-4B1F-BCD3-7927C3BE95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AD20D305-F237-4D44-BBB8-B1E054DC42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4446525D-8B66-409B-B8B8-0CCCB5DDF8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77076919-FE6A-430B-9610-4ABE268971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AC1F33F-63B1-4BFF-83EE-AA4D2CB4D7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95" name="楕円 694">
          <a:extLst>
            <a:ext uri="{FF2B5EF4-FFF2-40B4-BE49-F238E27FC236}">
              <a16:creationId xmlns:a16="http://schemas.microsoft.com/office/drawing/2014/main" id="{CE38A765-6D38-4FFB-9086-673FEDDD5447}"/>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55A5E1CA-D0FE-4DDF-9F00-FE06514E74E6}"/>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97" name="楕円 696">
          <a:extLst>
            <a:ext uri="{FF2B5EF4-FFF2-40B4-BE49-F238E27FC236}">
              <a16:creationId xmlns:a16="http://schemas.microsoft.com/office/drawing/2014/main" id="{6B136FC7-0939-4BAF-8AB7-6D1B6ACC74F1}"/>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698" name="直線コネクタ 697">
          <a:extLst>
            <a:ext uri="{FF2B5EF4-FFF2-40B4-BE49-F238E27FC236}">
              <a16:creationId xmlns:a16="http://schemas.microsoft.com/office/drawing/2014/main" id="{38F6C5B4-4F4B-45D8-96FF-B8A5ED6C621B}"/>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99" name="楕円 698">
          <a:extLst>
            <a:ext uri="{FF2B5EF4-FFF2-40B4-BE49-F238E27FC236}">
              <a16:creationId xmlns:a16="http://schemas.microsoft.com/office/drawing/2014/main" id="{BE0B08F5-CFEA-4AE7-85F6-6523AD6B7B3D}"/>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118110</xdr:rowOff>
    </xdr:to>
    <xdr:cxnSp macro="">
      <xdr:nvCxnSpPr>
        <xdr:cNvPr id="700" name="直線コネクタ 699">
          <a:extLst>
            <a:ext uri="{FF2B5EF4-FFF2-40B4-BE49-F238E27FC236}">
              <a16:creationId xmlns:a16="http://schemas.microsoft.com/office/drawing/2014/main" id="{2DE9FB15-DDD3-4871-8D82-0302532E8116}"/>
            </a:ext>
          </a:extLst>
        </xdr:cNvPr>
        <xdr:cNvCxnSpPr/>
      </xdr:nvCxnSpPr>
      <xdr:spPr>
        <a:xfrm flipV="1">
          <a:off x="20434300" y="10911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1" name="楕円 700">
          <a:extLst>
            <a:ext uri="{FF2B5EF4-FFF2-40B4-BE49-F238E27FC236}">
              <a16:creationId xmlns:a16="http://schemas.microsoft.com/office/drawing/2014/main" id="{371C3490-AA45-4373-8E66-2230DA1966AE}"/>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02" name="直線コネクタ 701">
          <a:extLst>
            <a:ext uri="{FF2B5EF4-FFF2-40B4-BE49-F238E27FC236}">
              <a16:creationId xmlns:a16="http://schemas.microsoft.com/office/drawing/2014/main" id="{B9BBE696-B697-415F-8B8C-33BE4BE04FB9}"/>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03" name="楕円 702">
          <a:extLst>
            <a:ext uri="{FF2B5EF4-FFF2-40B4-BE49-F238E27FC236}">
              <a16:creationId xmlns:a16="http://schemas.microsoft.com/office/drawing/2014/main" id="{D8CF40AC-0A34-4380-9E87-A6AA0A1B53D4}"/>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04" name="直線コネクタ 703">
          <a:extLst>
            <a:ext uri="{FF2B5EF4-FFF2-40B4-BE49-F238E27FC236}">
              <a16:creationId xmlns:a16="http://schemas.microsoft.com/office/drawing/2014/main" id="{86F73D52-E06F-465F-B14A-05D91FB3F0A8}"/>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732CC1B1-9E89-4914-95DD-525D8D00FCF0}"/>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981DCFD0-3D91-4D4C-B402-A6FFA9EF35BB}"/>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EFC9E680-F4D6-4C0F-ACAB-281D4A7238FF}"/>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10F2776-C7B3-483B-8B43-59CCB7D8EF11}"/>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09" name="n_1mainValue【保健センター・保健所】&#10;一人当たり面積">
          <a:extLst>
            <a:ext uri="{FF2B5EF4-FFF2-40B4-BE49-F238E27FC236}">
              <a16:creationId xmlns:a16="http://schemas.microsoft.com/office/drawing/2014/main" id="{0C52EB53-3DDC-47E1-8072-D3EB629AF9F6}"/>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10" name="n_2mainValue【保健センター・保健所】&#10;一人当たり面積">
          <a:extLst>
            <a:ext uri="{FF2B5EF4-FFF2-40B4-BE49-F238E27FC236}">
              <a16:creationId xmlns:a16="http://schemas.microsoft.com/office/drawing/2014/main" id="{D3AA5660-67B4-40E1-BB05-FA5CC9A02989}"/>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1" name="n_3mainValue【保健センター・保健所】&#10;一人当たり面積">
          <a:extLst>
            <a:ext uri="{FF2B5EF4-FFF2-40B4-BE49-F238E27FC236}">
              <a16:creationId xmlns:a16="http://schemas.microsoft.com/office/drawing/2014/main" id="{FB44A85A-7FA1-419E-B268-2914F5AD62BB}"/>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12" name="n_4mainValue【保健センター・保健所】&#10;一人当たり面積">
          <a:extLst>
            <a:ext uri="{FF2B5EF4-FFF2-40B4-BE49-F238E27FC236}">
              <a16:creationId xmlns:a16="http://schemas.microsoft.com/office/drawing/2014/main" id="{C506C895-892C-4B98-8DA0-762B4C54F2A6}"/>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6228C2F7-A362-42EB-A396-947226381E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78A96C6D-8C63-41F8-A373-703A196113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3343A6CD-E61A-4825-9AD6-B25519C8C9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FB5AEED0-D35B-4E87-9C04-99835BE8ED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3D10365-26AD-45C5-9DD2-DDF44EAE79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32135C7-76AF-4B92-9FE9-4C8E2E1802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C8497691-B0A9-42FF-BF80-626ACFE620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97D53B56-BA5D-4C6E-87B3-FCA6FF5033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C7E80FF-9A31-43F4-B715-1B6CE7E0E7E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79CD3B4D-238F-4001-B6EC-AFD4CB38A4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97D99DA7-AD0F-4426-A6C2-706286DC2F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3DD13CCB-7694-461E-9170-6B5B8BEAE1B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BF398D3-AC94-4568-A593-DCF0A44DFA5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FA0EE347-E9D5-4E39-805A-414BA754AF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785AE66-864D-4782-8505-326A8A5DDF0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C5886EF1-723D-446D-9D13-E8124AF5C6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35CB8C13-42DD-4F46-8729-F82F3E46FA9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C98AF6F2-B9D7-4AB8-B011-2466CF6F7C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AF10965C-9BEC-4942-9794-19F28CBC0C1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AA093E70-BC58-41C0-9E62-78ABF060C72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C2FB273A-C452-4323-B241-F6F6122151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37FC7D70-84C1-4097-A68A-DBD15FA8AB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CEDA203F-0DE3-4372-9086-710F1EF55DE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C305B6D3-E1A5-485C-8B53-231D138D09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D3C7B16E-B2BF-4017-A800-0BB012C89995}"/>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38886497-C3EF-4273-A10E-0DB4402BEE94}"/>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A4ECF548-5E2D-43FD-B903-39EEC03B889A}"/>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F9006EEB-60C0-4516-AD4F-4A9645DF586D}"/>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BE6B5DE1-C9EA-4FC4-9FB2-143B0BD544D9}"/>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6322E25C-295A-4900-A5F5-712ED8D2D132}"/>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BBF8CB66-8EC7-4FFC-9AF6-47886345A552}"/>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E3823597-1DF8-455E-BCEA-5BD182FD5049}"/>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18BEACC5-68A0-46D9-8322-25DCF832F6F7}"/>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48F4D04C-1F66-4C08-ABDA-085F33A40E44}"/>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17F0FF0F-49A0-44C7-8BED-27F64070687D}"/>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23F528ED-A03B-4C2F-B14D-DC12B87C15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314F596-2845-4C85-938A-A6793B8873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FF35D38-9D4F-4F56-AFBD-F6F23F3285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A12ED5E-32CB-4401-A10D-3D20586524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83F3334-DB6B-4D13-867A-AF7CD8E482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753" name="楕円 752">
          <a:extLst>
            <a:ext uri="{FF2B5EF4-FFF2-40B4-BE49-F238E27FC236}">
              <a16:creationId xmlns:a16="http://schemas.microsoft.com/office/drawing/2014/main" id="{6F196D47-5866-4F60-8DCA-1F1FB4F4AEC0}"/>
            </a:ext>
          </a:extLst>
        </xdr:cNvPr>
        <xdr:cNvSpPr/>
      </xdr:nvSpPr>
      <xdr:spPr>
        <a:xfrm>
          <a:off x="16268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165752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7197CFF-303A-43D1-9592-3C8F932FF2CA}"/>
            </a:ext>
          </a:extLst>
        </xdr:cNvPr>
        <xdr:cNvSpPr txBox="1"/>
      </xdr:nvSpPr>
      <xdr:spPr>
        <a:xfrm>
          <a:off x="1635760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755" name="楕円 754">
          <a:extLst>
            <a:ext uri="{FF2B5EF4-FFF2-40B4-BE49-F238E27FC236}">
              <a16:creationId xmlns:a16="http://schemas.microsoft.com/office/drawing/2014/main" id="{34F72CF2-3790-49E4-A209-3BF42BBE21A3}"/>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66675</xdr:rowOff>
    </xdr:to>
    <xdr:cxnSp macro="">
      <xdr:nvCxnSpPr>
        <xdr:cNvPr id="756" name="直線コネクタ 755">
          <a:extLst>
            <a:ext uri="{FF2B5EF4-FFF2-40B4-BE49-F238E27FC236}">
              <a16:creationId xmlns:a16="http://schemas.microsoft.com/office/drawing/2014/main" id="{CF0AB50E-33BC-4C57-990D-244718A7363B}"/>
            </a:ext>
          </a:extLst>
        </xdr:cNvPr>
        <xdr:cNvCxnSpPr/>
      </xdr:nvCxnSpPr>
      <xdr:spPr>
        <a:xfrm>
          <a:off x="15481300" y="141198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57" name="楕円 756">
          <a:extLst>
            <a:ext uri="{FF2B5EF4-FFF2-40B4-BE49-F238E27FC236}">
              <a16:creationId xmlns:a16="http://schemas.microsoft.com/office/drawing/2014/main" id="{93D4309D-69BB-4C42-9A16-B23CFC51E744}"/>
            </a:ext>
          </a:extLst>
        </xdr:cNvPr>
        <xdr:cNvSpPr/>
      </xdr:nvSpPr>
      <xdr:spPr>
        <a:xfrm>
          <a:off x="14541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30480</xdr:rowOff>
    </xdr:from>
    <xdr:to>
      <xdr:col>81</xdr:col>
      <xdr:colOff>50800</xdr:colOff>
      <xdr:row>82</xdr:row>
      <xdr:rowOff>60961</xdr:rowOff>
    </xdr:to>
    <xdr:cxnSp macro="">
      <xdr:nvCxnSpPr>
        <xdr:cNvPr id="758" name="直線コネクタ 757">
          <a:extLst>
            <a:ext uri="{FF2B5EF4-FFF2-40B4-BE49-F238E27FC236}">
              <a16:creationId xmlns:a16="http://schemas.microsoft.com/office/drawing/2014/main" id="{DEB5AC2F-1D6D-40F3-B9F9-CF3283B62B61}"/>
            </a:ext>
          </a:extLst>
        </xdr:cNvPr>
        <xdr:cNvCxnSpPr/>
      </xdr:nvCxnSpPr>
      <xdr:spPr>
        <a:xfrm>
          <a:off x="14592300" y="14089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759" name="楕円 758">
          <a:extLst>
            <a:ext uri="{FF2B5EF4-FFF2-40B4-BE49-F238E27FC236}">
              <a16:creationId xmlns:a16="http://schemas.microsoft.com/office/drawing/2014/main" id="{1DD03C70-BAE2-4B4E-A91D-8B501EE3967B}"/>
            </a:ext>
          </a:extLst>
        </xdr:cNvPr>
        <xdr:cNvSpPr/>
      </xdr:nvSpPr>
      <xdr:spPr>
        <a:xfrm>
          <a:off x="13652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82</xdr:row>
      <xdr:rowOff>30480</xdr:rowOff>
    </xdr:to>
    <xdr:cxnSp macro="">
      <xdr:nvCxnSpPr>
        <xdr:cNvPr id="760" name="直線コネクタ 759">
          <a:extLst>
            <a:ext uri="{FF2B5EF4-FFF2-40B4-BE49-F238E27FC236}">
              <a16:creationId xmlns:a16="http://schemas.microsoft.com/office/drawing/2014/main" id="{CDD50EC7-2A5D-4863-B704-8B06EC13CF87}"/>
            </a:ext>
          </a:extLst>
        </xdr:cNvPr>
        <xdr:cNvCxnSpPr/>
      </xdr:nvCxnSpPr>
      <xdr:spPr>
        <a:xfrm>
          <a:off x="13703300" y="1404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761" name="楕円 760">
          <a:extLst>
            <a:ext uri="{FF2B5EF4-FFF2-40B4-BE49-F238E27FC236}">
              <a16:creationId xmlns:a16="http://schemas.microsoft.com/office/drawing/2014/main" id="{6DC699EE-D8A8-4735-BECE-CA5601443C7F}"/>
            </a:ext>
          </a:extLst>
        </xdr:cNvPr>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139064</xdr:rowOff>
    </xdr:from>
    <xdr:to>
      <xdr:col>71</xdr:col>
      <xdr:colOff>177800</xdr:colOff>
      <xdr:row>81</xdr:row>
      <xdr:rowOff>160020</xdr:rowOff>
    </xdr:to>
    <xdr:cxnSp macro="">
      <xdr:nvCxnSpPr>
        <xdr:cNvPr id="762" name="直線コネクタ 761">
          <a:extLst>
            <a:ext uri="{FF2B5EF4-FFF2-40B4-BE49-F238E27FC236}">
              <a16:creationId xmlns:a16="http://schemas.microsoft.com/office/drawing/2014/main" id="{5D04AA93-541A-4E0C-AFEA-23EB91A05DD2}"/>
            </a:ext>
          </a:extLst>
        </xdr:cNvPr>
        <xdr:cNvCxnSpPr/>
      </xdr:nvCxnSpPr>
      <xdr:spPr>
        <a:xfrm>
          <a:off x="12814300" y="140265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FAE93FDF-8C66-427C-A6BE-D969D1946564}"/>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FE4F5309-C180-402B-A617-BD9003966196}"/>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D41C038B-F2D3-4041-9386-2A717BC1D3A2}"/>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19F744CF-04BC-4C2C-856D-16B4E67C8B4C}"/>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767" name="n_1mainValue【消防施設】&#10;有形固定資産減価償却率">
          <a:extLst>
            <a:ext uri="{FF2B5EF4-FFF2-40B4-BE49-F238E27FC236}">
              <a16:creationId xmlns:a16="http://schemas.microsoft.com/office/drawing/2014/main" id="{44D399E8-1869-4C9D-AF46-7929DC9486CB}"/>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768" name="n_2mainValue【消防施設】&#10;有形固定資産減価償却率">
          <a:extLst>
            <a:ext uri="{FF2B5EF4-FFF2-40B4-BE49-F238E27FC236}">
              <a16:creationId xmlns:a16="http://schemas.microsoft.com/office/drawing/2014/main" id="{E47109F6-B354-4119-B53F-4D3A818A5F82}"/>
            </a:ext>
          </a:extLst>
        </xdr:cNvPr>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769" name="n_3mainValue【消防施設】&#10;有形固定資産減価償却率">
          <a:extLst>
            <a:ext uri="{FF2B5EF4-FFF2-40B4-BE49-F238E27FC236}">
              <a16:creationId xmlns:a16="http://schemas.microsoft.com/office/drawing/2014/main" id="{A757CC73-3039-4EA0-A1AB-FE73D0B1631A}"/>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770" name="n_4mainValue【消防施設】&#10;有形固定資産減価償却率">
          <a:extLst>
            <a:ext uri="{FF2B5EF4-FFF2-40B4-BE49-F238E27FC236}">
              <a16:creationId xmlns:a16="http://schemas.microsoft.com/office/drawing/2014/main" id="{853C8BF3-6E77-42C4-8A7D-B5261DF07A80}"/>
            </a:ext>
          </a:extLst>
        </xdr:cNvPr>
        <xdr:cNvSpPr txBox="1"/>
      </xdr:nvSpPr>
      <xdr:spPr>
        <a:xfrm>
          <a:off x="12611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D9BC13F6-4458-415A-BC9C-9889618139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97DF98A6-8A7C-4C4A-8E0D-FBF3E412C9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8FEC303B-28CF-4555-BF5C-A834D8F504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EFA79E88-13CD-4574-B479-AF417851AB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7C1C7B42-B10A-4848-A8A5-106FC8064D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4DC9783B-2116-46D8-9BBD-173F0D8801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FA567048-7C6C-4289-9B51-5C2DFD1539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CBF158BE-8272-4C2C-B678-BB0480B399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A0651BE1-032B-456C-8E31-26BF10FE9C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DF7DAD6-F00B-4061-8FAA-DEB0471C59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6B0002B0-BBCA-4EC7-8090-E45CA040073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953E9C07-4764-48F6-83F9-336D499921C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A39504B1-5801-4B45-A1D9-3C34F40EAB7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98489C93-FE8F-4D0C-86BD-123E67E713C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EEB1B6F6-B983-4993-A355-A9BB0070617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22F01CDE-8984-466D-94CB-3F7225C3B75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58069227-CA85-46A3-AA4E-F7ABAAD08EF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998C4205-1588-40C5-B4D0-ADBB5C1C3E6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93062A0C-A11E-4884-A92D-F550FE0630E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1AFA3E72-1CBA-428F-A87F-7962FEE634D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675A4F79-A9CC-4BEE-B03A-2E704C90D8A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E9219901-9A9D-4584-916B-64DF063F035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FE70788-4A90-43B3-B83F-E3E6569DAA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E3A5BDF4-9774-42CC-B758-D00DF65D9B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CCE6CD6E-771B-4981-BF9B-ABDC3DF4876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160B569F-58A5-49F2-B4EE-9FA9DDBE70AB}"/>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493A4008-776D-40C8-8C6A-38DD7B9FD2EB}"/>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F0C6D44-97FD-4160-ABFC-E2188E4D7C5C}"/>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FA48E347-B1F5-420C-A75D-6FD8E873409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F041E20-DEC8-4C8A-976A-0A9F1E895DC3}"/>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A56CDA7E-B001-4D1B-B472-855D78C7ABF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20949341-B6CA-4F54-82AF-762FA8ACE878}"/>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FD63EA54-9A12-457B-95B9-3013F6253255}"/>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9180FE94-3838-4D56-A0B5-DF404B6A4D1D}"/>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4315D479-DD86-457A-917E-0CCF4376FD93}"/>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D304BFA-0E1E-4D2B-B6A9-8B6C9BB3C1F2}"/>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64DBA4B-BDB4-421F-9FE1-5DBB8F3A22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1BE3336-EA6E-48A5-8298-ED381AE8B0B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20EAE74-E3FA-4638-BCC4-879C4BAF323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F705D1C-4DCE-42EA-9E64-816DDF621D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AB653B9-B425-4A91-AEA4-66013E3A316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161471</xdr:rowOff>
    </xdr:from>
    <xdr:to>
      <xdr:col>116</xdr:col>
      <xdr:colOff>114300</xdr:colOff>
      <xdr:row>83</xdr:row>
      <xdr:rowOff>91621</xdr:rowOff>
    </xdr:to>
    <xdr:sp macro="" textlink="">
      <xdr:nvSpPr>
        <xdr:cNvPr id="812" name="楕円 811">
          <a:extLst>
            <a:ext uri="{FF2B5EF4-FFF2-40B4-BE49-F238E27FC236}">
              <a16:creationId xmlns:a16="http://schemas.microsoft.com/office/drawing/2014/main" id="{6CA4A4E2-AE69-4D49-B7DF-8AC274B51DAF}"/>
            </a:ext>
          </a:extLst>
        </xdr:cNvPr>
        <xdr:cNvSpPr/>
      </xdr:nvSpPr>
      <xdr:spPr>
        <a:xfrm>
          <a:off x="221107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12898</xdr:rowOff>
    </xdr:from>
    <xdr:ext cx="469744" cy="259045"/>
    <xdr:sp macro="" textlink="">
      <xdr:nvSpPr>
        <xdr:cNvPr id="813" name="【消防施設】&#10;一人当たり面積該当値テキスト">
          <a:extLst>
            <a:ext uri="{FF2B5EF4-FFF2-40B4-BE49-F238E27FC236}">
              <a16:creationId xmlns:a16="http://schemas.microsoft.com/office/drawing/2014/main" id="{5596430D-1626-4372-BBCB-99BD517EF0E4}"/>
            </a:ext>
          </a:extLst>
        </xdr:cNvPr>
        <xdr:cNvSpPr txBox="1"/>
      </xdr:nvSpPr>
      <xdr:spPr>
        <a:xfrm>
          <a:off x="22199600"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814" name="楕円 813">
          <a:extLst>
            <a:ext uri="{FF2B5EF4-FFF2-40B4-BE49-F238E27FC236}">
              <a16:creationId xmlns:a16="http://schemas.microsoft.com/office/drawing/2014/main" id="{C18A5BEC-FD49-4EF7-9D3F-C1E26B442677}"/>
            </a:ext>
          </a:extLst>
        </xdr:cNvPr>
        <xdr:cNvSpPr/>
      </xdr:nvSpPr>
      <xdr:spPr>
        <a:xfrm>
          <a:off x="21272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40821</xdr:rowOff>
    </xdr:from>
    <xdr:to>
      <xdr:col>116</xdr:col>
      <xdr:colOff>63500</xdr:colOff>
      <xdr:row>83</xdr:row>
      <xdr:rowOff>40821</xdr:rowOff>
    </xdr:to>
    <xdr:cxnSp macro="">
      <xdr:nvCxnSpPr>
        <xdr:cNvPr id="815" name="直線コネクタ 814">
          <a:extLst>
            <a:ext uri="{FF2B5EF4-FFF2-40B4-BE49-F238E27FC236}">
              <a16:creationId xmlns:a16="http://schemas.microsoft.com/office/drawing/2014/main" id="{A60ED3B9-A809-49EF-92A4-83F07B8DD928}"/>
            </a:ext>
          </a:extLst>
        </xdr:cNvPr>
        <xdr:cNvCxnSpPr/>
      </xdr:nvCxnSpPr>
      <xdr:spPr>
        <a:xfrm>
          <a:off x="21323300" y="14271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22679</xdr:rowOff>
    </xdr:from>
    <xdr:to>
      <xdr:col>107</xdr:col>
      <xdr:colOff>101600</xdr:colOff>
      <xdr:row>83</xdr:row>
      <xdr:rowOff>124279</xdr:rowOff>
    </xdr:to>
    <xdr:sp macro="" textlink="">
      <xdr:nvSpPr>
        <xdr:cNvPr id="816" name="楕円 815">
          <a:extLst>
            <a:ext uri="{FF2B5EF4-FFF2-40B4-BE49-F238E27FC236}">
              <a16:creationId xmlns:a16="http://schemas.microsoft.com/office/drawing/2014/main" id="{F8E1FE8C-2410-4156-A6F7-1F901F2DC9A7}"/>
            </a:ext>
          </a:extLst>
        </xdr:cNvPr>
        <xdr:cNvSpPr/>
      </xdr:nvSpPr>
      <xdr:spPr>
        <a:xfrm>
          <a:off x="20383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73479</xdr:rowOff>
    </xdr:to>
    <xdr:cxnSp macro="">
      <xdr:nvCxnSpPr>
        <xdr:cNvPr id="817" name="直線コネクタ 816">
          <a:extLst>
            <a:ext uri="{FF2B5EF4-FFF2-40B4-BE49-F238E27FC236}">
              <a16:creationId xmlns:a16="http://schemas.microsoft.com/office/drawing/2014/main" id="{C6DC1AD5-9C3D-4F1C-92A6-E3EAC6F00316}"/>
            </a:ext>
          </a:extLst>
        </xdr:cNvPr>
        <xdr:cNvCxnSpPr/>
      </xdr:nvCxnSpPr>
      <xdr:spPr>
        <a:xfrm flipV="1">
          <a:off x="20434300" y="14271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22679</xdr:rowOff>
    </xdr:from>
    <xdr:to>
      <xdr:col>102</xdr:col>
      <xdr:colOff>165100</xdr:colOff>
      <xdr:row>83</xdr:row>
      <xdr:rowOff>124279</xdr:rowOff>
    </xdr:to>
    <xdr:sp macro="" textlink="">
      <xdr:nvSpPr>
        <xdr:cNvPr id="818" name="楕円 817">
          <a:extLst>
            <a:ext uri="{FF2B5EF4-FFF2-40B4-BE49-F238E27FC236}">
              <a16:creationId xmlns:a16="http://schemas.microsoft.com/office/drawing/2014/main" id="{F0867A99-E991-4106-9638-2967CFBD908A}"/>
            </a:ext>
          </a:extLst>
        </xdr:cNvPr>
        <xdr:cNvSpPr/>
      </xdr:nvSpPr>
      <xdr:spPr>
        <a:xfrm>
          <a:off x="19494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73479</xdr:rowOff>
    </xdr:from>
    <xdr:to>
      <xdr:col>107</xdr:col>
      <xdr:colOff>50800</xdr:colOff>
      <xdr:row>83</xdr:row>
      <xdr:rowOff>73479</xdr:rowOff>
    </xdr:to>
    <xdr:cxnSp macro="">
      <xdr:nvCxnSpPr>
        <xdr:cNvPr id="819" name="直線コネクタ 818">
          <a:extLst>
            <a:ext uri="{FF2B5EF4-FFF2-40B4-BE49-F238E27FC236}">
              <a16:creationId xmlns:a16="http://schemas.microsoft.com/office/drawing/2014/main" id="{5F2713B3-456F-442D-A72C-5701FF68D665}"/>
            </a:ext>
          </a:extLst>
        </xdr:cNvPr>
        <xdr:cNvCxnSpPr/>
      </xdr:nvCxnSpPr>
      <xdr:spPr>
        <a:xfrm>
          <a:off x="19545300" y="14303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20" name="楕円 819">
          <a:extLst>
            <a:ext uri="{FF2B5EF4-FFF2-40B4-BE49-F238E27FC236}">
              <a16:creationId xmlns:a16="http://schemas.microsoft.com/office/drawing/2014/main" id="{A3A8023F-5526-415C-9BC6-3AF2CE3E3ED8}"/>
            </a:ext>
          </a:extLst>
        </xdr:cNvPr>
        <xdr:cNvSpPr/>
      </xdr:nvSpPr>
      <xdr:spPr>
        <a:xfrm>
          <a:off x="18605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73479</xdr:rowOff>
    </xdr:from>
    <xdr:to>
      <xdr:col>102</xdr:col>
      <xdr:colOff>114300</xdr:colOff>
      <xdr:row>83</xdr:row>
      <xdr:rowOff>84364</xdr:rowOff>
    </xdr:to>
    <xdr:cxnSp macro="">
      <xdr:nvCxnSpPr>
        <xdr:cNvPr id="821" name="直線コネクタ 820">
          <a:extLst>
            <a:ext uri="{FF2B5EF4-FFF2-40B4-BE49-F238E27FC236}">
              <a16:creationId xmlns:a16="http://schemas.microsoft.com/office/drawing/2014/main" id="{4DBF8841-C1DA-40EF-A565-E75B94807DAD}"/>
            </a:ext>
          </a:extLst>
        </xdr:cNvPr>
        <xdr:cNvCxnSpPr/>
      </xdr:nvCxnSpPr>
      <xdr:spPr>
        <a:xfrm flipV="1">
          <a:off x="18656300" y="14303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1E315851-CD29-4BC8-9B10-36E1CDC8D0F5}"/>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64EDE059-D4BC-4AE5-988E-2103DAD4871A}"/>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E2ABDFC4-9911-4BB4-93D0-9FE2A424E77C}"/>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B21C6112-08A1-4D4A-8ED0-19BA8A9B0F8E}"/>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826" name="n_1mainValue【消防施設】&#10;一人当たり面積">
          <a:extLst>
            <a:ext uri="{FF2B5EF4-FFF2-40B4-BE49-F238E27FC236}">
              <a16:creationId xmlns:a16="http://schemas.microsoft.com/office/drawing/2014/main" id="{0DC68C43-56F7-4CD1-97E8-79129A0E9430}"/>
            </a:ext>
          </a:extLst>
        </xdr:cNvPr>
        <xdr:cNvSpPr txBox="1"/>
      </xdr:nvSpPr>
      <xdr:spPr>
        <a:xfrm>
          <a:off x="210757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827" name="n_2mainValue【消防施設】&#10;一人当たり面積">
          <a:extLst>
            <a:ext uri="{FF2B5EF4-FFF2-40B4-BE49-F238E27FC236}">
              <a16:creationId xmlns:a16="http://schemas.microsoft.com/office/drawing/2014/main" id="{4FD4F4B5-8820-4E8F-982B-A9F12F732FA6}"/>
            </a:ext>
          </a:extLst>
        </xdr:cNvPr>
        <xdr:cNvSpPr txBox="1"/>
      </xdr:nvSpPr>
      <xdr:spPr>
        <a:xfrm>
          <a:off x="20199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140806</xdr:rowOff>
    </xdr:from>
    <xdr:ext cx="469744" cy="259045"/>
    <xdr:sp macro="" textlink="">
      <xdr:nvSpPr>
        <xdr:cNvPr id="828" name="n_3mainValue【消防施設】&#10;一人当たり面積">
          <a:extLst>
            <a:ext uri="{FF2B5EF4-FFF2-40B4-BE49-F238E27FC236}">
              <a16:creationId xmlns:a16="http://schemas.microsoft.com/office/drawing/2014/main" id="{176CE51F-A1CB-4CFE-A1C3-83EE197E72D3}"/>
            </a:ext>
          </a:extLst>
        </xdr:cNvPr>
        <xdr:cNvSpPr txBox="1"/>
      </xdr:nvSpPr>
      <xdr:spPr>
        <a:xfrm>
          <a:off x="19310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9" name="n_4mainValue【消防施設】&#10;一人当たり面積">
          <a:extLst>
            <a:ext uri="{FF2B5EF4-FFF2-40B4-BE49-F238E27FC236}">
              <a16:creationId xmlns:a16="http://schemas.microsoft.com/office/drawing/2014/main" id="{3EADA61F-2B25-432A-909C-4A2EE7F01B6D}"/>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1E864BBE-331E-4FE8-9031-B98EA1FE48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26E1836-52A2-4A9C-800E-DF6EA8642C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3E571E11-BAE6-4D9B-81D5-A730CCF60E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AA3C6C8E-E93D-4971-BAB2-BF290E9785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15A4A75B-722D-4684-A266-ABD5050654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7C108CEB-1FEF-415F-BD11-8CBEF7B2B4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F2B651E-2FF5-4ED4-94F4-63AC7409F9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836D6132-2EF5-4E6F-9898-3006BE5757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9487AB43-8DA3-4A6B-8159-20EC0C58F4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7AD7624D-1829-4A08-89C8-AFB3BBC40E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8E3F744-A163-46C8-8568-1FDE63D5C7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29482580-66CD-49F4-A5BC-64AF5B56AD1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F7B0B6C0-57B5-40B0-A8A8-FB02706D0A7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AE6583A3-FC5E-4E77-A450-363DFD90EB3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16EB799C-0D56-41CC-86F9-50D04A7845B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8B8C999A-DD19-42B2-9243-023EC456C57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5BE77C5-15BB-4354-815C-BCD5198151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9FD0D558-2D49-427D-A986-1C247AA009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D2896F8A-18BF-4908-A8D6-D95616CE5A6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AE97EF1C-9738-4BAE-9830-E399F358B72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8BE4D2EE-1E5B-4AEE-86BC-19FC298008A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CF54E2D-09B6-43D3-8F4B-8B2A5A3615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2D728687-3BC6-4A29-8FC7-A7A4D8BD4A8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E608F30-F63C-4FC7-A064-CFA3ECABFE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8341A904-340B-474B-A686-82ADD2623263}"/>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A0FAE22F-69A7-4F7F-BDFD-10B2C4DF2C2F}"/>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2F3E7C27-8130-4A44-BDB5-B2AA52CDFD98}"/>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5EA994F0-5147-4A58-B449-01876C3D93FD}"/>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1F5526E-44A7-4328-861B-0E3F2A74E5EC}"/>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304CCC93-3CC8-4290-9025-15E91407E3B5}"/>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E5083B2C-2338-485D-B629-4754949E1DE3}"/>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2ABA90EA-894A-469C-A9FC-4CFEA0F5C91C}"/>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86CA1368-D749-4679-BD39-3EBFC4965479}"/>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44F0CA03-89B9-4C31-BABB-1944E905028A}"/>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2BF44888-904E-4A41-A87A-9299BCD458C2}"/>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FFDE3A1-D7F4-48D4-832D-3FEC8EAB9D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BC652FD-FDA4-40A9-BE6C-E2223E26ED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31223C7-CA75-4B44-A58E-5EDA90FA56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FF4A502-FE5B-4A4F-BDCC-E5A0E81085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BDD6B8F-FD18-4FE9-9566-8D0C2D2A1B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870" name="楕円 869">
          <a:extLst>
            <a:ext uri="{FF2B5EF4-FFF2-40B4-BE49-F238E27FC236}">
              <a16:creationId xmlns:a16="http://schemas.microsoft.com/office/drawing/2014/main" id="{EDC0C3FC-518C-4CD7-AEC3-0495C998B70D}"/>
            </a:ext>
          </a:extLst>
        </xdr:cNvPr>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871" name="【庁舎】&#10;有形固定資産減価償却率該当値テキスト">
          <a:extLst>
            <a:ext uri="{FF2B5EF4-FFF2-40B4-BE49-F238E27FC236}">
              <a16:creationId xmlns:a16="http://schemas.microsoft.com/office/drawing/2014/main" id="{0EAA03EB-8512-4247-B24B-26BB561F5BFA}"/>
            </a:ext>
          </a:extLst>
        </xdr:cNvPr>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872" name="楕円 871">
          <a:extLst>
            <a:ext uri="{FF2B5EF4-FFF2-40B4-BE49-F238E27FC236}">
              <a16:creationId xmlns:a16="http://schemas.microsoft.com/office/drawing/2014/main" id="{89B4B143-F350-48DC-B863-57DE9C4A3B49}"/>
            </a:ext>
          </a:extLst>
        </xdr:cNvPr>
        <xdr:cNvSpPr/>
      </xdr:nvSpPr>
      <xdr:spPr>
        <a:xfrm>
          <a:off x="15430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3811</xdr:rowOff>
    </xdr:from>
    <xdr:to>
      <xdr:col>85</xdr:col>
      <xdr:colOff>127000</xdr:colOff>
      <xdr:row>106</xdr:row>
      <xdr:rowOff>19050</xdr:rowOff>
    </xdr:to>
    <xdr:cxnSp macro="">
      <xdr:nvCxnSpPr>
        <xdr:cNvPr id="873" name="直線コネクタ 872">
          <a:extLst>
            <a:ext uri="{FF2B5EF4-FFF2-40B4-BE49-F238E27FC236}">
              <a16:creationId xmlns:a16="http://schemas.microsoft.com/office/drawing/2014/main" id="{8E4D710E-4FEB-42A1-B70E-7F4EA36834FE}"/>
            </a:ext>
          </a:extLst>
        </xdr:cNvPr>
        <xdr:cNvCxnSpPr/>
      </xdr:nvCxnSpPr>
      <xdr:spPr>
        <a:xfrm>
          <a:off x="15481300" y="181775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874" name="楕円 873">
          <a:extLst>
            <a:ext uri="{FF2B5EF4-FFF2-40B4-BE49-F238E27FC236}">
              <a16:creationId xmlns:a16="http://schemas.microsoft.com/office/drawing/2014/main" id="{7326B684-80F0-4A7D-BCE5-976F1417AFA5}"/>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7620</xdr:rowOff>
    </xdr:to>
    <xdr:cxnSp macro="">
      <xdr:nvCxnSpPr>
        <xdr:cNvPr id="875" name="直線コネクタ 874">
          <a:extLst>
            <a:ext uri="{FF2B5EF4-FFF2-40B4-BE49-F238E27FC236}">
              <a16:creationId xmlns:a16="http://schemas.microsoft.com/office/drawing/2014/main" id="{51482D4E-F6EB-4705-A3AE-36DD28FD72E2}"/>
            </a:ext>
          </a:extLst>
        </xdr:cNvPr>
        <xdr:cNvCxnSpPr/>
      </xdr:nvCxnSpPr>
      <xdr:spPr>
        <a:xfrm flipV="1">
          <a:off x="14592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76" name="楕円 875">
          <a:extLst>
            <a:ext uri="{FF2B5EF4-FFF2-40B4-BE49-F238E27FC236}">
              <a16:creationId xmlns:a16="http://schemas.microsoft.com/office/drawing/2014/main" id="{A9B75912-045B-4DB1-9D1E-7056DA2C3504}"/>
            </a:ext>
          </a:extLst>
        </xdr:cNvPr>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7620</xdr:rowOff>
    </xdr:to>
    <xdr:cxnSp macro="">
      <xdr:nvCxnSpPr>
        <xdr:cNvPr id="877" name="直線コネクタ 876">
          <a:extLst>
            <a:ext uri="{FF2B5EF4-FFF2-40B4-BE49-F238E27FC236}">
              <a16:creationId xmlns:a16="http://schemas.microsoft.com/office/drawing/2014/main" id="{E327EF92-8231-4E55-83D1-A74C42E5768F}"/>
            </a:ext>
          </a:extLst>
        </xdr:cNvPr>
        <xdr:cNvCxnSpPr/>
      </xdr:nvCxnSpPr>
      <xdr:spPr>
        <a:xfrm>
          <a:off x="13703300" y="1814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61595</xdr:rowOff>
    </xdr:from>
    <xdr:to>
      <xdr:col>67</xdr:col>
      <xdr:colOff>101600</xdr:colOff>
      <xdr:row>105</xdr:row>
      <xdr:rowOff>163195</xdr:rowOff>
    </xdr:to>
    <xdr:sp macro="" textlink="">
      <xdr:nvSpPr>
        <xdr:cNvPr id="878" name="楕円 877">
          <a:extLst>
            <a:ext uri="{FF2B5EF4-FFF2-40B4-BE49-F238E27FC236}">
              <a16:creationId xmlns:a16="http://schemas.microsoft.com/office/drawing/2014/main" id="{48A5B393-F569-45D4-A25A-14244643256D}"/>
            </a:ext>
          </a:extLst>
        </xdr:cNvPr>
        <xdr:cNvSpPr/>
      </xdr:nvSpPr>
      <xdr:spPr>
        <a:xfrm>
          <a:off x="12763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112395</xdr:rowOff>
    </xdr:from>
    <xdr:to>
      <xdr:col>71</xdr:col>
      <xdr:colOff>177800</xdr:colOff>
      <xdr:row>105</xdr:row>
      <xdr:rowOff>144780</xdr:rowOff>
    </xdr:to>
    <xdr:cxnSp macro="">
      <xdr:nvCxnSpPr>
        <xdr:cNvPr id="879" name="直線コネクタ 878">
          <a:extLst>
            <a:ext uri="{FF2B5EF4-FFF2-40B4-BE49-F238E27FC236}">
              <a16:creationId xmlns:a16="http://schemas.microsoft.com/office/drawing/2014/main" id="{010C9691-5294-4AE0-BF8E-625829CE3F3D}"/>
            </a:ext>
          </a:extLst>
        </xdr:cNvPr>
        <xdr:cNvCxnSpPr/>
      </xdr:nvCxnSpPr>
      <xdr:spPr>
        <a:xfrm>
          <a:off x="12814300" y="181146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3C965D82-FD0A-4352-B29E-14E30496045C}"/>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E3565F32-1B31-4A5E-83CD-376457C9A07E}"/>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D6CD04D8-4960-4179-949F-B00525004F63}"/>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40E5BF77-C1B5-4293-8956-D26DED2B39A0}"/>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884" name="n_1mainValue【庁舎】&#10;有形固定資産減価償却率">
          <a:extLst>
            <a:ext uri="{FF2B5EF4-FFF2-40B4-BE49-F238E27FC236}">
              <a16:creationId xmlns:a16="http://schemas.microsoft.com/office/drawing/2014/main" id="{B277C1BD-F713-468A-AC87-440D41A49579}"/>
            </a:ext>
          </a:extLst>
        </xdr:cNvPr>
        <xdr:cNvSpPr txBox="1"/>
      </xdr:nvSpPr>
      <xdr:spPr>
        <a:xfrm>
          <a:off x="15266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885" name="n_2mainValue【庁舎】&#10;有形固定資産減価償却率">
          <a:extLst>
            <a:ext uri="{FF2B5EF4-FFF2-40B4-BE49-F238E27FC236}">
              <a16:creationId xmlns:a16="http://schemas.microsoft.com/office/drawing/2014/main" id="{F004D48E-E745-409B-9D32-70E56B9D9EE2}"/>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886" name="n_3mainValue【庁舎】&#10;有形固定資産減価償却率">
          <a:extLst>
            <a:ext uri="{FF2B5EF4-FFF2-40B4-BE49-F238E27FC236}">
              <a16:creationId xmlns:a16="http://schemas.microsoft.com/office/drawing/2014/main" id="{6141C96F-D9E3-4417-A49B-558FF8980B10}"/>
            </a:ext>
          </a:extLst>
        </xdr:cNvPr>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154322</xdr:rowOff>
    </xdr:from>
    <xdr:ext cx="405111" cy="259045"/>
    <xdr:sp macro="" textlink="">
      <xdr:nvSpPr>
        <xdr:cNvPr id="887" name="n_4mainValue【庁舎】&#10;有形固定資産減価償却率">
          <a:extLst>
            <a:ext uri="{FF2B5EF4-FFF2-40B4-BE49-F238E27FC236}">
              <a16:creationId xmlns:a16="http://schemas.microsoft.com/office/drawing/2014/main" id="{0DA941F1-FE2E-44E4-A86D-FCAD3800D45D}"/>
            </a:ext>
          </a:extLst>
        </xdr:cNvPr>
        <xdr:cNvSpPr txBox="1"/>
      </xdr:nvSpPr>
      <xdr:spPr>
        <a:xfrm>
          <a:off x="12611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D9F3F53-7AE1-4F87-B26D-775B9F8839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B4B3DC0C-5485-4B80-B743-09D5A8FDA3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7FC33BE0-45F6-4798-AD54-02005C6F70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EE722B40-24BC-4566-81DE-B6CCBF9788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D2EA7A4A-33D7-4711-B1F1-401C296BB7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2021F6AB-4210-4D67-AA0C-89BC054229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B1F80722-E78B-415D-9425-BD173197D3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8250BBE0-0D80-4693-98C1-9024F30CEA3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185AA6DE-0890-4090-80D5-B072D070E1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B90E7B7-AE10-40A0-8789-7D1D56699C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8D199F10-DDC8-4E0F-9A07-0618A4B29E4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1D78AFB-014D-465C-92DA-57B0572B83A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43C4E3F-3007-49AC-A9B9-F4837FC7A70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250097A9-0D69-47E9-98B5-BF99AF3BC88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EE482487-E916-44ED-BAE0-C7FDEE10329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9608EA66-D6EE-40BB-8942-C22E9345E07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E62D5C4C-D80A-4737-891F-3E232C0CBF3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4B5731E-10A1-4898-9318-10205F1B55F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75CE6310-E1FF-4225-8C51-438C66E1C0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514DC22-B85D-4FE7-ABDF-9E50601567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3B795850-03D2-4036-9081-8422B58F16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AEBD24F8-7648-44BF-B6A4-399CA679855C}"/>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F92036F5-30D7-4346-B499-522D7522D1F9}"/>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82064EA-65CB-469D-AABD-73D922D5E358}"/>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BCCA3673-31AE-4FF2-9F0B-A9BB3974F40D}"/>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61857343-5978-4B35-BD97-5DE2E88C2682}"/>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5062C57A-C826-48CF-902C-48B2AFD32AEE}"/>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5C330B78-5C6E-4E29-81E6-4D87D5397B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9C6A2F3B-B38B-41CF-8BE7-7A0208CC2EDE}"/>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4089A63A-884C-4702-8BC3-794399F30105}"/>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1EB1D8A2-C0DF-4AAD-965A-4424E49A72DC}"/>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E264054C-126F-4C1F-98EF-F81018397898}"/>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5DD2BC2-EA94-4496-AAFD-C370ABC562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25B5F9E-EC9B-489E-B547-9A0F4A0FFE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969A3F5-A2AF-42DD-9346-A94D7ED3AB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405D0B8-ECD1-4CA0-AE55-79E5B4DC52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6108D8F-20F2-49FC-8353-2FE541CDED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27687</xdr:rowOff>
    </xdr:from>
    <xdr:to>
      <xdr:col>116</xdr:col>
      <xdr:colOff>114300</xdr:colOff>
      <xdr:row>103</xdr:row>
      <xdr:rowOff>129287</xdr:rowOff>
    </xdr:to>
    <xdr:sp macro="" textlink="">
      <xdr:nvSpPr>
        <xdr:cNvPr id="925" name="楕円 924">
          <a:extLst>
            <a:ext uri="{FF2B5EF4-FFF2-40B4-BE49-F238E27FC236}">
              <a16:creationId xmlns:a16="http://schemas.microsoft.com/office/drawing/2014/main" id="{7E4E7A5E-C7D1-466E-8E3A-A9EB19A74EAE}"/>
            </a:ext>
          </a:extLst>
        </xdr:cNvPr>
        <xdr:cNvSpPr/>
      </xdr:nvSpPr>
      <xdr:spPr>
        <a:xfrm>
          <a:off x="221107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50564</xdr:rowOff>
    </xdr:from>
    <xdr:ext cx="469744" cy="259045"/>
    <xdr:sp macro="" textlink="">
      <xdr:nvSpPr>
        <xdr:cNvPr id="926" name="【庁舎】&#10;一人当たり面積該当値テキスト">
          <a:extLst>
            <a:ext uri="{FF2B5EF4-FFF2-40B4-BE49-F238E27FC236}">
              <a16:creationId xmlns:a16="http://schemas.microsoft.com/office/drawing/2014/main" id="{3C826D58-AE5D-48E2-966A-96E261C98F29}"/>
            </a:ext>
          </a:extLst>
        </xdr:cNvPr>
        <xdr:cNvSpPr txBox="1"/>
      </xdr:nvSpPr>
      <xdr:spPr>
        <a:xfrm>
          <a:off x="22199600" y="1753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927" name="楕円 926">
          <a:extLst>
            <a:ext uri="{FF2B5EF4-FFF2-40B4-BE49-F238E27FC236}">
              <a16:creationId xmlns:a16="http://schemas.microsoft.com/office/drawing/2014/main" id="{4A1F1E48-33C0-4287-BA21-4339B373B6E7}"/>
            </a:ext>
          </a:extLst>
        </xdr:cNvPr>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78487</xdr:rowOff>
    </xdr:from>
    <xdr:to>
      <xdr:col>116</xdr:col>
      <xdr:colOff>63500</xdr:colOff>
      <xdr:row>103</xdr:row>
      <xdr:rowOff>87630</xdr:rowOff>
    </xdr:to>
    <xdr:cxnSp macro="">
      <xdr:nvCxnSpPr>
        <xdr:cNvPr id="928" name="直線コネクタ 927">
          <a:extLst>
            <a:ext uri="{FF2B5EF4-FFF2-40B4-BE49-F238E27FC236}">
              <a16:creationId xmlns:a16="http://schemas.microsoft.com/office/drawing/2014/main" id="{B85BDB06-3644-408B-AB85-9BA97EF91D1C}"/>
            </a:ext>
          </a:extLst>
        </xdr:cNvPr>
        <xdr:cNvCxnSpPr/>
      </xdr:nvCxnSpPr>
      <xdr:spPr>
        <a:xfrm flipV="1">
          <a:off x="21323300" y="177378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23113</xdr:rowOff>
    </xdr:from>
    <xdr:to>
      <xdr:col>107</xdr:col>
      <xdr:colOff>101600</xdr:colOff>
      <xdr:row>103</xdr:row>
      <xdr:rowOff>124713</xdr:rowOff>
    </xdr:to>
    <xdr:sp macro="" textlink="">
      <xdr:nvSpPr>
        <xdr:cNvPr id="929" name="楕円 928">
          <a:extLst>
            <a:ext uri="{FF2B5EF4-FFF2-40B4-BE49-F238E27FC236}">
              <a16:creationId xmlns:a16="http://schemas.microsoft.com/office/drawing/2014/main" id="{93931E0F-CF86-4D1B-878B-77748954D600}"/>
            </a:ext>
          </a:extLst>
        </xdr:cNvPr>
        <xdr:cNvSpPr/>
      </xdr:nvSpPr>
      <xdr:spPr>
        <a:xfrm>
          <a:off x="20383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73913</xdr:rowOff>
    </xdr:from>
    <xdr:to>
      <xdr:col>111</xdr:col>
      <xdr:colOff>177800</xdr:colOff>
      <xdr:row>103</xdr:row>
      <xdr:rowOff>87630</xdr:rowOff>
    </xdr:to>
    <xdr:cxnSp macro="">
      <xdr:nvCxnSpPr>
        <xdr:cNvPr id="930" name="直線コネクタ 929">
          <a:extLst>
            <a:ext uri="{FF2B5EF4-FFF2-40B4-BE49-F238E27FC236}">
              <a16:creationId xmlns:a16="http://schemas.microsoft.com/office/drawing/2014/main" id="{58C33E79-8AE5-4EB7-A019-C733BE7C45AB}"/>
            </a:ext>
          </a:extLst>
        </xdr:cNvPr>
        <xdr:cNvCxnSpPr/>
      </xdr:nvCxnSpPr>
      <xdr:spPr>
        <a:xfrm>
          <a:off x="20434300" y="17733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32258</xdr:rowOff>
    </xdr:from>
    <xdr:to>
      <xdr:col>102</xdr:col>
      <xdr:colOff>165100</xdr:colOff>
      <xdr:row>103</xdr:row>
      <xdr:rowOff>133858</xdr:rowOff>
    </xdr:to>
    <xdr:sp macro="" textlink="">
      <xdr:nvSpPr>
        <xdr:cNvPr id="931" name="楕円 930">
          <a:extLst>
            <a:ext uri="{FF2B5EF4-FFF2-40B4-BE49-F238E27FC236}">
              <a16:creationId xmlns:a16="http://schemas.microsoft.com/office/drawing/2014/main" id="{22CC8CEA-8D22-4024-B23D-DE0AC93CE999}"/>
            </a:ext>
          </a:extLst>
        </xdr:cNvPr>
        <xdr:cNvSpPr/>
      </xdr:nvSpPr>
      <xdr:spPr>
        <a:xfrm>
          <a:off x="19494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73913</xdr:rowOff>
    </xdr:from>
    <xdr:to>
      <xdr:col>107</xdr:col>
      <xdr:colOff>50800</xdr:colOff>
      <xdr:row>103</xdr:row>
      <xdr:rowOff>83058</xdr:rowOff>
    </xdr:to>
    <xdr:cxnSp macro="">
      <xdr:nvCxnSpPr>
        <xdr:cNvPr id="932" name="直線コネクタ 931">
          <a:extLst>
            <a:ext uri="{FF2B5EF4-FFF2-40B4-BE49-F238E27FC236}">
              <a16:creationId xmlns:a16="http://schemas.microsoft.com/office/drawing/2014/main" id="{71832C1B-925A-4F3B-9174-68CB219842B0}"/>
            </a:ext>
          </a:extLst>
        </xdr:cNvPr>
        <xdr:cNvCxnSpPr/>
      </xdr:nvCxnSpPr>
      <xdr:spPr>
        <a:xfrm flipV="1">
          <a:off x="19545300" y="177332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9398</xdr:rowOff>
    </xdr:from>
    <xdr:to>
      <xdr:col>98</xdr:col>
      <xdr:colOff>38100</xdr:colOff>
      <xdr:row>103</xdr:row>
      <xdr:rowOff>110998</xdr:rowOff>
    </xdr:to>
    <xdr:sp macro="" textlink="">
      <xdr:nvSpPr>
        <xdr:cNvPr id="933" name="楕円 932">
          <a:extLst>
            <a:ext uri="{FF2B5EF4-FFF2-40B4-BE49-F238E27FC236}">
              <a16:creationId xmlns:a16="http://schemas.microsoft.com/office/drawing/2014/main" id="{12092988-0064-4126-809B-AE28A1AB93B3}"/>
            </a:ext>
          </a:extLst>
        </xdr:cNvPr>
        <xdr:cNvSpPr/>
      </xdr:nvSpPr>
      <xdr:spPr>
        <a:xfrm>
          <a:off x="18605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60198</xdr:rowOff>
    </xdr:from>
    <xdr:to>
      <xdr:col>102</xdr:col>
      <xdr:colOff>114300</xdr:colOff>
      <xdr:row>103</xdr:row>
      <xdr:rowOff>83058</xdr:rowOff>
    </xdr:to>
    <xdr:cxnSp macro="">
      <xdr:nvCxnSpPr>
        <xdr:cNvPr id="934" name="直線コネクタ 933">
          <a:extLst>
            <a:ext uri="{FF2B5EF4-FFF2-40B4-BE49-F238E27FC236}">
              <a16:creationId xmlns:a16="http://schemas.microsoft.com/office/drawing/2014/main" id="{9EB2FC1F-9E4C-476F-9D81-3AD4F0C1FC5D}"/>
            </a:ext>
          </a:extLst>
        </xdr:cNvPr>
        <xdr:cNvCxnSpPr/>
      </xdr:nvCxnSpPr>
      <xdr:spPr>
        <a:xfrm>
          <a:off x="18656300" y="17719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3E96D895-D915-4EEE-B7E2-6AA895C7CDA1}"/>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1DD92ECA-F120-4021-838F-7B000DD624B4}"/>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A9D62ED1-D1BA-44DC-85AA-A27A7F25F50F}"/>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7C773D5A-EEFC-4AC0-BCE2-512D123402C4}"/>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939" name="n_1mainValue【庁舎】&#10;一人当たり面積">
          <a:extLst>
            <a:ext uri="{FF2B5EF4-FFF2-40B4-BE49-F238E27FC236}">
              <a16:creationId xmlns:a16="http://schemas.microsoft.com/office/drawing/2014/main" id="{A7BA5A83-4173-40E7-8853-B34EA28B0254}"/>
            </a:ext>
          </a:extLst>
        </xdr:cNvPr>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141240</xdr:rowOff>
    </xdr:from>
    <xdr:ext cx="469744" cy="259045"/>
    <xdr:sp macro="" textlink="">
      <xdr:nvSpPr>
        <xdr:cNvPr id="940" name="n_2mainValue【庁舎】&#10;一人当たり面積">
          <a:extLst>
            <a:ext uri="{FF2B5EF4-FFF2-40B4-BE49-F238E27FC236}">
              <a16:creationId xmlns:a16="http://schemas.microsoft.com/office/drawing/2014/main" id="{A8518847-BAE1-46D6-B9A1-D91C7F5B4569}"/>
            </a:ext>
          </a:extLst>
        </xdr:cNvPr>
        <xdr:cNvSpPr txBox="1"/>
      </xdr:nvSpPr>
      <xdr:spPr>
        <a:xfrm>
          <a:off x="20199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150385</xdr:rowOff>
    </xdr:from>
    <xdr:ext cx="469744" cy="259045"/>
    <xdr:sp macro="" textlink="">
      <xdr:nvSpPr>
        <xdr:cNvPr id="941" name="n_3mainValue【庁舎】&#10;一人当たり面積">
          <a:extLst>
            <a:ext uri="{FF2B5EF4-FFF2-40B4-BE49-F238E27FC236}">
              <a16:creationId xmlns:a16="http://schemas.microsoft.com/office/drawing/2014/main" id="{E12DD12A-31F1-4498-BC81-1E675A3AF2CC}"/>
            </a:ext>
          </a:extLst>
        </xdr:cNvPr>
        <xdr:cNvSpPr txBox="1"/>
      </xdr:nvSpPr>
      <xdr:spPr>
        <a:xfrm>
          <a:off x="193104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127525</xdr:rowOff>
    </xdr:from>
    <xdr:ext cx="469744" cy="259045"/>
    <xdr:sp macro="" textlink="">
      <xdr:nvSpPr>
        <xdr:cNvPr id="942" name="n_4mainValue【庁舎】&#10;一人当たり面積">
          <a:extLst>
            <a:ext uri="{FF2B5EF4-FFF2-40B4-BE49-F238E27FC236}">
              <a16:creationId xmlns:a16="http://schemas.microsoft.com/office/drawing/2014/main" id="{63728214-7116-471E-9C73-055537D8E5BF}"/>
            </a:ext>
          </a:extLst>
        </xdr:cNvPr>
        <xdr:cNvSpPr txBox="1"/>
      </xdr:nvSpPr>
      <xdr:spPr>
        <a:xfrm>
          <a:off x="18421427" y="1744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BB1AB10E-D9FA-4216-A7BB-4D5EA89FD5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E3E3E561-8DC3-4413-821F-B5015EAF3B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299BFFFA-5836-4108-ACF0-5B60F47B2E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類似団体と比較して有形固定資産減価償却率が高い施設が多く、特に図書館が高くなっている。</a:t>
          </a:r>
        </a:p>
        <a:p>
          <a:r>
            <a:rPr kumimoji="1" lang="ja-JP" altLang="en-US" sz="1300">
              <a:latin typeface="ＭＳ Ｐゴシック" panose="020B0600070205080204" pitchFamily="50" charset="-128"/>
              <a:ea typeface="ＭＳ Ｐゴシック" panose="020B0600070205080204" pitchFamily="50" charset="-128"/>
            </a:rPr>
            <a:t>図書館の再編に際しては、図書館機能が持つにぎわい創出に資する効果を検証し、他施設との複合化や民間との連携（市街地再開発事業等）も含めて検討している。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前年度と比較し基準財政需要額は増加（</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億円）し、基準財政収入額の増加が</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億円となったため、前年度から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化の推進をはじめ、業務の見直しや事務の効率化に努めるとともに、観光を軸とした経済の活性化や企業誘致などにより税収等の増による収入の増加に努める。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経常収支比率の分母は、地方税（</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億円）や株式等譲渡所得割交付金（</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億円）をはじめとした各種交付金（</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億円）の増加があったものの、臨時財政対策債を含めた地方交付税（△</a:t>
          </a:r>
          <a:r>
            <a:rPr kumimoji="1" lang="en-US" altLang="ja-JP" sz="1000">
              <a:latin typeface="ＭＳ Ｐゴシック" panose="020B0600070205080204" pitchFamily="50" charset="-128"/>
              <a:ea typeface="ＭＳ Ｐゴシック" panose="020B0600070205080204" pitchFamily="50" charset="-128"/>
            </a:rPr>
            <a:t>9.9</a:t>
          </a:r>
          <a:r>
            <a:rPr kumimoji="1" lang="ja-JP" altLang="en-US" sz="1000">
              <a:latin typeface="ＭＳ Ｐゴシック" panose="020B0600070205080204" pitchFamily="50" charset="-128"/>
              <a:ea typeface="ＭＳ Ｐゴシック" panose="020B0600070205080204" pitchFamily="50" charset="-128"/>
            </a:rPr>
            <a:t>億円）などの減少により、経常一般財源全体で</a:t>
          </a:r>
          <a:r>
            <a:rPr kumimoji="1" lang="en-US" altLang="ja-JP" sz="1000">
              <a:latin typeface="ＭＳ Ｐゴシック" panose="020B0600070205080204" pitchFamily="50" charset="-128"/>
              <a:ea typeface="ＭＳ Ｐゴシック" panose="020B0600070205080204" pitchFamily="50" charset="-128"/>
            </a:rPr>
            <a:t>6.3</a:t>
          </a:r>
          <a:r>
            <a:rPr kumimoji="1" lang="ja-JP" altLang="en-US" sz="1000">
              <a:latin typeface="ＭＳ Ｐゴシック" panose="020B0600070205080204" pitchFamily="50" charset="-128"/>
              <a:ea typeface="ＭＳ Ｐゴシック" panose="020B0600070205080204" pitchFamily="50" charset="-128"/>
            </a:rPr>
            <a:t>億円減少した。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分子は、定年延長により退職手当を支給しなかったことなどによる人件費（▲</a:t>
          </a:r>
          <a:r>
            <a:rPr kumimoji="1" lang="en-US" altLang="ja-JP" sz="1000">
              <a:latin typeface="ＭＳ Ｐゴシック" panose="020B0600070205080204" pitchFamily="50" charset="-128"/>
              <a:ea typeface="ＭＳ Ｐゴシック" panose="020B0600070205080204" pitchFamily="50" charset="-128"/>
            </a:rPr>
            <a:t>14.5</a:t>
          </a:r>
          <a:r>
            <a:rPr kumimoji="1" lang="ja-JP" altLang="en-US" sz="1000">
              <a:latin typeface="ＭＳ Ｐゴシック" panose="020B0600070205080204" pitchFamily="50" charset="-128"/>
              <a:ea typeface="ＭＳ Ｐゴシック" panose="020B0600070205080204" pitchFamily="50" charset="-128"/>
            </a:rPr>
            <a:t>億円）の減少があったものの、エコ ミル建設にかかる償還の増などにより公債費（</a:t>
          </a:r>
          <a:r>
            <a:rPr kumimoji="1" lang="en-US" altLang="ja-JP" sz="1000">
              <a:latin typeface="ＭＳ Ｐゴシック" panose="020B0600070205080204" pitchFamily="50" charset="-128"/>
              <a:ea typeface="ＭＳ Ｐゴシック" panose="020B0600070205080204" pitchFamily="50" charset="-128"/>
            </a:rPr>
            <a:t>+4.6</a:t>
          </a:r>
          <a:r>
            <a:rPr kumimoji="1" lang="ja-JP" altLang="en-US" sz="1000">
              <a:latin typeface="ＭＳ Ｐゴシック" panose="020B0600070205080204" pitchFamily="50" charset="-128"/>
              <a:ea typeface="ＭＳ Ｐゴシック" panose="020B0600070205080204" pitchFamily="50" charset="-128"/>
            </a:rPr>
            <a:t>億円）が増加したほか、物価高騰による物件費（</a:t>
          </a:r>
          <a:r>
            <a:rPr kumimoji="1" lang="en-US" altLang="ja-JP" sz="1000">
              <a:latin typeface="ＭＳ Ｐゴシック" panose="020B0600070205080204" pitchFamily="50" charset="-128"/>
              <a:ea typeface="ＭＳ Ｐゴシック" panose="020B0600070205080204" pitchFamily="50" charset="-128"/>
            </a:rPr>
            <a:t>+4.1</a:t>
          </a:r>
          <a:r>
            <a:rPr kumimoji="1" lang="ja-JP" altLang="en-US" sz="1000">
              <a:latin typeface="ＭＳ Ｐゴシック" panose="020B0600070205080204" pitchFamily="50" charset="-128"/>
              <a:ea typeface="ＭＳ Ｐゴシック" panose="020B0600070205080204" pitchFamily="50" charset="-128"/>
            </a:rPr>
            <a:t>億 円）の増加や繰出金（</a:t>
          </a:r>
          <a:r>
            <a:rPr kumimoji="1" lang="en-US" altLang="ja-JP" sz="1000">
              <a:latin typeface="ＭＳ Ｐゴシック" panose="020B0600070205080204" pitchFamily="50" charset="-128"/>
              <a:ea typeface="ＭＳ Ｐゴシック" panose="020B0600070205080204" pitchFamily="50" charset="-128"/>
            </a:rPr>
            <a:t>+7.5</a:t>
          </a:r>
          <a:r>
            <a:rPr kumimoji="1" lang="ja-JP" altLang="en-US" sz="1000">
              <a:latin typeface="ＭＳ Ｐゴシック" panose="020B0600070205080204" pitchFamily="50" charset="-128"/>
              <a:ea typeface="ＭＳ Ｐゴシック" panose="020B0600070205080204" pitchFamily="50" charset="-128"/>
            </a:rPr>
            <a:t>億円）の増加により、経常一般財源全体で</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億円増加した。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これらの結果、経常収支比率は前年度と比べて</a:t>
          </a:r>
          <a:r>
            <a:rPr kumimoji="1" lang="en-US" altLang="ja-JP" sz="1000">
              <a:latin typeface="ＭＳ Ｐゴシック" panose="020B0600070205080204" pitchFamily="50" charset="-128"/>
              <a:ea typeface="ＭＳ Ｐゴシック" panose="020B0600070205080204" pitchFamily="50" charset="-128"/>
            </a:rPr>
            <a:t>0.8</a:t>
          </a:r>
          <a:r>
            <a:rPr kumimoji="1" lang="ja-JP" altLang="en-US" sz="1000">
              <a:latin typeface="ＭＳ Ｐゴシック" panose="020B0600070205080204" pitchFamily="50" charset="-128"/>
              <a:ea typeface="ＭＳ Ｐゴシック" panose="020B0600070205080204" pitchFamily="50" charset="-128"/>
            </a:rPr>
            <a:t>％増加した。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今後も社会保障費の増加が見込まれる中、事業の見直しや事務の効率化により支出全体の抑制に努めるとともに、観光を軸とした経済の活性化や企業誘致などにより税収などの収入の増加に努める。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159766</xdr:rowOff>
    </xdr:from>
    <xdr:to>
      <xdr:col>23</xdr:col>
      <xdr:colOff>133350</xdr:colOff>
      <xdr:row>67</xdr:row>
      <xdr:rowOff>26924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4754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159766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8725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67</xdr:row>
      <xdr:rowOff>118618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87252"/>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118618</xdr:rowOff>
    </xdr:from>
    <xdr:to>
      <xdr:col>11</xdr:col>
      <xdr:colOff>31750</xdr:colOff>
      <xdr:row>67</xdr:row>
      <xdr:rowOff>147574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6057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147574</xdr:rowOff>
    </xdr:from>
    <xdr:to>
      <xdr:col>23</xdr:col>
      <xdr:colOff>184150</xdr:colOff>
      <xdr:row>67</xdr:row>
      <xdr:rowOff>77724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43451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5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108966</xdr:rowOff>
    </xdr:from>
    <xdr:to>
      <xdr:col>19</xdr:col>
      <xdr:colOff>184150</xdr:colOff>
      <xdr:row>67</xdr:row>
      <xdr:rowOff>39116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23893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67818</xdr:rowOff>
    </xdr:from>
    <xdr:to>
      <xdr:col>11</xdr:col>
      <xdr:colOff>82550</xdr:colOff>
      <xdr:row>67</xdr:row>
      <xdr:rowOff>169418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5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154195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64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96774</xdr:rowOff>
    </xdr:from>
    <xdr:to>
      <xdr:col>7</xdr:col>
      <xdr:colOff>31750</xdr:colOff>
      <xdr:row>68</xdr:row>
      <xdr:rowOff>26924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11701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7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人件費はベースアップ等による給料や手当の増（</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億円）などにより前年度と比べ増加している。</a:t>
          </a:r>
        </a:p>
        <a:p>
          <a:r>
            <a:rPr kumimoji="1" lang="ja-JP" altLang="en-US" sz="1100">
              <a:latin typeface="ＭＳ Ｐゴシック" panose="020B0600070205080204" pitchFamily="50" charset="-128"/>
              <a:ea typeface="ＭＳ Ｐゴシック" panose="020B0600070205080204" pitchFamily="50" charset="-128"/>
            </a:rPr>
            <a:t>　一方で、物件費は、新型コロナウイルス予防接種事業の委託料等の減（▲</a:t>
          </a:r>
          <a:r>
            <a:rPr kumimoji="1" lang="en-US" altLang="ja-JP" sz="1100">
              <a:latin typeface="ＭＳ Ｐゴシック" panose="020B0600070205080204" pitchFamily="50" charset="-128"/>
              <a:ea typeface="ＭＳ Ｐゴシック" panose="020B0600070205080204" pitchFamily="50" charset="-128"/>
            </a:rPr>
            <a:t>26.6</a:t>
          </a:r>
          <a:r>
            <a:rPr kumimoji="1" lang="ja-JP" altLang="en-US" sz="1100">
              <a:latin typeface="ＭＳ Ｐゴシック" panose="020B0600070205080204" pitchFamily="50" charset="-128"/>
              <a:ea typeface="ＭＳ Ｐゴシック" panose="020B0600070205080204" pitchFamily="50" charset="-128"/>
            </a:rPr>
            <a:t>億円）や住民税非課税世帯等に対する臨時特別給付金給付事業の委託料の減（▲</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億円）などにより、前年度と比べて</a:t>
          </a:r>
          <a:r>
            <a:rPr kumimoji="1" lang="en-US" altLang="ja-JP" sz="1100">
              <a:latin typeface="ＭＳ Ｐゴシック" panose="020B0600070205080204" pitchFamily="50" charset="-128"/>
              <a:ea typeface="ＭＳ Ｐゴシック" panose="020B0600070205080204" pitchFamily="50" charset="-128"/>
            </a:rPr>
            <a:t>46.0</a:t>
          </a:r>
          <a:r>
            <a:rPr kumimoji="1" lang="ja-JP" altLang="en-US" sz="1100">
              <a:latin typeface="ＭＳ Ｐゴシック" panose="020B0600070205080204" pitchFamily="50" charset="-128"/>
              <a:ea typeface="ＭＳ Ｐゴシック" panose="020B0600070205080204" pitchFamily="50" charset="-128"/>
            </a:rPr>
            <a:t>億円減少し、維持補修費は西行政センター営繕工事費の減（▲</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億円）などにより、前年度と比べて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億円減少している。</a:t>
          </a:r>
        </a:p>
        <a:p>
          <a:r>
            <a:rPr kumimoji="1" lang="ja-JP" altLang="en-US" sz="1100">
              <a:latin typeface="ＭＳ Ｐゴシック" panose="020B0600070205080204" pitchFamily="50" charset="-128"/>
              <a:ea typeface="ＭＳ Ｐゴシック" panose="020B0600070205080204" pitchFamily="50" charset="-128"/>
            </a:rPr>
            <a:t>　人口１人当たりの額が前年度から減少（▲</a:t>
          </a:r>
          <a:r>
            <a:rPr kumimoji="1" lang="en-US" altLang="ja-JP" sz="1100">
              <a:latin typeface="ＭＳ Ｐゴシック" panose="020B0600070205080204" pitchFamily="50" charset="-128"/>
              <a:ea typeface="ＭＳ Ｐゴシック" panose="020B0600070205080204" pitchFamily="50" charset="-128"/>
            </a:rPr>
            <a:t>9,884</a:t>
          </a:r>
          <a:r>
            <a:rPr kumimoji="1" lang="ja-JP" altLang="en-US" sz="1100">
              <a:latin typeface="ＭＳ Ｐゴシック" panose="020B0600070205080204" pitchFamily="50" charset="-128"/>
              <a:ea typeface="ＭＳ Ｐゴシック" panose="020B0600070205080204" pitchFamily="50" charset="-128"/>
            </a:rPr>
            <a:t>円）してはいるが、人口減少が続いているため、一層の事業の見直しや事務の効率化、人員配置の適正化に努める。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87933</xdr:rowOff>
    </xdr:from>
    <xdr:to>
      <xdr:col>23</xdr:col>
      <xdr:colOff>133350</xdr:colOff>
      <xdr:row>86</xdr:row>
      <xdr:rowOff>115233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61183"/>
          <a:ext cx="838200" cy="1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164305</xdr:rowOff>
    </xdr:from>
    <xdr:to>
      <xdr:col>19</xdr:col>
      <xdr:colOff>133350</xdr:colOff>
      <xdr:row>86</xdr:row>
      <xdr:rowOff>115233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37555"/>
          <a:ext cx="889000" cy="1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106842</xdr:rowOff>
    </xdr:from>
    <xdr:to>
      <xdr:col>15</xdr:col>
      <xdr:colOff>82550</xdr:colOff>
      <xdr:row>85</xdr:row>
      <xdr:rowOff>164305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08642"/>
          <a:ext cx="889000" cy="2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121024</xdr:rowOff>
    </xdr:from>
    <xdr:to>
      <xdr:col>11</xdr:col>
      <xdr:colOff>31750</xdr:colOff>
      <xdr:row>84</xdr:row>
      <xdr:rowOff>106842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51374"/>
          <a:ext cx="889000" cy="1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37133</xdr:rowOff>
    </xdr:from>
    <xdr:to>
      <xdr:col>23</xdr:col>
      <xdr:colOff>184150</xdr:colOff>
      <xdr:row>85</xdr:row>
      <xdr:rowOff>138733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9210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64433</xdr:rowOff>
    </xdr:from>
    <xdr:to>
      <xdr:col>19</xdr:col>
      <xdr:colOff>184150</xdr:colOff>
      <xdr:row>86</xdr:row>
      <xdr:rowOff>166033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150810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95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113505</xdr:rowOff>
    </xdr:from>
    <xdr:to>
      <xdr:col>15</xdr:col>
      <xdr:colOff>133350</xdr:colOff>
      <xdr:row>86</xdr:row>
      <xdr:rowOff>43655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28432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7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56042</xdr:rowOff>
    </xdr:from>
    <xdr:to>
      <xdr:col>11</xdr:col>
      <xdr:colOff>82550</xdr:colOff>
      <xdr:row>84</xdr:row>
      <xdr:rowOff>157642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142419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4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70224</xdr:rowOff>
    </xdr:from>
    <xdr:to>
      <xdr:col>7</xdr:col>
      <xdr:colOff>31750</xdr:colOff>
      <xdr:row>84</xdr:row>
      <xdr:rowOff>374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156601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職員構成の変動などにより例年変動はあるが、概ね</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を超える数値で推移している。これは国に比べて学歴による給与差が少ないことが挙げられる。</a:t>
          </a:r>
        </a:p>
        <a:p>
          <a:r>
            <a:rPr kumimoji="1" lang="ja-JP" altLang="en-US" sz="1300">
              <a:latin typeface="ＭＳ Ｐゴシック" panose="020B0600070205080204" pitchFamily="50" charset="-128"/>
              <a:ea typeface="ＭＳ Ｐゴシック" panose="020B0600070205080204" pitchFamily="50" charset="-128"/>
            </a:rPr>
            <a:t>　前年から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ポイントのプラスとなった要因は、職員構成の変動による増（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94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128411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執行体制の強化などを行うことにより、職員総数が増加</a:t>
          </a:r>
          <a:r>
            <a:rPr kumimoji="1" lang="en-US" altLang="ja-JP" sz="1300">
              <a:latin typeface="ＭＳ Ｐゴシック" panose="020B0600070205080204" pitchFamily="50" charset="-128"/>
              <a:ea typeface="ＭＳ Ｐゴシック" panose="020B0600070205080204" pitchFamily="50" charset="-128"/>
            </a:rPr>
            <a:t>2,845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2,863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人）した。</a:t>
          </a:r>
        </a:p>
        <a:p>
          <a:r>
            <a:rPr kumimoji="1" lang="ja-JP" altLang="en-US" sz="1300">
              <a:latin typeface="ＭＳ Ｐゴシック" panose="020B0600070205080204" pitchFamily="50" charset="-128"/>
              <a:ea typeface="ＭＳ Ｐゴシック" panose="020B0600070205080204" pitchFamily="50" charset="-128"/>
            </a:rPr>
            <a:t>　人口は減少</a:t>
          </a:r>
          <a:r>
            <a:rPr kumimoji="1" lang="en-US" altLang="ja-JP" sz="1300">
              <a:latin typeface="ＭＳ Ｐゴシック" panose="020B0600070205080204" pitchFamily="50" charset="-128"/>
              <a:ea typeface="ＭＳ Ｐゴシック" panose="020B0600070205080204" pitchFamily="50" charset="-128"/>
            </a:rPr>
            <a:t>388,197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383,488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4,709</a:t>
          </a:r>
          <a:r>
            <a:rPr kumimoji="1" lang="ja-JP" altLang="en-US" sz="1300">
              <a:latin typeface="ＭＳ Ｐゴシック" panose="020B0600070205080204" pitchFamily="50" charset="-128"/>
              <a:ea typeface="ＭＳ Ｐゴシック" panose="020B0600070205080204" pitchFamily="50" charset="-128"/>
            </a:rPr>
            <a:t>人）し、トータルで前年の</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人のプラスとなった。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126365</xdr:rowOff>
    </xdr:from>
    <xdr:to>
      <xdr:col>81</xdr:col>
      <xdr:colOff>44450</xdr:colOff>
      <xdr:row>64</xdr:row>
      <xdr:rowOff>11219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2771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126365</xdr:rowOff>
    </xdr:from>
    <xdr:to>
      <xdr:col>77</xdr:col>
      <xdr:colOff>44450</xdr:colOff>
      <xdr:row>63</xdr:row>
      <xdr:rowOff>130387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92771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98213</xdr:rowOff>
    </xdr:from>
    <xdr:to>
      <xdr:col>72</xdr:col>
      <xdr:colOff>203200</xdr:colOff>
      <xdr:row>63</xdr:row>
      <xdr:rowOff>130387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9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98213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131869</xdr:rowOff>
    </xdr:from>
    <xdr:to>
      <xdr:col>81</xdr:col>
      <xdr:colOff>95250</xdr:colOff>
      <xdr:row>64</xdr:row>
      <xdr:rowOff>62019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103946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75565</xdr:rowOff>
    </xdr:from>
    <xdr:to>
      <xdr:col>77</xdr:col>
      <xdr:colOff>95250</xdr:colOff>
      <xdr:row>64</xdr:row>
      <xdr:rowOff>5715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161942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79587</xdr:rowOff>
    </xdr:from>
    <xdr:to>
      <xdr:col>73</xdr:col>
      <xdr:colOff>44450</xdr:colOff>
      <xdr:row>64</xdr:row>
      <xdr:rowOff>9737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165964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47413</xdr:rowOff>
    </xdr:from>
    <xdr:to>
      <xdr:col>68</xdr:col>
      <xdr:colOff>203200</xdr:colOff>
      <xdr:row>63</xdr:row>
      <xdr:rowOff>149013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133790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改善傾向から一転、令和元年度起債の横須賀ごみ処理施設建設工事事業に係る元金償還の開始等に伴う元利償還金の増加（</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億円）などにより、前年度より増加（</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億円）した。</a:t>
          </a:r>
        </a:p>
        <a:p>
          <a:r>
            <a:rPr kumimoji="1" lang="ja-JP" altLang="en-US" sz="1300">
              <a:latin typeface="ＭＳ Ｐゴシック" panose="020B0600070205080204" pitchFamily="50" charset="-128"/>
              <a:ea typeface="ＭＳ Ｐゴシック" panose="020B0600070205080204" pitchFamily="50" charset="-128"/>
            </a:rPr>
            <a:t>　実質公債費比率がさらに悪化しないよう財政の健全運営に努めていく。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84244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分母に計上される標準税収入額等の増（</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億円）などにより分母が増加（</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億円）したが、分子は、充当可能な特定財源等が減少（▲</a:t>
          </a:r>
          <a:r>
            <a:rPr kumimoji="1" lang="en-US" altLang="ja-JP" sz="1100">
              <a:solidFill>
                <a:schemeClr val="dk1"/>
              </a:solidFill>
              <a:effectLst/>
              <a:latin typeface="+mn-lt"/>
              <a:ea typeface="+mn-ea"/>
              <a:cs typeface="+mn-cs"/>
            </a:rPr>
            <a:t>93.4</a:t>
          </a:r>
          <a:r>
            <a:rPr kumimoji="1" lang="ja-JP" altLang="ja-JP" sz="1100">
              <a:solidFill>
                <a:schemeClr val="dk1"/>
              </a:solidFill>
              <a:effectLst/>
              <a:latin typeface="+mn-lt"/>
              <a:ea typeface="+mn-ea"/>
              <a:cs typeface="+mn-cs"/>
            </a:rPr>
            <a:t>億円）したため、前年度に比べ数値が</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％悪化している。</a:t>
          </a:r>
          <a:endParaRPr lang="ja-JP" altLang="ja-JP" sz="1400">
            <a:effectLst/>
          </a:endParaRPr>
        </a:p>
        <a:p>
          <a:r>
            <a:rPr kumimoji="1" lang="ja-JP" altLang="ja-JP" sz="1100">
              <a:solidFill>
                <a:schemeClr val="dk1"/>
              </a:solidFill>
              <a:effectLst/>
              <a:latin typeface="+mn-lt"/>
              <a:ea typeface="+mn-ea"/>
              <a:cs typeface="+mn-cs"/>
            </a:rPr>
            <a:t>　大規模工事の予定や施設の老朽化も進んでいるため、引き続き、財政の健全運営に努めていく。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44399</xdr:rowOff>
    </xdr:from>
    <xdr:to>
      <xdr:col>81</xdr:col>
      <xdr:colOff>44450</xdr:colOff>
      <xdr:row>15</xdr:row>
      <xdr:rowOff>130302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16149"/>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44399</xdr:rowOff>
    </xdr:from>
    <xdr:to>
      <xdr:col>77</xdr:col>
      <xdr:colOff>44450</xdr:colOff>
      <xdr:row>15</xdr:row>
      <xdr:rowOff>93624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16149"/>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93624</xdr:rowOff>
    </xdr:from>
    <xdr:to>
      <xdr:col>72</xdr:col>
      <xdr:colOff>203200</xdr:colOff>
      <xdr:row>16</xdr:row>
      <xdr:rowOff>14834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65374"/>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10973</xdr:rowOff>
    </xdr:from>
    <xdr:to>
      <xdr:col>68</xdr:col>
      <xdr:colOff>152400</xdr:colOff>
      <xdr:row>16</xdr:row>
      <xdr:rowOff>14834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75417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79502</xdr:rowOff>
    </xdr:from>
    <xdr:to>
      <xdr:col>81</xdr:col>
      <xdr:colOff>95250</xdr:colOff>
      <xdr:row>16</xdr:row>
      <xdr:rowOff>9652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51579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165049</xdr:rowOff>
    </xdr:from>
    <xdr:to>
      <xdr:col>77</xdr:col>
      <xdr:colOff>95250</xdr:colOff>
      <xdr:row>15</xdr:row>
      <xdr:rowOff>95199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42824</xdr:rowOff>
    </xdr:from>
    <xdr:to>
      <xdr:col>73</xdr:col>
      <xdr:colOff>44450</xdr:colOff>
      <xdr:row>15</xdr:row>
      <xdr:rowOff>144424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154601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8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135484</xdr:rowOff>
    </xdr:from>
    <xdr:to>
      <xdr:col>68</xdr:col>
      <xdr:colOff>203200</xdr:colOff>
      <xdr:row>16</xdr:row>
      <xdr:rowOff>65634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50411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131623</xdr:rowOff>
    </xdr:from>
    <xdr:to>
      <xdr:col>64</xdr:col>
      <xdr:colOff>152400</xdr:colOff>
      <xdr:row>16</xdr:row>
      <xdr:rowOff>61773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71950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7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人件費は定年延長による退職手当の減（▲</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億円）などにより前年度と比べ</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億円減少した。</a:t>
          </a:r>
        </a:p>
        <a:p>
          <a:r>
            <a:rPr kumimoji="1" lang="ja-JP" altLang="en-US" sz="1300">
              <a:latin typeface="ＭＳ Ｐゴシック" panose="020B0600070205080204" pitchFamily="50" charset="-128"/>
              <a:ea typeface="ＭＳ Ｐゴシック" panose="020B0600070205080204" pitchFamily="50" charset="-128"/>
            </a:rPr>
            <a:t>　しかし、人件費比率は類似団体平均を上回っているため、引き続き、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をはじめ行政改革の推進による職員配置の適正化に努めていく。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物件費は、ふるさと納税推進の増（</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億円）、給食センター運営増（</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億円）などにより前年度に比べて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億円増加した。</a:t>
          </a:r>
          <a:r>
            <a:rPr kumimoji="1" lang="en-US" altLang="ja-JP" sz="1300">
              <a:solidFill>
                <a:schemeClr val="tx1"/>
              </a:solidFill>
              <a:latin typeface="ＭＳ Ｐゴシック" panose="020B0600070205080204" pitchFamily="50" charset="-128"/>
              <a:ea typeface="ＭＳ Ｐゴシック" panose="020B0600070205080204" pitchFamily="50" charset="-128"/>
            </a:rPr>
            <a:t/>
          </a:r>
          <a:br>
            <a:rPr kumimoji="1" lang="en-US" altLang="ja-JP"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増加傾向であり、類似団体平均を上回っている状況が続いているため、今後も業務の見直しなどにより経費の適正化に努めていく。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2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1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7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障害者扶助費</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億円）などにより増加（</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億円）した。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今後も社会保障費は増加が見込まれるため、財源の確保に努めていく。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後期高齢者医療費への繰出金の増（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億円）や、介護保険費への繰出金の増（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億円）、国民健康保険費への繰出金の増（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億円）などにより、前年度に比べ</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億円増加している。</a:t>
          </a:r>
        </a:p>
        <a:p>
          <a:r>
            <a:rPr kumimoji="1" lang="ja-JP" altLang="en-US" sz="1300">
              <a:latin typeface="ＭＳ Ｐゴシック" panose="020B0600070205080204" pitchFamily="50" charset="-128"/>
              <a:ea typeface="ＭＳ Ｐゴシック" panose="020B0600070205080204" pitchFamily="50" charset="-128"/>
            </a:rPr>
            <a:t>　社会保障繰出金は今後も増加が見込まれるため、健康寿命の延伸や介護予防などに取り組むことで、経費の適正化に努めていく。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20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76200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3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補助費等は下水道事業会計への負担金・補助金の減（▲</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億円）などにより、前年度と比べ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今後も補助金の効果や必要性などの見直しを継続的に進めていく。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563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136144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47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47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公債費は、清掃施設建設事業費の増（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億円）や公園整備事業費の増（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億円）などにより、前年度に比べ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億円増加している。類似団体平均を上回っている状況が続いているが、引き続き償還可能な公債費を見据えて、市債をコントロールする。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534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79</xdr:row>
      <xdr:rowOff>8889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467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79</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46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扶助費が増加したものの、人件費や補助費等は減少した。しかし、分母である経常一般財源収入が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億円減少したため比率としては増加した。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類似団体平均を上回っている状況が続いているため、引き続き業務の見直しなどにより歳出全体の削減に努めていく。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1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11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78</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114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119380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5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68580</xdr:rowOff>
    </xdr:from>
    <xdr:to>
      <xdr:col>65</xdr:col>
      <xdr:colOff>53975</xdr:colOff>
      <xdr:row>78</xdr:row>
      <xdr:rowOff>170180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9271</xdr:rowOff>
    </xdr:from>
    <xdr:to>
      <xdr:col>29</xdr:col>
      <xdr:colOff>127000</xdr:colOff>
      <xdr:row>15</xdr:row>
      <xdr:rowOff>62954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8646"/>
          <a:ext cx="6477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62954</xdr:rowOff>
    </xdr:from>
    <xdr:to>
      <xdr:col>26</xdr:col>
      <xdr:colOff>50800</xdr:colOff>
      <xdr:row>15</xdr:row>
      <xdr:rowOff>78156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2329"/>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78156</xdr:rowOff>
    </xdr:from>
    <xdr:to>
      <xdr:col>22</xdr:col>
      <xdr:colOff>114300</xdr:colOff>
      <xdr:row>15</xdr:row>
      <xdr:rowOff>79108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7531"/>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79108</xdr:rowOff>
    </xdr:from>
    <xdr:to>
      <xdr:col>18</xdr:col>
      <xdr:colOff>177800</xdr:colOff>
      <xdr:row>15</xdr:row>
      <xdr:rowOff>123152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8483"/>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129921</xdr:rowOff>
    </xdr:from>
    <xdr:to>
      <xdr:col>29</xdr:col>
      <xdr:colOff>177800</xdr:colOff>
      <xdr:row>15</xdr:row>
      <xdr:rowOff>60071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7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146448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12154</xdr:rowOff>
    </xdr:from>
    <xdr:to>
      <xdr:col>26</xdr:col>
      <xdr:colOff>101600</xdr:colOff>
      <xdr:row>15</xdr:row>
      <xdr:rowOff>113754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123931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0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27356</xdr:rowOff>
    </xdr:from>
    <xdr:to>
      <xdr:col>22</xdr:col>
      <xdr:colOff>165100</xdr:colOff>
      <xdr:row>15</xdr:row>
      <xdr:rowOff>128956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6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139133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28308</xdr:rowOff>
    </xdr:from>
    <xdr:to>
      <xdr:col>19</xdr:col>
      <xdr:colOff>38100</xdr:colOff>
      <xdr:row>15</xdr:row>
      <xdr:rowOff>129908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140085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72352</xdr:rowOff>
    </xdr:from>
    <xdr:to>
      <xdr:col>15</xdr:col>
      <xdr:colOff>101600</xdr:colOff>
      <xdr:row>16</xdr:row>
      <xdr:rowOff>2502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1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82499</xdr:rowOff>
    </xdr:from>
    <xdr:to>
      <xdr:col>29</xdr:col>
      <xdr:colOff>127000</xdr:colOff>
      <xdr:row>35</xdr:row>
      <xdr:rowOff>165214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92849"/>
          <a:ext cx="647700" cy="82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165214</xdr:rowOff>
    </xdr:from>
    <xdr:to>
      <xdr:col>26</xdr:col>
      <xdr:colOff>50800</xdr:colOff>
      <xdr:row>35</xdr:row>
      <xdr:rowOff>190665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5564"/>
          <a:ext cx="6985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131420</xdr:rowOff>
    </xdr:from>
    <xdr:to>
      <xdr:col>22</xdr:col>
      <xdr:colOff>114300</xdr:colOff>
      <xdr:row>35</xdr:row>
      <xdr:rowOff>190665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41770"/>
          <a:ext cx="6985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122085</xdr:rowOff>
    </xdr:from>
    <xdr:to>
      <xdr:col>18</xdr:col>
      <xdr:colOff>177800</xdr:colOff>
      <xdr:row>35</xdr:row>
      <xdr:rowOff>131420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32435"/>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31699</xdr:rowOff>
    </xdr:from>
    <xdr:to>
      <xdr:col>29</xdr:col>
      <xdr:colOff>177800</xdr:colOff>
      <xdr:row>35</xdr:row>
      <xdr:rowOff>133299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4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219676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114414</xdr:rowOff>
    </xdr:from>
    <xdr:to>
      <xdr:col>26</xdr:col>
      <xdr:colOff>101600</xdr:colOff>
      <xdr:row>35</xdr:row>
      <xdr:rowOff>216014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200791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139865</xdr:rowOff>
    </xdr:from>
    <xdr:to>
      <xdr:col>22</xdr:col>
      <xdr:colOff>165100</xdr:colOff>
      <xdr:row>35</xdr:row>
      <xdr:rowOff>241465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226242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80620</xdr:rowOff>
    </xdr:from>
    <xdr:to>
      <xdr:col>19</xdr:col>
      <xdr:colOff>38100</xdr:colOff>
      <xdr:row>35</xdr:row>
      <xdr:rowOff>182220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0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192397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71285</xdr:rowOff>
    </xdr:from>
    <xdr:to>
      <xdr:col>15</xdr:col>
      <xdr:colOff>101600</xdr:colOff>
      <xdr:row>35</xdr:row>
      <xdr:rowOff>172885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183062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58890</xdr:rowOff>
    </xdr:from>
    <xdr:to>
      <xdr:col>24</xdr:col>
      <xdr:colOff>63500</xdr:colOff>
      <xdr:row>34</xdr:row>
      <xdr:rowOff>139128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88190"/>
          <a:ext cx="8382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45936</xdr:rowOff>
    </xdr:from>
    <xdr:to>
      <xdr:col>19</xdr:col>
      <xdr:colOff>177800</xdr:colOff>
      <xdr:row>34</xdr:row>
      <xdr:rowOff>58890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7523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14580</xdr:rowOff>
    </xdr:from>
    <xdr:to>
      <xdr:col>15</xdr:col>
      <xdr:colOff>50800</xdr:colOff>
      <xdr:row>34</xdr:row>
      <xdr:rowOff>45936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3880"/>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14580</xdr:rowOff>
    </xdr:from>
    <xdr:to>
      <xdr:col>10</xdr:col>
      <xdr:colOff>114300</xdr:colOff>
      <xdr:row>34</xdr:row>
      <xdr:rowOff>133299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3880"/>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88328</xdr:rowOff>
    </xdr:from>
    <xdr:to>
      <xdr:col>24</xdr:col>
      <xdr:colOff>114300</xdr:colOff>
      <xdr:row>35</xdr:row>
      <xdr:rowOff>18478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111205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8090</xdr:rowOff>
    </xdr:from>
    <xdr:to>
      <xdr:col>20</xdr:col>
      <xdr:colOff>38100</xdr:colOff>
      <xdr:row>34</xdr:row>
      <xdr:rowOff>109690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126217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1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166586</xdr:rowOff>
    </xdr:from>
    <xdr:to>
      <xdr:col>15</xdr:col>
      <xdr:colOff>101600</xdr:colOff>
      <xdr:row>34</xdr:row>
      <xdr:rowOff>96736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113263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9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135230</xdr:rowOff>
    </xdr:from>
    <xdr:to>
      <xdr:col>10</xdr:col>
      <xdr:colOff>165100</xdr:colOff>
      <xdr:row>34</xdr:row>
      <xdr:rowOff>65380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81907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82499</xdr:rowOff>
    </xdr:from>
    <xdr:to>
      <xdr:col>6</xdr:col>
      <xdr:colOff>38100</xdr:colOff>
      <xdr:row>35</xdr:row>
      <xdr:rowOff>12649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29176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135030</xdr:rowOff>
    </xdr:from>
    <xdr:to>
      <xdr:col>24</xdr:col>
      <xdr:colOff>63500</xdr:colOff>
      <xdr:row>53</xdr:row>
      <xdr:rowOff>151653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878980"/>
          <a:ext cx="838200" cy="35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135030</xdr:rowOff>
    </xdr:from>
    <xdr:to>
      <xdr:col>19</xdr:col>
      <xdr:colOff>177800</xdr:colOff>
      <xdr:row>52</xdr:row>
      <xdr:rowOff>154135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78980"/>
          <a:ext cx="889000" cy="19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154135</xdr:rowOff>
    </xdr:from>
    <xdr:to>
      <xdr:col>15</xdr:col>
      <xdr:colOff>50800</xdr:colOff>
      <xdr:row>55</xdr:row>
      <xdr:rowOff>6590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69535"/>
          <a:ext cx="889000" cy="36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6590</xdr:rowOff>
    </xdr:from>
    <xdr:to>
      <xdr:col>10</xdr:col>
      <xdr:colOff>114300</xdr:colOff>
      <xdr:row>56</xdr:row>
      <xdr:rowOff>3454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36340"/>
          <a:ext cx="889000" cy="1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100853</xdr:rowOff>
    </xdr:from>
    <xdr:to>
      <xdr:col>24</xdr:col>
      <xdr:colOff>114300</xdr:colOff>
      <xdr:row>54</xdr:row>
      <xdr:rowOff>31003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123730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84230</xdr:rowOff>
    </xdr:from>
    <xdr:to>
      <xdr:col>20</xdr:col>
      <xdr:colOff>38100</xdr:colOff>
      <xdr:row>52</xdr:row>
      <xdr:rowOff>14380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30907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103335</xdr:rowOff>
    </xdr:from>
    <xdr:to>
      <xdr:col>15</xdr:col>
      <xdr:colOff>101600</xdr:colOff>
      <xdr:row>53</xdr:row>
      <xdr:rowOff>33485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50012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79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127240</xdr:rowOff>
    </xdr:from>
    <xdr:to>
      <xdr:col>10</xdr:col>
      <xdr:colOff>165100</xdr:colOff>
      <xdr:row>55</xdr:row>
      <xdr:rowOff>57390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73917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124104</xdr:rowOff>
    </xdr:from>
    <xdr:to>
      <xdr:col>6</xdr:col>
      <xdr:colOff>38100</xdr:colOff>
      <xdr:row>56</xdr:row>
      <xdr:rowOff>54254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70781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79533</xdr:rowOff>
    </xdr:from>
    <xdr:to>
      <xdr:col>24</xdr:col>
      <xdr:colOff>63500</xdr:colOff>
      <xdr:row>77</xdr:row>
      <xdr:rowOff>103215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81183"/>
          <a:ext cx="8382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79533</xdr:rowOff>
    </xdr:from>
    <xdr:to>
      <xdr:col>19</xdr:col>
      <xdr:colOff>177800</xdr:colOff>
      <xdr:row>77</xdr:row>
      <xdr:rowOff>96997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1183"/>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93614</xdr:rowOff>
    </xdr:from>
    <xdr:to>
      <xdr:col>15</xdr:col>
      <xdr:colOff>50800</xdr:colOff>
      <xdr:row>77</xdr:row>
      <xdr:rowOff>96997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95264"/>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84562</xdr:rowOff>
    </xdr:from>
    <xdr:to>
      <xdr:col>10</xdr:col>
      <xdr:colOff>114300</xdr:colOff>
      <xdr:row>77</xdr:row>
      <xdr:rowOff>93614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8621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52415</xdr:rowOff>
    </xdr:from>
    <xdr:to>
      <xdr:col>24</xdr:col>
      <xdr:colOff>114300</xdr:colOff>
      <xdr:row>77</xdr:row>
      <xdr:rowOff>154015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30842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28733</xdr:rowOff>
    </xdr:from>
    <xdr:to>
      <xdr:col>20</xdr:col>
      <xdr:colOff>38100</xdr:colOff>
      <xdr:row>77</xdr:row>
      <xdr:rowOff>130333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121460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46197</xdr:rowOff>
    </xdr:from>
    <xdr:to>
      <xdr:col>15</xdr:col>
      <xdr:colOff>101600</xdr:colOff>
      <xdr:row>77</xdr:row>
      <xdr:rowOff>147797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138924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4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42814</xdr:rowOff>
    </xdr:from>
    <xdr:to>
      <xdr:col>10</xdr:col>
      <xdr:colOff>165100</xdr:colOff>
      <xdr:row>77</xdr:row>
      <xdr:rowOff>144414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135541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33762</xdr:rowOff>
    </xdr:from>
    <xdr:to>
      <xdr:col>6</xdr:col>
      <xdr:colOff>38100</xdr:colOff>
      <xdr:row>77</xdr:row>
      <xdr:rowOff>135362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126489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114435</xdr:rowOff>
    </xdr:from>
    <xdr:to>
      <xdr:col>24</xdr:col>
      <xdr:colOff>63500</xdr:colOff>
      <xdr:row>98</xdr:row>
      <xdr:rowOff>309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45085"/>
          <a:ext cx="8382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86523</xdr:rowOff>
    </xdr:from>
    <xdr:to>
      <xdr:col>19</xdr:col>
      <xdr:colOff>177800</xdr:colOff>
      <xdr:row>98</xdr:row>
      <xdr:rowOff>309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17173"/>
          <a:ext cx="889000" cy="8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86523</xdr:rowOff>
    </xdr:from>
    <xdr:to>
      <xdr:col>15</xdr:col>
      <xdr:colOff>50800</xdr:colOff>
      <xdr:row>99</xdr:row>
      <xdr:rowOff>9137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17173"/>
          <a:ext cx="889000" cy="2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9137</xdr:rowOff>
    </xdr:from>
    <xdr:to>
      <xdr:col>10</xdr:col>
      <xdr:colOff>114300</xdr:colOff>
      <xdr:row>99</xdr:row>
      <xdr:rowOff>70283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82687"/>
          <a:ext cx="889000" cy="6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63635</xdr:rowOff>
    </xdr:from>
    <xdr:to>
      <xdr:col>24</xdr:col>
      <xdr:colOff>114300</xdr:colOff>
      <xdr:row>97</xdr:row>
      <xdr:rowOff>165235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42062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120959</xdr:rowOff>
    </xdr:from>
    <xdr:to>
      <xdr:col>20</xdr:col>
      <xdr:colOff>38100</xdr:colOff>
      <xdr:row>98</xdr:row>
      <xdr:rowOff>51109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42236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4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35723</xdr:rowOff>
    </xdr:from>
    <xdr:to>
      <xdr:col>15</xdr:col>
      <xdr:colOff>101600</xdr:colOff>
      <xdr:row>97</xdr:row>
      <xdr:rowOff>137323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128450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5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129787</xdr:rowOff>
    </xdr:from>
    <xdr:to>
      <xdr:col>10</xdr:col>
      <xdr:colOff>165100</xdr:colOff>
      <xdr:row>99</xdr:row>
      <xdr:rowOff>59937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51064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19483</xdr:rowOff>
    </xdr:from>
    <xdr:to>
      <xdr:col>6</xdr:col>
      <xdr:colOff>38100</xdr:colOff>
      <xdr:row>99</xdr:row>
      <xdr:rowOff>121083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112210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8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168645</xdr:rowOff>
    </xdr:from>
    <xdr:to>
      <xdr:col>55</xdr:col>
      <xdr:colOff>0</xdr:colOff>
      <xdr:row>36</xdr:row>
      <xdr:rowOff>171290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40845"/>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168645</xdr:rowOff>
    </xdr:from>
    <xdr:to>
      <xdr:col>50</xdr:col>
      <xdr:colOff>114300</xdr:colOff>
      <xdr:row>37</xdr:row>
      <xdr:rowOff>111212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40845"/>
          <a:ext cx="889000" cy="1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59091</xdr:rowOff>
    </xdr:from>
    <xdr:to>
      <xdr:col>45</xdr:col>
      <xdr:colOff>177800</xdr:colOff>
      <xdr:row>37</xdr:row>
      <xdr:rowOff>111212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74041"/>
          <a:ext cx="889000" cy="108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59091</xdr:rowOff>
    </xdr:from>
    <xdr:to>
      <xdr:col>41</xdr:col>
      <xdr:colOff>50800</xdr:colOff>
      <xdr:row>37</xdr:row>
      <xdr:rowOff>158815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74041"/>
          <a:ext cx="889000" cy="11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120490</xdr:rowOff>
    </xdr:from>
    <xdr:to>
      <xdr:col>55</xdr:col>
      <xdr:colOff>50800</xdr:colOff>
      <xdr:row>37</xdr:row>
      <xdr:rowOff>50640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143367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117845</xdr:rowOff>
    </xdr:from>
    <xdr:to>
      <xdr:col>50</xdr:col>
      <xdr:colOff>165100</xdr:colOff>
      <xdr:row>37</xdr:row>
      <xdr:rowOff>47995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39122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8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60412</xdr:rowOff>
    </xdr:from>
    <xdr:to>
      <xdr:col>46</xdr:col>
      <xdr:colOff>38100</xdr:colOff>
      <xdr:row>37</xdr:row>
      <xdr:rowOff>162012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153139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8291</xdr:rowOff>
    </xdr:from>
    <xdr:to>
      <xdr:col>41</xdr:col>
      <xdr:colOff>101600</xdr:colOff>
      <xdr:row>31</xdr:row>
      <xdr:rowOff>109891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101018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108015</xdr:rowOff>
    </xdr:from>
    <xdr:to>
      <xdr:col>36</xdr:col>
      <xdr:colOff>165100</xdr:colOff>
      <xdr:row>38</xdr:row>
      <xdr:rowOff>38165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29292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4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97752</xdr:rowOff>
    </xdr:from>
    <xdr:to>
      <xdr:col>55</xdr:col>
      <xdr:colOff>0</xdr:colOff>
      <xdr:row>57</xdr:row>
      <xdr:rowOff>148452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70402"/>
          <a:ext cx="8382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155865</xdr:rowOff>
    </xdr:from>
    <xdr:to>
      <xdr:col>50</xdr:col>
      <xdr:colOff>114300</xdr:colOff>
      <xdr:row>57</xdr:row>
      <xdr:rowOff>97752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57065"/>
          <a:ext cx="889000" cy="1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155865</xdr:rowOff>
    </xdr:from>
    <xdr:to>
      <xdr:col>45</xdr:col>
      <xdr:colOff>177800</xdr:colOff>
      <xdr:row>58</xdr:row>
      <xdr:rowOff>14966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57065"/>
          <a:ext cx="889000" cy="2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53665</xdr:rowOff>
    </xdr:from>
    <xdr:to>
      <xdr:col>41</xdr:col>
      <xdr:colOff>50800</xdr:colOff>
      <xdr:row>58</xdr:row>
      <xdr:rowOff>14966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83415"/>
          <a:ext cx="889000" cy="47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97652</xdr:rowOff>
    </xdr:from>
    <xdr:to>
      <xdr:col>55</xdr:col>
      <xdr:colOff>50800</xdr:colOff>
      <xdr:row>58</xdr:row>
      <xdr:rowOff>27802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76079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46952</xdr:rowOff>
    </xdr:from>
    <xdr:to>
      <xdr:col>50</xdr:col>
      <xdr:colOff>165100</xdr:colOff>
      <xdr:row>57</xdr:row>
      <xdr:rowOff>148552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139679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105065</xdr:rowOff>
    </xdr:from>
    <xdr:to>
      <xdr:col>46</xdr:col>
      <xdr:colOff>38100</xdr:colOff>
      <xdr:row>57</xdr:row>
      <xdr:rowOff>35215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26342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135616</xdr:rowOff>
    </xdr:from>
    <xdr:to>
      <xdr:col>41</xdr:col>
      <xdr:colOff>101600</xdr:colOff>
      <xdr:row>58</xdr:row>
      <xdr:rowOff>65766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56893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0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2865</xdr:rowOff>
    </xdr:from>
    <xdr:to>
      <xdr:col>36</xdr:col>
      <xdr:colOff>165100</xdr:colOff>
      <xdr:row>55</xdr:row>
      <xdr:rowOff>104465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120992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10953</xdr:rowOff>
    </xdr:from>
    <xdr:to>
      <xdr:col>55</xdr:col>
      <xdr:colOff>0</xdr:colOff>
      <xdr:row>77</xdr:row>
      <xdr:rowOff>128293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12603"/>
          <a:ext cx="8382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26040</xdr:rowOff>
    </xdr:from>
    <xdr:to>
      <xdr:col>50</xdr:col>
      <xdr:colOff>114300</xdr:colOff>
      <xdr:row>77</xdr:row>
      <xdr:rowOff>10953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56240"/>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26040</xdr:rowOff>
    </xdr:from>
    <xdr:to>
      <xdr:col>45</xdr:col>
      <xdr:colOff>177800</xdr:colOff>
      <xdr:row>77</xdr:row>
      <xdr:rowOff>37447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56240"/>
          <a:ext cx="889000" cy="1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28623</xdr:rowOff>
    </xdr:from>
    <xdr:to>
      <xdr:col>41</xdr:col>
      <xdr:colOff>50800</xdr:colOff>
      <xdr:row>77</xdr:row>
      <xdr:rowOff>37447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30273"/>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77493</xdr:rowOff>
    </xdr:from>
    <xdr:to>
      <xdr:col>55</xdr:col>
      <xdr:colOff>50800</xdr:colOff>
      <xdr:row>78</xdr:row>
      <xdr:rowOff>7643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55920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131603</xdr:rowOff>
    </xdr:from>
    <xdr:to>
      <xdr:col>50</xdr:col>
      <xdr:colOff>165100</xdr:colOff>
      <xdr:row>77</xdr:row>
      <xdr:rowOff>61753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78280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146690</xdr:rowOff>
    </xdr:from>
    <xdr:to>
      <xdr:col>46</xdr:col>
      <xdr:colOff>38100</xdr:colOff>
      <xdr:row>76</xdr:row>
      <xdr:rowOff>76840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93367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158097</xdr:rowOff>
    </xdr:from>
    <xdr:to>
      <xdr:col>41</xdr:col>
      <xdr:colOff>101600</xdr:colOff>
      <xdr:row>77</xdr:row>
      <xdr:rowOff>88247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79374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8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149273</xdr:rowOff>
    </xdr:from>
    <xdr:to>
      <xdr:col>36</xdr:col>
      <xdr:colOff>165100</xdr:colOff>
      <xdr:row>77</xdr:row>
      <xdr:rowOff>79423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7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70550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93790</xdr:rowOff>
    </xdr:from>
    <xdr:to>
      <xdr:col>55</xdr:col>
      <xdr:colOff>0</xdr:colOff>
      <xdr:row>96</xdr:row>
      <xdr:rowOff>143529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52990"/>
          <a:ext cx="8382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130747</xdr:rowOff>
    </xdr:from>
    <xdr:to>
      <xdr:col>50</xdr:col>
      <xdr:colOff>114300</xdr:colOff>
      <xdr:row>96</xdr:row>
      <xdr:rowOff>143529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8994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130747</xdr:rowOff>
    </xdr:from>
    <xdr:to>
      <xdr:col>45</xdr:col>
      <xdr:colOff>177800</xdr:colOff>
      <xdr:row>97</xdr:row>
      <xdr:rowOff>50070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89947"/>
          <a:ext cx="8890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153702</xdr:rowOff>
    </xdr:from>
    <xdr:to>
      <xdr:col>41</xdr:col>
      <xdr:colOff>50800</xdr:colOff>
      <xdr:row>97</xdr:row>
      <xdr:rowOff>50070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70002"/>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42990</xdr:rowOff>
    </xdr:from>
    <xdr:to>
      <xdr:col>55</xdr:col>
      <xdr:colOff>50800</xdr:colOff>
      <xdr:row>96</xdr:row>
      <xdr:rowOff>144590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21417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92729</xdr:rowOff>
    </xdr:from>
    <xdr:to>
      <xdr:col>50</xdr:col>
      <xdr:colOff>165100</xdr:colOff>
      <xdr:row>97</xdr:row>
      <xdr:rowOff>22879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4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79947</xdr:rowOff>
    </xdr:from>
    <xdr:to>
      <xdr:col>46</xdr:col>
      <xdr:colOff>38100</xdr:colOff>
      <xdr:row>97</xdr:row>
      <xdr:rowOff>10097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170720</xdr:rowOff>
    </xdr:from>
    <xdr:to>
      <xdr:col>41</xdr:col>
      <xdr:colOff>101600</xdr:colOff>
      <xdr:row>97</xdr:row>
      <xdr:rowOff>100870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91997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102902</xdr:rowOff>
    </xdr:from>
    <xdr:to>
      <xdr:col>36</xdr:col>
      <xdr:colOff>165100</xdr:colOff>
      <xdr:row>95</xdr:row>
      <xdr:rowOff>33052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49579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35154</xdr:rowOff>
    </xdr:from>
    <xdr:to>
      <xdr:col>85</xdr:col>
      <xdr:colOff>127000</xdr:colOff>
      <xdr:row>39</xdr:row>
      <xdr:rowOff>40107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170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11608</xdr:rowOff>
    </xdr:from>
    <xdr:to>
      <xdr:col>81</xdr:col>
      <xdr:colOff>50800</xdr:colOff>
      <xdr:row>39</xdr:row>
      <xdr:rowOff>40107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9815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125299</xdr:rowOff>
    </xdr:from>
    <xdr:to>
      <xdr:col>76</xdr:col>
      <xdr:colOff>114300</xdr:colOff>
      <xdr:row>39</xdr:row>
      <xdr:rowOff>11608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0399"/>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120879</xdr:rowOff>
    </xdr:from>
    <xdr:to>
      <xdr:col>71</xdr:col>
      <xdr:colOff>177800</xdr:colOff>
      <xdr:row>38</xdr:row>
      <xdr:rowOff>125299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3597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155804</xdr:rowOff>
    </xdr:from>
    <xdr:to>
      <xdr:col>85</xdr:col>
      <xdr:colOff>177800</xdr:colOff>
      <xdr:row>39</xdr:row>
      <xdr:rowOff>85954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70731</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8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160757</xdr:rowOff>
    </xdr:from>
    <xdr:to>
      <xdr:col>81</xdr:col>
      <xdr:colOff>101600</xdr:colOff>
      <xdr:row>39</xdr:row>
      <xdr:rowOff>90907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82034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132258</xdr:rowOff>
    </xdr:from>
    <xdr:to>
      <xdr:col>76</xdr:col>
      <xdr:colOff>165100</xdr:colOff>
      <xdr:row>39</xdr:row>
      <xdr:rowOff>62408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53535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4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74499</xdr:rowOff>
    </xdr:from>
    <xdr:to>
      <xdr:col>72</xdr:col>
      <xdr:colOff>38100</xdr:colOff>
      <xdr:row>39</xdr:row>
      <xdr:rowOff>4649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167226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8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70079</xdr:rowOff>
    </xdr:from>
    <xdr:to>
      <xdr:col>67</xdr:col>
      <xdr:colOff>101600</xdr:colOff>
      <xdr:row>39</xdr:row>
      <xdr:rowOff>229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162806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143729</xdr:rowOff>
    </xdr:from>
    <xdr:to>
      <xdr:col>85</xdr:col>
      <xdr:colOff>127000</xdr:colOff>
      <xdr:row>74</xdr:row>
      <xdr:rowOff>23857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59579"/>
          <a:ext cx="838200" cy="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23857</xdr:rowOff>
    </xdr:from>
    <xdr:to>
      <xdr:col>81</xdr:col>
      <xdr:colOff>50800</xdr:colOff>
      <xdr:row>74</xdr:row>
      <xdr:rowOff>96151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11157"/>
          <a:ext cx="8890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48202</xdr:rowOff>
    </xdr:from>
    <xdr:to>
      <xdr:col>76</xdr:col>
      <xdr:colOff>114300</xdr:colOff>
      <xdr:row>74</xdr:row>
      <xdr:rowOff>96151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735502"/>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48202</xdr:rowOff>
    </xdr:from>
    <xdr:to>
      <xdr:col>71</xdr:col>
      <xdr:colOff>177800</xdr:colOff>
      <xdr:row>74</xdr:row>
      <xdr:rowOff>62719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35502"/>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92929</xdr:rowOff>
    </xdr:from>
    <xdr:to>
      <xdr:col>85</xdr:col>
      <xdr:colOff>177800</xdr:colOff>
      <xdr:row>74</xdr:row>
      <xdr:rowOff>23079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115806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144507</xdr:rowOff>
    </xdr:from>
    <xdr:to>
      <xdr:col>81</xdr:col>
      <xdr:colOff>101600</xdr:colOff>
      <xdr:row>74</xdr:row>
      <xdr:rowOff>74657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91184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45351</xdr:rowOff>
    </xdr:from>
    <xdr:to>
      <xdr:col>76</xdr:col>
      <xdr:colOff>165100</xdr:colOff>
      <xdr:row>74</xdr:row>
      <xdr:rowOff>146951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163478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168852</xdr:rowOff>
    </xdr:from>
    <xdr:to>
      <xdr:col>72</xdr:col>
      <xdr:colOff>38100</xdr:colOff>
      <xdr:row>74</xdr:row>
      <xdr:rowOff>99002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115529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11919</xdr:rowOff>
    </xdr:from>
    <xdr:to>
      <xdr:col>67</xdr:col>
      <xdr:colOff>101600</xdr:colOff>
      <xdr:row>74</xdr:row>
      <xdr:rowOff>113519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130046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28077</xdr:rowOff>
    </xdr:from>
    <xdr:to>
      <xdr:col>85</xdr:col>
      <xdr:colOff>127000</xdr:colOff>
      <xdr:row>98</xdr:row>
      <xdr:rowOff>163409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30177"/>
          <a:ext cx="8382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114684</xdr:rowOff>
    </xdr:from>
    <xdr:to>
      <xdr:col>81</xdr:col>
      <xdr:colOff>50800</xdr:colOff>
      <xdr:row>98</xdr:row>
      <xdr:rowOff>28077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45334"/>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73209</xdr:rowOff>
    </xdr:from>
    <xdr:to>
      <xdr:col>76</xdr:col>
      <xdr:colOff>114300</xdr:colOff>
      <xdr:row>97</xdr:row>
      <xdr:rowOff>114684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03859"/>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73209</xdr:rowOff>
    </xdr:from>
    <xdr:to>
      <xdr:col>71</xdr:col>
      <xdr:colOff>177800</xdr:colOff>
      <xdr:row>98</xdr:row>
      <xdr:rowOff>163181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03859"/>
          <a:ext cx="889000" cy="26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112609</xdr:rowOff>
    </xdr:from>
    <xdr:to>
      <xdr:col>85</xdr:col>
      <xdr:colOff>177800</xdr:colOff>
      <xdr:row>99</xdr:row>
      <xdr:rowOff>42759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1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27536</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148727</xdr:rowOff>
    </xdr:from>
    <xdr:to>
      <xdr:col>81</xdr:col>
      <xdr:colOff>101600</xdr:colOff>
      <xdr:row>98</xdr:row>
      <xdr:rowOff>78877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70004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7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63884</xdr:rowOff>
    </xdr:from>
    <xdr:to>
      <xdr:col>76</xdr:col>
      <xdr:colOff>165100</xdr:colOff>
      <xdr:row>97</xdr:row>
      <xdr:rowOff>165484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156611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22409</xdr:rowOff>
    </xdr:from>
    <xdr:to>
      <xdr:col>72</xdr:col>
      <xdr:colOff>38100</xdr:colOff>
      <xdr:row>97</xdr:row>
      <xdr:rowOff>124009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140536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112381</xdr:rowOff>
    </xdr:from>
    <xdr:to>
      <xdr:col>67</xdr:col>
      <xdr:colOff>101600</xdr:colOff>
      <xdr:row>99</xdr:row>
      <xdr:rowOff>42531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33658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0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102933</xdr:rowOff>
    </xdr:from>
    <xdr:to>
      <xdr:col>116</xdr:col>
      <xdr:colOff>63500</xdr:colOff>
      <xdr:row>39</xdr:row>
      <xdr:rowOff>42735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18033"/>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42735</xdr:rowOff>
    </xdr:from>
    <xdr:to>
      <xdr:col>111</xdr:col>
      <xdr:colOff>177800</xdr:colOff>
      <xdr:row>39</xdr:row>
      <xdr:rowOff>43307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2928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164465</xdr:rowOff>
    </xdr:from>
    <xdr:to>
      <xdr:col>107</xdr:col>
      <xdr:colOff>50800</xdr:colOff>
      <xdr:row>39</xdr:row>
      <xdr:rowOff>43307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7956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75502</xdr:rowOff>
    </xdr:from>
    <xdr:to>
      <xdr:col>102</xdr:col>
      <xdr:colOff>114300</xdr:colOff>
      <xdr:row>38</xdr:row>
      <xdr:rowOff>164465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90602"/>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52133</xdr:rowOff>
    </xdr:from>
    <xdr:to>
      <xdr:col>116</xdr:col>
      <xdr:colOff>114300</xdr:colOff>
      <xdr:row>38</xdr:row>
      <xdr:rowOff>153733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138510</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8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163385</xdr:rowOff>
    </xdr:from>
    <xdr:to>
      <xdr:col>112</xdr:col>
      <xdr:colOff>38100</xdr:colOff>
      <xdr:row>39</xdr:row>
      <xdr:rowOff>93535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84662</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163957</xdr:rowOff>
    </xdr:from>
    <xdr:to>
      <xdr:col>107</xdr:col>
      <xdr:colOff>101600</xdr:colOff>
      <xdr:row>39</xdr:row>
      <xdr:rowOff>94107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85234</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113665</xdr:rowOff>
    </xdr:from>
    <xdr:to>
      <xdr:col>102</xdr:col>
      <xdr:colOff>165100</xdr:colOff>
      <xdr:row>39</xdr:row>
      <xdr:rowOff>43815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34942</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24702</xdr:rowOff>
    </xdr:from>
    <xdr:to>
      <xdr:col>98</xdr:col>
      <xdr:colOff>38100</xdr:colOff>
      <xdr:row>38</xdr:row>
      <xdr:rowOff>126302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117429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32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126136</xdr:rowOff>
    </xdr:from>
    <xdr:to>
      <xdr:col>116</xdr:col>
      <xdr:colOff>63500</xdr:colOff>
      <xdr:row>58</xdr:row>
      <xdr:rowOff>127660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7023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97942</xdr:rowOff>
    </xdr:from>
    <xdr:to>
      <xdr:col>111</xdr:col>
      <xdr:colOff>177800</xdr:colOff>
      <xdr:row>58</xdr:row>
      <xdr:rowOff>127660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420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97942</xdr:rowOff>
    </xdr:from>
    <xdr:to>
      <xdr:col>107</xdr:col>
      <xdr:colOff>50800</xdr:colOff>
      <xdr:row>58</xdr:row>
      <xdr:rowOff>129642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42042"/>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127146</xdr:rowOff>
    </xdr:from>
    <xdr:to>
      <xdr:col>102</xdr:col>
      <xdr:colOff>114300</xdr:colOff>
      <xdr:row>58</xdr:row>
      <xdr:rowOff>129642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71246"/>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76860</xdr:rowOff>
    </xdr:from>
    <xdr:to>
      <xdr:col>112</xdr:col>
      <xdr:colOff>38100</xdr:colOff>
      <xdr:row>59</xdr:row>
      <xdr:rowOff>7010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169587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47142</xdr:rowOff>
    </xdr:from>
    <xdr:to>
      <xdr:col>107</xdr:col>
      <xdr:colOff>101600</xdr:colOff>
      <xdr:row>58</xdr:row>
      <xdr:rowOff>148742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139869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78842</xdr:rowOff>
    </xdr:from>
    <xdr:to>
      <xdr:col>102</xdr:col>
      <xdr:colOff>165100</xdr:colOff>
      <xdr:row>59</xdr:row>
      <xdr:rowOff>8992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76346</xdr:rowOff>
    </xdr:from>
    <xdr:to>
      <xdr:col>98</xdr:col>
      <xdr:colOff>38100</xdr:colOff>
      <xdr:row>59</xdr:row>
      <xdr:rowOff>6496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169073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88417</xdr:rowOff>
    </xdr:from>
    <xdr:to>
      <xdr:col>116</xdr:col>
      <xdr:colOff>63500</xdr:colOff>
      <xdr:row>75</xdr:row>
      <xdr:rowOff>47155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75717"/>
          <a:ext cx="838200" cy="1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47155</xdr:rowOff>
    </xdr:from>
    <xdr:to>
      <xdr:col>111</xdr:col>
      <xdr:colOff>177800</xdr:colOff>
      <xdr:row>75</xdr:row>
      <xdr:rowOff>127241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05905"/>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94285</xdr:rowOff>
    </xdr:from>
    <xdr:to>
      <xdr:col>107</xdr:col>
      <xdr:colOff>50800</xdr:colOff>
      <xdr:row>75</xdr:row>
      <xdr:rowOff>127241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953035"/>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94285</xdr:rowOff>
    </xdr:from>
    <xdr:to>
      <xdr:col>102</xdr:col>
      <xdr:colOff>114300</xdr:colOff>
      <xdr:row>76</xdr:row>
      <xdr:rowOff>25591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53035"/>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37617</xdr:rowOff>
    </xdr:from>
    <xdr:to>
      <xdr:col>116</xdr:col>
      <xdr:colOff>114300</xdr:colOff>
      <xdr:row>74</xdr:row>
      <xdr:rowOff>139217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60494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167805</xdr:rowOff>
    </xdr:from>
    <xdr:to>
      <xdr:col>112</xdr:col>
      <xdr:colOff>38100</xdr:colOff>
      <xdr:row>75</xdr:row>
      <xdr:rowOff>97955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114482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76441</xdr:rowOff>
    </xdr:from>
    <xdr:to>
      <xdr:col>107</xdr:col>
      <xdr:colOff>101600</xdr:colOff>
      <xdr:row>76</xdr:row>
      <xdr:rowOff>6592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35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169169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43485</xdr:rowOff>
    </xdr:from>
    <xdr:to>
      <xdr:col>102</xdr:col>
      <xdr:colOff>165100</xdr:colOff>
      <xdr:row>75</xdr:row>
      <xdr:rowOff>145085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161612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146241</xdr:rowOff>
    </xdr:from>
    <xdr:to>
      <xdr:col>98</xdr:col>
      <xdr:colOff>38100</xdr:colOff>
      <xdr:row>76</xdr:row>
      <xdr:rowOff>76391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67518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436,712</a:t>
          </a:r>
          <a:r>
            <a:rPr kumimoji="1" lang="ja-JP" altLang="en-US" sz="1200">
              <a:solidFill>
                <a:schemeClr val="dk1"/>
              </a:solidFill>
              <a:effectLst/>
              <a:latin typeface="+mn-lt"/>
              <a:ea typeface="+mn-ea"/>
              <a:cs typeface="+mn-cs"/>
            </a:rPr>
            <a:t>円</a:t>
          </a:r>
          <a:r>
            <a:rPr kumimoji="1" lang="ja-JP" altLang="ja-JP" sz="1200">
              <a:solidFill>
                <a:schemeClr val="dk1"/>
              </a:solidFill>
              <a:effectLst/>
              <a:latin typeface="+mn-lt"/>
              <a:ea typeface="+mn-ea"/>
              <a:cs typeface="+mn-cs"/>
            </a:rPr>
            <a:t>となっており、前年度と比べ</a:t>
          </a:r>
          <a:r>
            <a:rPr kumimoji="1" lang="en-US" altLang="ja-JP" sz="1200">
              <a:solidFill>
                <a:schemeClr val="dk1"/>
              </a:solidFill>
              <a:effectLst/>
              <a:latin typeface="+mn-lt"/>
              <a:ea typeface="+mn-ea"/>
              <a:cs typeface="+mn-cs"/>
            </a:rPr>
            <a:t>9,649</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endParaRPr lang="ja-JP" altLang="ja-JP" sz="1600">
            <a:effectLst/>
          </a:endParaRPr>
        </a:p>
        <a:p>
          <a:r>
            <a:rPr kumimoji="1" lang="ja-JP" altLang="ja-JP" sz="1200">
              <a:solidFill>
                <a:schemeClr val="dk1"/>
              </a:solidFill>
              <a:effectLst/>
              <a:latin typeface="+mn-lt"/>
              <a:ea typeface="+mn-ea"/>
              <a:cs typeface="+mn-cs"/>
            </a:rPr>
            <a:t>　物件費は、一人あたり</a:t>
          </a:r>
          <a:r>
            <a:rPr kumimoji="1" lang="en-US" altLang="ja-JP" sz="1200">
              <a:solidFill>
                <a:schemeClr val="dk1"/>
              </a:solidFill>
              <a:effectLst/>
              <a:latin typeface="+mn-lt"/>
              <a:ea typeface="+mn-ea"/>
              <a:cs typeface="+mn-cs"/>
            </a:rPr>
            <a:t>69,884</a:t>
          </a:r>
          <a:r>
            <a:rPr kumimoji="1" lang="ja-JP" altLang="ja-JP" sz="1200">
              <a:solidFill>
                <a:schemeClr val="dk1"/>
              </a:solidFill>
              <a:effectLst/>
              <a:latin typeface="+mn-lt"/>
              <a:ea typeface="+mn-ea"/>
              <a:cs typeface="+mn-cs"/>
            </a:rPr>
            <a:t>円で前年度に比べて</a:t>
          </a:r>
          <a:r>
            <a:rPr kumimoji="1" lang="en-US" altLang="ja-JP" sz="1200">
              <a:solidFill>
                <a:schemeClr val="dk1"/>
              </a:solidFill>
              <a:effectLst/>
              <a:latin typeface="+mn-lt"/>
              <a:ea typeface="+mn-ea"/>
              <a:cs typeface="+mn-cs"/>
            </a:rPr>
            <a:t>11,009</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しており、類似団体平均の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額（</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5,215</a:t>
          </a:r>
          <a:r>
            <a:rPr kumimoji="1" lang="ja-JP" altLang="ja-JP" sz="1200">
              <a:solidFill>
                <a:schemeClr val="dk1"/>
              </a:solidFill>
              <a:effectLst/>
              <a:latin typeface="+mn-lt"/>
              <a:ea typeface="+mn-ea"/>
              <a:cs typeface="+mn-cs"/>
            </a:rPr>
            <a:t>円）に比べ当市の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額のほうが大きい。</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積立金は、新型コロナウイルス感染症緊急対策基金運用事業の減（▲</a:t>
          </a:r>
          <a:r>
            <a:rPr kumimoji="1" lang="en-US" altLang="ja-JP" sz="1200">
              <a:solidFill>
                <a:schemeClr val="dk1"/>
              </a:solidFill>
              <a:effectLst/>
              <a:latin typeface="+mn-lt"/>
              <a:ea typeface="+mn-ea"/>
              <a:cs typeface="+mn-cs"/>
            </a:rPr>
            <a:t>12.0</a:t>
          </a:r>
          <a:r>
            <a:rPr kumimoji="1" lang="ja-JP" altLang="en-US" sz="1200">
              <a:solidFill>
                <a:schemeClr val="dk1"/>
              </a:solidFill>
              <a:effectLst/>
              <a:latin typeface="+mn-lt"/>
              <a:ea typeface="+mn-ea"/>
              <a:cs typeface="+mn-cs"/>
            </a:rPr>
            <a:t>億円）などにより</a:t>
          </a:r>
          <a:r>
            <a:rPr kumimoji="1" lang="en-US" altLang="ja-JP" sz="1200">
              <a:solidFill>
                <a:schemeClr val="dk1"/>
              </a:solidFill>
              <a:effectLst/>
              <a:latin typeface="+mn-lt"/>
              <a:ea typeface="+mn-ea"/>
              <a:cs typeface="+mn-cs"/>
            </a:rPr>
            <a:t>16.2</a:t>
          </a:r>
          <a:r>
            <a:rPr kumimoji="1" lang="ja-JP" altLang="en-US" sz="1200">
              <a:solidFill>
                <a:schemeClr val="dk1"/>
              </a:solidFill>
              <a:effectLst/>
              <a:latin typeface="+mn-lt"/>
              <a:ea typeface="+mn-ea"/>
              <a:cs typeface="+mn-cs"/>
            </a:rPr>
            <a:t>億円減少し、一人あたり</a:t>
          </a:r>
          <a:r>
            <a:rPr kumimoji="1" lang="en-US" altLang="ja-JP" sz="1200">
              <a:solidFill>
                <a:schemeClr val="dk1"/>
              </a:solidFill>
              <a:effectLst/>
              <a:latin typeface="+mn-lt"/>
              <a:ea typeface="+mn-ea"/>
              <a:cs typeface="+mn-cs"/>
            </a:rPr>
            <a:t>3,274</a:t>
          </a:r>
          <a:r>
            <a:rPr kumimoji="1" lang="ja-JP" altLang="en-US" sz="1200">
              <a:solidFill>
                <a:schemeClr val="dk1"/>
              </a:solidFill>
              <a:effectLst/>
              <a:latin typeface="+mn-lt"/>
              <a:ea typeface="+mn-ea"/>
              <a:cs typeface="+mn-cs"/>
            </a:rPr>
            <a:t>円で前年度に比べ</a:t>
          </a:r>
          <a:r>
            <a:rPr kumimoji="1" lang="en-US" altLang="ja-JP" sz="1200">
              <a:solidFill>
                <a:schemeClr val="dk1"/>
              </a:solidFill>
              <a:effectLst/>
              <a:latin typeface="+mn-lt"/>
              <a:ea typeface="+mn-ea"/>
              <a:cs typeface="+mn-cs"/>
            </a:rPr>
            <a:t>4,144</a:t>
          </a:r>
          <a:r>
            <a:rPr kumimoji="1" lang="ja-JP" altLang="en-US" sz="1200">
              <a:solidFill>
                <a:schemeClr val="dk1"/>
              </a:solidFill>
              <a:effectLst/>
              <a:latin typeface="+mn-lt"/>
              <a:ea typeface="+mn-ea"/>
              <a:cs typeface="+mn-cs"/>
            </a:rPr>
            <a:t>円減少した。</a:t>
          </a:r>
        </a:p>
        <a:p>
          <a:r>
            <a:rPr kumimoji="1" lang="ja-JP" altLang="ja-JP" sz="1200">
              <a:solidFill>
                <a:schemeClr val="dk1"/>
              </a:solidFill>
              <a:effectLst/>
              <a:latin typeface="+mn-lt"/>
              <a:ea typeface="+mn-ea"/>
              <a:cs typeface="+mn-cs"/>
            </a:rPr>
            <a:t>　普通建設事業費は、</a:t>
          </a:r>
          <a:r>
            <a:rPr kumimoji="1" lang="ja-JP" altLang="en-US" sz="1200">
              <a:solidFill>
                <a:schemeClr val="dk1"/>
              </a:solidFill>
              <a:effectLst/>
              <a:latin typeface="+mn-lt"/>
              <a:ea typeface="+mn-ea"/>
              <a:cs typeface="+mn-cs"/>
            </a:rPr>
            <a:t>久里浜１丁目公園グラウンドほか整備事業</a:t>
          </a:r>
          <a:r>
            <a:rPr kumimoji="1" lang="ja-JP" altLang="ja-JP" sz="1200">
              <a:solidFill>
                <a:schemeClr val="dk1"/>
              </a:solidFill>
              <a:effectLst/>
              <a:latin typeface="+mn-lt"/>
              <a:ea typeface="+mn-ea"/>
              <a:cs typeface="+mn-cs"/>
            </a:rPr>
            <a:t>の減</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19.3</a:t>
          </a:r>
          <a:r>
            <a:rPr kumimoji="1" lang="ja-JP" altLang="en-US" sz="1200">
              <a:solidFill>
                <a:schemeClr val="dk1"/>
              </a:solidFill>
              <a:effectLst/>
              <a:latin typeface="+mn-lt"/>
              <a:ea typeface="+mn-ea"/>
              <a:cs typeface="+mn-cs"/>
            </a:rPr>
            <a:t>億円）</a:t>
          </a:r>
          <a:r>
            <a:rPr kumimoji="1" lang="ja-JP" altLang="ja-JP" sz="1200">
              <a:solidFill>
                <a:schemeClr val="dk1"/>
              </a:solidFill>
              <a:effectLst/>
              <a:latin typeface="+mn-lt"/>
              <a:ea typeface="+mn-ea"/>
              <a:cs typeface="+mn-cs"/>
            </a:rPr>
            <a:t>などにより減少しているものの、老朽化した施設整備の更新も今後予定されているため、</a:t>
          </a:r>
          <a:r>
            <a:rPr kumimoji="1" lang="en-US" altLang="ja-JP" sz="1200">
              <a:solidFill>
                <a:schemeClr val="dk1"/>
              </a:solidFill>
              <a:effectLst/>
              <a:latin typeface="+mn-lt"/>
              <a:ea typeface="+mn-ea"/>
              <a:cs typeface="+mn-cs"/>
            </a:rPr>
            <a:t>FM</a:t>
          </a:r>
          <a:r>
            <a:rPr kumimoji="1" lang="ja-JP" altLang="ja-JP" sz="1200">
              <a:solidFill>
                <a:schemeClr val="dk1"/>
              </a:solidFill>
              <a:effectLst/>
              <a:latin typeface="+mn-lt"/>
              <a:ea typeface="+mn-ea"/>
              <a:cs typeface="+mn-cs"/>
            </a:rPr>
            <a:t>戦略プランに基づき施設の複合化や長寿命化対策を進め健全な財政運営に努める。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383,488
376,658
100.81
172,996,986
167,473,655
5,077,528
86,486,859
185,184,664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118364</xdr:rowOff>
    </xdr:from>
    <xdr:to>
      <xdr:col>24</xdr:col>
      <xdr:colOff>63500</xdr:colOff>
      <xdr:row>34</xdr:row>
      <xdr:rowOff>131318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766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118364</xdr:rowOff>
    </xdr:from>
    <xdr:to>
      <xdr:col>19</xdr:col>
      <xdr:colOff>177800</xdr:colOff>
      <xdr:row>34</xdr:row>
      <xdr:rowOff>136652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7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136652</xdr:rowOff>
    </xdr:from>
    <xdr:to>
      <xdr:col>15</xdr:col>
      <xdr:colOff>50800</xdr:colOff>
      <xdr:row>34</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59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34</xdr:row>
      <xdr:rowOff>151130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67564</xdr:rowOff>
    </xdr:from>
    <xdr:to>
      <xdr:col>20</xdr:col>
      <xdr:colOff>38100</xdr:colOff>
      <xdr:row>34</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85852</xdr:rowOff>
    </xdr:from>
    <xdr:to>
      <xdr:col>15</xdr:col>
      <xdr:colOff>101600</xdr:colOff>
      <xdr:row>35</xdr:row>
      <xdr:rowOff>16002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32529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100330</xdr:rowOff>
    </xdr:from>
    <xdr:to>
      <xdr:col>10</xdr:col>
      <xdr:colOff>165100</xdr:colOff>
      <xdr:row>35</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47930</xdr:rowOff>
    </xdr:from>
    <xdr:to>
      <xdr:col>24</xdr:col>
      <xdr:colOff>63500</xdr:colOff>
      <xdr:row>58</xdr:row>
      <xdr:rowOff>112420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92030"/>
          <a:ext cx="838200" cy="6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7251</xdr:rowOff>
    </xdr:from>
    <xdr:to>
      <xdr:col>19</xdr:col>
      <xdr:colOff>177800</xdr:colOff>
      <xdr:row>58</xdr:row>
      <xdr:rowOff>47930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1351"/>
          <a:ext cx="8890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75362</xdr:rowOff>
    </xdr:from>
    <xdr:to>
      <xdr:col>15</xdr:col>
      <xdr:colOff>50800</xdr:colOff>
      <xdr:row>58</xdr:row>
      <xdr:rowOff>7251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47862"/>
          <a:ext cx="889000" cy="130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75362</xdr:rowOff>
    </xdr:from>
    <xdr:to>
      <xdr:col>10</xdr:col>
      <xdr:colOff>114300</xdr:colOff>
      <xdr:row>58</xdr:row>
      <xdr:rowOff>114249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47862"/>
          <a:ext cx="889000" cy="14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61620</xdr:rowOff>
    </xdr:from>
    <xdr:to>
      <xdr:col>24</xdr:col>
      <xdr:colOff>114300</xdr:colOff>
      <xdr:row>58</xdr:row>
      <xdr:rowOff>163220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40047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168580</xdr:rowOff>
    </xdr:from>
    <xdr:to>
      <xdr:col>20</xdr:col>
      <xdr:colOff>38100</xdr:colOff>
      <xdr:row>58</xdr:row>
      <xdr:rowOff>98730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127901</xdr:rowOff>
    </xdr:from>
    <xdr:to>
      <xdr:col>15</xdr:col>
      <xdr:colOff>101600</xdr:colOff>
      <xdr:row>58</xdr:row>
      <xdr:rowOff>58051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74578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24562</xdr:rowOff>
    </xdr:from>
    <xdr:to>
      <xdr:col>10</xdr:col>
      <xdr:colOff>165100</xdr:colOff>
      <xdr:row>50</xdr:row>
      <xdr:rowOff>126162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142689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7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63449</xdr:rowOff>
    </xdr:from>
    <xdr:to>
      <xdr:col>6</xdr:col>
      <xdr:colOff>38100</xdr:colOff>
      <xdr:row>58</xdr:row>
      <xdr:rowOff>165049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156176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17362</xdr:rowOff>
    </xdr:from>
    <xdr:to>
      <xdr:col>24</xdr:col>
      <xdr:colOff>63500</xdr:colOff>
      <xdr:row>77</xdr:row>
      <xdr:rowOff>101552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19012"/>
          <a:ext cx="838200" cy="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76761</xdr:rowOff>
    </xdr:from>
    <xdr:to>
      <xdr:col>19</xdr:col>
      <xdr:colOff>177800</xdr:colOff>
      <xdr:row>77</xdr:row>
      <xdr:rowOff>101552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8411"/>
          <a:ext cx="8890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76761</xdr:rowOff>
    </xdr:from>
    <xdr:to>
      <xdr:col>15</xdr:col>
      <xdr:colOff>50800</xdr:colOff>
      <xdr:row>78</xdr:row>
      <xdr:rowOff>139188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78411"/>
          <a:ext cx="889000" cy="2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139188</xdr:rowOff>
    </xdr:from>
    <xdr:to>
      <xdr:col>10</xdr:col>
      <xdr:colOff>114300</xdr:colOff>
      <xdr:row>79</xdr:row>
      <xdr:rowOff>43487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12288"/>
          <a:ext cx="889000" cy="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138012</xdr:rowOff>
    </xdr:from>
    <xdr:to>
      <xdr:col>24</xdr:col>
      <xdr:colOff>114300</xdr:colOff>
      <xdr:row>77</xdr:row>
      <xdr:rowOff>68162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116439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50752</xdr:rowOff>
    </xdr:from>
    <xdr:to>
      <xdr:col>20</xdr:col>
      <xdr:colOff>38100</xdr:colOff>
      <xdr:row>77</xdr:row>
      <xdr:rowOff>152352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143479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25961</xdr:rowOff>
    </xdr:from>
    <xdr:to>
      <xdr:col>15</xdr:col>
      <xdr:colOff>101600</xdr:colOff>
      <xdr:row>77</xdr:row>
      <xdr:rowOff>127561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118688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2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88388</xdr:rowOff>
    </xdr:from>
    <xdr:to>
      <xdr:col>10</xdr:col>
      <xdr:colOff>165100</xdr:colOff>
      <xdr:row>79</xdr:row>
      <xdr:rowOff>18538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9665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5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164137</xdr:rowOff>
    </xdr:from>
    <xdr:to>
      <xdr:col>6</xdr:col>
      <xdr:colOff>38100</xdr:colOff>
      <xdr:row>79</xdr:row>
      <xdr:rowOff>94287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85414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2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57404</xdr:rowOff>
    </xdr:from>
    <xdr:to>
      <xdr:col>24</xdr:col>
      <xdr:colOff>63500</xdr:colOff>
      <xdr:row>96</xdr:row>
      <xdr:rowOff>95390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45154"/>
          <a:ext cx="838200" cy="20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57404</xdr:rowOff>
    </xdr:from>
    <xdr:to>
      <xdr:col>19</xdr:col>
      <xdr:colOff>177800</xdr:colOff>
      <xdr:row>96</xdr:row>
      <xdr:rowOff>47346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45154"/>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47346</xdr:rowOff>
    </xdr:from>
    <xdr:to>
      <xdr:col>15</xdr:col>
      <xdr:colOff>50800</xdr:colOff>
      <xdr:row>97</xdr:row>
      <xdr:rowOff>153130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06546"/>
          <a:ext cx="889000" cy="2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106724</xdr:rowOff>
    </xdr:from>
    <xdr:to>
      <xdr:col>10</xdr:col>
      <xdr:colOff>114300</xdr:colOff>
      <xdr:row>97</xdr:row>
      <xdr:rowOff>153130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223024"/>
          <a:ext cx="889000" cy="5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44590</xdr:rowOff>
    </xdr:from>
    <xdr:to>
      <xdr:col>24</xdr:col>
      <xdr:colOff>114300</xdr:colOff>
      <xdr:row>96</xdr:row>
      <xdr:rowOff>146190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67467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6604</xdr:rowOff>
    </xdr:from>
    <xdr:to>
      <xdr:col>20</xdr:col>
      <xdr:colOff>38100</xdr:colOff>
      <xdr:row>95</xdr:row>
      <xdr:rowOff>108204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124731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167996</xdr:rowOff>
    </xdr:from>
    <xdr:to>
      <xdr:col>15</xdr:col>
      <xdr:colOff>101600</xdr:colOff>
      <xdr:row>96</xdr:row>
      <xdr:rowOff>98146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114673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102330</xdr:rowOff>
    </xdr:from>
    <xdr:to>
      <xdr:col>10</xdr:col>
      <xdr:colOff>165100</xdr:colOff>
      <xdr:row>98</xdr:row>
      <xdr:rowOff>32480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23607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55924</xdr:rowOff>
    </xdr:from>
    <xdr:to>
      <xdr:col>6</xdr:col>
      <xdr:colOff>38100</xdr:colOff>
      <xdr:row>94</xdr:row>
      <xdr:rowOff>157524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2601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15113</xdr:rowOff>
    </xdr:from>
    <xdr:to>
      <xdr:col>55</xdr:col>
      <xdr:colOff>0</xdr:colOff>
      <xdr:row>37</xdr:row>
      <xdr:rowOff>44831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5876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44831</xdr:rowOff>
    </xdr:from>
    <xdr:to>
      <xdr:col>50</xdr:col>
      <xdr:colOff>114300</xdr:colOff>
      <xdr:row>38</xdr:row>
      <xdr:rowOff>5207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88481"/>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96647</xdr:rowOff>
    </xdr:from>
    <xdr:to>
      <xdr:col>45</xdr:col>
      <xdr:colOff>177800</xdr:colOff>
      <xdr:row>38</xdr:row>
      <xdr:rowOff>5207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4029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96647</xdr:rowOff>
    </xdr:from>
    <xdr:to>
      <xdr:col>41</xdr:col>
      <xdr:colOff>50800</xdr:colOff>
      <xdr:row>38</xdr:row>
      <xdr:rowOff>16637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4029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135763</xdr:rowOff>
    </xdr:from>
    <xdr:to>
      <xdr:col>55</xdr:col>
      <xdr:colOff>50800</xdr:colOff>
      <xdr:row>37</xdr:row>
      <xdr:rowOff>65913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158640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9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165481</xdr:rowOff>
    </xdr:from>
    <xdr:to>
      <xdr:col>50</xdr:col>
      <xdr:colOff>165100</xdr:colOff>
      <xdr:row>37</xdr:row>
      <xdr:rowOff>95631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112158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1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125857</xdr:rowOff>
    </xdr:from>
    <xdr:to>
      <xdr:col>46</xdr:col>
      <xdr:colOff>38100</xdr:colOff>
      <xdr:row>38</xdr:row>
      <xdr:rowOff>56007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47134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45847</xdr:rowOff>
    </xdr:from>
    <xdr:to>
      <xdr:col>41</xdr:col>
      <xdr:colOff>101600</xdr:colOff>
      <xdr:row>37</xdr:row>
      <xdr:rowOff>147447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163974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64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137287</xdr:rowOff>
    </xdr:from>
    <xdr:to>
      <xdr:col>36</xdr:col>
      <xdr:colOff>165100</xdr:colOff>
      <xdr:row>38</xdr:row>
      <xdr:rowOff>67437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58564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64871</xdr:rowOff>
    </xdr:from>
    <xdr:to>
      <xdr:col>55</xdr:col>
      <xdr:colOff>0</xdr:colOff>
      <xdr:row>58</xdr:row>
      <xdr:rowOff>118364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8971"/>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166827</xdr:rowOff>
    </xdr:from>
    <xdr:to>
      <xdr:col>50</xdr:col>
      <xdr:colOff>114300</xdr:colOff>
      <xdr:row>58</xdr:row>
      <xdr:rowOff>64871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39477"/>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166827</xdr:rowOff>
    </xdr:from>
    <xdr:to>
      <xdr:col>45</xdr:col>
      <xdr:colOff>177800</xdr:colOff>
      <xdr:row>58</xdr:row>
      <xdr:rowOff>38812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3947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38812</xdr:rowOff>
    </xdr:from>
    <xdr:to>
      <xdr:col>41</xdr:col>
      <xdr:colOff>50800</xdr:colOff>
      <xdr:row>58</xdr:row>
      <xdr:rowOff>92456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2912"/>
          <a:ext cx="8890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67564</xdr:rowOff>
    </xdr:from>
    <xdr:to>
      <xdr:col>55</xdr:col>
      <xdr:colOff>50800</xdr:colOff>
      <xdr:row>58</xdr:row>
      <xdr:rowOff>169164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153941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14071</xdr:rowOff>
    </xdr:from>
    <xdr:to>
      <xdr:col>50</xdr:col>
      <xdr:colOff>165100</xdr:colOff>
      <xdr:row>58</xdr:row>
      <xdr:rowOff>115671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106798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116027</xdr:rowOff>
    </xdr:from>
    <xdr:to>
      <xdr:col>46</xdr:col>
      <xdr:colOff>38100</xdr:colOff>
      <xdr:row>58</xdr:row>
      <xdr:rowOff>46177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37304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159462</xdr:rowOff>
    </xdr:from>
    <xdr:to>
      <xdr:col>41</xdr:col>
      <xdr:colOff>101600</xdr:colOff>
      <xdr:row>58</xdr:row>
      <xdr:rowOff>89612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80739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41656</xdr:rowOff>
    </xdr:from>
    <xdr:to>
      <xdr:col>36</xdr:col>
      <xdr:colOff>165100</xdr:colOff>
      <xdr:row>58</xdr:row>
      <xdr:rowOff>143256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134383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104121</xdr:rowOff>
    </xdr:from>
    <xdr:to>
      <xdr:col>55</xdr:col>
      <xdr:colOff>0</xdr:colOff>
      <xdr:row>78</xdr:row>
      <xdr:rowOff>109655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77221"/>
          <a:ext cx="8382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109655</xdr:rowOff>
    </xdr:from>
    <xdr:to>
      <xdr:col>50</xdr:col>
      <xdr:colOff>114300</xdr:colOff>
      <xdr:row>78</xdr:row>
      <xdr:rowOff>126752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82755"/>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82778</xdr:rowOff>
    </xdr:from>
    <xdr:to>
      <xdr:col>45</xdr:col>
      <xdr:colOff>177800</xdr:colOff>
      <xdr:row>78</xdr:row>
      <xdr:rowOff>126752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55878"/>
          <a:ext cx="889000" cy="4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82778</xdr:rowOff>
    </xdr:from>
    <xdr:to>
      <xdr:col>41</xdr:col>
      <xdr:colOff>50800</xdr:colOff>
      <xdr:row>78</xdr:row>
      <xdr:rowOff>130572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5878"/>
          <a:ext cx="8890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53321</xdr:rowOff>
    </xdr:from>
    <xdr:to>
      <xdr:col>55</xdr:col>
      <xdr:colOff>50800</xdr:colOff>
      <xdr:row>78</xdr:row>
      <xdr:rowOff>154921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31748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58855</xdr:rowOff>
    </xdr:from>
    <xdr:to>
      <xdr:col>50</xdr:col>
      <xdr:colOff>165100</xdr:colOff>
      <xdr:row>78</xdr:row>
      <xdr:rowOff>160455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75952</xdr:rowOff>
    </xdr:from>
    <xdr:to>
      <xdr:col>46</xdr:col>
      <xdr:colOff>38100</xdr:colOff>
      <xdr:row>79</xdr:row>
      <xdr:rowOff>6102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31978</xdr:rowOff>
    </xdr:from>
    <xdr:to>
      <xdr:col>41</xdr:col>
      <xdr:colOff>101600</xdr:colOff>
      <xdr:row>78</xdr:row>
      <xdr:rowOff>133578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79772</xdr:rowOff>
    </xdr:from>
    <xdr:to>
      <xdr:col>36</xdr:col>
      <xdr:colOff>165100</xdr:colOff>
      <xdr:row>79</xdr:row>
      <xdr:rowOff>9922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1049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82435</xdr:rowOff>
    </xdr:from>
    <xdr:to>
      <xdr:col>55</xdr:col>
      <xdr:colOff>0</xdr:colOff>
      <xdr:row>95</xdr:row>
      <xdr:rowOff>117937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70185"/>
          <a:ext cx="8382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82435</xdr:rowOff>
    </xdr:from>
    <xdr:to>
      <xdr:col>50</xdr:col>
      <xdr:colOff>114300</xdr:colOff>
      <xdr:row>95</xdr:row>
      <xdr:rowOff>126578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70185"/>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126578</xdr:rowOff>
    </xdr:from>
    <xdr:to>
      <xdr:col>45</xdr:col>
      <xdr:colOff>177800</xdr:colOff>
      <xdr:row>96</xdr:row>
      <xdr:rowOff>67463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14328"/>
          <a:ext cx="889000" cy="1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67463</xdr:rowOff>
    </xdr:from>
    <xdr:to>
      <xdr:col>41</xdr:col>
      <xdr:colOff>50800</xdr:colOff>
      <xdr:row>96</xdr:row>
      <xdr:rowOff>120841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26663"/>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67137</xdr:rowOff>
    </xdr:from>
    <xdr:to>
      <xdr:col>55</xdr:col>
      <xdr:colOff>50800</xdr:colOff>
      <xdr:row>95</xdr:row>
      <xdr:rowOff>168737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45564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31635</xdr:rowOff>
    </xdr:from>
    <xdr:to>
      <xdr:col>50</xdr:col>
      <xdr:colOff>165100</xdr:colOff>
      <xdr:row>95</xdr:row>
      <xdr:rowOff>133235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149762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75778</xdr:rowOff>
    </xdr:from>
    <xdr:to>
      <xdr:col>46</xdr:col>
      <xdr:colOff>38100</xdr:colOff>
      <xdr:row>96</xdr:row>
      <xdr:rowOff>5928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22455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3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16663</xdr:rowOff>
    </xdr:from>
    <xdr:to>
      <xdr:col>41</xdr:col>
      <xdr:colOff>101600</xdr:colOff>
      <xdr:row>96</xdr:row>
      <xdr:rowOff>118263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109390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70041</xdr:rowOff>
    </xdr:from>
    <xdr:to>
      <xdr:col>36</xdr:col>
      <xdr:colOff>165100</xdr:colOff>
      <xdr:row>97</xdr:row>
      <xdr:rowOff>191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77434</xdr:rowOff>
    </xdr:from>
    <xdr:to>
      <xdr:col>85</xdr:col>
      <xdr:colOff>127000</xdr:colOff>
      <xdr:row>35</xdr:row>
      <xdr:rowOff>63827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06734"/>
          <a:ext cx="8382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63827</xdr:rowOff>
    </xdr:from>
    <xdr:to>
      <xdr:col>81</xdr:col>
      <xdr:colOff>50800</xdr:colOff>
      <xdr:row>36</xdr:row>
      <xdr:rowOff>81679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64577"/>
          <a:ext cx="889000" cy="18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140789</xdr:rowOff>
    </xdr:from>
    <xdr:to>
      <xdr:col>76</xdr:col>
      <xdr:colOff>114300</xdr:colOff>
      <xdr:row>36</xdr:row>
      <xdr:rowOff>81679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41539"/>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110635</xdr:rowOff>
    </xdr:from>
    <xdr:to>
      <xdr:col>71</xdr:col>
      <xdr:colOff>177800</xdr:colOff>
      <xdr:row>35</xdr:row>
      <xdr:rowOff>140789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11385"/>
          <a:ext cx="8890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26634</xdr:rowOff>
    </xdr:from>
    <xdr:to>
      <xdr:col>85</xdr:col>
      <xdr:colOff>177800</xdr:colOff>
      <xdr:row>34</xdr:row>
      <xdr:rowOff>128234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49511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13027</xdr:rowOff>
    </xdr:from>
    <xdr:to>
      <xdr:col>81</xdr:col>
      <xdr:colOff>101600</xdr:colOff>
      <xdr:row>35</xdr:row>
      <xdr:rowOff>114627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131154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30879</xdr:rowOff>
    </xdr:from>
    <xdr:to>
      <xdr:col>76</xdr:col>
      <xdr:colOff>165100</xdr:colOff>
      <xdr:row>36</xdr:row>
      <xdr:rowOff>132479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149006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89989</xdr:rowOff>
    </xdr:from>
    <xdr:to>
      <xdr:col>72</xdr:col>
      <xdr:colOff>38100</xdr:colOff>
      <xdr:row>36</xdr:row>
      <xdr:rowOff>20139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36666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59835</xdr:rowOff>
    </xdr:from>
    <xdr:to>
      <xdr:col>67</xdr:col>
      <xdr:colOff>101600</xdr:colOff>
      <xdr:row>35</xdr:row>
      <xdr:rowOff>161435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16142</xdr:rowOff>
    </xdr:from>
    <xdr:to>
      <xdr:col>85</xdr:col>
      <xdr:colOff>127000</xdr:colOff>
      <xdr:row>54</xdr:row>
      <xdr:rowOff>113251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74442"/>
          <a:ext cx="8382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18519</xdr:rowOff>
    </xdr:from>
    <xdr:to>
      <xdr:col>81</xdr:col>
      <xdr:colOff>50800</xdr:colOff>
      <xdr:row>54</xdr:row>
      <xdr:rowOff>16142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105369"/>
          <a:ext cx="889000" cy="16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18519</xdr:rowOff>
    </xdr:from>
    <xdr:to>
      <xdr:col>76</xdr:col>
      <xdr:colOff>114300</xdr:colOff>
      <xdr:row>54</xdr:row>
      <xdr:rowOff>31046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105369"/>
          <a:ext cx="889000" cy="18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31046</xdr:rowOff>
    </xdr:from>
    <xdr:to>
      <xdr:col>71</xdr:col>
      <xdr:colOff>177800</xdr:colOff>
      <xdr:row>54</xdr:row>
      <xdr:rowOff>91648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89346"/>
          <a:ext cx="889000" cy="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62451</xdr:rowOff>
    </xdr:from>
    <xdr:to>
      <xdr:col>85</xdr:col>
      <xdr:colOff>177800</xdr:colOff>
      <xdr:row>54</xdr:row>
      <xdr:rowOff>164051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85328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136792</xdr:rowOff>
    </xdr:from>
    <xdr:to>
      <xdr:col>81</xdr:col>
      <xdr:colOff>101600</xdr:colOff>
      <xdr:row>54</xdr:row>
      <xdr:rowOff>66942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83469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139169</xdr:rowOff>
    </xdr:from>
    <xdr:to>
      <xdr:col>76</xdr:col>
      <xdr:colOff>165100</xdr:colOff>
      <xdr:row>53</xdr:row>
      <xdr:rowOff>69319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0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85846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82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151696</xdr:rowOff>
    </xdr:from>
    <xdr:to>
      <xdr:col>72</xdr:col>
      <xdr:colOff>38100</xdr:colOff>
      <xdr:row>54</xdr:row>
      <xdr:rowOff>81846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2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98373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40848</xdr:rowOff>
    </xdr:from>
    <xdr:to>
      <xdr:col>67</xdr:col>
      <xdr:colOff>101600</xdr:colOff>
      <xdr:row>54</xdr:row>
      <xdr:rowOff>142448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158975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35153</xdr:rowOff>
    </xdr:from>
    <xdr:to>
      <xdr:col>85</xdr:col>
      <xdr:colOff>127000</xdr:colOff>
      <xdr:row>79</xdr:row>
      <xdr:rowOff>40106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970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11607</xdr:rowOff>
    </xdr:from>
    <xdr:to>
      <xdr:col>81</xdr:col>
      <xdr:colOff>50800</xdr:colOff>
      <xdr:row>79</xdr:row>
      <xdr:rowOff>40106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6157"/>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125298</xdr:rowOff>
    </xdr:from>
    <xdr:to>
      <xdr:col>76</xdr:col>
      <xdr:colOff>114300</xdr:colOff>
      <xdr:row>79</xdr:row>
      <xdr:rowOff>11607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8398"/>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120878</xdr:rowOff>
    </xdr:from>
    <xdr:to>
      <xdr:col>71</xdr:col>
      <xdr:colOff>177800</xdr:colOff>
      <xdr:row>78</xdr:row>
      <xdr:rowOff>125298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93978"/>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155803</xdr:rowOff>
    </xdr:from>
    <xdr:to>
      <xdr:col>85</xdr:col>
      <xdr:colOff>177800</xdr:colOff>
      <xdr:row>79</xdr:row>
      <xdr:rowOff>85953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70730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4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160756</xdr:rowOff>
    </xdr:from>
    <xdr:to>
      <xdr:col>81</xdr:col>
      <xdr:colOff>101600</xdr:colOff>
      <xdr:row>79</xdr:row>
      <xdr:rowOff>90906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82033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26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132257</xdr:rowOff>
    </xdr:from>
    <xdr:to>
      <xdr:col>76</xdr:col>
      <xdr:colOff>165100</xdr:colOff>
      <xdr:row>79</xdr:row>
      <xdr:rowOff>62407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53534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9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74498</xdr:rowOff>
    </xdr:from>
    <xdr:to>
      <xdr:col>72</xdr:col>
      <xdr:colOff>38100</xdr:colOff>
      <xdr:row>79</xdr:row>
      <xdr:rowOff>4648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167225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70078</xdr:rowOff>
    </xdr:from>
    <xdr:to>
      <xdr:col>67</xdr:col>
      <xdr:colOff>101600</xdr:colOff>
      <xdr:row>79</xdr:row>
      <xdr:rowOff>228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162805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143729</xdr:rowOff>
    </xdr:from>
    <xdr:to>
      <xdr:col>85</xdr:col>
      <xdr:colOff>127000</xdr:colOff>
      <xdr:row>94</xdr:row>
      <xdr:rowOff>23857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088579"/>
          <a:ext cx="838200" cy="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23857</xdr:rowOff>
    </xdr:from>
    <xdr:to>
      <xdr:col>81</xdr:col>
      <xdr:colOff>50800</xdr:colOff>
      <xdr:row>94</xdr:row>
      <xdr:rowOff>96152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40157"/>
          <a:ext cx="8890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48203</xdr:rowOff>
    </xdr:from>
    <xdr:to>
      <xdr:col>76</xdr:col>
      <xdr:colOff>114300</xdr:colOff>
      <xdr:row>94</xdr:row>
      <xdr:rowOff>96152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64503"/>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48203</xdr:rowOff>
    </xdr:from>
    <xdr:to>
      <xdr:col>71</xdr:col>
      <xdr:colOff>177800</xdr:colOff>
      <xdr:row>94</xdr:row>
      <xdr:rowOff>62719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64503"/>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92929</xdr:rowOff>
    </xdr:from>
    <xdr:to>
      <xdr:col>85</xdr:col>
      <xdr:colOff>177800</xdr:colOff>
      <xdr:row>94</xdr:row>
      <xdr:rowOff>23079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115806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8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144507</xdr:rowOff>
    </xdr:from>
    <xdr:to>
      <xdr:col>81</xdr:col>
      <xdr:colOff>101600</xdr:colOff>
      <xdr:row>94</xdr:row>
      <xdr:rowOff>74657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91184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45352</xdr:rowOff>
    </xdr:from>
    <xdr:to>
      <xdr:col>76</xdr:col>
      <xdr:colOff>165100</xdr:colOff>
      <xdr:row>94</xdr:row>
      <xdr:rowOff>146952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163479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168853</xdr:rowOff>
    </xdr:from>
    <xdr:to>
      <xdr:col>72</xdr:col>
      <xdr:colOff>38100</xdr:colOff>
      <xdr:row>94</xdr:row>
      <xdr:rowOff>99003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115530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11919</xdr:rowOff>
    </xdr:from>
    <xdr:to>
      <xdr:col>67</xdr:col>
      <xdr:colOff>101600</xdr:colOff>
      <xdr:row>94</xdr:row>
      <xdr:rowOff>113519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130046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436,712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もっとも比重を占めている民生費は一人当たり</a:t>
          </a:r>
          <a:r>
            <a:rPr kumimoji="1" lang="en-US" altLang="ja-JP" sz="1100">
              <a:solidFill>
                <a:schemeClr val="dk1"/>
              </a:solidFill>
              <a:effectLst/>
              <a:latin typeface="+mn-lt"/>
              <a:ea typeface="+mn-ea"/>
              <a:cs typeface="+mn-cs"/>
            </a:rPr>
            <a:t>182,129</a:t>
          </a:r>
          <a:r>
            <a:rPr kumimoji="1" lang="ja-JP" altLang="ja-JP" sz="1100">
              <a:solidFill>
                <a:schemeClr val="dk1"/>
              </a:solidFill>
              <a:effectLst/>
              <a:latin typeface="+mn-lt"/>
              <a:ea typeface="+mn-ea"/>
              <a:cs typeface="+mn-cs"/>
            </a:rPr>
            <a:t>円で、前年度に比べ</a:t>
          </a:r>
          <a:r>
            <a:rPr kumimoji="1" lang="en-US" altLang="ja-JP" sz="1100">
              <a:solidFill>
                <a:schemeClr val="dk1"/>
              </a:solidFill>
              <a:effectLst/>
              <a:latin typeface="+mn-lt"/>
              <a:ea typeface="+mn-ea"/>
              <a:cs typeface="+mn-cs"/>
            </a:rPr>
            <a:t>9,207</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生活保護扶助費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8.2</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などにより民生費全体が前年度に比べ</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総務費は、一人当たり</a:t>
          </a:r>
          <a:r>
            <a:rPr kumimoji="1" lang="en-US" altLang="ja-JP" sz="1100">
              <a:solidFill>
                <a:schemeClr val="dk1"/>
              </a:solidFill>
              <a:effectLst/>
              <a:latin typeface="+mn-lt"/>
              <a:ea typeface="+mn-ea"/>
              <a:cs typeface="+mn-cs"/>
            </a:rPr>
            <a:t>38,148</a:t>
          </a:r>
          <a:r>
            <a:rPr kumimoji="1" lang="ja-JP" altLang="ja-JP" sz="1100">
              <a:solidFill>
                <a:schemeClr val="dk1"/>
              </a:solidFill>
              <a:effectLst/>
              <a:latin typeface="+mn-lt"/>
              <a:ea typeface="+mn-ea"/>
              <a:cs typeface="+mn-cs"/>
            </a:rPr>
            <a:t>円で前年度に比べて</a:t>
          </a:r>
          <a:r>
            <a:rPr kumimoji="1" lang="en-US" altLang="ja-JP" sz="1100">
              <a:solidFill>
                <a:schemeClr val="dk1"/>
              </a:solidFill>
              <a:effectLst/>
              <a:latin typeface="+mn-lt"/>
              <a:ea typeface="+mn-ea"/>
              <a:cs typeface="+mn-cs"/>
            </a:rPr>
            <a:t>5,078</a:t>
          </a:r>
          <a:r>
            <a:rPr kumimoji="1" lang="ja-JP" altLang="ja-JP" sz="1100">
              <a:solidFill>
                <a:schemeClr val="dk1"/>
              </a:solidFill>
              <a:effectLst/>
              <a:latin typeface="+mn-lt"/>
              <a:ea typeface="+mn-ea"/>
              <a:cs typeface="+mn-cs"/>
            </a:rPr>
            <a:t>円減少した。これは、</a:t>
          </a:r>
          <a:r>
            <a:rPr kumimoji="1" lang="ja-JP" altLang="en-US" sz="1100">
              <a:solidFill>
                <a:schemeClr val="dk1"/>
              </a:solidFill>
              <a:effectLst/>
              <a:latin typeface="+mn-lt"/>
              <a:ea typeface="+mn-ea"/>
              <a:cs typeface="+mn-cs"/>
            </a:rPr>
            <a:t>新型コロナウイルス感染症緊急対策基金運用事業</a:t>
          </a:r>
          <a:r>
            <a:rPr kumimoji="1" lang="ja-JP" altLang="ja-JP"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億円）などによるものである。</a:t>
          </a:r>
          <a:endParaRPr lang="ja-JP" altLang="ja-JP" sz="1400">
            <a:effectLst/>
          </a:endParaRPr>
        </a:p>
        <a:p>
          <a:r>
            <a:rPr kumimoji="1" lang="ja-JP" altLang="ja-JP" sz="1100">
              <a:solidFill>
                <a:schemeClr val="dk1"/>
              </a:solidFill>
              <a:effectLst/>
              <a:latin typeface="+mn-lt"/>
              <a:ea typeface="+mn-ea"/>
              <a:cs typeface="+mn-cs"/>
            </a:rPr>
            <a:t>　衛生費は、一人当たり</a:t>
          </a:r>
          <a:r>
            <a:rPr kumimoji="1" lang="en-US" altLang="ja-JP" sz="1100">
              <a:solidFill>
                <a:schemeClr val="dk1"/>
              </a:solidFill>
              <a:effectLst/>
              <a:latin typeface="+mn-lt"/>
              <a:ea typeface="+mn-ea"/>
              <a:cs typeface="+mn-cs"/>
            </a:rPr>
            <a:t>44,326</a:t>
          </a:r>
          <a:r>
            <a:rPr kumimoji="1" lang="ja-JP" altLang="ja-JP" sz="1100">
              <a:solidFill>
                <a:schemeClr val="dk1"/>
              </a:solidFill>
              <a:effectLst/>
              <a:latin typeface="+mn-lt"/>
              <a:ea typeface="+mn-ea"/>
              <a:cs typeface="+mn-cs"/>
            </a:rPr>
            <a:t>円で前年度に比べ</a:t>
          </a:r>
          <a:r>
            <a:rPr kumimoji="1" lang="en-US" altLang="ja-JP" sz="1100">
              <a:solidFill>
                <a:schemeClr val="dk1"/>
              </a:solidFill>
              <a:effectLst/>
              <a:latin typeface="+mn-lt"/>
              <a:ea typeface="+mn-ea"/>
              <a:cs typeface="+mn-cs"/>
            </a:rPr>
            <a:t>10,994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コロナ予防接種事業の減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億円）などにより衛生費全体が前年度に比べ</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教育費は、一人当たり</a:t>
          </a:r>
          <a:r>
            <a:rPr kumimoji="1" lang="en-US" altLang="ja-JP" sz="1100">
              <a:solidFill>
                <a:schemeClr val="dk1"/>
              </a:solidFill>
              <a:effectLst/>
              <a:latin typeface="+mn-lt"/>
              <a:ea typeface="+mn-ea"/>
              <a:cs typeface="+mn-cs"/>
            </a:rPr>
            <a:t>51,157</a:t>
          </a:r>
          <a:r>
            <a:rPr kumimoji="1" lang="ja-JP" altLang="ja-JP" sz="1100">
              <a:solidFill>
                <a:schemeClr val="dk1"/>
              </a:solidFill>
              <a:effectLst/>
              <a:latin typeface="+mn-lt"/>
              <a:ea typeface="+mn-ea"/>
              <a:cs typeface="+mn-cs"/>
            </a:rPr>
            <a:t>円で、前年度に比べ</a:t>
          </a:r>
          <a:r>
            <a:rPr kumimoji="1" lang="en-US" altLang="ja-JP" sz="1100">
              <a:solidFill>
                <a:schemeClr val="dk1"/>
              </a:solidFill>
              <a:effectLst/>
              <a:latin typeface="+mn-lt"/>
              <a:ea typeface="+mn-ea"/>
              <a:cs typeface="+mn-cs"/>
            </a:rPr>
            <a:t>4,248</a:t>
          </a:r>
          <a:r>
            <a:rPr kumimoji="1" lang="ja-JP" altLang="ja-JP" sz="1100">
              <a:solidFill>
                <a:schemeClr val="dk1"/>
              </a:solidFill>
              <a:effectLst/>
              <a:latin typeface="+mn-lt"/>
              <a:ea typeface="+mn-ea"/>
              <a:cs typeface="+mn-cs"/>
            </a:rPr>
            <a:t>円減少した。これは、</a:t>
          </a:r>
          <a:r>
            <a:rPr kumimoji="1" lang="ja-JP" altLang="en-US" sz="1100">
              <a:solidFill>
                <a:schemeClr val="dk1"/>
              </a:solidFill>
              <a:effectLst/>
              <a:latin typeface="+mn-lt"/>
              <a:ea typeface="+mn-ea"/>
              <a:cs typeface="+mn-cs"/>
            </a:rPr>
            <a:t>久里浜１丁目公園グラウンド整備事業の減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億円）などにより教育費全体が</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億円減少したためである。</a:t>
          </a:r>
          <a:endParaRPr lang="ja-JP" altLang="ja-JP" sz="1400">
            <a:effectLst/>
          </a:endParaRPr>
        </a:p>
        <a:p>
          <a:r>
            <a:rPr kumimoji="1" lang="ja-JP" altLang="ja-JP" sz="1100">
              <a:solidFill>
                <a:schemeClr val="dk1"/>
              </a:solidFill>
              <a:effectLst/>
              <a:latin typeface="+mn-lt"/>
              <a:ea typeface="+mn-ea"/>
              <a:cs typeface="+mn-cs"/>
            </a:rPr>
            <a:t>　社会保障費の増による民生費の増加や老朽化した施設の更新による工事費の増は今後も想定されるため、事業の見直しなどによる歳出の適正化と財源の獲得に取り組むことで、健全な財政運営に努める。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令和</a:t>
          </a:r>
          <a:r>
            <a:rPr lang="ja-JP" altLang="en-US" sz="1200" b="0" i="0">
              <a:solidFill>
                <a:schemeClr val="dk1"/>
              </a:solidFill>
              <a:effectLst/>
              <a:latin typeface="+mn-lt"/>
              <a:ea typeface="+mn-ea"/>
              <a:cs typeface="+mn-cs"/>
            </a:rPr>
            <a:t>５</a:t>
          </a:r>
          <a:r>
            <a:rPr lang="ja-JP" altLang="ja-JP" sz="1200" b="0" i="0">
              <a:solidFill>
                <a:schemeClr val="dk1"/>
              </a:solidFill>
              <a:effectLst/>
              <a:latin typeface="+mn-lt"/>
              <a:ea typeface="+mn-ea"/>
              <a:cs typeface="+mn-cs"/>
            </a:rPr>
            <a:t>年度は財政調整基金の取崩額が</a:t>
          </a:r>
          <a:r>
            <a:rPr lang="en-US" altLang="ja-JP" sz="1200" b="0" i="0">
              <a:solidFill>
                <a:schemeClr val="dk1"/>
              </a:solidFill>
              <a:effectLst/>
              <a:latin typeface="+mn-lt"/>
              <a:ea typeface="+mn-ea"/>
              <a:cs typeface="+mn-cs"/>
            </a:rPr>
            <a:t>28.2</a:t>
          </a:r>
          <a:r>
            <a:rPr lang="ja-JP" altLang="ja-JP" sz="1200" b="0" i="0">
              <a:solidFill>
                <a:schemeClr val="dk1"/>
              </a:solidFill>
              <a:effectLst/>
              <a:latin typeface="+mn-lt"/>
              <a:ea typeface="+mn-ea"/>
              <a:cs typeface="+mn-cs"/>
            </a:rPr>
            <a:t>億円、積立額が</a:t>
          </a:r>
          <a:r>
            <a:rPr lang="en-US" altLang="ja-JP" sz="1200" b="0" i="0">
              <a:solidFill>
                <a:schemeClr val="dk1"/>
              </a:solidFill>
              <a:effectLst/>
              <a:latin typeface="+mn-lt"/>
              <a:ea typeface="+mn-ea"/>
              <a:cs typeface="+mn-cs"/>
            </a:rPr>
            <a:t>34.5</a:t>
          </a:r>
          <a:r>
            <a:rPr lang="ja-JP" altLang="ja-JP" sz="1200" b="0" i="0">
              <a:solidFill>
                <a:schemeClr val="dk1"/>
              </a:solidFill>
              <a:effectLst/>
              <a:latin typeface="+mn-lt"/>
              <a:ea typeface="+mn-ea"/>
              <a:cs typeface="+mn-cs"/>
            </a:rPr>
            <a:t>億円となったため、基金残高は</a:t>
          </a:r>
          <a:r>
            <a:rPr lang="en-US" altLang="ja-JP" sz="1200" b="0" i="0">
              <a:solidFill>
                <a:schemeClr val="dk1"/>
              </a:solidFill>
              <a:effectLst/>
              <a:latin typeface="+mn-lt"/>
              <a:ea typeface="+mn-ea"/>
              <a:cs typeface="+mn-cs"/>
            </a:rPr>
            <a:t>6.3</a:t>
          </a:r>
          <a:r>
            <a:rPr lang="ja-JP" altLang="ja-JP" sz="1200" b="0" i="0">
              <a:solidFill>
                <a:schemeClr val="dk1"/>
              </a:solidFill>
              <a:effectLst/>
              <a:latin typeface="+mn-lt"/>
              <a:ea typeface="+mn-ea"/>
              <a:cs typeface="+mn-cs"/>
            </a:rPr>
            <a:t>億円増加し標準財政規模比で</a:t>
          </a:r>
          <a:r>
            <a:rPr lang="en-US" altLang="ja-JP" sz="1200" b="0" i="0">
              <a:solidFill>
                <a:schemeClr val="dk1"/>
              </a:solidFill>
              <a:effectLst/>
              <a:latin typeface="+mn-lt"/>
              <a:ea typeface="+mn-ea"/>
              <a:cs typeface="+mn-cs"/>
            </a:rPr>
            <a:t>0.6</a:t>
          </a:r>
          <a:r>
            <a:rPr lang="ja-JP" altLang="ja-JP" sz="1200" b="0" i="0">
              <a:solidFill>
                <a:schemeClr val="dk1"/>
              </a:solidFill>
              <a:effectLst/>
              <a:latin typeface="+mn-lt"/>
              <a:ea typeface="+mn-ea"/>
              <a:cs typeface="+mn-cs"/>
            </a:rPr>
            <a:t>％増加している。</a:t>
          </a:r>
          <a:endParaRPr lang="ja-JP" altLang="ja-JP" sz="1600">
            <a:effectLst/>
          </a:endParaRPr>
        </a:p>
        <a:p>
          <a:r>
            <a:rPr kumimoji="1" lang="ja-JP" altLang="ja-JP" sz="1200">
              <a:solidFill>
                <a:schemeClr val="dk1"/>
              </a:solidFill>
              <a:effectLst/>
              <a:latin typeface="+mn-lt"/>
              <a:ea typeface="+mn-ea"/>
              <a:cs typeface="+mn-cs"/>
            </a:rPr>
            <a:t>　また、実質収支は</a:t>
          </a:r>
          <a:r>
            <a:rPr kumimoji="1" lang="en-US" altLang="ja-JP" sz="1200">
              <a:solidFill>
                <a:schemeClr val="dk1"/>
              </a:solidFill>
              <a:effectLst/>
              <a:latin typeface="+mn-lt"/>
              <a:ea typeface="+mn-ea"/>
              <a:cs typeface="+mn-cs"/>
            </a:rPr>
            <a:t>50.8</a:t>
          </a:r>
          <a:r>
            <a:rPr kumimoji="1" lang="ja-JP" altLang="ja-JP" sz="1200">
              <a:solidFill>
                <a:schemeClr val="dk1"/>
              </a:solidFill>
              <a:effectLst/>
              <a:latin typeface="+mn-lt"/>
              <a:ea typeface="+mn-ea"/>
              <a:cs typeface="+mn-cs"/>
            </a:rPr>
            <a:t>億円で前年度に比べ</a:t>
          </a:r>
          <a:r>
            <a:rPr kumimoji="1" lang="en-US" altLang="ja-JP" sz="1200">
              <a:solidFill>
                <a:schemeClr val="dk1"/>
              </a:solidFill>
              <a:effectLst/>
              <a:latin typeface="+mn-lt"/>
              <a:ea typeface="+mn-ea"/>
              <a:cs typeface="+mn-cs"/>
            </a:rPr>
            <a:t>19.1</a:t>
          </a:r>
          <a:r>
            <a:rPr kumimoji="1" lang="ja-JP" altLang="ja-JP" sz="1200">
              <a:solidFill>
                <a:schemeClr val="dk1"/>
              </a:solidFill>
              <a:effectLst/>
              <a:latin typeface="+mn-lt"/>
              <a:ea typeface="+mn-ea"/>
              <a:cs typeface="+mn-cs"/>
            </a:rPr>
            <a:t>億円減少したことにより、標準財政規模比で</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％減少している。</a:t>
          </a:r>
          <a:endParaRPr lang="ja-JP" altLang="ja-JP" sz="1600">
            <a:effectLst/>
          </a:endParaRPr>
        </a:p>
        <a:p>
          <a:r>
            <a:rPr kumimoji="1" lang="ja-JP" altLang="ja-JP" sz="1200">
              <a:solidFill>
                <a:schemeClr val="dk1"/>
              </a:solidFill>
              <a:effectLst/>
              <a:latin typeface="+mn-lt"/>
              <a:ea typeface="+mn-ea"/>
              <a:cs typeface="+mn-cs"/>
            </a:rPr>
            <a:t>　今後はより一層の事業の見直しや事務の効率化、人員の見直しに努めていく必要がある。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連結黒字額の標準財政規模に対する割合は</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％となり、一般会計の</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の減少（▲</a:t>
          </a:r>
          <a:r>
            <a:rPr kumimoji="1" lang="en-US" altLang="ja-JP" sz="1100">
              <a:solidFill>
                <a:schemeClr val="dk1"/>
              </a:solidFill>
              <a:effectLst/>
              <a:latin typeface="+mn-lt"/>
              <a:ea typeface="+mn-ea"/>
              <a:cs typeface="+mn-cs"/>
            </a:rPr>
            <a:t>18.9</a:t>
          </a:r>
          <a:r>
            <a:rPr kumimoji="1" lang="ja-JP" altLang="en-US" sz="1100">
              <a:solidFill>
                <a:sysClr val="windowText" lastClr="000000"/>
              </a:solidFill>
              <a:effectLst/>
              <a:latin typeface="+mn-lt"/>
              <a:ea typeface="+mn-ea"/>
              <a:cs typeface="+mn-cs"/>
            </a:rPr>
            <a:t>億円</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よりも減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一般会計の黒字額は財政調整基金を取崩したことにより保たれており、持続可能な財政運営のため、今後も一層の事業の見直しや事務の効率化、人員の見直しに努めていく。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172996986</v>
      </c>
      <c r="BO4" s="485"/>
      <c r="BP4" s="485"/>
      <c r="BQ4" s="485"/>
      <c r="BR4" s="485"/>
      <c r="BS4" s="485"/>
      <c r="BT4" s="485"/>
      <c r="BU4" s="486"/>
      <c r="BV4" s="484">
        <v>180787447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5.9</v>
      </c>
      <c r="CU4" s="625"/>
      <c r="CV4" s="625"/>
      <c r="CW4" s="625"/>
      <c r="CX4" s="625"/>
      <c r="CY4" s="625"/>
      <c r="CZ4" s="625"/>
      <c r="DA4" s="626"/>
      <c r="DB4" s="624">
        <v>8.1999999999999993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167473655</v>
      </c>
      <c r="BO5" s="456"/>
      <c r="BP5" s="456"/>
      <c r="BQ5" s="456"/>
      <c r="BR5" s="456"/>
      <c r="BS5" s="456"/>
      <c r="BT5" s="456"/>
      <c r="BU5" s="457"/>
      <c r="BV5" s="455">
        <v>173275811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99.9</v>
      </c>
      <c r="CU5" s="453"/>
      <c r="CV5" s="453"/>
      <c r="CW5" s="453"/>
      <c r="CX5" s="453"/>
      <c r="CY5" s="453"/>
      <c r="CZ5" s="453"/>
      <c r="DA5" s="454"/>
      <c r="DB5" s="452">
        <v>99.1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5523331</v>
      </c>
      <c r="BO6" s="456"/>
      <c r="BP6" s="456"/>
      <c r="BQ6" s="456"/>
      <c r="BR6" s="456"/>
      <c r="BS6" s="456"/>
      <c r="BT6" s="456"/>
      <c r="BU6" s="457"/>
      <c r="BV6" s="455">
        <v>7511636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102.5</v>
      </c>
      <c r="CU6" s="599"/>
      <c r="CV6" s="599"/>
      <c r="CW6" s="599"/>
      <c r="CX6" s="599"/>
      <c r="CY6" s="599"/>
      <c r="CZ6" s="599"/>
      <c r="DA6" s="600"/>
      <c r="DB6" s="598">
        <v>103.5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445803</v>
      </c>
      <c r="BO7" s="456"/>
      <c r="BP7" s="456"/>
      <c r="BQ7" s="456"/>
      <c r="BR7" s="456"/>
      <c r="BS7" s="456"/>
      <c r="BT7" s="456"/>
      <c r="BU7" s="457"/>
      <c r="BV7" s="455">
        <v>528475</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86486859</v>
      </c>
      <c r="CU7" s="456"/>
      <c r="CV7" s="456"/>
      <c r="CW7" s="456"/>
      <c r="CX7" s="456"/>
      <c r="CY7" s="456"/>
      <c r="CZ7" s="456"/>
      <c r="DA7" s="457"/>
      <c r="DB7" s="455">
        <v>85392317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5077528</v>
      </c>
      <c r="BO8" s="456"/>
      <c r="BP8" s="456"/>
      <c r="BQ8" s="456"/>
      <c r="BR8" s="456"/>
      <c r="BS8" s="456"/>
      <c r="BT8" s="456"/>
      <c r="BU8" s="457"/>
      <c r="BV8" s="455">
        <v>6983161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0.75</v>
      </c>
      <c r="CU8" s="559"/>
      <c r="CV8" s="559"/>
      <c r="CW8" s="559"/>
      <c r="CX8" s="559"/>
      <c r="CY8" s="559"/>
      <c r="CZ8" s="559"/>
      <c r="DA8" s="560"/>
      <c r="DB8" s="558">
        <v>0.77</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388078</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-1905633</v>
      </c>
      <c r="BO9" s="456"/>
      <c r="BP9" s="456"/>
      <c r="BQ9" s="456"/>
      <c r="BR9" s="456"/>
      <c r="BS9" s="456"/>
      <c r="BT9" s="456"/>
      <c r="BU9" s="457"/>
      <c r="BV9" s="455">
        <v>-1403384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15.2</v>
      </c>
      <c r="CU9" s="453"/>
      <c r="CV9" s="453"/>
      <c r="CW9" s="453"/>
      <c r="CX9" s="453"/>
      <c r="CY9" s="453"/>
      <c r="CZ9" s="453"/>
      <c r="DA9" s="454"/>
      <c r="DB9" s="452">
        <v>14.9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406586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189</v>
      </c>
      <c r="BO10" s="456"/>
      <c r="BP10" s="456"/>
      <c r="BQ10" s="456"/>
      <c r="BR10" s="456"/>
      <c r="BS10" s="456"/>
      <c r="BT10" s="456"/>
      <c r="BU10" s="457"/>
      <c r="BV10" s="455">
        <v>137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2602</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383488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2821446</v>
      </c>
      <c r="BO12" s="456"/>
      <c r="BP12" s="456"/>
      <c r="BQ12" s="456"/>
      <c r="BR12" s="456"/>
      <c r="BS12" s="456"/>
      <c r="BT12" s="456"/>
      <c r="BU12" s="457"/>
      <c r="BV12" s="455">
        <v>2311375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376658</v>
      </c>
      <c r="S13" s="543"/>
      <c r="T13" s="543"/>
      <c r="U13" s="543"/>
      <c r="V13" s="544"/>
      <c r="W13" s="545" t="s">
        <v>131</v>
      </c>
      <c r="X13" s="441"/>
      <c r="Y13" s="441"/>
      <c r="Z13" s="441"/>
      <c r="AA13" s="441"/>
      <c r="AB13" s="442"/>
      <c r="AC13" s="408">
        <v>1552</v>
      </c>
      <c r="AD13" s="409"/>
      <c r="AE13" s="409"/>
      <c r="AF13" s="409"/>
      <c r="AG13" s="410"/>
      <c r="AH13" s="408">
        <v>1692</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-4724288</v>
      </c>
      <c r="BO13" s="456"/>
      <c r="BP13" s="456"/>
      <c r="BQ13" s="456"/>
      <c r="BR13" s="456"/>
      <c r="BS13" s="456"/>
      <c r="BT13" s="456"/>
      <c r="BU13" s="457"/>
      <c r="BV13" s="455">
        <v>-3714622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5.6</v>
      </c>
      <c r="CU13" s="453"/>
      <c r="CV13" s="453"/>
      <c r="CW13" s="453"/>
      <c r="CX13" s="453"/>
      <c r="CY13" s="453"/>
      <c r="CZ13" s="453"/>
      <c r="DA13" s="454"/>
      <c r="DB13" s="452">
        <v>5.5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388197</v>
      </c>
      <c r="S14" s="543"/>
      <c r="T14" s="543"/>
      <c r="U14" s="543"/>
      <c r="V14" s="544"/>
      <c r="W14" s="546"/>
      <c r="X14" s="444"/>
      <c r="Y14" s="444"/>
      <c r="Z14" s="444"/>
      <c r="AA14" s="444"/>
      <c r="AB14" s="445"/>
      <c r="AC14" s="535">
        <v>0.9</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26</v>
      </c>
      <c r="CU14" s="553"/>
      <c r="CV14" s="553"/>
      <c r="CW14" s="553"/>
      <c r="CX14" s="553"/>
      <c r="CY14" s="553"/>
      <c r="CZ14" s="553"/>
      <c r="DA14" s="554"/>
      <c r="DB14" s="552">
        <v>17.100000000000001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381827</v>
      </c>
      <c r="S15" s="543"/>
      <c r="T15" s="543"/>
      <c r="U15" s="543"/>
      <c r="V15" s="544"/>
      <c r="W15" s="545" t="s">
        <v>137</v>
      </c>
      <c r="X15" s="441"/>
      <c r="Y15" s="441"/>
      <c r="Z15" s="441"/>
      <c r="AA15" s="441"/>
      <c r="AB15" s="442"/>
      <c r="AC15" s="408">
        <v>28631</v>
      </c>
      <c r="AD15" s="409"/>
      <c r="AE15" s="409"/>
      <c r="AF15" s="409"/>
      <c r="AG15" s="410"/>
      <c r="AH15" s="408">
        <v>29976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52217207</v>
      </c>
      <c r="BO15" s="485"/>
      <c r="BP15" s="485"/>
      <c r="BQ15" s="485"/>
      <c r="BR15" s="485"/>
      <c r="BS15" s="485"/>
      <c r="BT15" s="485"/>
      <c r="BU15" s="486"/>
      <c r="BV15" s="484">
        <v>50586105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17.100000000000001</v>
      </c>
      <c r="AD16" s="536"/>
      <c r="AE16" s="536"/>
      <c r="AF16" s="536"/>
      <c r="AG16" s="537"/>
      <c r="AH16" s="535">
        <v>18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70321844</v>
      </c>
      <c r="BO16" s="456"/>
      <c r="BP16" s="456"/>
      <c r="BQ16" s="456"/>
      <c r="BR16" s="456"/>
      <c r="BS16" s="456"/>
      <c r="BT16" s="456"/>
      <c r="BU16" s="457"/>
      <c r="BV16" s="455">
        <v>67861847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136821</v>
      </c>
      <c r="AD17" s="409"/>
      <c r="AE17" s="409"/>
      <c r="AF17" s="409"/>
      <c r="AG17" s="410"/>
      <c r="AH17" s="408">
        <v>134574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66375401</v>
      </c>
      <c r="BO17" s="456"/>
      <c r="BP17" s="456"/>
      <c r="BQ17" s="456"/>
      <c r="BR17" s="456"/>
      <c r="BS17" s="456"/>
      <c r="BT17" s="456"/>
      <c r="BU17" s="457"/>
      <c r="BV17" s="455">
        <v>64292652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100.81</v>
      </c>
      <c r="M18" s="508"/>
      <c r="N18" s="508"/>
      <c r="O18" s="508"/>
      <c r="P18" s="508"/>
      <c r="Q18" s="508"/>
      <c r="R18" s="509"/>
      <c r="S18" s="509"/>
      <c r="T18" s="509"/>
      <c r="U18" s="509"/>
      <c r="V18" s="510"/>
      <c r="W18" s="526"/>
      <c r="X18" s="527"/>
      <c r="Y18" s="527"/>
      <c r="Z18" s="527"/>
      <c r="AA18" s="527"/>
      <c r="AB18" s="551"/>
      <c r="AC18" s="425">
        <v>81.900000000000006</v>
      </c>
      <c r="AD18" s="426"/>
      <c r="AE18" s="426"/>
      <c r="AF18" s="426"/>
      <c r="AG18" s="511"/>
      <c r="AH18" s="425">
        <v>81</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89713305</v>
      </c>
      <c r="BO18" s="456"/>
      <c r="BP18" s="456"/>
      <c r="BQ18" s="456"/>
      <c r="BR18" s="456"/>
      <c r="BS18" s="456"/>
      <c r="BT18" s="456"/>
      <c r="BU18" s="457"/>
      <c r="BV18" s="455">
        <v>89617714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3850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114327204</v>
      </c>
      <c r="BO19" s="456"/>
      <c r="BP19" s="456"/>
      <c r="BQ19" s="456"/>
      <c r="BR19" s="456"/>
      <c r="BS19" s="456"/>
      <c r="BT19" s="456"/>
      <c r="BU19" s="457"/>
      <c r="BV19" s="455">
        <v>113537520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165473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185184664</v>
      </c>
      <c r="BO22" s="485"/>
      <c r="BP22" s="485"/>
      <c r="BQ22" s="485"/>
      <c r="BR22" s="485"/>
      <c r="BS22" s="485"/>
      <c r="BT22" s="485"/>
      <c r="BU22" s="486"/>
      <c r="BV22" s="484">
        <v>190364392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109604264</v>
      </c>
      <c r="BO23" s="456"/>
      <c r="BP23" s="456"/>
      <c r="BQ23" s="456"/>
      <c r="BR23" s="456"/>
      <c r="BS23" s="456"/>
      <c r="BT23" s="456"/>
      <c r="BU23" s="457"/>
      <c r="BV23" s="455">
        <v>114979928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10310</v>
      </c>
      <c r="R24" s="409"/>
      <c r="S24" s="409"/>
      <c r="T24" s="409"/>
      <c r="U24" s="409"/>
      <c r="V24" s="410"/>
      <c r="W24" s="498"/>
      <c r="X24" s="435"/>
      <c r="Y24" s="436"/>
      <c r="Z24" s="411" t="s">
        <v>162</v>
      </c>
      <c r="AA24" s="412"/>
      <c r="AB24" s="412"/>
      <c r="AC24" s="412"/>
      <c r="AD24" s="412"/>
      <c r="AE24" s="412"/>
      <c r="AF24" s="412"/>
      <c r="AG24" s="413"/>
      <c r="AH24" s="408">
        <v>2765</v>
      </c>
      <c r="AI24" s="409"/>
      <c r="AJ24" s="409"/>
      <c r="AK24" s="409"/>
      <c r="AL24" s="410"/>
      <c r="AM24" s="408">
        <v>8856295</v>
      </c>
      <c r="AN24" s="409"/>
      <c r="AO24" s="409"/>
      <c r="AP24" s="409"/>
      <c r="AQ24" s="409"/>
      <c r="AR24" s="410"/>
      <c r="AS24" s="408">
        <v>3203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111696290</v>
      </c>
      <c r="BO24" s="456"/>
      <c r="BP24" s="456"/>
      <c r="BQ24" s="456"/>
      <c r="BR24" s="456"/>
      <c r="BS24" s="456"/>
      <c r="BT24" s="456"/>
      <c r="BU24" s="457"/>
      <c r="BV24" s="455">
        <v>112941993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8770</v>
      </c>
      <c r="R25" s="409"/>
      <c r="S25" s="409"/>
      <c r="T25" s="409"/>
      <c r="U25" s="409"/>
      <c r="V25" s="410"/>
      <c r="W25" s="498"/>
      <c r="X25" s="435"/>
      <c r="Y25" s="436"/>
      <c r="Z25" s="411" t="s">
        <v>165</v>
      </c>
      <c r="AA25" s="412"/>
      <c r="AB25" s="412"/>
      <c r="AC25" s="412"/>
      <c r="AD25" s="412"/>
      <c r="AE25" s="412"/>
      <c r="AF25" s="412"/>
      <c r="AG25" s="413"/>
      <c r="AH25" s="408">
        <v>492</v>
      </c>
      <c r="AI25" s="409"/>
      <c r="AJ25" s="409"/>
      <c r="AK25" s="409"/>
      <c r="AL25" s="410"/>
      <c r="AM25" s="408">
        <v>1626552</v>
      </c>
      <c r="AN25" s="409"/>
      <c r="AO25" s="409"/>
      <c r="AP25" s="409"/>
      <c r="AQ25" s="409"/>
      <c r="AR25" s="410"/>
      <c r="AS25" s="408">
        <v>3306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35519206</v>
      </c>
      <c r="BO25" s="485"/>
      <c r="BP25" s="485"/>
      <c r="BQ25" s="485"/>
      <c r="BR25" s="485"/>
      <c r="BS25" s="485"/>
      <c r="BT25" s="485"/>
      <c r="BU25" s="486"/>
      <c r="BV25" s="484">
        <v>32223177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6770</v>
      </c>
      <c r="R26" s="409"/>
      <c r="S26" s="409"/>
      <c r="T26" s="409"/>
      <c r="U26" s="409"/>
      <c r="V26" s="410"/>
      <c r="W26" s="498"/>
      <c r="X26" s="435"/>
      <c r="Y26" s="436"/>
      <c r="Z26" s="411" t="s">
        <v>168</v>
      </c>
      <c r="AA26" s="466"/>
      <c r="AB26" s="466"/>
      <c r="AC26" s="466"/>
      <c r="AD26" s="466"/>
      <c r="AE26" s="466"/>
      <c r="AF26" s="466"/>
      <c r="AG26" s="467"/>
      <c r="AH26" s="408">
        <v>405</v>
      </c>
      <c r="AI26" s="409"/>
      <c r="AJ26" s="409"/>
      <c r="AK26" s="409"/>
      <c r="AL26" s="410"/>
      <c r="AM26" s="408">
        <v>1247805</v>
      </c>
      <c r="AN26" s="409"/>
      <c r="AO26" s="409"/>
      <c r="AP26" s="409"/>
      <c r="AQ26" s="409"/>
      <c r="AR26" s="410"/>
      <c r="AS26" s="408">
        <v>3081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7430</v>
      </c>
      <c r="R27" s="409"/>
      <c r="S27" s="409"/>
      <c r="T27" s="409"/>
      <c r="U27" s="409"/>
      <c r="V27" s="410"/>
      <c r="W27" s="498"/>
      <c r="X27" s="435"/>
      <c r="Y27" s="436"/>
      <c r="Z27" s="411" t="s">
        <v>171</v>
      </c>
      <c r="AA27" s="412"/>
      <c r="AB27" s="412"/>
      <c r="AC27" s="412"/>
      <c r="AD27" s="412"/>
      <c r="AE27" s="412"/>
      <c r="AF27" s="412"/>
      <c r="AG27" s="413"/>
      <c r="AH27" s="408">
        <v>98</v>
      </c>
      <c r="AI27" s="409"/>
      <c r="AJ27" s="409"/>
      <c r="AK27" s="409"/>
      <c r="AL27" s="410"/>
      <c r="AM27" s="408">
        <v>351901</v>
      </c>
      <c r="AN27" s="409"/>
      <c r="AO27" s="409"/>
      <c r="AP27" s="409"/>
      <c r="AQ27" s="409"/>
      <c r="AR27" s="410"/>
      <c r="AS27" s="408">
        <v>3591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6800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11509084</v>
      </c>
      <c r="BO28" s="485"/>
      <c r="BP28" s="485"/>
      <c r="BQ28" s="485"/>
      <c r="BR28" s="485"/>
      <c r="BS28" s="485"/>
      <c r="BT28" s="485"/>
      <c r="BU28" s="486"/>
      <c r="BV28" s="484">
        <v>10880340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38</v>
      </c>
      <c r="M29" s="409"/>
      <c r="N29" s="409"/>
      <c r="O29" s="409"/>
      <c r="P29" s="410"/>
      <c r="Q29" s="408">
        <v>6460</v>
      </c>
      <c r="R29" s="409"/>
      <c r="S29" s="409"/>
      <c r="T29" s="409"/>
      <c r="U29" s="409"/>
      <c r="V29" s="410"/>
      <c r="W29" s="499"/>
      <c r="X29" s="500"/>
      <c r="Y29" s="501"/>
      <c r="Z29" s="411" t="s">
        <v>177</v>
      </c>
      <c r="AA29" s="412"/>
      <c r="AB29" s="412"/>
      <c r="AC29" s="412"/>
      <c r="AD29" s="412"/>
      <c r="AE29" s="412"/>
      <c r="AF29" s="412"/>
      <c r="AG29" s="413"/>
      <c r="AH29" s="408">
        <v>2863</v>
      </c>
      <c r="AI29" s="409"/>
      <c r="AJ29" s="409"/>
      <c r="AK29" s="409"/>
      <c r="AL29" s="410"/>
      <c r="AM29" s="408">
        <v>9208196</v>
      </c>
      <c r="AN29" s="409"/>
      <c r="AO29" s="409"/>
      <c r="AP29" s="409"/>
      <c r="AQ29" s="409"/>
      <c r="AR29" s="410"/>
      <c r="AS29" s="408">
        <v>3216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2401858</v>
      </c>
      <c r="BO29" s="456"/>
      <c r="BP29" s="456"/>
      <c r="BQ29" s="456"/>
      <c r="BR29" s="456"/>
      <c r="BS29" s="456"/>
      <c r="BT29" s="456"/>
      <c r="BU29" s="457"/>
      <c r="BV29" s="455">
        <v>2399369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3712186</v>
      </c>
      <c r="BO30" s="490"/>
      <c r="BP30" s="490"/>
      <c r="BQ30" s="490"/>
      <c r="BR30" s="490"/>
      <c r="BS30" s="490"/>
      <c r="BT30" s="490"/>
      <c r="BU30" s="491"/>
      <c r="BV30" s="489">
        <v>5174124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特別会計国民健康保険費</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神奈川県内広域水道企業団</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横須賀市土地開発公社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特別会計公園墓地事業費</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特別会計介護保険費</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一般財団法人シティサポートよこすか</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特別会計母子父子寡婦福祉資金貸付事業費</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特別会計後期高齢者医療費</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公益財団法人横須賀芸術文化財団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特別会計公債管理費</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社会福祉法人横須賀市社会福祉事業団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18</v>
      </c>
      <c r="CP38" s="403"/>
      <c r="CQ38" s="404" t="str">
        <f>IF('各会計、関係団体の財政状況及び健全化判断比率'!BS11="","",'各会計、関係団体の財政状況及び健全化判断比率'!BS11)</f>
        <v>公益財団法人横須賀市健康福祉財団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19</v>
      </c>
      <c r="CP39" s="403"/>
      <c r="CQ39" s="404" t="str">
        <f>IF('各会計、関係団体の財政状況及び健全化判断比率'!BS12="","",'各会計、関係団体の財政状況及び健全化判断比率'!BS12)</f>
        <v>横須賀中央まちづくり株式会社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20</v>
      </c>
      <c r="CP40" s="403"/>
      <c r="CQ40" s="404" t="str">
        <f>IF('各会計、関係団体の財政状況及び健全化判断比率'!BS13="","",'各会計、関係団体の財政状況及び健全化判断比率'!BS13)</f>
        <v>公益財団法人横須賀市産業振興財団</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21</v>
      </c>
      <c r="CP41" s="403"/>
      <c r="CQ41" s="404" t="str">
        <f>IF('各会計、関係団体の財政状況及び健全化判断比率'!BS14="","",'各会計、関係団体の財政状況及び健全化判断比率'!BS14)</f>
        <v>公益財団法人横須賀市生涯学習財団</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22</v>
      </c>
      <c r="CP42" s="403"/>
      <c r="CQ42" s="404" t="str">
        <f>IF('各会計、関係団体の財政状況及び健全化判断比率'!BS15="","",'各会計、関係団体の財政状況及び健全化判断比率'!BS15)</f>
        <v>公益財団法人かながわ海岸美化財団</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QMZVnOAbUcpPxA3XCwExWeYKbsbNlpBo9ygjGPC34w0vzHHYJ4egkxtCG4tWbSwgvzT6dcqKvtbdRzGBXMUeA==" saltValue="nbJl/cnLZ9HxmNs6rU4a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537</v>
      </c>
      <c r="D34" s="1187"/>
      <c r="E34" s="1188"/>
      <c r="F34" s="32">
        <v>8.14</v>
      </c>
      <c r="G34" s="33">
        <v>7.01</v>
      </c>
      <c r="H34" s="33">
        <v>5.38</v>
      </c>
      <c r="I34" s="33">
        <v>6.08</v>
      </c>
      <c r="J34" s="34">
        <v>6.14</v>
      </c>
      <c r="K34" s="22"/>
      <c r="L34" s="22"/>
      <c r="M34" s="22"/>
      <c r="N34" s="22"/>
      <c r="O34" s="22"/>
      <c r="P34" s="22"/>
    </row>
    <row r="35" spans="1:16" ht="39" customHeight="1" x14ac:dyDescent="0.2">
      <c r="A35" s="22"/>
      <c r="B35" s="35"/>
      <c r="C35" s="1181" t="s">
        <v>538</v>
      </c>
      <c r="D35" s="1182"/>
      <c r="E35" s="1183"/>
      <c r="F35" s="36">
        <v>4.46</v>
      </c>
      <c r="G35" s="37">
        <v>4.0199999999999996</v>
      </c>
      <c r="H35" s="37">
        <v>4.03</v>
      </c>
      <c r="I35" s="37">
        <v>4.6399999999999997</v>
      </c>
      <c r="J35" s="38">
        <v>5.8</v>
      </c>
      <c r="K35" s="22"/>
      <c r="L35" s="22"/>
      <c r="M35" s="22"/>
      <c r="N35" s="22"/>
      <c r="O35" s="22"/>
      <c r="P35" s="22"/>
    </row>
    <row r="36" spans="1:16" ht="39" customHeight="1" x14ac:dyDescent="0.2">
      <c r="A36" s="22"/>
      <c r="B36" s="35"/>
      <c r="C36" s="1181" t="s">
        <v>539</v>
      </c>
      <c r="D36" s="1182"/>
      <c r="E36" s="1183"/>
      <c r="F36" s="36">
        <v>3.29</v>
      </c>
      <c r="G36" s="37">
        <v>3.61</v>
      </c>
      <c r="H36" s="37">
        <v>9.35</v>
      </c>
      <c r="I36" s="37">
        <v>8.01</v>
      </c>
      <c r="J36" s="38">
        <v>5.73</v>
      </c>
      <c r="K36" s="22"/>
      <c r="L36" s="22"/>
      <c r="M36" s="22"/>
      <c r="N36" s="22"/>
      <c r="O36" s="22"/>
      <c r="P36" s="22"/>
    </row>
    <row r="37" spans="1:16" ht="39" customHeight="1" x14ac:dyDescent="0.2">
      <c r="A37" s="22"/>
      <c r="B37" s="35"/>
      <c r="C37" s="1181" t="s">
        <v>540</v>
      </c>
      <c r="D37" s="1182"/>
      <c r="E37" s="1183"/>
      <c r="F37" s="36">
        <v>2.77</v>
      </c>
      <c r="G37" s="37">
        <v>4.08</v>
      </c>
      <c r="H37" s="37">
        <v>2.58</v>
      </c>
      <c r="I37" s="37">
        <v>3.78</v>
      </c>
      <c r="J37" s="38">
        <v>5.08</v>
      </c>
      <c r="K37" s="22"/>
      <c r="L37" s="22"/>
      <c r="M37" s="22"/>
      <c r="N37" s="22"/>
      <c r="O37" s="22"/>
      <c r="P37" s="22"/>
    </row>
    <row r="38" spans="1:16" ht="39" customHeight="1" x14ac:dyDescent="0.2">
      <c r="A38" s="22"/>
      <c r="B38" s="35"/>
      <c r="C38" s="1181" t="s">
        <v>541</v>
      </c>
      <c r="D38" s="1182"/>
      <c r="E38" s="1183"/>
      <c r="F38" s="36">
        <v>3.21</v>
      </c>
      <c r="G38" s="37">
        <v>3.24</v>
      </c>
      <c r="H38" s="37">
        <v>2.5499999999999998</v>
      </c>
      <c r="I38" s="37">
        <v>1.76</v>
      </c>
      <c r="J38" s="38">
        <v>1.21</v>
      </c>
      <c r="K38" s="22"/>
      <c r="L38" s="22"/>
      <c r="M38" s="22"/>
      <c r="N38" s="22"/>
      <c r="O38" s="22"/>
      <c r="P38" s="22"/>
    </row>
    <row r="39" spans="1:16" ht="39" customHeight="1" x14ac:dyDescent="0.2">
      <c r="A39" s="22"/>
      <c r="B39" s="35"/>
      <c r="C39" s="1181" t="s">
        <v>542</v>
      </c>
      <c r="D39" s="1182"/>
      <c r="E39" s="1183"/>
      <c r="F39" s="36">
        <v>0.09</v>
      </c>
      <c r="G39" s="37">
        <v>0.14000000000000001</v>
      </c>
      <c r="H39" s="37">
        <v>0.18</v>
      </c>
      <c r="I39" s="37">
        <v>0.16</v>
      </c>
      <c r="J39" s="38">
        <v>0.13</v>
      </c>
      <c r="K39" s="22"/>
      <c r="L39" s="22"/>
      <c r="M39" s="22"/>
      <c r="N39" s="22"/>
      <c r="O39" s="22"/>
      <c r="P39" s="22"/>
    </row>
    <row r="40" spans="1:16" ht="39" customHeight="1" x14ac:dyDescent="0.2">
      <c r="A40" s="22"/>
      <c r="B40" s="35"/>
      <c r="C40" s="1181" t="s">
        <v>543</v>
      </c>
      <c r="D40" s="1182"/>
      <c r="E40" s="1183"/>
      <c r="F40" s="36">
        <v>1.7</v>
      </c>
      <c r="G40" s="37">
        <v>1.81</v>
      </c>
      <c r="H40" s="37">
        <v>1.54</v>
      </c>
      <c r="I40" s="37">
        <v>0.9</v>
      </c>
      <c r="J40" s="38">
        <v>0.12</v>
      </c>
      <c r="K40" s="22"/>
      <c r="L40" s="22"/>
      <c r="M40" s="22"/>
      <c r="N40" s="22"/>
      <c r="O40" s="22"/>
      <c r="P40" s="22"/>
    </row>
    <row r="41" spans="1:16" ht="39" customHeight="1" x14ac:dyDescent="0.2">
      <c r="A41" s="22"/>
      <c r="B41" s="35"/>
      <c r="C41" s="1181" t="s">
        <v>544</v>
      </c>
      <c r="D41" s="1182"/>
      <c r="E41" s="1183"/>
      <c r="F41" s="36">
        <v>0.03</v>
      </c>
      <c r="G41" s="37">
        <v>0.04</v>
      </c>
      <c r="H41" s="37">
        <v>0.03</v>
      </c>
      <c r="I41" s="37">
        <v>7.0000000000000007E-2</v>
      </c>
      <c r="J41" s="38">
        <v>0.02</v>
      </c>
      <c r="K41" s="22"/>
      <c r="L41" s="22"/>
      <c r="M41" s="22"/>
      <c r="N41" s="22"/>
      <c r="O41" s="22"/>
      <c r="P41" s="22"/>
    </row>
    <row r="42" spans="1:16" ht="39" customHeight="1" x14ac:dyDescent="0.2">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546</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cT3XMqEVX1tLSxAfgV6DJIEWNnUNEmabBL6gTnT5nEw5WwwPZk4JNasIaiWuS8Zd4KOc/2Pgi8BszXDGRXFQ==" saltValue="wDMGioiQMcUEJ/pKZ2Mp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17123</v>
      </c>
      <c r="L45" s="60">
        <v>17146</v>
      </c>
      <c r="M45" s="60">
        <v>16265</v>
      </c>
      <c r="N45" s="60">
        <v>17103</v>
      </c>
      <c r="O45" s="61">
        <v>17586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2">
      <c r="A48" s="48"/>
      <c r="B48" s="1214"/>
      <c r="C48" s="1215"/>
      <c r="D48" s="62"/>
      <c r="E48" s="1191" t="s">
        <v>13</v>
      </c>
      <c r="F48" s="1191"/>
      <c r="G48" s="1191"/>
      <c r="H48" s="1191"/>
      <c r="I48" s="1191"/>
      <c r="J48" s="1192"/>
      <c r="K48" s="63">
        <v>3070</v>
      </c>
      <c r="L48" s="64">
        <v>2574</v>
      </c>
      <c r="M48" s="64">
        <v>2696</v>
      </c>
      <c r="N48" s="64">
        <v>2677</v>
      </c>
      <c r="O48" s="65">
        <v>2884</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490</v>
      </c>
      <c r="L49" s="64" t="s">
        <v>490</v>
      </c>
      <c r="M49" s="64" t="s">
        <v>490</v>
      </c>
      <c r="N49" s="64" t="s">
        <v>490</v>
      </c>
      <c r="O49" s="65" t="s">
        <v>490</v>
      </c>
      <c r="P49" s="48"/>
      <c r="Q49" s="48"/>
      <c r="R49" s="48"/>
      <c r="S49" s="48"/>
      <c r="T49" s="48"/>
      <c r="U49" s="48"/>
    </row>
    <row r="50" spans="1:21" ht="30.75" customHeight="1" x14ac:dyDescent="0.2">
      <c r="A50" s="48"/>
      <c r="B50" s="1214"/>
      <c r="C50" s="1215"/>
      <c r="D50" s="62"/>
      <c r="E50" s="1191" t="s">
        <v>15</v>
      </c>
      <c r="F50" s="1191"/>
      <c r="G50" s="1191"/>
      <c r="H50" s="1191"/>
      <c r="I50" s="1191"/>
      <c r="J50" s="1192"/>
      <c r="K50" s="63">
        <v>65</v>
      </c>
      <c r="L50" s="64">
        <v>64</v>
      </c>
      <c r="M50" s="64">
        <v>63</v>
      </c>
      <c r="N50" s="64">
        <v>62</v>
      </c>
      <c r="O50" s="65">
        <v>61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15594</v>
      </c>
      <c r="L52" s="64">
        <v>15264</v>
      </c>
      <c r="M52" s="64">
        <v>15162</v>
      </c>
      <c r="N52" s="64">
        <v>15768</v>
      </c>
      <c r="O52" s="65">
        <v>15673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4664</v>
      </c>
      <c r="L53" s="69">
        <v>4520</v>
      </c>
      <c r="M53" s="69">
        <v>3862</v>
      </c>
      <c r="N53" s="69">
        <v>4074</v>
      </c>
      <c r="O53" s="70">
        <v>4858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SVGFjcqYcybN/HQPsbgx7arqidO1cwt5Xr6yW6Dimg9kdfIB+eFs087ZJBD/XHjD3XBKC2SaO4DKmurVJX5LQ==" saltValue="NNFwSS4OFdkL56nfNyR3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186767</v>
      </c>
      <c r="J41" s="356">
        <v>186388</v>
      </c>
      <c r="K41" s="356">
        <v>192391</v>
      </c>
      <c r="L41" s="356">
        <v>190843</v>
      </c>
      <c r="M41" s="357">
        <v>185509</v>
      </c>
    </row>
    <row r="42" spans="2:13" ht="27.75" customHeight="1" x14ac:dyDescent="0.2">
      <c r="B42" s="1222"/>
      <c r="C42" s="1223"/>
      <c r="D42" s="106"/>
      <c r="E42" s="1226" t="s">
        <v>32</v>
      </c>
      <c r="F42" s="1226"/>
      <c r="G42" s="1226"/>
      <c r="H42" s="1227"/>
      <c r="I42" s="358">
        <v>876</v>
      </c>
      <c r="J42" s="359">
        <v>812</v>
      </c>
      <c r="K42" s="359">
        <v>748</v>
      </c>
      <c r="L42" s="359">
        <v>683</v>
      </c>
      <c r="M42" s="360">
        <v>619</v>
      </c>
    </row>
    <row r="43" spans="2:13" ht="27.75" customHeight="1" x14ac:dyDescent="0.2">
      <c r="B43" s="1222"/>
      <c r="C43" s="1223"/>
      <c r="D43" s="106"/>
      <c r="E43" s="1226" t="s">
        <v>33</v>
      </c>
      <c r="F43" s="1226"/>
      <c r="G43" s="1226"/>
      <c r="H43" s="1227"/>
      <c r="I43" s="358">
        <v>36597</v>
      </c>
      <c r="J43" s="359">
        <v>34801</v>
      </c>
      <c r="K43" s="359">
        <v>33326</v>
      </c>
      <c r="L43" s="359">
        <v>30921</v>
      </c>
      <c r="M43" s="360">
        <v>32583</v>
      </c>
    </row>
    <row r="44" spans="2:13" ht="27.75" customHeight="1" x14ac:dyDescent="0.2">
      <c r="B44" s="1222"/>
      <c r="C44" s="1223"/>
      <c r="D44" s="106"/>
      <c r="E44" s="1226" t="s">
        <v>34</v>
      </c>
      <c r="F44" s="1226"/>
      <c r="G44" s="1226"/>
      <c r="H44" s="1227"/>
      <c r="I44" s="358">
        <v>19</v>
      </c>
      <c r="J44" s="359" t="s">
        <v>490</v>
      </c>
      <c r="K44" s="359" t="s">
        <v>490</v>
      </c>
      <c r="L44" s="359" t="s">
        <v>490</v>
      </c>
      <c r="M44" s="360" t="s">
        <v>490</v>
      </c>
    </row>
    <row r="45" spans="2:13" ht="27.75" customHeight="1" x14ac:dyDescent="0.2">
      <c r="B45" s="1222"/>
      <c r="C45" s="1223"/>
      <c r="D45" s="106"/>
      <c r="E45" s="1226" t="s">
        <v>35</v>
      </c>
      <c r="F45" s="1226"/>
      <c r="G45" s="1226"/>
      <c r="H45" s="1227"/>
      <c r="I45" s="358">
        <v>20037</v>
      </c>
      <c r="J45" s="359">
        <v>20077</v>
      </c>
      <c r="K45" s="359">
        <v>19623</v>
      </c>
      <c r="L45" s="359">
        <v>19110</v>
      </c>
      <c r="M45" s="360">
        <v>20420</v>
      </c>
    </row>
    <row r="46" spans="2:13" ht="27.75" customHeight="1" x14ac:dyDescent="0.2">
      <c r="B46" s="1222"/>
      <c r="C46" s="1223"/>
      <c r="D46" s="107"/>
      <c r="E46" s="1226" t="s">
        <v>36</v>
      </c>
      <c r="F46" s="1226"/>
      <c r="G46" s="1226"/>
      <c r="H46" s="1227"/>
      <c r="I46" s="358">
        <v>577</v>
      </c>
      <c r="J46" s="359">
        <v>600</v>
      </c>
      <c r="K46" s="359">
        <v>580</v>
      </c>
      <c r="L46" s="359">
        <v>536</v>
      </c>
      <c r="M46" s="360">
        <v>485</v>
      </c>
    </row>
    <row r="47" spans="2:13" ht="27.75" customHeight="1" x14ac:dyDescent="0.2">
      <c r="B47" s="1222"/>
      <c r="C47" s="1223"/>
      <c r="D47" s="108"/>
      <c r="E47" s="1236" t="s">
        <v>37</v>
      </c>
      <c r="F47" s="1237"/>
      <c r="G47" s="1237"/>
      <c r="H47" s="1238"/>
      <c r="I47" s="358" t="s">
        <v>490</v>
      </c>
      <c r="J47" s="359" t="s">
        <v>490</v>
      </c>
      <c r="K47" s="359" t="s">
        <v>490</v>
      </c>
      <c r="L47" s="359" t="s">
        <v>490</v>
      </c>
      <c r="M47" s="360" t="s">
        <v>490</v>
      </c>
    </row>
    <row r="48" spans="2:13" ht="27.75" customHeight="1" x14ac:dyDescent="0.2">
      <c r="B48" s="1222"/>
      <c r="C48" s="1223"/>
      <c r="D48" s="106"/>
      <c r="E48" s="1226" t="s">
        <v>38</v>
      </c>
      <c r="F48" s="1226"/>
      <c r="G48" s="1226"/>
      <c r="H48" s="1227"/>
      <c r="I48" s="358" t="s">
        <v>490</v>
      </c>
      <c r="J48" s="359" t="s">
        <v>490</v>
      </c>
      <c r="K48" s="359" t="s">
        <v>490</v>
      </c>
      <c r="L48" s="359" t="s">
        <v>490</v>
      </c>
      <c r="M48" s="360" t="s">
        <v>490</v>
      </c>
    </row>
    <row r="49" spans="2:13" ht="27.75" customHeight="1" x14ac:dyDescent="0.2">
      <c r="B49" s="1224"/>
      <c r="C49" s="1225"/>
      <c r="D49" s="106"/>
      <c r="E49" s="1226" t="s">
        <v>39</v>
      </c>
      <c r="F49" s="1226"/>
      <c r="G49" s="1226"/>
      <c r="H49" s="1227"/>
      <c r="I49" s="358" t="s">
        <v>490</v>
      </c>
      <c r="J49" s="359" t="s">
        <v>490</v>
      </c>
      <c r="K49" s="359" t="s">
        <v>490</v>
      </c>
      <c r="L49" s="359" t="s">
        <v>490</v>
      </c>
      <c r="M49" s="360" t="s">
        <v>490</v>
      </c>
    </row>
    <row r="50" spans="2:13" ht="27.75" customHeight="1" x14ac:dyDescent="0.2">
      <c r="B50" s="1220" t="s">
        <v>40</v>
      </c>
      <c r="C50" s="1221"/>
      <c r="D50" s="109"/>
      <c r="E50" s="1226" t="s">
        <v>41</v>
      </c>
      <c r="F50" s="1226"/>
      <c r="G50" s="1226"/>
      <c r="H50" s="1227"/>
      <c r="I50" s="358">
        <v>16238</v>
      </c>
      <c r="J50" s="359">
        <v>13705</v>
      </c>
      <c r="K50" s="359">
        <v>19561</v>
      </c>
      <c r="L50" s="359">
        <v>23110</v>
      </c>
      <c r="M50" s="360">
        <v>22839</v>
      </c>
    </row>
    <row r="51" spans="2:13" ht="27.75" customHeight="1" x14ac:dyDescent="0.2">
      <c r="B51" s="1222"/>
      <c r="C51" s="1223"/>
      <c r="D51" s="106"/>
      <c r="E51" s="1226" t="s">
        <v>42</v>
      </c>
      <c r="F51" s="1226"/>
      <c r="G51" s="1226"/>
      <c r="H51" s="1227"/>
      <c r="I51" s="358">
        <v>64780</v>
      </c>
      <c r="J51" s="359">
        <v>66291</v>
      </c>
      <c r="K51" s="359">
        <v>69415</v>
      </c>
      <c r="L51" s="359">
        <v>69655</v>
      </c>
      <c r="M51" s="360">
        <v>64642</v>
      </c>
    </row>
    <row r="52" spans="2:13" ht="27.75" customHeight="1" x14ac:dyDescent="0.2">
      <c r="B52" s="1224"/>
      <c r="C52" s="1225"/>
      <c r="D52" s="106"/>
      <c r="E52" s="1226" t="s">
        <v>43</v>
      </c>
      <c r="F52" s="1226"/>
      <c r="G52" s="1226"/>
      <c r="H52" s="1227"/>
      <c r="I52" s="358">
        <v>141396</v>
      </c>
      <c r="J52" s="359">
        <v>139338</v>
      </c>
      <c r="K52" s="359">
        <v>140599</v>
      </c>
      <c r="L52" s="359">
        <v>136594</v>
      </c>
      <c r="M52" s="360">
        <v>132543</v>
      </c>
    </row>
    <row r="53" spans="2:13" ht="27.75" customHeight="1" thickBot="1" x14ac:dyDescent="0.25">
      <c r="B53" s="1228" t="s">
        <v>19</v>
      </c>
      <c r="C53" s="1229"/>
      <c r="D53" s="110"/>
      <c r="E53" s="1230" t="s">
        <v>44</v>
      </c>
      <c r="F53" s="1230"/>
      <c r="G53" s="1230"/>
      <c r="H53" s="1231"/>
      <c r="I53" s="361">
        <v>22459</v>
      </c>
      <c r="J53" s="362">
        <v>23343</v>
      </c>
      <c r="K53" s="362">
        <v>17092</v>
      </c>
      <c r="L53" s="362">
        <v>12733</v>
      </c>
      <c r="M53" s="363">
        <v>19592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3YKQsSnYu9DHkk4s03ehN40hEhAB+xL8rF+lC62P34hso9lbSDxdzGq4/LfIvwHoKqT3n/dCXxwpR4ZLx98lw==" saltValue="jO2bCfB8PlV59m5eQMI2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7" t="s">
        <v>46</v>
      </c>
      <c r="D55" s="1247"/>
      <c r="E55" s="1248"/>
      <c r="F55" s="122">
        <v>9062</v>
      </c>
      <c r="G55" s="122">
        <v>10880</v>
      </c>
      <c r="H55" s="123">
        <v>11509</v>
      </c>
    </row>
    <row r="56" spans="2:8" ht="52.5" customHeight="1" x14ac:dyDescent="0.2">
      <c r="B56" s="124"/>
      <c r="C56" s="1249" t="s">
        <v>47</v>
      </c>
      <c r="D56" s="1249"/>
      <c r="E56" s="1250"/>
      <c r="F56" s="125">
        <v>2398</v>
      </c>
      <c r="G56" s="125">
        <v>2399</v>
      </c>
      <c r="H56" s="126">
        <v>2402</v>
      </c>
    </row>
    <row r="57" spans="2:8" ht="53.25" customHeight="1" x14ac:dyDescent="0.2">
      <c r="B57" s="124"/>
      <c r="C57" s="1251" t="s">
        <v>48</v>
      </c>
      <c r="D57" s="1251"/>
      <c r="E57" s="1252"/>
      <c r="F57" s="127">
        <v>4058</v>
      </c>
      <c r="G57" s="127">
        <v>5174</v>
      </c>
      <c r="H57" s="128">
        <v>3712</v>
      </c>
    </row>
    <row r="58" spans="2:8" ht="45.75" customHeight="1" x14ac:dyDescent="0.2">
      <c r="B58" s="129"/>
      <c r="C58" s="1239" t="s">
        <v>552</v>
      </c>
      <c r="D58" s="1240"/>
      <c r="E58" s="1241"/>
      <c r="F58" s="130">
        <v>893</v>
      </c>
      <c r="G58" s="130">
        <v>1384</v>
      </c>
      <c r="H58" s="131">
        <v>1572</v>
      </c>
    </row>
    <row r="59" spans="2:8" ht="45.75" customHeight="1" x14ac:dyDescent="0.2">
      <c r="B59" s="129"/>
      <c r="C59" s="1239" t="s">
        <v>553</v>
      </c>
      <c r="D59" s="1240"/>
      <c r="E59" s="1241"/>
      <c r="F59" s="130">
        <v>1550</v>
      </c>
      <c r="G59" s="130">
        <v>1412</v>
      </c>
      <c r="H59" s="131">
        <v>916</v>
      </c>
    </row>
    <row r="60" spans="2:8" ht="45.75" customHeight="1" x14ac:dyDescent="0.2">
      <c r="B60" s="129"/>
      <c r="C60" s="1239" t="s">
        <v>554</v>
      </c>
      <c r="D60" s="1240"/>
      <c r="E60" s="1241"/>
      <c r="F60" s="130">
        <v>210</v>
      </c>
      <c r="G60" s="130">
        <v>206</v>
      </c>
      <c r="H60" s="131">
        <v>202</v>
      </c>
    </row>
    <row r="61" spans="2:8" ht="45.75" customHeight="1" x14ac:dyDescent="0.2">
      <c r="B61" s="129"/>
      <c r="C61" s="1239" t="s">
        <v>555</v>
      </c>
      <c r="D61" s="1240"/>
      <c r="E61" s="1241"/>
      <c r="F61" s="130">
        <v>159</v>
      </c>
      <c r="G61" s="130">
        <v>166</v>
      </c>
      <c r="H61" s="131">
        <v>189</v>
      </c>
    </row>
    <row r="62" spans="2:8" ht="45.75" customHeight="1" thickBot="1" x14ac:dyDescent="0.25">
      <c r="B62" s="132"/>
      <c r="C62" s="1242" t="s">
        <v>556</v>
      </c>
      <c r="D62" s="1243"/>
      <c r="E62" s="1244"/>
      <c r="F62" s="133">
        <v>113</v>
      </c>
      <c r="G62" s="133">
        <v>129</v>
      </c>
      <c r="H62" s="134">
        <v>159</v>
      </c>
    </row>
    <row r="63" spans="2:8" ht="52.5" customHeight="1" thickBot="1" x14ac:dyDescent="0.25">
      <c r="B63" s="135"/>
      <c r="C63" s="1245" t="s">
        <v>49</v>
      </c>
      <c r="D63" s="1245"/>
      <c r="E63" s="1246"/>
      <c r="F63" s="136">
        <v>15518</v>
      </c>
      <c r="G63" s="136">
        <v>18454</v>
      </c>
      <c r="H63" s="137">
        <v>17623</v>
      </c>
    </row>
    <row r="64" spans="2:8" ht="13.2" x14ac:dyDescent="0.2"/>
  </sheetData>
  <sheetProtection algorithmName="SHA-512" hashValue="FszIWSp9Aabva3UeqvRBILAm90ZsX7hyCKJn6intyhlagsbKwvmM1RrzjhVuPW/mii3O6QN34AQNy6+g+PfVlQ==" saltValue="NsVBuXIaHQJ+8guE7wX7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574</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575</v>
      </c>
      <c r="AO51" s="1258"/>
      <c r="AP51" s="1258"/>
      <c r="AQ51" s="1258"/>
      <c r="AR51" s="1258"/>
      <c r="AS51" s="1258"/>
      <c r="AT51" s="1258"/>
      <c r="AU51" s="1258"/>
      <c r="AV51" s="1258"/>
      <c r="AW51" s="1258"/>
      <c r="AX51" s="1258"/>
      <c r="AY51" s="1258"/>
      <c r="AZ51" s="1258"/>
      <c r="BA51" s="1258"/>
      <c r="BB51" s="1258" t="s">
        <v>576</v>
      </c>
      <c r="BC51" s="1258"/>
      <c r="BD51" s="1258"/>
      <c r="BE51" s="1258"/>
      <c r="BF51" s="1258"/>
      <c r="BG51" s="1258"/>
      <c r="BH51" s="1258"/>
      <c r="BI51" s="1258"/>
      <c r="BJ51" s="1258"/>
      <c r="BK51" s="1258"/>
      <c r="BL51" s="1258"/>
      <c r="BM51" s="1258"/>
      <c r="BN51" s="1258"/>
      <c r="BO51" s="1258"/>
      <c r="BP51" s="1255">
        <v>31.4</v>
      </c>
      <c r="BQ51" s="1255"/>
      <c r="BR51" s="1255"/>
      <c r="BS51" s="1255"/>
      <c r="BT51" s="1255"/>
      <c r="BU51" s="1255"/>
      <c r="BV51" s="1255"/>
      <c r="BW51" s="1255"/>
      <c r="BX51" s="1255">
        <v>31.8</v>
      </c>
      <c r="BY51" s="1255"/>
      <c r="BZ51" s="1255"/>
      <c r="CA51" s="1255"/>
      <c r="CB51" s="1255"/>
      <c r="CC51" s="1255"/>
      <c r="CD51" s="1255"/>
      <c r="CE51" s="1255"/>
      <c r="CF51" s="1255">
        <v>22.2</v>
      </c>
      <c r="CG51" s="1255"/>
      <c r="CH51" s="1255"/>
      <c r="CI51" s="1255"/>
      <c r="CJ51" s="1255"/>
      <c r="CK51" s="1255"/>
      <c r="CL51" s="1255"/>
      <c r="CM51" s="1255"/>
      <c r="CN51" s="1255">
        <v>17.100000000000001</v>
      </c>
      <c r="CO51" s="1255"/>
      <c r="CP51" s="1255"/>
      <c r="CQ51" s="1255"/>
      <c r="CR51" s="1255"/>
      <c r="CS51" s="1255"/>
      <c r="CT51" s="1255"/>
      <c r="CU51" s="1255"/>
      <c r="CV51" s="1255">
        <v>26</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577</v>
      </c>
      <c r="BC53" s="1258"/>
      <c r="BD53" s="1258"/>
      <c r="BE53" s="1258"/>
      <c r="BF53" s="1258"/>
      <c r="BG53" s="1258"/>
      <c r="BH53" s="1258"/>
      <c r="BI53" s="1258"/>
      <c r="BJ53" s="1258"/>
      <c r="BK53" s="1258"/>
      <c r="BL53" s="1258"/>
      <c r="BM53" s="1258"/>
      <c r="BN53" s="1258"/>
      <c r="BO53" s="1258"/>
      <c r="BP53" s="1255">
        <v>65</v>
      </c>
      <c r="BQ53" s="1255"/>
      <c r="BR53" s="1255"/>
      <c r="BS53" s="1255"/>
      <c r="BT53" s="1255"/>
      <c r="BU53" s="1255"/>
      <c r="BV53" s="1255"/>
      <c r="BW53" s="1255"/>
      <c r="BX53" s="1255">
        <v>65.8</v>
      </c>
      <c r="BY53" s="1255"/>
      <c r="BZ53" s="1255"/>
      <c r="CA53" s="1255"/>
      <c r="CB53" s="1255"/>
      <c r="CC53" s="1255"/>
      <c r="CD53" s="1255"/>
      <c r="CE53" s="1255"/>
      <c r="CF53" s="1255">
        <v>66.400000000000006</v>
      </c>
      <c r="CG53" s="1255"/>
      <c r="CH53" s="1255"/>
      <c r="CI53" s="1255"/>
      <c r="CJ53" s="1255"/>
      <c r="CK53" s="1255"/>
      <c r="CL53" s="1255"/>
      <c r="CM53" s="1255"/>
      <c r="CN53" s="1255">
        <v>67</v>
      </c>
      <c r="CO53" s="1255"/>
      <c r="CP53" s="1255"/>
      <c r="CQ53" s="1255"/>
      <c r="CR53" s="1255"/>
      <c r="CS53" s="1255"/>
      <c r="CT53" s="1255"/>
      <c r="CU53" s="1255"/>
      <c r="CV53" s="1255">
        <v>67.900000000000006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578</v>
      </c>
      <c r="AO55" s="1259"/>
      <c r="AP55" s="1259"/>
      <c r="AQ55" s="1259"/>
      <c r="AR55" s="1259"/>
      <c r="AS55" s="1259"/>
      <c r="AT55" s="1259"/>
      <c r="AU55" s="1259"/>
      <c r="AV55" s="1259"/>
      <c r="AW55" s="1259"/>
      <c r="AX55" s="1259"/>
      <c r="AY55" s="1259"/>
      <c r="AZ55" s="1259"/>
      <c r="BA55" s="1259"/>
      <c r="BB55" s="1258" t="s">
        <v>576</v>
      </c>
      <c r="BC55" s="1258"/>
      <c r="BD55" s="1258"/>
      <c r="BE55" s="1258"/>
      <c r="BF55" s="1258"/>
      <c r="BG55" s="1258"/>
      <c r="BH55" s="1258"/>
      <c r="BI55" s="1258"/>
      <c r="BJ55" s="1258"/>
      <c r="BK55" s="1258"/>
      <c r="BL55" s="1258"/>
      <c r="BM55" s="1258"/>
      <c r="BN55" s="1258"/>
      <c r="BO55" s="1258"/>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577</v>
      </c>
      <c r="BC57" s="1258"/>
      <c r="BD57" s="1258"/>
      <c r="BE57" s="1258"/>
      <c r="BF57" s="1258"/>
      <c r="BG57" s="1258"/>
      <c r="BH57" s="1258"/>
      <c r="BI57" s="1258"/>
      <c r="BJ57" s="1258"/>
      <c r="BK57" s="1258"/>
      <c r="BL57" s="1258"/>
      <c r="BM57" s="1258"/>
      <c r="BN57" s="1258"/>
      <c r="BO57" s="1258"/>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579</v>
      </c>
    </row>
    <row r="64" spans="1:109" ht="13.2"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582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574</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575</v>
      </c>
      <c r="AO73" s="1258"/>
      <c r="AP73" s="1258"/>
      <c r="AQ73" s="1258"/>
      <c r="AR73" s="1258"/>
      <c r="AS73" s="1258"/>
      <c r="AT73" s="1258"/>
      <c r="AU73" s="1258"/>
      <c r="AV73" s="1258"/>
      <c r="AW73" s="1258"/>
      <c r="AX73" s="1258"/>
      <c r="AY73" s="1258"/>
      <c r="AZ73" s="1258"/>
      <c r="BA73" s="1258"/>
      <c r="BB73" s="1258" t="s">
        <v>576</v>
      </c>
      <c r="BC73" s="1258"/>
      <c r="BD73" s="1258"/>
      <c r="BE73" s="1258"/>
      <c r="BF73" s="1258"/>
      <c r="BG73" s="1258"/>
      <c r="BH73" s="1258"/>
      <c r="BI73" s="1258"/>
      <c r="BJ73" s="1258"/>
      <c r="BK73" s="1258"/>
      <c r="BL73" s="1258"/>
      <c r="BM73" s="1258"/>
      <c r="BN73" s="1258"/>
      <c r="BO73" s="1258"/>
      <c r="BP73" s="1255">
        <v>31.4</v>
      </c>
      <c r="BQ73" s="1255"/>
      <c r="BR73" s="1255"/>
      <c r="BS73" s="1255"/>
      <c r="BT73" s="1255"/>
      <c r="BU73" s="1255"/>
      <c r="BV73" s="1255"/>
      <c r="BW73" s="1255"/>
      <c r="BX73" s="1255">
        <v>31.8</v>
      </c>
      <c r="BY73" s="1255"/>
      <c r="BZ73" s="1255"/>
      <c r="CA73" s="1255"/>
      <c r="CB73" s="1255"/>
      <c r="CC73" s="1255"/>
      <c r="CD73" s="1255"/>
      <c r="CE73" s="1255"/>
      <c r="CF73" s="1255">
        <v>22.2</v>
      </c>
      <c r="CG73" s="1255"/>
      <c r="CH73" s="1255"/>
      <c r="CI73" s="1255"/>
      <c r="CJ73" s="1255"/>
      <c r="CK73" s="1255"/>
      <c r="CL73" s="1255"/>
      <c r="CM73" s="1255"/>
      <c r="CN73" s="1255">
        <v>17.100000000000001</v>
      </c>
      <c r="CO73" s="1255"/>
      <c r="CP73" s="1255"/>
      <c r="CQ73" s="1255"/>
      <c r="CR73" s="1255"/>
      <c r="CS73" s="1255"/>
      <c r="CT73" s="1255"/>
      <c r="CU73" s="1255"/>
      <c r="CV73" s="1255">
        <v>26</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580</v>
      </c>
      <c r="BC75" s="1258"/>
      <c r="BD75" s="1258"/>
      <c r="BE75" s="1258"/>
      <c r="BF75" s="1258"/>
      <c r="BG75" s="1258"/>
      <c r="BH75" s="1258"/>
      <c r="BI75" s="1258"/>
      <c r="BJ75" s="1258"/>
      <c r="BK75" s="1258"/>
      <c r="BL75" s="1258"/>
      <c r="BM75" s="1258"/>
      <c r="BN75" s="1258"/>
      <c r="BO75" s="1258"/>
      <c r="BP75" s="1255">
        <v>6.6</v>
      </c>
      <c r="BQ75" s="1255"/>
      <c r="BR75" s="1255"/>
      <c r="BS75" s="1255"/>
      <c r="BT75" s="1255"/>
      <c r="BU75" s="1255"/>
      <c r="BV75" s="1255"/>
      <c r="BW75" s="1255"/>
      <c r="BX75" s="1255">
        <v>6.4</v>
      </c>
      <c r="BY75" s="1255"/>
      <c r="BZ75" s="1255"/>
      <c r="CA75" s="1255"/>
      <c r="CB75" s="1255"/>
      <c r="CC75" s="1255"/>
      <c r="CD75" s="1255"/>
      <c r="CE75" s="1255"/>
      <c r="CF75" s="1255">
        <v>5.9</v>
      </c>
      <c r="CG75" s="1255"/>
      <c r="CH75" s="1255"/>
      <c r="CI75" s="1255"/>
      <c r="CJ75" s="1255"/>
      <c r="CK75" s="1255"/>
      <c r="CL75" s="1255"/>
      <c r="CM75" s="1255"/>
      <c r="CN75" s="1255">
        <v>5.5</v>
      </c>
      <c r="CO75" s="1255"/>
      <c r="CP75" s="1255"/>
      <c r="CQ75" s="1255"/>
      <c r="CR75" s="1255"/>
      <c r="CS75" s="1255"/>
      <c r="CT75" s="1255"/>
      <c r="CU75" s="1255"/>
      <c r="CV75" s="1255">
        <v>5.6</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578</v>
      </c>
      <c r="AO77" s="1259"/>
      <c r="AP77" s="1259"/>
      <c r="AQ77" s="1259"/>
      <c r="AR77" s="1259"/>
      <c r="AS77" s="1259"/>
      <c r="AT77" s="1259"/>
      <c r="AU77" s="1259"/>
      <c r="AV77" s="1259"/>
      <c r="AW77" s="1259"/>
      <c r="AX77" s="1259"/>
      <c r="AY77" s="1259"/>
      <c r="AZ77" s="1259"/>
      <c r="BA77" s="1259"/>
      <c r="BB77" s="1258" t="s">
        <v>576</v>
      </c>
      <c r="BC77" s="1258"/>
      <c r="BD77" s="1258"/>
      <c r="BE77" s="1258"/>
      <c r="BF77" s="1258"/>
      <c r="BG77" s="1258"/>
      <c r="BH77" s="1258"/>
      <c r="BI77" s="1258"/>
      <c r="BJ77" s="1258"/>
      <c r="BK77" s="1258"/>
      <c r="BL77" s="1258"/>
      <c r="BM77" s="1258"/>
      <c r="BN77" s="1258"/>
      <c r="BO77" s="1258"/>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580</v>
      </c>
      <c r="BC79" s="1258"/>
      <c r="BD79" s="1258"/>
      <c r="BE79" s="1258"/>
      <c r="BF79" s="1258"/>
      <c r="BG79" s="1258"/>
      <c r="BH79" s="1258"/>
      <c r="BI79" s="1258"/>
      <c r="BJ79" s="1258"/>
      <c r="BK79" s="1258"/>
      <c r="BL79" s="1258"/>
      <c r="BM79" s="1258"/>
      <c r="BN79" s="1258"/>
      <c r="BO79" s="1258"/>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IK8naHW5JBWfJMXlRSAZwpjO8DnNQPDupQ+bU0OjBS0bnX9/q9peKXknmN4p8KzkOnMuNHDAH+8kyw0hZwRLOg==" saltValue="qywROJ1mNsGHqk5Jmy/Q2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WtE+c3d8Cvq8Z8WbRXO3a4lEant8zpVHDxas/2t/xudGuQQsmY+ODdJeXGyLzjq93mWHF/agCN2pcaoe2f8exA==" saltValue="XI7ZdvJYlMuXwf7gI+9H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AVueN0Rj1ShCPeEu98+EGOtSgyhy9+MVzvosubOMk+pKWsNgjb+1d3fYoRW/fvLgWnjSUcV8iraw5K6HExTT1A==" saltValue="WYqvD9TP49U/3ZJwHCvQ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64769</v>
      </c>
      <c r="E3" s="156"/>
      <c r="F3" s="157">
        <v>51849</v>
      </c>
      <c r="G3" s="158"/>
      <c r="H3" s="159"/>
    </row>
    <row r="4" spans="1:8" x14ac:dyDescent="0.2">
      <c r="A4" s="160"/>
      <c r="B4" s="161"/>
      <c r="C4" s="162"/>
      <c r="D4" s="163">
        <v>29818</v>
      </c>
      <c r="E4" s="164"/>
      <c r="F4" s="165">
        <v>26326</v>
      </c>
      <c r="G4" s="166"/>
      <c r="H4" s="167"/>
    </row>
    <row r="5" spans="1:8" x14ac:dyDescent="0.2">
      <c r="A5" s="148" t="s">
        <v>522</v>
      </c>
      <c r="B5" s="153"/>
      <c r="C5" s="154"/>
      <c r="D5" s="155">
        <v>35639</v>
      </c>
      <c r="E5" s="156"/>
      <c r="F5" s="157">
        <v>52191</v>
      </c>
      <c r="G5" s="158"/>
      <c r="H5" s="159"/>
    </row>
    <row r="6" spans="1:8" x14ac:dyDescent="0.2">
      <c r="A6" s="160"/>
      <c r="B6" s="161"/>
      <c r="C6" s="162"/>
      <c r="D6" s="163">
        <v>17572</v>
      </c>
      <c r="E6" s="164"/>
      <c r="F6" s="165">
        <v>26807</v>
      </c>
      <c r="G6" s="166"/>
      <c r="H6" s="167"/>
    </row>
    <row r="7" spans="1:8" x14ac:dyDescent="0.2">
      <c r="A7" s="148" t="s">
        <v>523</v>
      </c>
      <c r="B7" s="153"/>
      <c r="C7" s="154"/>
      <c r="D7" s="155">
        <v>48010</v>
      </c>
      <c r="E7" s="156"/>
      <c r="F7" s="157">
        <v>48105</v>
      </c>
      <c r="G7" s="158"/>
      <c r="H7" s="159"/>
    </row>
    <row r="8" spans="1:8" x14ac:dyDescent="0.2">
      <c r="A8" s="160"/>
      <c r="B8" s="161"/>
      <c r="C8" s="162"/>
      <c r="D8" s="163">
        <v>25037</v>
      </c>
      <c r="E8" s="164"/>
      <c r="F8" s="165">
        <v>24072</v>
      </c>
      <c r="G8" s="166"/>
      <c r="H8" s="167"/>
    </row>
    <row r="9" spans="1:8" x14ac:dyDescent="0.2">
      <c r="A9" s="148" t="s">
        <v>524</v>
      </c>
      <c r="B9" s="153"/>
      <c r="C9" s="154"/>
      <c r="D9" s="155">
        <v>41069</v>
      </c>
      <c r="E9" s="156"/>
      <c r="F9" s="157">
        <v>47446</v>
      </c>
      <c r="G9" s="158"/>
      <c r="H9" s="159"/>
    </row>
    <row r="10" spans="1:8" x14ac:dyDescent="0.2">
      <c r="A10" s="160"/>
      <c r="B10" s="161"/>
      <c r="C10" s="162"/>
      <c r="D10" s="163">
        <v>23008</v>
      </c>
      <c r="E10" s="164"/>
      <c r="F10" s="165">
        <v>24371</v>
      </c>
      <c r="G10" s="166"/>
      <c r="H10" s="167"/>
    </row>
    <row r="11" spans="1:8" x14ac:dyDescent="0.2">
      <c r="A11" s="148" t="s">
        <v>525</v>
      </c>
      <c r="B11" s="153"/>
      <c r="C11" s="154"/>
      <c r="D11" s="155">
        <v>37964</v>
      </c>
      <c r="E11" s="156"/>
      <c r="F11" s="157">
        <v>48387</v>
      </c>
      <c r="G11" s="158"/>
      <c r="H11" s="159"/>
    </row>
    <row r="12" spans="1:8" x14ac:dyDescent="0.2">
      <c r="A12" s="160"/>
      <c r="B12" s="161"/>
      <c r="C12" s="168"/>
      <c r="D12" s="163">
        <v>20745</v>
      </c>
      <c r="E12" s="164"/>
      <c r="F12" s="165">
        <v>25592</v>
      </c>
      <c r="G12" s="166"/>
      <c r="H12" s="167"/>
    </row>
    <row r="13" spans="1:8" x14ac:dyDescent="0.2">
      <c r="A13" s="148"/>
      <c r="B13" s="153"/>
      <c r="C13" s="169"/>
      <c r="D13" s="170">
        <v>45490</v>
      </c>
      <c r="E13" s="171"/>
      <c r="F13" s="172">
        <v>49596</v>
      </c>
      <c r="G13" s="173"/>
      <c r="H13" s="159"/>
    </row>
    <row r="14" spans="1:8" x14ac:dyDescent="0.2">
      <c r="A14" s="160"/>
      <c r="B14" s="161"/>
      <c r="C14" s="162"/>
      <c r="D14" s="163">
        <v>23236</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3.39</v>
      </c>
      <c r="C19" s="174">
        <f>ROUND(VALUE(SUBSTITUTE(実質収支比率等に係る経年分析!G$48,"▲","-")),2)</f>
        <v>3.76</v>
      </c>
      <c r="D19" s="174">
        <f>ROUND(VALUE(SUBSTITUTE(実質収支比率等に係る経年分析!H$48,"▲","-")),2)</f>
        <v>9.5399999999999991</v>
      </c>
      <c r="E19" s="174">
        <f>ROUND(VALUE(SUBSTITUTE(実質収支比率等に係る経年分析!I$48,"▲","-")),2)</f>
        <v>8.18</v>
      </c>
      <c r="F19" s="174">
        <f>ROUND(VALUE(SUBSTITUTE(実質収支比率等に係る経年分析!J$48,"▲","-")),2)</f>
        <v>5.87</v>
      </c>
    </row>
    <row r="20" spans="1:11" x14ac:dyDescent="0.2">
      <c r="A20" s="174" t="s">
        <v>53</v>
      </c>
      <c r="B20" s="174">
        <f>ROUND(VALUE(SUBSTITUTE(実質収支比率等に係る経年分析!F$47,"▲","-")),2)</f>
        <v>12.47</v>
      </c>
      <c r="C20" s="174">
        <f>ROUND(VALUE(SUBSTITUTE(実質収支比率等に係る経年分析!G$47,"▲","-")),2)</f>
        <v>8.35</v>
      </c>
      <c r="D20" s="174">
        <f>ROUND(VALUE(SUBSTITUTE(実質収支比率等に係る経年分析!H$47,"▲","-")),2)</f>
        <v>10.3</v>
      </c>
      <c r="E20" s="174">
        <f>ROUND(VALUE(SUBSTITUTE(実質収支比率等に係る経年分析!I$47,"▲","-")),2)</f>
        <v>12.74</v>
      </c>
      <c r="F20" s="174">
        <f>ROUND(VALUE(SUBSTITUTE(実質収支比率等に係る経年分析!J$47,"▲","-")),2)</f>
        <v>13.31</v>
      </c>
    </row>
    <row r="21" spans="1:11" x14ac:dyDescent="0.2">
      <c r="A21" s="174" t="s">
        <v>54</v>
      </c>
      <c r="B21" s="174">
        <f>IF(ISNUMBER(VALUE(SUBSTITUTE(実質収支比率等に係る経年分析!F$49,"▲","-"))),ROUND(VALUE(SUBSTITUTE(実質収支比率等に係る経年分析!F$49,"▲","-")),2),NA())</f>
        <v>-4.59</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5.93</v>
      </c>
      <c r="E21" s="174">
        <f>IF(ISNUMBER(VALUE(SUBSTITUTE(実質収支比率等に係る経年分析!I$49,"▲","-"))),ROUND(VALUE(SUBSTITUTE(実質収支比率等に係る経年分析!I$49,"▲","-")),2),NA())</f>
        <v>-4.3499999999999996</v>
      </c>
      <c r="F21" s="174">
        <f>IF(ISNUMBER(VALUE(SUBSTITUTE(実質収支比率等に係る経年分析!J$49,"▲","-"))),ROUND(VALUE(SUBSTITUTE(実質収支比率等に係る経年分析!J$49,"▲","-")),2),NA())</f>
        <v>-5.46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特別会計後期高齢者医療費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特別会計国民健康保険費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1.81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1.54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特別会計公園墓地事業費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2.5499999999999998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2">
      <c r="A33" s="175" t="str">
        <f>IF(連結実質赤字比率に係る赤字・黒字の構成分析!C$37="",NA(),連結実質赤字比率に係る赤字・黒字の構成分析!C$37)</f>
        <v>特別会計介護保険費</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5.08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5.73</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4.0199999999999996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4.6399999999999997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15594</v>
      </c>
      <c r="E42" s="176"/>
      <c r="F42" s="176"/>
      <c r="G42" s="176">
        <f>'実質公債費比率（分子）の構造'!L$52</f>
        <v>15264</v>
      </c>
      <c r="H42" s="176"/>
      <c r="I42" s="176"/>
      <c r="J42" s="176">
        <f>'実質公債費比率（分子）の構造'!M$52</f>
        <v>15162</v>
      </c>
      <c r="K42" s="176"/>
      <c r="L42" s="176"/>
      <c r="M42" s="176">
        <f>'実質公債費比率（分子）の構造'!N$52</f>
        <v>15768</v>
      </c>
      <c r="N42" s="176"/>
      <c r="O42" s="176"/>
      <c r="P42" s="176">
        <f>'実質公債費比率（分子）の構造'!O$52</f>
        <v>15673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65</v>
      </c>
      <c r="C44" s="176"/>
      <c r="D44" s="176"/>
      <c r="E44" s="176">
        <f>'実質公債費比率（分子）の構造'!L$50</f>
        <v>64</v>
      </c>
      <c r="F44" s="176"/>
      <c r="G44" s="176"/>
      <c r="H44" s="176">
        <f>'実質公債費比率（分子）の構造'!M$50</f>
        <v>63</v>
      </c>
      <c r="I44" s="176"/>
      <c r="J44" s="176"/>
      <c r="K44" s="176">
        <f>'実質公債費比率（分子）の構造'!N$50</f>
        <v>62</v>
      </c>
      <c r="L44" s="176"/>
      <c r="M44" s="176"/>
      <c r="N44" s="176">
        <f>'実質公債費比率（分子）の構造'!O$50</f>
        <v>61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3070</v>
      </c>
      <c r="C46" s="176"/>
      <c r="D46" s="176"/>
      <c r="E46" s="176">
        <f>'実質公債費比率（分子）の構造'!L$48</f>
        <v>2574</v>
      </c>
      <c r="F46" s="176"/>
      <c r="G46" s="176"/>
      <c r="H46" s="176">
        <f>'実質公債費比率（分子）の構造'!M$48</f>
        <v>2696</v>
      </c>
      <c r="I46" s="176"/>
      <c r="J46" s="176"/>
      <c r="K46" s="176">
        <f>'実質公債費比率（分子）の構造'!N$48</f>
        <v>2677</v>
      </c>
      <c r="L46" s="176"/>
      <c r="M46" s="176"/>
      <c r="N46" s="176">
        <f>'実質公債費比率（分子）の構造'!O$48</f>
        <v>2884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17123</v>
      </c>
      <c r="C49" s="176"/>
      <c r="D49" s="176"/>
      <c r="E49" s="176">
        <f>'実質公債費比率（分子）の構造'!L$45</f>
        <v>17146</v>
      </c>
      <c r="F49" s="176"/>
      <c r="G49" s="176"/>
      <c r="H49" s="176">
        <f>'実質公債費比率（分子）の構造'!M$45</f>
        <v>16265</v>
      </c>
      <c r="I49" s="176"/>
      <c r="J49" s="176"/>
      <c r="K49" s="176">
        <f>'実質公債費比率（分子）の構造'!N$45</f>
        <v>17103</v>
      </c>
      <c r="L49" s="176"/>
      <c r="M49" s="176"/>
      <c r="N49" s="176">
        <f>'実質公債費比率（分子）の構造'!O$45</f>
        <v>17586</v>
      </c>
      <c r="O49" s="176"/>
      <c r="P49" s="176"/>
    </row>
    <row r="50" spans="1:16" x14ac:dyDescent="0.2">
      <c r="A50" s="176" t="s">
        <v>67</v>
      </c>
      <c r="B50" s="176" t="e">
        <f>NA()</f>
        <v>#N/A</v>
      </c>
      <c r="C50" s="176">
        <f>IF(ISNUMBER('実質公債費比率（分子）の構造'!K$53),'実質公債費比率（分子）の構造'!K$53,NA())</f>
        <v>4664</v>
      </c>
      <c r="D50" s="176" t="e">
        <f>NA()</f>
        <v>#N/A</v>
      </c>
      <c r="E50" s="176" t="e">
        <f>NA()</f>
        <v>#N/A</v>
      </c>
      <c r="F50" s="176">
        <f>IF(ISNUMBER('実質公債費比率（分子）の構造'!L$53),'実質公債費比率（分子）の構造'!L$53,NA())</f>
        <v>4520</v>
      </c>
      <c r="G50" s="176" t="e">
        <f>NA()</f>
        <v>#N/A</v>
      </c>
      <c r="H50" s="176" t="e">
        <f>NA()</f>
        <v>#N/A</v>
      </c>
      <c r="I50" s="176">
        <f>IF(ISNUMBER('実質公債費比率（分子）の構造'!M$53),'実質公債費比率（分子）の構造'!M$53,NA())</f>
        <v>3862</v>
      </c>
      <c r="J50" s="176" t="e">
        <f>NA()</f>
        <v>#N/A</v>
      </c>
      <c r="K50" s="176" t="e">
        <f>NA()</f>
        <v>#N/A</v>
      </c>
      <c r="L50" s="176">
        <f>IF(ISNUMBER('実質公債費比率（分子）の構造'!N$53),'実質公債費比率（分子）の構造'!N$53,NA())</f>
        <v>4074</v>
      </c>
      <c r="M50" s="176" t="e">
        <f>NA()</f>
        <v>#N/A</v>
      </c>
      <c r="N50" s="176" t="e">
        <f>NA()</f>
        <v>#N/A</v>
      </c>
      <c r="O50" s="176">
        <f>IF(ISNUMBER('実質公債費比率（分子）の構造'!O$53),'実質公債費比率（分子）の構造'!O$53,NA())</f>
        <v>4858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141396</v>
      </c>
      <c r="E56" s="175"/>
      <c r="F56" s="175"/>
      <c r="G56" s="175">
        <f>'将来負担比率（分子）の構造'!J$52</f>
        <v>139338</v>
      </c>
      <c r="H56" s="175"/>
      <c r="I56" s="175"/>
      <c r="J56" s="175">
        <f>'将来負担比率（分子）の構造'!K$52</f>
        <v>140599</v>
      </c>
      <c r="K56" s="175"/>
      <c r="L56" s="175"/>
      <c r="M56" s="175">
        <f>'将来負担比率（分子）の構造'!L$52</f>
        <v>136594</v>
      </c>
      <c r="N56" s="175"/>
      <c r="O56" s="175"/>
      <c r="P56" s="175">
        <f>'将来負担比率（分子）の構造'!M$52</f>
        <v>132543</v>
      </c>
    </row>
    <row r="57" spans="1:16" x14ac:dyDescent="0.2">
      <c r="A57" s="175" t="s">
        <v>42</v>
      </c>
      <c r="B57" s="175"/>
      <c r="C57" s="175"/>
      <c r="D57" s="175">
        <f>'将来負担比率（分子）の構造'!I$51</f>
        <v>64780</v>
      </c>
      <c r="E57" s="175"/>
      <c r="F57" s="175"/>
      <c r="G57" s="175">
        <f>'将来負担比率（分子）の構造'!J$51</f>
        <v>66291</v>
      </c>
      <c r="H57" s="175"/>
      <c r="I57" s="175"/>
      <c r="J57" s="175">
        <f>'将来負担比率（分子）の構造'!K$51</f>
        <v>69415</v>
      </c>
      <c r="K57" s="175"/>
      <c r="L57" s="175"/>
      <c r="M57" s="175">
        <f>'将来負担比率（分子）の構造'!L$51</f>
        <v>69655</v>
      </c>
      <c r="N57" s="175"/>
      <c r="O57" s="175"/>
      <c r="P57" s="175">
        <f>'将来負担比率（分子）の構造'!M$51</f>
        <v>64642</v>
      </c>
    </row>
    <row r="58" spans="1:16" x14ac:dyDescent="0.2">
      <c r="A58" s="175" t="s">
        <v>41</v>
      </c>
      <c r="B58" s="175"/>
      <c r="C58" s="175"/>
      <c r="D58" s="175">
        <f>'将来負担比率（分子）の構造'!I$50</f>
        <v>16238</v>
      </c>
      <c r="E58" s="175"/>
      <c r="F58" s="175"/>
      <c r="G58" s="175">
        <f>'将来負担比率（分子）の構造'!J$50</f>
        <v>13705</v>
      </c>
      <c r="H58" s="175"/>
      <c r="I58" s="175"/>
      <c r="J58" s="175">
        <f>'将来負担比率（分子）の構造'!K$50</f>
        <v>19561</v>
      </c>
      <c r="K58" s="175"/>
      <c r="L58" s="175"/>
      <c r="M58" s="175">
        <f>'将来負担比率（分子）の構造'!L$50</f>
        <v>23110</v>
      </c>
      <c r="N58" s="175"/>
      <c r="O58" s="175"/>
      <c r="P58" s="175">
        <f>'将来負担比率（分子）の構造'!M$50</f>
        <v>22839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577</v>
      </c>
      <c r="C61" s="175"/>
      <c r="D61" s="175"/>
      <c r="E61" s="175">
        <f>'将来負担比率（分子）の構造'!J$46</f>
        <v>600</v>
      </c>
      <c r="F61" s="175"/>
      <c r="G61" s="175"/>
      <c r="H61" s="175">
        <f>'将来負担比率（分子）の構造'!K$46</f>
        <v>580</v>
      </c>
      <c r="I61" s="175"/>
      <c r="J61" s="175"/>
      <c r="K61" s="175">
        <f>'将来負担比率（分子）の構造'!L$46</f>
        <v>536</v>
      </c>
      <c r="L61" s="175"/>
      <c r="M61" s="175"/>
      <c r="N61" s="175">
        <f>'将来負担比率（分子）の構造'!M$46</f>
        <v>485</v>
      </c>
      <c r="O61" s="175"/>
      <c r="P61" s="175"/>
    </row>
    <row r="62" spans="1:16" x14ac:dyDescent="0.2">
      <c r="A62" s="175" t="s">
        <v>35</v>
      </c>
      <c r="B62" s="175">
        <f>'将来負担比率（分子）の構造'!I$45</f>
        <v>20037</v>
      </c>
      <c r="C62" s="175"/>
      <c r="D62" s="175"/>
      <c r="E62" s="175">
        <f>'将来負担比率（分子）の構造'!J$45</f>
        <v>20077</v>
      </c>
      <c r="F62" s="175"/>
      <c r="G62" s="175"/>
      <c r="H62" s="175">
        <f>'将来負担比率（分子）の構造'!K$45</f>
        <v>19623</v>
      </c>
      <c r="I62" s="175"/>
      <c r="J62" s="175"/>
      <c r="K62" s="175">
        <f>'将来負担比率（分子）の構造'!L$45</f>
        <v>19110</v>
      </c>
      <c r="L62" s="175"/>
      <c r="M62" s="175"/>
      <c r="N62" s="175">
        <f>'将来負担比率（分子）の構造'!M$45</f>
        <v>20420</v>
      </c>
      <c r="O62" s="175"/>
      <c r="P62" s="175"/>
    </row>
    <row r="63" spans="1:16" x14ac:dyDescent="0.2">
      <c r="A63" s="175" t="s">
        <v>34</v>
      </c>
      <c r="B63" s="175">
        <f>'将来負担比率（分子）の構造'!I$44</f>
        <v>19</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36597</v>
      </c>
      <c r="C64" s="175"/>
      <c r="D64" s="175"/>
      <c r="E64" s="175">
        <f>'将来負担比率（分子）の構造'!J$43</f>
        <v>34801</v>
      </c>
      <c r="F64" s="175"/>
      <c r="G64" s="175"/>
      <c r="H64" s="175">
        <f>'将来負担比率（分子）の構造'!K$43</f>
        <v>33326</v>
      </c>
      <c r="I64" s="175"/>
      <c r="J64" s="175"/>
      <c r="K64" s="175">
        <f>'将来負担比率（分子）の構造'!L$43</f>
        <v>30921</v>
      </c>
      <c r="L64" s="175"/>
      <c r="M64" s="175"/>
      <c r="N64" s="175">
        <f>'将来負担比率（分子）の構造'!M$43</f>
        <v>32583</v>
      </c>
      <c r="O64" s="175"/>
      <c r="P64" s="175"/>
    </row>
    <row r="65" spans="1:16" x14ac:dyDescent="0.2">
      <c r="A65" s="175" t="s">
        <v>32</v>
      </c>
      <c r="B65" s="175">
        <f>'将来負担比率（分子）の構造'!I$42</f>
        <v>876</v>
      </c>
      <c r="C65" s="175"/>
      <c r="D65" s="175"/>
      <c r="E65" s="175">
        <f>'将来負担比率（分子）の構造'!J$42</f>
        <v>812</v>
      </c>
      <c r="F65" s="175"/>
      <c r="G65" s="175"/>
      <c r="H65" s="175">
        <f>'将来負担比率（分子）の構造'!K$42</f>
        <v>748</v>
      </c>
      <c r="I65" s="175"/>
      <c r="J65" s="175"/>
      <c r="K65" s="175">
        <f>'将来負担比率（分子）の構造'!L$42</f>
        <v>683</v>
      </c>
      <c r="L65" s="175"/>
      <c r="M65" s="175"/>
      <c r="N65" s="175">
        <f>'将来負担比率（分子）の構造'!M$42</f>
        <v>619</v>
      </c>
      <c r="O65" s="175"/>
      <c r="P65" s="175"/>
    </row>
    <row r="66" spans="1:16" x14ac:dyDescent="0.2">
      <c r="A66" s="175" t="s">
        <v>31</v>
      </c>
      <c r="B66" s="175">
        <f>'将来負担比率（分子）の構造'!I$41</f>
        <v>186767</v>
      </c>
      <c r="C66" s="175"/>
      <c r="D66" s="175"/>
      <c r="E66" s="175">
        <f>'将来負担比率（分子）の構造'!J$41</f>
        <v>186388</v>
      </c>
      <c r="F66" s="175"/>
      <c r="G66" s="175"/>
      <c r="H66" s="175">
        <f>'将来負担比率（分子）の構造'!K$41</f>
        <v>192391</v>
      </c>
      <c r="I66" s="175"/>
      <c r="J66" s="175"/>
      <c r="K66" s="175">
        <f>'将来負担比率（分子）の構造'!L$41</f>
        <v>190843</v>
      </c>
      <c r="L66" s="175"/>
      <c r="M66" s="175"/>
      <c r="N66" s="175">
        <f>'将来負担比率（分子）の構造'!M$41</f>
        <v>185509</v>
      </c>
      <c r="O66" s="175"/>
      <c r="P66" s="175"/>
    </row>
    <row r="67" spans="1:16" x14ac:dyDescent="0.2">
      <c r="A67" s="175" t="s">
        <v>71</v>
      </c>
      <c r="B67" s="175" t="e">
        <f>NA()</f>
        <v>#N/A</v>
      </c>
      <c r="C67" s="175">
        <f>IF(ISNUMBER('将来負担比率（分子）の構造'!I$53), IF('将来負担比率（分子）の構造'!I$53 &lt; 0, 0, '将来負担比率（分子）の構造'!I$53), NA())</f>
        <v>22459</v>
      </c>
      <c r="D67" s="175" t="e">
        <f>NA()</f>
        <v>#N/A</v>
      </c>
      <c r="E67" s="175" t="e">
        <f>NA()</f>
        <v>#N/A</v>
      </c>
      <c r="F67" s="175">
        <f>IF(ISNUMBER('将来負担比率（分子）の構造'!J$53), IF('将来負担比率（分子）の構造'!J$53 &lt; 0, 0, '将来負担比率（分子）の構造'!J$53), NA())</f>
        <v>23343</v>
      </c>
      <c r="G67" s="175" t="e">
        <f>NA()</f>
        <v>#N/A</v>
      </c>
      <c r="H67" s="175" t="e">
        <f>NA()</f>
        <v>#N/A</v>
      </c>
      <c r="I67" s="175">
        <f>IF(ISNUMBER('将来負担比率（分子）の構造'!K$53), IF('将来負担比率（分子）の構造'!K$53 &lt; 0, 0, '将来負担比率（分子）の構造'!K$53), NA())</f>
        <v>17092</v>
      </c>
      <c r="J67" s="175" t="e">
        <f>NA()</f>
        <v>#N/A</v>
      </c>
      <c r="K67" s="175" t="e">
        <f>NA()</f>
        <v>#N/A</v>
      </c>
      <c r="L67" s="175">
        <f>IF(ISNUMBER('将来負担比率（分子）の構造'!L$53), IF('将来負担比率（分子）の構造'!L$53 &lt; 0, 0, '将来負担比率（分子）の構造'!L$53), NA())</f>
        <v>12733</v>
      </c>
      <c r="M67" s="175" t="e">
        <f>NA()</f>
        <v>#N/A</v>
      </c>
      <c r="N67" s="175" t="e">
        <f>NA()</f>
        <v>#N/A</v>
      </c>
      <c r="O67" s="175">
        <f>IF(ISNUMBER('将来負担比率（分子）の構造'!M$53), IF('将来負担比率（分子）の構造'!M$53 &lt; 0, 0, '将来負担比率（分子）の構造'!M$53), NA())</f>
        <v>19592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9062</v>
      </c>
      <c r="C72" s="179">
        <f>基金残高に係る経年分析!G55</f>
        <v>10880</v>
      </c>
      <c r="D72" s="179">
        <f>基金残高に係る経年分析!H55</f>
        <v>11509</v>
      </c>
    </row>
    <row r="73" spans="1:16" x14ac:dyDescent="0.2">
      <c r="A73" s="178" t="s">
        <v>74</v>
      </c>
      <c r="B73" s="179">
        <f>基金残高に係る経年分析!F56</f>
        <v>2398</v>
      </c>
      <c r="C73" s="179">
        <f>基金残高に係る経年分析!G56</f>
        <v>2399</v>
      </c>
      <c r="D73" s="179">
        <f>基金残高に係る経年分析!H56</f>
        <v>2402</v>
      </c>
    </row>
    <row r="74" spans="1:16" x14ac:dyDescent="0.2">
      <c r="A74" s="178" t="s">
        <v>75</v>
      </c>
      <c r="B74" s="179">
        <f>基金残高に係る経年分析!F57</f>
        <v>4058</v>
      </c>
      <c r="C74" s="179">
        <f>基金残高に係る経年分析!G57</f>
        <v>5174</v>
      </c>
      <c r="D74" s="179">
        <f>基金残高に係る経年分析!H57</f>
        <v>3712</v>
      </c>
    </row>
  </sheetData>
  <sheetProtection algorithmName="SHA-512" hashValue="shR64QJ+h5xNZKsvip4yVlqARUIdvngIOiKxUpH4QaPk+Vdo4Ko3fOuPhaJ8VpPh1xraFhzISPGJnQ9PC2nb3Q==" saltValue="E5fdiH6LzZuv8cIO7DWK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59273649</v>
      </c>
      <c r="S5" s="713"/>
      <c r="T5" s="713"/>
      <c r="U5" s="713"/>
      <c r="V5" s="713"/>
      <c r="W5" s="713"/>
      <c r="X5" s="713"/>
      <c r="Y5" s="738"/>
      <c r="Z5" s="751">
        <v>34.299999999999997</v>
      </c>
      <c r="AA5" s="751"/>
      <c r="AB5" s="751"/>
      <c r="AC5" s="751"/>
      <c r="AD5" s="752">
        <v>54714475</v>
      </c>
      <c r="AE5" s="752"/>
      <c r="AF5" s="752"/>
      <c r="AG5" s="752"/>
      <c r="AH5" s="752"/>
      <c r="AI5" s="752"/>
      <c r="AJ5" s="752"/>
      <c r="AK5" s="752"/>
      <c r="AL5" s="739">
        <v>62.5</v>
      </c>
      <c r="AM5" s="721"/>
      <c r="AN5" s="721"/>
      <c r="AO5" s="740"/>
      <c r="AP5" s="715" t="s">
        <v>216</v>
      </c>
      <c r="AQ5" s="716"/>
      <c r="AR5" s="716"/>
      <c r="AS5" s="716"/>
      <c r="AT5" s="716"/>
      <c r="AU5" s="716"/>
      <c r="AV5" s="716"/>
      <c r="AW5" s="716"/>
      <c r="AX5" s="716"/>
      <c r="AY5" s="716"/>
      <c r="AZ5" s="716"/>
      <c r="BA5" s="716"/>
      <c r="BB5" s="716"/>
      <c r="BC5" s="716"/>
      <c r="BD5" s="716"/>
      <c r="BE5" s="716"/>
      <c r="BF5" s="717"/>
      <c r="BG5" s="657">
        <v>53121454</v>
      </c>
      <c r="BH5" s="658"/>
      <c r="BI5" s="658"/>
      <c r="BJ5" s="658"/>
      <c r="BK5" s="658"/>
      <c r="BL5" s="658"/>
      <c r="BM5" s="658"/>
      <c r="BN5" s="659"/>
      <c r="BO5" s="695">
        <v>89.6</v>
      </c>
      <c r="BP5" s="695"/>
      <c r="BQ5" s="695"/>
      <c r="BR5" s="695"/>
      <c r="BS5" s="696">
        <v>417131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682542</v>
      </c>
      <c r="S6" s="658"/>
      <c r="T6" s="658"/>
      <c r="U6" s="658"/>
      <c r="V6" s="658"/>
      <c r="W6" s="658"/>
      <c r="X6" s="658"/>
      <c r="Y6" s="659"/>
      <c r="Z6" s="695">
        <v>0.4</v>
      </c>
      <c r="AA6" s="695"/>
      <c r="AB6" s="695"/>
      <c r="AC6" s="695"/>
      <c r="AD6" s="696">
        <v>682542</v>
      </c>
      <c r="AE6" s="696"/>
      <c r="AF6" s="696"/>
      <c r="AG6" s="696"/>
      <c r="AH6" s="696"/>
      <c r="AI6" s="696"/>
      <c r="AJ6" s="696"/>
      <c r="AK6" s="696"/>
      <c r="AL6" s="660">
        <v>0.8</v>
      </c>
      <c r="AM6" s="661"/>
      <c r="AN6" s="661"/>
      <c r="AO6" s="697"/>
      <c r="AP6" s="654" t="s">
        <v>221</v>
      </c>
      <c r="AQ6" s="655"/>
      <c r="AR6" s="655"/>
      <c r="AS6" s="655"/>
      <c r="AT6" s="655"/>
      <c r="AU6" s="655"/>
      <c r="AV6" s="655"/>
      <c r="AW6" s="655"/>
      <c r="AX6" s="655"/>
      <c r="AY6" s="655"/>
      <c r="AZ6" s="655"/>
      <c r="BA6" s="655"/>
      <c r="BB6" s="655"/>
      <c r="BC6" s="655"/>
      <c r="BD6" s="655"/>
      <c r="BE6" s="655"/>
      <c r="BF6" s="656"/>
      <c r="BG6" s="657">
        <v>53121454</v>
      </c>
      <c r="BH6" s="658"/>
      <c r="BI6" s="658"/>
      <c r="BJ6" s="658"/>
      <c r="BK6" s="658"/>
      <c r="BL6" s="658"/>
      <c r="BM6" s="658"/>
      <c r="BN6" s="659"/>
      <c r="BO6" s="695">
        <v>89.6</v>
      </c>
      <c r="BP6" s="695"/>
      <c r="BQ6" s="695"/>
      <c r="BR6" s="695"/>
      <c r="BS6" s="696">
        <v>417131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771134</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771134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18205</v>
      </c>
      <c r="S7" s="658"/>
      <c r="T7" s="658"/>
      <c r="U7" s="658"/>
      <c r="V7" s="658"/>
      <c r="W7" s="658"/>
      <c r="X7" s="658"/>
      <c r="Y7" s="659"/>
      <c r="Z7" s="695">
        <v>0</v>
      </c>
      <c r="AA7" s="695"/>
      <c r="AB7" s="695"/>
      <c r="AC7" s="695"/>
      <c r="AD7" s="696">
        <v>18205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26406745</v>
      </c>
      <c r="BH7" s="658"/>
      <c r="BI7" s="658"/>
      <c r="BJ7" s="658"/>
      <c r="BK7" s="658"/>
      <c r="BL7" s="658"/>
      <c r="BM7" s="658"/>
      <c r="BN7" s="659"/>
      <c r="BO7" s="695">
        <v>44.6</v>
      </c>
      <c r="BP7" s="695"/>
      <c r="BQ7" s="695"/>
      <c r="BR7" s="695"/>
      <c r="BS7" s="696">
        <v>417131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14629338</v>
      </c>
      <c r="CS7" s="658"/>
      <c r="CT7" s="658"/>
      <c r="CU7" s="658"/>
      <c r="CV7" s="658"/>
      <c r="CW7" s="658"/>
      <c r="CX7" s="658"/>
      <c r="CY7" s="659"/>
      <c r="CZ7" s="695">
        <v>8.6999999999999993</v>
      </c>
      <c r="DA7" s="695"/>
      <c r="DB7" s="695"/>
      <c r="DC7" s="695"/>
      <c r="DD7" s="663">
        <v>1015995</v>
      </c>
      <c r="DE7" s="658"/>
      <c r="DF7" s="658"/>
      <c r="DG7" s="658"/>
      <c r="DH7" s="658"/>
      <c r="DI7" s="658"/>
      <c r="DJ7" s="658"/>
      <c r="DK7" s="658"/>
      <c r="DL7" s="658"/>
      <c r="DM7" s="658"/>
      <c r="DN7" s="658"/>
      <c r="DO7" s="658"/>
      <c r="DP7" s="659"/>
      <c r="DQ7" s="663">
        <v>12014837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448836</v>
      </c>
      <c r="S8" s="658"/>
      <c r="T8" s="658"/>
      <c r="U8" s="658"/>
      <c r="V8" s="658"/>
      <c r="W8" s="658"/>
      <c r="X8" s="658"/>
      <c r="Y8" s="659"/>
      <c r="Z8" s="695">
        <v>0.3</v>
      </c>
      <c r="AA8" s="695"/>
      <c r="AB8" s="695"/>
      <c r="AC8" s="695"/>
      <c r="AD8" s="696">
        <v>448836</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689850</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69844129</v>
      </c>
      <c r="CS8" s="658"/>
      <c r="CT8" s="658"/>
      <c r="CU8" s="658"/>
      <c r="CV8" s="658"/>
      <c r="CW8" s="658"/>
      <c r="CX8" s="658"/>
      <c r="CY8" s="659"/>
      <c r="CZ8" s="695">
        <v>41.7</v>
      </c>
      <c r="DA8" s="695"/>
      <c r="DB8" s="695"/>
      <c r="DC8" s="695"/>
      <c r="DD8" s="663">
        <v>1243698</v>
      </c>
      <c r="DE8" s="658"/>
      <c r="DF8" s="658"/>
      <c r="DG8" s="658"/>
      <c r="DH8" s="658"/>
      <c r="DI8" s="658"/>
      <c r="DJ8" s="658"/>
      <c r="DK8" s="658"/>
      <c r="DL8" s="658"/>
      <c r="DM8" s="658"/>
      <c r="DN8" s="658"/>
      <c r="DO8" s="658"/>
      <c r="DP8" s="659"/>
      <c r="DQ8" s="663">
        <v>38328059</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496754</v>
      </c>
      <c r="S9" s="658"/>
      <c r="T9" s="658"/>
      <c r="U9" s="658"/>
      <c r="V9" s="658"/>
      <c r="W9" s="658"/>
      <c r="X9" s="658"/>
      <c r="Y9" s="659"/>
      <c r="Z9" s="695">
        <v>0.3</v>
      </c>
      <c r="AA9" s="695"/>
      <c r="AB9" s="695"/>
      <c r="AC9" s="695"/>
      <c r="AD9" s="696">
        <v>496754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22808542</v>
      </c>
      <c r="BH9" s="658"/>
      <c r="BI9" s="658"/>
      <c r="BJ9" s="658"/>
      <c r="BK9" s="658"/>
      <c r="BL9" s="658"/>
      <c r="BM9" s="658"/>
      <c r="BN9" s="659"/>
      <c r="BO9" s="695">
        <v>38.5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16998674</v>
      </c>
      <c r="CS9" s="658"/>
      <c r="CT9" s="658"/>
      <c r="CU9" s="658"/>
      <c r="CV9" s="658"/>
      <c r="CW9" s="658"/>
      <c r="CX9" s="658"/>
      <c r="CY9" s="659"/>
      <c r="CZ9" s="695">
        <v>10.199999999999999</v>
      </c>
      <c r="DA9" s="695"/>
      <c r="DB9" s="695"/>
      <c r="DC9" s="695"/>
      <c r="DD9" s="663">
        <v>394132</v>
      </c>
      <c r="DE9" s="658"/>
      <c r="DF9" s="658"/>
      <c r="DG9" s="658"/>
      <c r="DH9" s="658"/>
      <c r="DI9" s="658"/>
      <c r="DJ9" s="658"/>
      <c r="DK9" s="658"/>
      <c r="DL9" s="658"/>
      <c r="DM9" s="658"/>
      <c r="DN9" s="658"/>
      <c r="DO9" s="658"/>
      <c r="DP9" s="659"/>
      <c r="DQ9" s="663">
        <v>12309456</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836704</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374816</v>
      </c>
      <c r="CS10" s="658"/>
      <c r="CT10" s="658"/>
      <c r="CU10" s="658"/>
      <c r="CV10" s="658"/>
      <c r="CW10" s="658"/>
      <c r="CX10" s="658"/>
      <c r="CY10" s="659"/>
      <c r="CZ10" s="695">
        <v>0.2</v>
      </c>
      <c r="DA10" s="695"/>
      <c r="DB10" s="695"/>
      <c r="DC10" s="695"/>
      <c r="DD10" s="663">
        <v>44093</v>
      </c>
      <c r="DE10" s="658"/>
      <c r="DF10" s="658"/>
      <c r="DG10" s="658"/>
      <c r="DH10" s="658"/>
      <c r="DI10" s="658"/>
      <c r="DJ10" s="658"/>
      <c r="DK10" s="658"/>
      <c r="DL10" s="658"/>
      <c r="DM10" s="658"/>
      <c r="DN10" s="658"/>
      <c r="DO10" s="658"/>
      <c r="DP10" s="659"/>
      <c r="DQ10" s="663">
        <v>127544</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8827542</v>
      </c>
      <c r="S11" s="658"/>
      <c r="T11" s="658"/>
      <c r="U11" s="658"/>
      <c r="V11" s="658"/>
      <c r="W11" s="658"/>
      <c r="X11" s="658"/>
      <c r="Y11" s="659"/>
      <c r="Z11" s="660">
        <v>5.0999999999999996</v>
      </c>
      <c r="AA11" s="661"/>
      <c r="AB11" s="661"/>
      <c r="AC11" s="662"/>
      <c r="AD11" s="663">
        <v>8827542</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2071649</v>
      </c>
      <c r="BH11" s="658"/>
      <c r="BI11" s="658"/>
      <c r="BJ11" s="658"/>
      <c r="BK11" s="658"/>
      <c r="BL11" s="658"/>
      <c r="BM11" s="658"/>
      <c r="BN11" s="659"/>
      <c r="BO11" s="695">
        <v>3.5</v>
      </c>
      <c r="BP11" s="695"/>
      <c r="BQ11" s="695"/>
      <c r="BR11" s="695"/>
      <c r="BS11" s="696">
        <v>417131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490879</v>
      </c>
      <c r="CS11" s="658"/>
      <c r="CT11" s="658"/>
      <c r="CU11" s="658"/>
      <c r="CV11" s="658"/>
      <c r="CW11" s="658"/>
      <c r="CX11" s="658"/>
      <c r="CY11" s="659"/>
      <c r="CZ11" s="695">
        <v>0.3</v>
      </c>
      <c r="DA11" s="695"/>
      <c r="DB11" s="695"/>
      <c r="DC11" s="695"/>
      <c r="DD11" s="663">
        <v>206701</v>
      </c>
      <c r="DE11" s="658"/>
      <c r="DF11" s="658"/>
      <c r="DG11" s="658"/>
      <c r="DH11" s="658"/>
      <c r="DI11" s="658"/>
      <c r="DJ11" s="658"/>
      <c r="DK11" s="658"/>
      <c r="DL11" s="658"/>
      <c r="DM11" s="658"/>
      <c r="DN11" s="658"/>
      <c r="DO11" s="658"/>
      <c r="DP11" s="659"/>
      <c r="DQ11" s="663">
        <v>208357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23133</v>
      </c>
      <c r="S12" s="658"/>
      <c r="T12" s="658"/>
      <c r="U12" s="658"/>
      <c r="V12" s="658"/>
      <c r="W12" s="658"/>
      <c r="X12" s="658"/>
      <c r="Y12" s="659"/>
      <c r="Z12" s="695">
        <v>0</v>
      </c>
      <c r="AA12" s="695"/>
      <c r="AB12" s="695"/>
      <c r="AC12" s="695"/>
      <c r="AD12" s="696">
        <v>23133</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23199821</v>
      </c>
      <c r="BH12" s="658"/>
      <c r="BI12" s="658"/>
      <c r="BJ12" s="658"/>
      <c r="BK12" s="658"/>
      <c r="BL12" s="658"/>
      <c r="BM12" s="658"/>
      <c r="BN12" s="659"/>
      <c r="BO12" s="695">
        <v>39.1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3903340</v>
      </c>
      <c r="CS12" s="658"/>
      <c r="CT12" s="658"/>
      <c r="CU12" s="658"/>
      <c r="CV12" s="658"/>
      <c r="CW12" s="658"/>
      <c r="CX12" s="658"/>
      <c r="CY12" s="659"/>
      <c r="CZ12" s="695">
        <v>2.2999999999999998</v>
      </c>
      <c r="DA12" s="695"/>
      <c r="DB12" s="695"/>
      <c r="DC12" s="695"/>
      <c r="DD12" s="663">
        <v>72429</v>
      </c>
      <c r="DE12" s="658"/>
      <c r="DF12" s="658"/>
      <c r="DG12" s="658"/>
      <c r="DH12" s="658"/>
      <c r="DI12" s="658"/>
      <c r="DJ12" s="658"/>
      <c r="DK12" s="658"/>
      <c r="DL12" s="658"/>
      <c r="DM12" s="658"/>
      <c r="DN12" s="658"/>
      <c r="DO12" s="658"/>
      <c r="DP12" s="659"/>
      <c r="DQ12" s="663">
        <v>2117852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23028712</v>
      </c>
      <c r="BH13" s="658"/>
      <c r="BI13" s="658"/>
      <c r="BJ13" s="658"/>
      <c r="BK13" s="658"/>
      <c r="BL13" s="658"/>
      <c r="BM13" s="658"/>
      <c r="BN13" s="659"/>
      <c r="BO13" s="695">
        <v>38.9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16663218</v>
      </c>
      <c r="CS13" s="658"/>
      <c r="CT13" s="658"/>
      <c r="CU13" s="658"/>
      <c r="CV13" s="658"/>
      <c r="CW13" s="658"/>
      <c r="CX13" s="658"/>
      <c r="CY13" s="659"/>
      <c r="CZ13" s="695">
        <v>9.9</v>
      </c>
      <c r="DA13" s="695"/>
      <c r="DB13" s="695"/>
      <c r="DC13" s="695"/>
      <c r="DD13" s="663">
        <v>7068446</v>
      </c>
      <c r="DE13" s="658"/>
      <c r="DF13" s="658"/>
      <c r="DG13" s="658"/>
      <c r="DH13" s="658"/>
      <c r="DI13" s="658"/>
      <c r="DJ13" s="658"/>
      <c r="DK13" s="658"/>
      <c r="DL13" s="658"/>
      <c r="DM13" s="658"/>
      <c r="DN13" s="658"/>
      <c r="DO13" s="658"/>
      <c r="DP13" s="659"/>
      <c r="DQ13" s="663">
        <v>8351409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5303</v>
      </c>
      <c r="S14" s="658"/>
      <c r="T14" s="658"/>
      <c r="U14" s="658"/>
      <c r="V14" s="658"/>
      <c r="W14" s="658"/>
      <c r="X14" s="658"/>
      <c r="Y14" s="659"/>
      <c r="Z14" s="695">
        <v>0</v>
      </c>
      <c r="AA14" s="695"/>
      <c r="AB14" s="695"/>
      <c r="AC14" s="695"/>
      <c r="AD14" s="696">
        <v>5303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643511</v>
      </c>
      <c r="BH14" s="658"/>
      <c r="BI14" s="658"/>
      <c r="BJ14" s="658"/>
      <c r="BK14" s="658"/>
      <c r="BL14" s="658"/>
      <c r="BM14" s="658"/>
      <c r="BN14" s="659"/>
      <c r="BO14" s="695">
        <v>1.1000000000000001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6546839</v>
      </c>
      <c r="CS14" s="658"/>
      <c r="CT14" s="658"/>
      <c r="CU14" s="658"/>
      <c r="CV14" s="658"/>
      <c r="CW14" s="658"/>
      <c r="CX14" s="658"/>
      <c r="CY14" s="659"/>
      <c r="CZ14" s="695">
        <v>3.9</v>
      </c>
      <c r="DA14" s="695"/>
      <c r="DB14" s="695"/>
      <c r="DC14" s="695"/>
      <c r="DD14" s="663">
        <v>1327880</v>
      </c>
      <c r="DE14" s="658"/>
      <c r="DF14" s="658"/>
      <c r="DG14" s="658"/>
      <c r="DH14" s="658"/>
      <c r="DI14" s="658"/>
      <c r="DJ14" s="658"/>
      <c r="DK14" s="658"/>
      <c r="DL14" s="658"/>
      <c r="DM14" s="658"/>
      <c r="DN14" s="658"/>
      <c r="DO14" s="658"/>
      <c r="DP14" s="659"/>
      <c r="DQ14" s="663">
        <v>4578171</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2871377</v>
      </c>
      <c r="BH15" s="658"/>
      <c r="BI15" s="658"/>
      <c r="BJ15" s="658"/>
      <c r="BK15" s="658"/>
      <c r="BL15" s="658"/>
      <c r="BM15" s="658"/>
      <c r="BN15" s="659"/>
      <c r="BO15" s="695">
        <v>4.8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19618128</v>
      </c>
      <c r="CS15" s="658"/>
      <c r="CT15" s="658"/>
      <c r="CU15" s="658"/>
      <c r="CV15" s="658"/>
      <c r="CW15" s="658"/>
      <c r="CX15" s="658"/>
      <c r="CY15" s="659"/>
      <c r="CZ15" s="695">
        <v>11.7</v>
      </c>
      <c r="DA15" s="695"/>
      <c r="DB15" s="695"/>
      <c r="DC15" s="695"/>
      <c r="DD15" s="663">
        <v>3185223</v>
      </c>
      <c r="DE15" s="658"/>
      <c r="DF15" s="658"/>
      <c r="DG15" s="658"/>
      <c r="DH15" s="658"/>
      <c r="DI15" s="658"/>
      <c r="DJ15" s="658"/>
      <c r="DK15" s="658"/>
      <c r="DL15" s="658"/>
      <c r="DM15" s="658"/>
      <c r="DN15" s="658"/>
      <c r="DO15" s="658"/>
      <c r="DP15" s="659"/>
      <c r="DQ15" s="663">
        <v>12618123</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164555</v>
      </c>
      <c r="S16" s="658"/>
      <c r="T16" s="658"/>
      <c r="U16" s="658"/>
      <c r="V16" s="658"/>
      <c r="W16" s="658"/>
      <c r="X16" s="658"/>
      <c r="Y16" s="659"/>
      <c r="Z16" s="695">
        <v>0.1</v>
      </c>
      <c r="AA16" s="695"/>
      <c r="AB16" s="695"/>
      <c r="AC16" s="695"/>
      <c r="AD16" s="696">
        <v>164555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46961</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46961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874306</v>
      </c>
      <c r="S17" s="658"/>
      <c r="T17" s="658"/>
      <c r="U17" s="658"/>
      <c r="V17" s="658"/>
      <c r="W17" s="658"/>
      <c r="X17" s="658"/>
      <c r="Y17" s="659"/>
      <c r="Z17" s="695">
        <v>0.5</v>
      </c>
      <c r="AA17" s="695"/>
      <c r="AB17" s="695"/>
      <c r="AC17" s="695"/>
      <c r="AD17" s="696">
        <v>874306</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17586199</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17331970</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362036</v>
      </c>
      <c r="S18" s="658"/>
      <c r="T18" s="658"/>
      <c r="U18" s="658"/>
      <c r="V18" s="658"/>
      <c r="W18" s="658"/>
      <c r="X18" s="658"/>
      <c r="Y18" s="659"/>
      <c r="Z18" s="695">
        <v>0.2</v>
      </c>
      <c r="AA18" s="695"/>
      <c r="AB18" s="695"/>
      <c r="AC18" s="695"/>
      <c r="AD18" s="696">
        <v>362036</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351637</v>
      </c>
      <c r="S19" s="658"/>
      <c r="T19" s="658"/>
      <c r="U19" s="658"/>
      <c r="V19" s="658"/>
      <c r="W19" s="658"/>
      <c r="X19" s="658"/>
      <c r="Y19" s="659"/>
      <c r="Z19" s="695">
        <v>0.2</v>
      </c>
      <c r="AA19" s="695"/>
      <c r="AB19" s="695"/>
      <c r="AC19" s="695"/>
      <c r="AD19" s="696">
        <v>351637</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6152195</v>
      </c>
      <c r="BH19" s="658"/>
      <c r="BI19" s="658"/>
      <c r="BJ19" s="658"/>
      <c r="BK19" s="658"/>
      <c r="BL19" s="658"/>
      <c r="BM19" s="658"/>
      <c r="BN19" s="659"/>
      <c r="BO19" s="695">
        <v>10.4</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10399</v>
      </c>
      <c r="S20" s="658"/>
      <c r="T20" s="658"/>
      <c r="U20" s="658"/>
      <c r="V20" s="658"/>
      <c r="W20" s="658"/>
      <c r="X20" s="658"/>
      <c r="Y20" s="659"/>
      <c r="Z20" s="695">
        <v>0</v>
      </c>
      <c r="AA20" s="695"/>
      <c r="AB20" s="695"/>
      <c r="AC20" s="695"/>
      <c r="AD20" s="696">
        <v>10399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6152195</v>
      </c>
      <c r="BH20" s="658"/>
      <c r="BI20" s="658"/>
      <c r="BJ20" s="658"/>
      <c r="BK20" s="658"/>
      <c r="BL20" s="658"/>
      <c r="BM20" s="658"/>
      <c r="BN20" s="659"/>
      <c r="BO20" s="695">
        <v>10.4</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167473655</v>
      </c>
      <c r="CS20" s="658"/>
      <c r="CT20" s="658"/>
      <c r="CU20" s="658"/>
      <c r="CV20" s="658"/>
      <c r="CW20" s="658"/>
      <c r="CX20" s="658"/>
      <c r="CY20" s="659"/>
      <c r="CZ20" s="695">
        <v>100</v>
      </c>
      <c r="DA20" s="695"/>
      <c r="DB20" s="695"/>
      <c r="DC20" s="695"/>
      <c r="DD20" s="663">
        <v>14558597</v>
      </c>
      <c r="DE20" s="658"/>
      <c r="DF20" s="658"/>
      <c r="DG20" s="658"/>
      <c r="DH20" s="658"/>
      <c r="DI20" s="658"/>
      <c r="DJ20" s="658"/>
      <c r="DK20" s="658"/>
      <c r="DL20" s="658"/>
      <c r="DM20" s="658"/>
      <c r="DN20" s="658"/>
      <c r="DO20" s="658"/>
      <c r="DP20" s="659"/>
      <c r="DQ20" s="663">
        <v>108803873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18950496</v>
      </c>
      <c r="S21" s="658"/>
      <c r="T21" s="658"/>
      <c r="U21" s="658"/>
      <c r="V21" s="658"/>
      <c r="W21" s="658"/>
      <c r="X21" s="658"/>
      <c r="Y21" s="659"/>
      <c r="Z21" s="695">
        <v>11</v>
      </c>
      <c r="AA21" s="695"/>
      <c r="AB21" s="695"/>
      <c r="AC21" s="695"/>
      <c r="AD21" s="696">
        <v>17869997</v>
      </c>
      <c r="AE21" s="696"/>
      <c r="AF21" s="696"/>
      <c r="AG21" s="696"/>
      <c r="AH21" s="696"/>
      <c r="AI21" s="696"/>
      <c r="AJ21" s="696"/>
      <c r="AK21" s="696"/>
      <c r="AL21" s="660">
        <v>20.399999999999999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2464</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17869997</v>
      </c>
      <c r="S22" s="658"/>
      <c r="T22" s="658"/>
      <c r="U22" s="658"/>
      <c r="V22" s="658"/>
      <c r="W22" s="658"/>
      <c r="X22" s="658"/>
      <c r="Y22" s="659"/>
      <c r="Z22" s="695">
        <v>10.3</v>
      </c>
      <c r="AA22" s="695"/>
      <c r="AB22" s="695"/>
      <c r="AC22" s="695"/>
      <c r="AD22" s="696">
        <v>17869997</v>
      </c>
      <c r="AE22" s="696"/>
      <c r="AF22" s="696"/>
      <c r="AG22" s="696"/>
      <c r="AH22" s="696"/>
      <c r="AI22" s="696"/>
      <c r="AJ22" s="696"/>
      <c r="AK22" s="696"/>
      <c r="AL22" s="660">
        <v>20.399999999999999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1590557</v>
      </c>
      <c r="BH22" s="658"/>
      <c r="BI22" s="658"/>
      <c r="BJ22" s="658"/>
      <c r="BK22" s="658"/>
      <c r="BL22" s="658"/>
      <c r="BM22" s="658"/>
      <c r="BN22" s="659"/>
      <c r="BO22" s="695">
        <v>2.7</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1080499</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4559174</v>
      </c>
      <c r="BH23" s="658"/>
      <c r="BI23" s="658"/>
      <c r="BJ23" s="658"/>
      <c r="BK23" s="658"/>
      <c r="BL23" s="658"/>
      <c r="BM23" s="658"/>
      <c r="BN23" s="659"/>
      <c r="BO23" s="695">
        <v>7.7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90481812</v>
      </c>
      <c r="CS24" s="713"/>
      <c r="CT24" s="713"/>
      <c r="CU24" s="713"/>
      <c r="CV24" s="713"/>
      <c r="CW24" s="713"/>
      <c r="CX24" s="713"/>
      <c r="CY24" s="738"/>
      <c r="CZ24" s="739">
        <v>54</v>
      </c>
      <c r="DA24" s="721"/>
      <c r="DB24" s="721"/>
      <c r="DC24" s="741"/>
      <c r="DD24" s="737">
        <v>60616960</v>
      </c>
      <c r="DE24" s="713"/>
      <c r="DF24" s="713"/>
      <c r="DG24" s="713"/>
      <c r="DH24" s="713"/>
      <c r="DI24" s="713"/>
      <c r="DJ24" s="713"/>
      <c r="DK24" s="738"/>
      <c r="DL24" s="737">
        <v>53779528</v>
      </c>
      <c r="DM24" s="713"/>
      <c r="DN24" s="713"/>
      <c r="DO24" s="713"/>
      <c r="DP24" s="713"/>
      <c r="DQ24" s="713"/>
      <c r="DR24" s="713"/>
      <c r="DS24" s="713"/>
      <c r="DT24" s="713"/>
      <c r="DU24" s="713"/>
      <c r="DV24" s="738"/>
      <c r="DW24" s="739">
        <v>59.9</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90127357</v>
      </c>
      <c r="S25" s="658"/>
      <c r="T25" s="658"/>
      <c r="U25" s="658"/>
      <c r="V25" s="658"/>
      <c r="W25" s="658"/>
      <c r="X25" s="658"/>
      <c r="Y25" s="659"/>
      <c r="Z25" s="695">
        <v>52.1</v>
      </c>
      <c r="AA25" s="695"/>
      <c r="AB25" s="695"/>
      <c r="AC25" s="695"/>
      <c r="AD25" s="696">
        <v>84487684</v>
      </c>
      <c r="AE25" s="696"/>
      <c r="AF25" s="696"/>
      <c r="AG25" s="696"/>
      <c r="AH25" s="696"/>
      <c r="AI25" s="696"/>
      <c r="AJ25" s="696"/>
      <c r="AK25" s="696"/>
      <c r="AL25" s="660">
        <v>96.5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26849973</v>
      </c>
      <c r="CS25" s="670"/>
      <c r="CT25" s="670"/>
      <c r="CU25" s="670"/>
      <c r="CV25" s="670"/>
      <c r="CW25" s="670"/>
      <c r="CX25" s="670"/>
      <c r="CY25" s="671"/>
      <c r="CZ25" s="660">
        <v>16</v>
      </c>
      <c r="DA25" s="672"/>
      <c r="DB25" s="672"/>
      <c r="DC25" s="673"/>
      <c r="DD25" s="663">
        <v>24974854</v>
      </c>
      <c r="DE25" s="670"/>
      <c r="DF25" s="670"/>
      <c r="DG25" s="670"/>
      <c r="DH25" s="670"/>
      <c r="DI25" s="670"/>
      <c r="DJ25" s="670"/>
      <c r="DK25" s="671"/>
      <c r="DL25" s="663">
        <v>22717783</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42221</v>
      </c>
      <c r="S26" s="658"/>
      <c r="T26" s="658"/>
      <c r="U26" s="658"/>
      <c r="V26" s="658"/>
      <c r="W26" s="658"/>
      <c r="X26" s="658"/>
      <c r="Y26" s="659"/>
      <c r="Z26" s="695">
        <v>0</v>
      </c>
      <c r="AA26" s="695"/>
      <c r="AB26" s="695"/>
      <c r="AC26" s="695"/>
      <c r="AD26" s="696">
        <v>42221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19716226</v>
      </c>
      <c r="CS26" s="658"/>
      <c r="CT26" s="658"/>
      <c r="CU26" s="658"/>
      <c r="CV26" s="658"/>
      <c r="CW26" s="658"/>
      <c r="CX26" s="658"/>
      <c r="CY26" s="659"/>
      <c r="CZ26" s="660">
        <v>11.8</v>
      </c>
      <c r="DA26" s="672"/>
      <c r="DB26" s="672"/>
      <c r="DC26" s="673"/>
      <c r="DD26" s="663">
        <v>18867742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1013465</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59273649</v>
      </c>
      <c r="BH27" s="658"/>
      <c r="BI27" s="658"/>
      <c r="BJ27" s="658"/>
      <c r="BK27" s="658"/>
      <c r="BL27" s="658"/>
      <c r="BM27" s="658"/>
      <c r="BN27" s="659"/>
      <c r="BO27" s="695">
        <v>100</v>
      </c>
      <c r="BP27" s="695"/>
      <c r="BQ27" s="695"/>
      <c r="BR27" s="695"/>
      <c r="BS27" s="696">
        <v>417131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46045640</v>
      </c>
      <c r="CS27" s="670"/>
      <c r="CT27" s="670"/>
      <c r="CU27" s="670"/>
      <c r="CV27" s="670"/>
      <c r="CW27" s="670"/>
      <c r="CX27" s="670"/>
      <c r="CY27" s="671"/>
      <c r="CZ27" s="660">
        <v>27.5</v>
      </c>
      <c r="DA27" s="672"/>
      <c r="DB27" s="672"/>
      <c r="DC27" s="673"/>
      <c r="DD27" s="663">
        <v>18310136</v>
      </c>
      <c r="DE27" s="670"/>
      <c r="DF27" s="670"/>
      <c r="DG27" s="670"/>
      <c r="DH27" s="670"/>
      <c r="DI27" s="670"/>
      <c r="DJ27" s="670"/>
      <c r="DK27" s="671"/>
      <c r="DL27" s="663">
        <v>13732377</v>
      </c>
      <c r="DM27" s="670"/>
      <c r="DN27" s="670"/>
      <c r="DO27" s="670"/>
      <c r="DP27" s="670"/>
      <c r="DQ27" s="670"/>
      <c r="DR27" s="670"/>
      <c r="DS27" s="670"/>
      <c r="DT27" s="670"/>
      <c r="DU27" s="670"/>
      <c r="DV27" s="671"/>
      <c r="DW27" s="660">
        <v>15.3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3471315</v>
      </c>
      <c r="S28" s="658"/>
      <c r="T28" s="658"/>
      <c r="U28" s="658"/>
      <c r="V28" s="658"/>
      <c r="W28" s="658"/>
      <c r="X28" s="658"/>
      <c r="Y28" s="659"/>
      <c r="Z28" s="695">
        <v>2</v>
      </c>
      <c r="AA28" s="695"/>
      <c r="AB28" s="695"/>
      <c r="AC28" s="695"/>
      <c r="AD28" s="696">
        <v>419350</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17586199</v>
      </c>
      <c r="CS28" s="658"/>
      <c r="CT28" s="658"/>
      <c r="CU28" s="658"/>
      <c r="CV28" s="658"/>
      <c r="CW28" s="658"/>
      <c r="CX28" s="658"/>
      <c r="CY28" s="659"/>
      <c r="CZ28" s="660">
        <v>10.5</v>
      </c>
      <c r="DA28" s="672"/>
      <c r="DB28" s="672"/>
      <c r="DC28" s="673"/>
      <c r="DD28" s="663">
        <v>17331970</v>
      </c>
      <c r="DE28" s="658"/>
      <c r="DF28" s="658"/>
      <c r="DG28" s="658"/>
      <c r="DH28" s="658"/>
      <c r="DI28" s="658"/>
      <c r="DJ28" s="658"/>
      <c r="DK28" s="659"/>
      <c r="DL28" s="663">
        <v>17329368</v>
      </c>
      <c r="DM28" s="658"/>
      <c r="DN28" s="658"/>
      <c r="DO28" s="658"/>
      <c r="DP28" s="658"/>
      <c r="DQ28" s="658"/>
      <c r="DR28" s="658"/>
      <c r="DS28" s="658"/>
      <c r="DT28" s="658"/>
      <c r="DU28" s="658"/>
      <c r="DV28" s="659"/>
      <c r="DW28" s="660">
        <v>19.3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915366</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17586176</v>
      </c>
      <c r="CS29" s="670"/>
      <c r="CT29" s="670"/>
      <c r="CU29" s="670"/>
      <c r="CV29" s="670"/>
      <c r="CW29" s="670"/>
      <c r="CX29" s="670"/>
      <c r="CY29" s="671"/>
      <c r="CZ29" s="660">
        <v>10.5</v>
      </c>
      <c r="DA29" s="672"/>
      <c r="DB29" s="672"/>
      <c r="DC29" s="673"/>
      <c r="DD29" s="663">
        <v>17331947</v>
      </c>
      <c r="DE29" s="670"/>
      <c r="DF29" s="670"/>
      <c r="DG29" s="670"/>
      <c r="DH29" s="670"/>
      <c r="DI29" s="670"/>
      <c r="DJ29" s="670"/>
      <c r="DK29" s="671"/>
      <c r="DL29" s="663">
        <v>17329345</v>
      </c>
      <c r="DM29" s="670"/>
      <c r="DN29" s="670"/>
      <c r="DO29" s="670"/>
      <c r="DP29" s="670"/>
      <c r="DQ29" s="670"/>
      <c r="DR29" s="670"/>
      <c r="DS29" s="670"/>
      <c r="DT29" s="670"/>
      <c r="DU29" s="670"/>
      <c r="DV29" s="671"/>
      <c r="DW29" s="660">
        <v>19.3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36255015</v>
      </c>
      <c r="S30" s="658"/>
      <c r="T30" s="658"/>
      <c r="U30" s="658"/>
      <c r="V30" s="658"/>
      <c r="W30" s="658"/>
      <c r="X30" s="658"/>
      <c r="Y30" s="659"/>
      <c r="Z30" s="695">
        <v>21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17039328</v>
      </c>
      <c r="CS30" s="658"/>
      <c r="CT30" s="658"/>
      <c r="CU30" s="658"/>
      <c r="CV30" s="658"/>
      <c r="CW30" s="658"/>
      <c r="CX30" s="658"/>
      <c r="CY30" s="659"/>
      <c r="CZ30" s="660">
        <v>10.199999999999999</v>
      </c>
      <c r="DA30" s="672"/>
      <c r="DB30" s="672"/>
      <c r="DC30" s="673"/>
      <c r="DD30" s="663">
        <v>16795242</v>
      </c>
      <c r="DE30" s="658"/>
      <c r="DF30" s="658"/>
      <c r="DG30" s="658"/>
      <c r="DH30" s="658"/>
      <c r="DI30" s="658"/>
      <c r="DJ30" s="658"/>
      <c r="DK30" s="659"/>
      <c r="DL30" s="663">
        <v>16792642</v>
      </c>
      <c r="DM30" s="658"/>
      <c r="DN30" s="658"/>
      <c r="DO30" s="658"/>
      <c r="DP30" s="658"/>
      <c r="DQ30" s="658"/>
      <c r="DR30" s="658"/>
      <c r="DS30" s="658"/>
      <c r="DT30" s="658"/>
      <c r="DU30" s="658"/>
      <c r="DV30" s="659"/>
      <c r="DW30" s="660">
        <v>18.7</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2320571</v>
      </c>
      <c r="S31" s="658"/>
      <c r="T31" s="658"/>
      <c r="U31" s="658"/>
      <c r="V31" s="658"/>
      <c r="W31" s="658"/>
      <c r="X31" s="658"/>
      <c r="Y31" s="659"/>
      <c r="Z31" s="695">
        <v>1.3</v>
      </c>
      <c r="AA31" s="695"/>
      <c r="AB31" s="695"/>
      <c r="AC31" s="695"/>
      <c r="AD31" s="696">
        <v>2320571</v>
      </c>
      <c r="AE31" s="696"/>
      <c r="AF31" s="696"/>
      <c r="AG31" s="696"/>
      <c r="AH31" s="696"/>
      <c r="AI31" s="696"/>
      <c r="AJ31" s="696"/>
      <c r="AK31" s="696"/>
      <c r="AL31" s="660">
        <v>2.7</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97.2</v>
      </c>
      <c r="BN31" s="720"/>
      <c r="BO31" s="720"/>
      <c r="BP31" s="720"/>
      <c r="BQ31" s="722"/>
      <c r="BR31" s="719">
        <v>99.2</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546848</v>
      </c>
      <c r="CS31" s="670"/>
      <c r="CT31" s="670"/>
      <c r="CU31" s="670"/>
      <c r="CV31" s="670"/>
      <c r="CW31" s="670"/>
      <c r="CX31" s="670"/>
      <c r="CY31" s="671"/>
      <c r="CZ31" s="660">
        <v>0.3</v>
      </c>
      <c r="DA31" s="672"/>
      <c r="DB31" s="672"/>
      <c r="DC31" s="673"/>
      <c r="DD31" s="663">
        <v>536705</v>
      </c>
      <c r="DE31" s="670"/>
      <c r="DF31" s="670"/>
      <c r="DG31" s="670"/>
      <c r="DH31" s="670"/>
      <c r="DI31" s="670"/>
      <c r="DJ31" s="670"/>
      <c r="DK31" s="671"/>
      <c r="DL31" s="663">
        <v>536703</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10694814</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96.4</v>
      </c>
      <c r="BN32" s="670"/>
      <c r="BO32" s="670"/>
      <c r="BP32" s="670"/>
      <c r="BQ32" s="693"/>
      <c r="BR32" s="723">
        <v>99</v>
      </c>
      <c r="BS32" s="670"/>
      <c r="BT32" s="670"/>
      <c r="BU32" s="670"/>
      <c r="BV32" s="670"/>
      <c r="BW32" s="670"/>
      <c r="BX32" s="661">
        <v>96.4</v>
      </c>
      <c r="BY32" s="670"/>
      <c r="BZ32" s="670"/>
      <c r="CA32" s="670"/>
      <c r="CB32" s="693"/>
      <c r="CD32" s="680"/>
      <c r="CE32" s="681"/>
      <c r="CF32" s="654" t="s">
        <v>304</v>
      </c>
      <c r="CG32" s="655"/>
      <c r="CH32" s="655"/>
      <c r="CI32" s="655"/>
      <c r="CJ32" s="655"/>
      <c r="CK32" s="655"/>
      <c r="CL32" s="655"/>
      <c r="CM32" s="655"/>
      <c r="CN32" s="655"/>
      <c r="CO32" s="655"/>
      <c r="CP32" s="655"/>
      <c r="CQ32" s="656"/>
      <c r="CR32" s="657">
        <v>23</v>
      </c>
      <c r="CS32" s="658"/>
      <c r="CT32" s="658"/>
      <c r="CU32" s="658"/>
      <c r="CV32" s="658"/>
      <c r="CW32" s="658"/>
      <c r="CX32" s="658"/>
      <c r="CY32" s="659"/>
      <c r="CZ32" s="660">
        <v>0</v>
      </c>
      <c r="DA32" s="672"/>
      <c r="DB32" s="672"/>
      <c r="DC32" s="673"/>
      <c r="DD32" s="663">
        <v>23</v>
      </c>
      <c r="DE32" s="658"/>
      <c r="DF32" s="658"/>
      <c r="DG32" s="658"/>
      <c r="DH32" s="658"/>
      <c r="DI32" s="658"/>
      <c r="DJ32" s="658"/>
      <c r="DK32" s="659"/>
      <c r="DL32" s="663">
        <v>23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419417</v>
      </c>
      <c r="S33" s="658"/>
      <c r="T33" s="658"/>
      <c r="U33" s="658"/>
      <c r="V33" s="658"/>
      <c r="W33" s="658"/>
      <c r="X33" s="658"/>
      <c r="Y33" s="659"/>
      <c r="Z33" s="695">
        <v>0.2</v>
      </c>
      <c r="AA33" s="695"/>
      <c r="AB33" s="695"/>
      <c r="AC33" s="695"/>
      <c r="AD33" s="696">
        <v>166065</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97.5</v>
      </c>
      <c r="BN33" s="642"/>
      <c r="BO33" s="642"/>
      <c r="BP33" s="642"/>
      <c r="BQ33" s="705"/>
      <c r="BR33" s="718">
        <v>99.2</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62386285</v>
      </c>
      <c r="CS33" s="670"/>
      <c r="CT33" s="670"/>
      <c r="CU33" s="670"/>
      <c r="CV33" s="670"/>
      <c r="CW33" s="670"/>
      <c r="CX33" s="670"/>
      <c r="CY33" s="671"/>
      <c r="CZ33" s="660">
        <v>37.299999999999997</v>
      </c>
      <c r="DA33" s="672"/>
      <c r="DB33" s="672"/>
      <c r="DC33" s="673"/>
      <c r="DD33" s="663">
        <v>46613947</v>
      </c>
      <c r="DE33" s="670"/>
      <c r="DF33" s="670"/>
      <c r="DG33" s="670"/>
      <c r="DH33" s="670"/>
      <c r="DI33" s="670"/>
      <c r="DJ33" s="670"/>
      <c r="DK33" s="671"/>
      <c r="DL33" s="663">
        <v>35933777</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660469</v>
      </c>
      <c r="S34" s="658"/>
      <c r="T34" s="658"/>
      <c r="U34" s="658"/>
      <c r="V34" s="658"/>
      <c r="W34" s="658"/>
      <c r="X34" s="658"/>
      <c r="Y34" s="659"/>
      <c r="Z34" s="695">
        <v>0.4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26799784</v>
      </c>
      <c r="CS34" s="658"/>
      <c r="CT34" s="658"/>
      <c r="CU34" s="658"/>
      <c r="CV34" s="658"/>
      <c r="CW34" s="658"/>
      <c r="CX34" s="658"/>
      <c r="CY34" s="659"/>
      <c r="CZ34" s="660">
        <v>16</v>
      </c>
      <c r="DA34" s="672"/>
      <c r="DB34" s="672"/>
      <c r="DC34" s="673"/>
      <c r="DD34" s="663">
        <v>18327151</v>
      </c>
      <c r="DE34" s="658"/>
      <c r="DF34" s="658"/>
      <c r="DG34" s="658"/>
      <c r="DH34" s="658"/>
      <c r="DI34" s="658"/>
      <c r="DJ34" s="658"/>
      <c r="DK34" s="659"/>
      <c r="DL34" s="663">
        <v>16341608</v>
      </c>
      <c r="DM34" s="658"/>
      <c r="DN34" s="658"/>
      <c r="DO34" s="658"/>
      <c r="DP34" s="658"/>
      <c r="DQ34" s="658"/>
      <c r="DR34" s="658"/>
      <c r="DS34" s="658"/>
      <c r="DT34" s="658"/>
      <c r="DU34" s="658"/>
      <c r="DV34" s="659"/>
      <c r="DW34" s="660">
        <v>18.2</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5536431</v>
      </c>
      <c r="S35" s="658"/>
      <c r="T35" s="658"/>
      <c r="U35" s="658"/>
      <c r="V35" s="658"/>
      <c r="W35" s="658"/>
      <c r="X35" s="658"/>
      <c r="Y35" s="659"/>
      <c r="Z35" s="695">
        <v>3.2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871933</v>
      </c>
      <c r="CS35" s="670"/>
      <c r="CT35" s="670"/>
      <c r="CU35" s="670"/>
      <c r="CV35" s="670"/>
      <c r="CW35" s="670"/>
      <c r="CX35" s="670"/>
      <c r="CY35" s="671"/>
      <c r="CZ35" s="660">
        <v>0.5</v>
      </c>
      <c r="DA35" s="672"/>
      <c r="DB35" s="672"/>
      <c r="DC35" s="673"/>
      <c r="DD35" s="663">
        <v>805273</v>
      </c>
      <c r="DE35" s="670"/>
      <c r="DF35" s="670"/>
      <c r="DG35" s="670"/>
      <c r="DH35" s="670"/>
      <c r="DI35" s="670"/>
      <c r="DJ35" s="670"/>
      <c r="DK35" s="671"/>
      <c r="DL35" s="663">
        <v>795391</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4061636</v>
      </c>
      <c r="S36" s="658"/>
      <c r="T36" s="658"/>
      <c r="U36" s="658"/>
      <c r="V36" s="658"/>
      <c r="W36" s="658"/>
      <c r="X36" s="658"/>
      <c r="Y36" s="659"/>
      <c r="Z36" s="695">
        <v>2.2999999999999998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20765104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108964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15568992</v>
      </c>
      <c r="CS36" s="658"/>
      <c r="CT36" s="658"/>
      <c r="CU36" s="658"/>
      <c r="CV36" s="658"/>
      <c r="CW36" s="658"/>
      <c r="CX36" s="658"/>
      <c r="CY36" s="659"/>
      <c r="CZ36" s="660">
        <v>9.3000000000000007</v>
      </c>
      <c r="DA36" s="672"/>
      <c r="DB36" s="672"/>
      <c r="DC36" s="673"/>
      <c r="DD36" s="663">
        <v>13425517</v>
      </c>
      <c r="DE36" s="658"/>
      <c r="DF36" s="658"/>
      <c r="DG36" s="658"/>
      <c r="DH36" s="658"/>
      <c r="DI36" s="658"/>
      <c r="DJ36" s="658"/>
      <c r="DK36" s="659"/>
      <c r="DL36" s="663">
        <v>6747564</v>
      </c>
      <c r="DM36" s="658"/>
      <c r="DN36" s="658"/>
      <c r="DO36" s="658"/>
      <c r="DP36" s="658"/>
      <c r="DQ36" s="658"/>
      <c r="DR36" s="658"/>
      <c r="DS36" s="658"/>
      <c r="DT36" s="658"/>
      <c r="DU36" s="658"/>
      <c r="DV36" s="659"/>
      <c r="DW36" s="660">
        <v>7.5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5619309</v>
      </c>
      <c r="S37" s="658"/>
      <c r="T37" s="658"/>
      <c r="U37" s="658"/>
      <c r="V37" s="658"/>
      <c r="W37" s="658"/>
      <c r="X37" s="658"/>
      <c r="Y37" s="659"/>
      <c r="Z37" s="695">
        <v>3.2</v>
      </c>
      <c r="AA37" s="695"/>
      <c r="AB37" s="695"/>
      <c r="AC37" s="695"/>
      <c r="AD37" s="696">
        <v>84613</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3604862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-8372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27569</v>
      </c>
      <c r="CS37" s="670"/>
      <c r="CT37" s="670"/>
      <c r="CU37" s="670"/>
      <c r="CV37" s="670"/>
      <c r="CW37" s="670"/>
      <c r="CX37" s="670"/>
      <c r="CY37" s="671"/>
      <c r="CZ37" s="660">
        <v>0</v>
      </c>
      <c r="DA37" s="672"/>
      <c r="DB37" s="672"/>
      <c r="DC37" s="673"/>
      <c r="DD37" s="663">
        <v>27569</v>
      </c>
      <c r="DE37" s="670"/>
      <c r="DF37" s="670"/>
      <c r="DG37" s="670"/>
      <c r="DH37" s="670"/>
      <c r="DI37" s="670"/>
      <c r="DJ37" s="670"/>
      <c r="DK37" s="671"/>
      <c r="DL37" s="663">
        <v>27569</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11859600</v>
      </c>
      <c r="S38" s="658"/>
      <c r="T38" s="658"/>
      <c r="U38" s="658"/>
      <c r="V38" s="658"/>
      <c r="W38" s="658"/>
      <c r="X38" s="658"/>
      <c r="Y38" s="659"/>
      <c r="Z38" s="695">
        <v>6.9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1223000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52494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15855805</v>
      </c>
      <c r="CS38" s="658"/>
      <c r="CT38" s="658"/>
      <c r="CU38" s="658"/>
      <c r="CV38" s="658"/>
      <c r="CW38" s="658"/>
      <c r="CX38" s="658"/>
      <c r="CY38" s="659"/>
      <c r="CZ38" s="660">
        <v>9.5</v>
      </c>
      <c r="DA38" s="672"/>
      <c r="DB38" s="672"/>
      <c r="DC38" s="673"/>
      <c r="DD38" s="663">
        <v>13180438</v>
      </c>
      <c r="DE38" s="658"/>
      <c r="DF38" s="658"/>
      <c r="DG38" s="658"/>
      <c r="DH38" s="658"/>
      <c r="DI38" s="658"/>
      <c r="DJ38" s="658"/>
      <c r="DK38" s="659"/>
      <c r="DL38" s="663">
        <v>12049214</v>
      </c>
      <c r="DM38" s="658"/>
      <c r="DN38" s="658"/>
      <c r="DO38" s="658"/>
      <c r="DP38" s="658"/>
      <c r="DQ38" s="658"/>
      <c r="DR38" s="658"/>
      <c r="DS38" s="658"/>
      <c r="DT38" s="658"/>
      <c r="DU38" s="658"/>
      <c r="DV38" s="659"/>
      <c r="DW38" s="660">
        <v>13.4</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v>46300</v>
      </c>
      <c r="S39" s="658"/>
      <c r="T39" s="658"/>
      <c r="U39" s="658"/>
      <c r="V39" s="658"/>
      <c r="W39" s="658"/>
      <c r="X39" s="658"/>
      <c r="Y39" s="659"/>
      <c r="Z39" s="695">
        <v>0</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81437</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75507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1255717</v>
      </c>
      <c r="CS39" s="670"/>
      <c r="CT39" s="670"/>
      <c r="CU39" s="670"/>
      <c r="CV39" s="670"/>
      <c r="CW39" s="670"/>
      <c r="CX39" s="670"/>
      <c r="CY39" s="671"/>
      <c r="CZ39" s="660">
        <v>0.7</v>
      </c>
      <c r="DA39" s="672"/>
      <c r="DB39" s="672"/>
      <c r="DC39" s="673"/>
      <c r="DD39" s="663">
        <v>648324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2241400</v>
      </c>
      <c r="S40" s="658"/>
      <c r="T40" s="658"/>
      <c r="U40" s="658"/>
      <c r="V40" s="658"/>
      <c r="W40" s="658"/>
      <c r="X40" s="658"/>
      <c r="Y40" s="659"/>
      <c r="Z40" s="695">
        <v>1.3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76410</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2034054</v>
      </c>
      <c r="CS40" s="658"/>
      <c r="CT40" s="658"/>
      <c r="CU40" s="658"/>
      <c r="CV40" s="658"/>
      <c r="CW40" s="658"/>
      <c r="CX40" s="658"/>
      <c r="CY40" s="659"/>
      <c r="CZ40" s="660">
        <v>1.2</v>
      </c>
      <c r="DA40" s="672"/>
      <c r="DB40" s="672"/>
      <c r="DC40" s="673"/>
      <c r="DD40" s="663">
        <v>227244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172996986</v>
      </c>
      <c r="S41" s="682"/>
      <c r="T41" s="682"/>
      <c r="U41" s="682"/>
      <c r="V41" s="682"/>
      <c r="W41" s="682"/>
      <c r="X41" s="682"/>
      <c r="Y41" s="685"/>
      <c r="Z41" s="686">
        <v>100</v>
      </c>
      <c r="AA41" s="686"/>
      <c r="AB41" s="686"/>
      <c r="AC41" s="686"/>
      <c r="AD41" s="687">
        <v>87520504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3722443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12056952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14605558</v>
      </c>
      <c r="CS42" s="670"/>
      <c r="CT42" s="670"/>
      <c r="CU42" s="670"/>
      <c r="CV42" s="670"/>
      <c r="CW42" s="670"/>
      <c r="CX42" s="670"/>
      <c r="CY42" s="671"/>
      <c r="CZ42" s="660">
        <v>8.6999999999999993</v>
      </c>
      <c r="DA42" s="672"/>
      <c r="DB42" s="672"/>
      <c r="DC42" s="673"/>
      <c r="DD42" s="663">
        <v>1572966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769730</v>
      </c>
      <c r="CS43" s="670"/>
      <c r="CT43" s="670"/>
      <c r="CU43" s="670"/>
      <c r="CV43" s="670"/>
      <c r="CW43" s="670"/>
      <c r="CX43" s="670"/>
      <c r="CY43" s="671"/>
      <c r="CZ43" s="660">
        <v>0.5</v>
      </c>
      <c r="DA43" s="672"/>
      <c r="DB43" s="672"/>
      <c r="DC43" s="673"/>
      <c r="DD43" s="663">
        <v>717557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14558597</v>
      </c>
      <c r="CS44" s="658"/>
      <c r="CT44" s="658"/>
      <c r="CU44" s="658"/>
      <c r="CV44" s="658"/>
      <c r="CW44" s="658"/>
      <c r="CX44" s="658"/>
      <c r="CY44" s="659"/>
      <c r="CZ44" s="660">
        <v>8.6999999999999993</v>
      </c>
      <c r="DA44" s="661"/>
      <c r="DB44" s="661"/>
      <c r="DC44" s="662"/>
      <c r="DD44" s="663">
        <v>1526005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6163325</v>
      </c>
      <c r="CS45" s="670"/>
      <c r="CT45" s="670"/>
      <c r="CU45" s="670"/>
      <c r="CV45" s="670"/>
      <c r="CW45" s="670"/>
      <c r="CX45" s="670"/>
      <c r="CY45" s="671"/>
      <c r="CZ45" s="660">
        <v>3.7</v>
      </c>
      <c r="DA45" s="672"/>
      <c r="DB45" s="672"/>
      <c r="DC45" s="673"/>
      <c r="DD45" s="663">
        <v>383432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7955627</v>
      </c>
      <c r="CS46" s="658"/>
      <c r="CT46" s="658"/>
      <c r="CU46" s="658"/>
      <c r="CV46" s="658"/>
      <c r="CW46" s="658"/>
      <c r="CX46" s="658"/>
      <c r="CY46" s="659"/>
      <c r="CZ46" s="660">
        <v>4.8</v>
      </c>
      <c r="DA46" s="661"/>
      <c r="DB46" s="661"/>
      <c r="DC46" s="662"/>
      <c r="DD46" s="663">
        <v>1142528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46961</v>
      </c>
      <c r="CS47" s="670"/>
      <c r="CT47" s="670"/>
      <c r="CU47" s="670"/>
      <c r="CV47" s="670"/>
      <c r="CW47" s="670"/>
      <c r="CX47" s="670"/>
      <c r="CY47" s="671"/>
      <c r="CZ47" s="660">
        <v>0</v>
      </c>
      <c r="DA47" s="672"/>
      <c r="DB47" s="672"/>
      <c r="DC47" s="673"/>
      <c r="DD47" s="663">
        <v>46961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167473655</v>
      </c>
      <c r="CS49" s="642"/>
      <c r="CT49" s="642"/>
      <c r="CU49" s="642"/>
      <c r="CV49" s="642"/>
      <c r="CW49" s="642"/>
      <c r="CX49" s="642"/>
      <c r="CY49" s="643"/>
      <c r="CZ49" s="644">
        <v>100</v>
      </c>
      <c r="DA49" s="645"/>
      <c r="DB49" s="645"/>
      <c r="DC49" s="646"/>
      <c r="DD49" s="647">
        <v>108803873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XMnhYd1tFjorDc50BBALqP5u/Vej4wSDskPjOqqYMf2oSLhS1045qRwhLsQ0IYBIfZ6YYic0SJeucOaKR8kvYw==" saltValue="zQCaeTiTFojjalhFvi+L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173483</v>
      </c>
      <c r="R7" s="1139"/>
      <c r="S7" s="1139"/>
      <c r="T7" s="1139"/>
      <c r="U7" s="1139"/>
      <c r="V7" s="1139">
        <v>168108</v>
      </c>
      <c r="W7" s="1139"/>
      <c r="X7" s="1139"/>
      <c r="Y7" s="1139"/>
      <c r="Z7" s="1139"/>
      <c r="AA7" s="1139">
        <v>5374</v>
      </c>
      <c r="AB7" s="1139"/>
      <c r="AC7" s="1139"/>
      <c r="AD7" s="1139"/>
      <c r="AE7" s="1140"/>
      <c r="AF7" s="1141">
        <v>4957</v>
      </c>
      <c r="AG7" s="1142"/>
      <c r="AH7" s="1142"/>
      <c r="AI7" s="1142"/>
      <c r="AJ7" s="1143"/>
      <c r="AK7" s="1144">
        <v>5564</v>
      </c>
      <c r="AL7" s="1145"/>
      <c r="AM7" s="1145"/>
      <c r="AN7" s="1145"/>
      <c r="AO7" s="1145"/>
      <c r="AP7" s="1145">
        <v>185201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566</v>
      </c>
      <c r="BS7" s="1135" t="s">
        <v>557</v>
      </c>
      <c r="BT7" s="1136"/>
      <c r="BU7" s="1136"/>
      <c r="BV7" s="1136"/>
      <c r="BW7" s="1136"/>
      <c r="BX7" s="1136"/>
      <c r="BY7" s="1136"/>
      <c r="BZ7" s="1136"/>
      <c r="CA7" s="1136"/>
      <c r="CB7" s="1136"/>
      <c r="CC7" s="1136"/>
      <c r="CD7" s="1136"/>
      <c r="CE7" s="1136"/>
      <c r="CF7" s="1136"/>
      <c r="CG7" s="1148"/>
      <c r="CH7" s="1132">
        <v>19</v>
      </c>
      <c r="CI7" s="1133"/>
      <c r="CJ7" s="1133"/>
      <c r="CK7" s="1133"/>
      <c r="CL7" s="1134"/>
      <c r="CM7" s="1132">
        <v>122</v>
      </c>
      <c r="CN7" s="1133"/>
      <c r="CO7" s="1133"/>
      <c r="CP7" s="1133"/>
      <c r="CQ7" s="1134"/>
      <c r="CR7" s="1132">
        <v>10</v>
      </c>
      <c r="CS7" s="1133"/>
      <c r="CT7" s="1133"/>
      <c r="CU7" s="1133"/>
      <c r="CV7" s="1134"/>
      <c r="CW7" s="1132" t="s">
        <v>570</v>
      </c>
      <c r="CX7" s="1133"/>
      <c r="CY7" s="1133"/>
      <c r="CZ7" s="1133"/>
      <c r="DA7" s="1134"/>
      <c r="DB7" s="1132" t="s">
        <v>570</v>
      </c>
      <c r="DC7" s="1133"/>
      <c r="DD7" s="1133"/>
      <c r="DE7" s="1133"/>
      <c r="DF7" s="1134"/>
      <c r="DG7" s="1132">
        <v>2320</v>
      </c>
      <c r="DH7" s="1133"/>
      <c r="DI7" s="1133"/>
      <c r="DJ7" s="1133"/>
      <c r="DK7" s="1134"/>
      <c r="DL7" s="1132" t="s">
        <v>570</v>
      </c>
      <c r="DM7" s="1133"/>
      <c r="DN7" s="1133"/>
      <c r="DO7" s="1133"/>
      <c r="DP7" s="1134"/>
      <c r="DQ7" s="1132">
        <v>485</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576</v>
      </c>
      <c r="R8" s="1075"/>
      <c r="S8" s="1075"/>
      <c r="T8" s="1075"/>
      <c r="U8" s="1075"/>
      <c r="V8" s="1075">
        <v>455</v>
      </c>
      <c r="W8" s="1075"/>
      <c r="X8" s="1075"/>
      <c r="Y8" s="1075"/>
      <c r="Z8" s="1075"/>
      <c r="AA8" s="1075">
        <v>121</v>
      </c>
      <c r="AB8" s="1075"/>
      <c r="AC8" s="1075"/>
      <c r="AD8" s="1075"/>
      <c r="AE8" s="1076"/>
      <c r="AF8" s="1071">
        <v>121</v>
      </c>
      <c r="AG8" s="1072"/>
      <c r="AH8" s="1072"/>
      <c r="AI8" s="1072"/>
      <c r="AJ8" s="1073"/>
      <c r="AK8" s="1116">
        <v>40</v>
      </c>
      <c r="AL8" s="1117"/>
      <c r="AM8" s="1117"/>
      <c r="AN8" s="1117"/>
      <c r="AO8" s="1117"/>
      <c r="AP8" s="1117" t="s">
        <v>567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1</v>
      </c>
      <c r="CI8" s="1026"/>
      <c r="CJ8" s="1026"/>
      <c r="CK8" s="1026"/>
      <c r="CL8" s="1027"/>
      <c r="CM8" s="1025">
        <v>3597</v>
      </c>
      <c r="CN8" s="1026"/>
      <c r="CO8" s="1026"/>
      <c r="CP8" s="1026"/>
      <c r="CQ8" s="1027"/>
      <c r="CR8" s="1025">
        <v>30</v>
      </c>
      <c r="CS8" s="1026"/>
      <c r="CT8" s="1026"/>
      <c r="CU8" s="1026"/>
      <c r="CV8" s="1027"/>
      <c r="CW8" s="1025">
        <v>33</v>
      </c>
      <c r="CX8" s="1026"/>
      <c r="CY8" s="1026"/>
      <c r="CZ8" s="1026"/>
      <c r="DA8" s="1027"/>
      <c r="DB8" s="1025" t="s">
        <v>570</v>
      </c>
      <c r="DC8" s="1026"/>
      <c r="DD8" s="1026"/>
      <c r="DE8" s="1026"/>
      <c r="DF8" s="1027"/>
      <c r="DG8" s="1025" t="s">
        <v>570</v>
      </c>
      <c r="DH8" s="1026"/>
      <c r="DI8" s="1026"/>
      <c r="DJ8" s="1026"/>
      <c r="DK8" s="1027"/>
      <c r="DL8" s="1025" t="s">
        <v>570</v>
      </c>
      <c r="DM8" s="1026"/>
      <c r="DN8" s="1026"/>
      <c r="DO8" s="1026"/>
      <c r="DP8" s="1027"/>
      <c r="DQ8" s="1025" t="s">
        <v>570</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290</v>
      </c>
      <c r="R9" s="1075"/>
      <c r="S9" s="1075"/>
      <c r="T9" s="1075"/>
      <c r="U9" s="1075"/>
      <c r="V9" s="1075">
        <v>261</v>
      </c>
      <c r="W9" s="1075"/>
      <c r="X9" s="1075"/>
      <c r="Y9" s="1075"/>
      <c r="Z9" s="1075"/>
      <c r="AA9" s="1075">
        <v>28</v>
      </c>
      <c r="AB9" s="1075"/>
      <c r="AC9" s="1075"/>
      <c r="AD9" s="1075"/>
      <c r="AE9" s="1076"/>
      <c r="AF9" s="1071" t="s">
        <v>490</v>
      </c>
      <c r="AG9" s="1072"/>
      <c r="AH9" s="1072"/>
      <c r="AI9" s="1072"/>
      <c r="AJ9" s="1073"/>
      <c r="AK9" s="1116">
        <v>17</v>
      </c>
      <c r="AL9" s="1117"/>
      <c r="AM9" s="1117"/>
      <c r="AN9" s="1117"/>
      <c r="AO9" s="1117"/>
      <c r="AP9" s="1117">
        <v>308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559</v>
      </c>
      <c r="BT9" s="1029"/>
      <c r="BU9" s="1029"/>
      <c r="BV9" s="1029"/>
      <c r="BW9" s="1029"/>
      <c r="BX9" s="1029"/>
      <c r="BY9" s="1029"/>
      <c r="BZ9" s="1029"/>
      <c r="CA9" s="1029"/>
      <c r="CB9" s="1029"/>
      <c r="CC9" s="1029"/>
      <c r="CD9" s="1029"/>
      <c r="CE9" s="1029"/>
      <c r="CF9" s="1029"/>
      <c r="CG9" s="1050"/>
      <c r="CH9" s="1025">
        <v>75</v>
      </c>
      <c r="CI9" s="1026"/>
      <c r="CJ9" s="1026"/>
      <c r="CK9" s="1026"/>
      <c r="CL9" s="1027"/>
      <c r="CM9" s="1025">
        <v>1494</v>
      </c>
      <c r="CN9" s="1026"/>
      <c r="CO9" s="1026"/>
      <c r="CP9" s="1026"/>
      <c r="CQ9" s="1027"/>
      <c r="CR9" s="1025">
        <v>100</v>
      </c>
      <c r="CS9" s="1026"/>
      <c r="CT9" s="1026"/>
      <c r="CU9" s="1026"/>
      <c r="CV9" s="1027"/>
      <c r="CW9" s="1025">
        <v>22</v>
      </c>
      <c r="CX9" s="1026"/>
      <c r="CY9" s="1026"/>
      <c r="CZ9" s="1026"/>
      <c r="DA9" s="1027"/>
      <c r="DB9" s="1025" t="s">
        <v>570</v>
      </c>
      <c r="DC9" s="1026"/>
      <c r="DD9" s="1026"/>
      <c r="DE9" s="1026"/>
      <c r="DF9" s="1027"/>
      <c r="DG9" s="1025" t="s">
        <v>570</v>
      </c>
      <c r="DH9" s="1026"/>
      <c r="DI9" s="1026"/>
      <c r="DJ9" s="1026"/>
      <c r="DK9" s="1027"/>
      <c r="DL9" s="1025" t="s">
        <v>570</v>
      </c>
      <c r="DM9" s="1026"/>
      <c r="DN9" s="1026"/>
      <c r="DO9" s="1026"/>
      <c r="DP9" s="1027"/>
      <c r="DQ9" s="1025" t="s">
        <v>570</v>
      </c>
      <c r="DR9" s="1026"/>
      <c r="DS9" s="1026"/>
      <c r="DT9" s="1026"/>
      <c r="DU9" s="1027"/>
      <c r="DV9" s="1028"/>
      <c r="DW9" s="1029"/>
      <c r="DX9" s="1029"/>
      <c r="DY9" s="1029"/>
      <c r="DZ9" s="1030"/>
      <c r="EA9" s="234"/>
    </row>
    <row r="10" spans="1:131" s="235" customFormat="1" ht="26.25" customHeight="1" x14ac:dyDescent="0.2">
      <c r="A10" s="238">
        <v>4</v>
      </c>
      <c r="B10" s="1066" t="s">
        <v>377</v>
      </c>
      <c r="C10" s="1067"/>
      <c r="D10" s="1067"/>
      <c r="E10" s="1067"/>
      <c r="F10" s="1067"/>
      <c r="G10" s="1067"/>
      <c r="H10" s="1067"/>
      <c r="I10" s="1067"/>
      <c r="J10" s="1067"/>
      <c r="K10" s="1067"/>
      <c r="L10" s="1067"/>
      <c r="M10" s="1067"/>
      <c r="N10" s="1067"/>
      <c r="O10" s="1067"/>
      <c r="P10" s="1068"/>
      <c r="Q10" s="1074">
        <v>19446</v>
      </c>
      <c r="R10" s="1075"/>
      <c r="S10" s="1075"/>
      <c r="T10" s="1075"/>
      <c r="U10" s="1075"/>
      <c r="V10" s="1075">
        <v>19446</v>
      </c>
      <c r="W10" s="1075"/>
      <c r="X10" s="1075"/>
      <c r="Y10" s="1075"/>
      <c r="Z10" s="1075"/>
      <c r="AA10" s="1075" t="s">
        <v>490</v>
      </c>
      <c r="AB10" s="1075"/>
      <c r="AC10" s="1075"/>
      <c r="AD10" s="1075"/>
      <c r="AE10" s="1076"/>
      <c r="AF10" s="1071" t="s">
        <v>490</v>
      </c>
      <c r="AG10" s="1072"/>
      <c r="AH10" s="1072"/>
      <c r="AI10" s="1072"/>
      <c r="AJ10" s="1073"/>
      <c r="AK10" s="1116">
        <v>17588</v>
      </c>
      <c r="AL10" s="1117"/>
      <c r="AM10" s="1117"/>
      <c r="AN10" s="1117"/>
      <c r="AO10" s="1117"/>
      <c r="AP10" s="1117" t="s">
        <v>567</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560</v>
      </c>
      <c r="BT10" s="1029"/>
      <c r="BU10" s="1029"/>
      <c r="BV10" s="1029"/>
      <c r="BW10" s="1029"/>
      <c r="BX10" s="1029"/>
      <c r="BY10" s="1029"/>
      <c r="BZ10" s="1029"/>
      <c r="CA10" s="1029"/>
      <c r="CB10" s="1029"/>
      <c r="CC10" s="1029"/>
      <c r="CD10" s="1029"/>
      <c r="CE10" s="1029"/>
      <c r="CF10" s="1029"/>
      <c r="CG10" s="1050"/>
      <c r="CH10" s="1025">
        <v>-16</v>
      </c>
      <c r="CI10" s="1026"/>
      <c r="CJ10" s="1026"/>
      <c r="CK10" s="1026"/>
      <c r="CL10" s="1027"/>
      <c r="CM10" s="1025">
        <v>221</v>
      </c>
      <c r="CN10" s="1026"/>
      <c r="CO10" s="1026"/>
      <c r="CP10" s="1026"/>
      <c r="CQ10" s="1027"/>
      <c r="CR10" s="1025">
        <v>3</v>
      </c>
      <c r="CS10" s="1026"/>
      <c r="CT10" s="1026"/>
      <c r="CU10" s="1026"/>
      <c r="CV10" s="1027"/>
      <c r="CW10" s="1025">
        <v>105</v>
      </c>
      <c r="CX10" s="1026"/>
      <c r="CY10" s="1026"/>
      <c r="CZ10" s="1026"/>
      <c r="DA10" s="1027"/>
      <c r="DB10" s="1025" t="s">
        <v>570</v>
      </c>
      <c r="DC10" s="1026"/>
      <c r="DD10" s="1026"/>
      <c r="DE10" s="1026"/>
      <c r="DF10" s="1027"/>
      <c r="DG10" s="1025" t="s">
        <v>570</v>
      </c>
      <c r="DH10" s="1026"/>
      <c r="DI10" s="1026"/>
      <c r="DJ10" s="1026"/>
      <c r="DK10" s="1027"/>
      <c r="DL10" s="1025" t="s">
        <v>570</v>
      </c>
      <c r="DM10" s="1026"/>
      <c r="DN10" s="1026"/>
      <c r="DO10" s="1026"/>
      <c r="DP10" s="1027"/>
      <c r="DQ10" s="1025" t="s">
        <v>570</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561</v>
      </c>
      <c r="BT11" s="1029"/>
      <c r="BU11" s="1029"/>
      <c r="BV11" s="1029"/>
      <c r="BW11" s="1029"/>
      <c r="BX11" s="1029"/>
      <c r="BY11" s="1029"/>
      <c r="BZ11" s="1029"/>
      <c r="CA11" s="1029"/>
      <c r="CB11" s="1029"/>
      <c r="CC11" s="1029"/>
      <c r="CD11" s="1029"/>
      <c r="CE11" s="1029"/>
      <c r="CF11" s="1029"/>
      <c r="CG11" s="1050"/>
      <c r="CH11" s="1025">
        <v>-18</v>
      </c>
      <c r="CI11" s="1026"/>
      <c r="CJ11" s="1026"/>
      <c r="CK11" s="1026"/>
      <c r="CL11" s="1027"/>
      <c r="CM11" s="1025">
        <v>416</v>
      </c>
      <c r="CN11" s="1026"/>
      <c r="CO11" s="1026"/>
      <c r="CP11" s="1026"/>
      <c r="CQ11" s="1027"/>
      <c r="CR11" s="1025">
        <v>200</v>
      </c>
      <c r="CS11" s="1026"/>
      <c r="CT11" s="1026"/>
      <c r="CU11" s="1026"/>
      <c r="CV11" s="1027"/>
      <c r="CW11" s="1025">
        <v>0</v>
      </c>
      <c r="CX11" s="1026"/>
      <c r="CY11" s="1026"/>
      <c r="CZ11" s="1026"/>
      <c r="DA11" s="1027"/>
      <c r="DB11" s="1025" t="s">
        <v>570</v>
      </c>
      <c r="DC11" s="1026"/>
      <c r="DD11" s="1026"/>
      <c r="DE11" s="1026"/>
      <c r="DF11" s="1027"/>
      <c r="DG11" s="1025" t="s">
        <v>570</v>
      </c>
      <c r="DH11" s="1026"/>
      <c r="DI11" s="1026"/>
      <c r="DJ11" s="1026"/>
      <c r="DK11" s="1027"/>
      <c r="DL11" s="1025" t="s">
        <v>570</v>
      </c>
      <c r="DM11" s="1026"/>
      <c r="DN11" s="1026"/>
      <c r="DO11" s="1026"/>
      <c r="DP11" s="1027"/>
      <c r="DQ11" s="1025" t="s">
        <v>570</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562</v>
      </c>
      <c r="BT12" s="1029"/>
      <c r="BU12" s="1029"/>
      <c r="BV12" s="1029"/>
      <c r="BW12" s="1029"/>
      <c r="BX12" s="1029"/>
      <c r="BY12" s="1029"/>
      <c r="BZ12" s="1029"/>
      <c r="CA12" s="1029"/>
      <c r="CB12" s="1029"/>
      <c r="CC12" s="1029"/>
      <c r="CD12" s="1029"/>
      <c r="CE12" s="1029"/>
      <c r="CF12" s="1029"/>
      <c r="CG12" s="1050"/>
      <c r="CH12" s="1025">
        <v>-26</v>
      </c>
      <c r="CI12" s="1026"/>
      <c r="CJ12" s="1026"/>
      <c r="CK12" s="1026"/>
      <c r="CL12" s="1027"/>
      <c r="CM12" s="1025">
        <v>-109</v>
      </c>
      <c r="CN12" s="1026"/>
      <c r="CO12" s="1026"/>
      <c r="CP12" s="1026"/>
      <c r="CQ12" s="1027"/>
      <c r="CR12" s="1025">
        <v>20</v>
      </c>
      <c r="CS12" s="1026"/>
      <c r="CT12" s="1026"/>
      <c r="CU12" s="1026"/>
      <c r="CV12" s="1027"/>
      <c r="CW12" s="1025" t="s">
        <v>570</v>
      </c>
      <c r="CX12" s="1026"/>
      <c r="CY12" s="1026"/>
      <c r="CZ12" s="1026"/>
      <c r="DA12" s="1027"/>
      <c r="DB12" s="1025">
        <v>50</v>
      </c>
      <c r="DC12" s="1026"/>
      <c r="DD12" s="1026"/>
      <c r="DE12" s="1026"/>
      <c r="DF12" s="1027"/>
      <c r="DG12" s="1025" t="s">
        <v>570</v>
      </c>
      <c r="DH12" s="1026"/>
      <c r="DI12" s="1026"/>
      <c r="DJ12" s="1026"/>
      <c r="DK12" s="1027"/>
      <c r="DL12" s="1025" t="s">
        <v>570</v>
      </c>
      <c r="DM12" s="1026"/>
      <c r="DN12" s="1026"/>
      <c r="DO12" s="1026"/>
      <c r="DP12" s="1027"/>
      <c r="DQ12" s="1025" t="s">
        <v>570</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563</v>
      </c>
      <c r="BT13" s="1029"/>
      <c r="BU13" s="1029"/>
      <c r="BV13" s="1029"/>
      <c r="BW13" s="1029"/>
      <c r="BX13" s="1029"/>
      <c r="BY13" s="1029"/>
      <c r="BZ13" s="1029"/>
      <c r="CA13" s="1029"/>
      <c r="CB13" s="1029"/>
      <c r="CC13" s="1029"/>
      <c r="CD13" s="1029"/>
      <c r="CE13" s="1029"/>
      <c r="CF13" s="1029"/>
      <c r="CG13" s="1050"/>
      <c r="CH13" s="1025">
        <v>1</v>
      </c>
      <c r="CI13" s="1026"/>
      <c r="CJ13" s="1026"/>
      <c r="CK13" s="1026"/>
      <c r="CL13" s="1027"/>
      <c r="CM13" s="1025">
        <v>568</v>
      </c>
      <c r="CN13" s="1026"/>
      <c r="CO13" s="1026"/>
      <c r="CP13" s="1026"/>
      <c r="CQ13" s="1027"/>
      <c r="CR13" s="1025">
        <v>400</v>
      </c>
      <c r="CS13" s="1026"/>
      <c r="CT13" s="1026"/>
      <c r="CU13" s="1026"/>
      <c r="CV13" s="1027"/>
      <c r="CW13" s="1025">
        <v>25</v>
      </c>
      <c r="CX13" s="1026"/>
      <c r="CY13" s="1026"/>
      <c r="CZ13" s="1026"/>
      <c r="DA13" s="1027"/>
      <c r="DB13" s="1025" t="s">
        <v>570</v>
      </c>
      <c r="DC13" s="1026"/>
      <c r="DD13" s="1026"/>
      <c r="DE13" s="1026"/>
      <c r="DF13" s="1027"/>
      <c r="DG13" s="1025" t="s">
        <v>570</v>
      </c>
      <c r="DH13" s="1026"/>
      <c r="DI13" s="1026"/>
      <c r="DJ13" s="1026"/>
      <c r="DK13" s="1027"/>
      <c r="DL13" s="1025" t="s">
        <v>570</v>
      </c>
      <c r="DM13" s="1026"/>
      <c r="DN13" s="1026"/>
      <c r="DO13" s="1026"/>
      <c r="DP13" s="1027"/>
      <c r="DQ13" s="1025" t="s">
        <v>570</v>
      </c>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564</v>
      </c>
      <c r="BT14" s="1029"/>
      <c r="BU14" s="1029"/>
      <c r="BV14" s="1029"/>
      <c r="BW14" s="1029"/>
      <c r="BX14" s="1029"/>
      <c r="BY14" s="1029"/>
      <c r="BZ14" s="1029"/>
      <c r="CA14" s="1029"/>
      <c r="CB14" s="1029"/>
      <c r="CC14" s="1029"/>
      <c r="CD14" s="1029"/>
      <c r="CE14" s="1029"/>
      <c r="CF14" s="1029"/>
      <c r="CG14" s="1050"/>
      <c r="CH14" s="1025">
        <v>4</v>
      </c>
      <c r="CI14" s="1026"/>
      <c r="CJ14" s="1026"/>
      <c r="CK14" s="1026"/>
      <c r="CL14" s="1027"/>
      <c r="CM14" s="1025">
        <v>494</v>
      </c>
      <c r="CN14" s="1026"/>
      <c r="CO14" s="1026"/>
      <c r="CP14" s="1026"/>
      <c r="CQ14" s="1027"/>
      <c r="CR14" s="1025">
        <v>350</v>
      </c>
      <c r="CS14" s="1026"/>
      <c r="CT14" s="1026"/>
      <c r="CU14" s="1026"/>
      <c r="CV14" s="1027"/>
      <c r="CW14" s="1025">
        <v>0</v>
      </c>
      <c r="CX14" s="1026"/>
      <c r="CY14" s="1026"/>
      <c r="CZ14" s="1026"/>
      <c r="DA14" s="1027"/>
      <c r="DB14" s="1025" t="s">
        <v>570</v>
      </c>
      <c r="DC14" s="1026"/>
      <c r="DD14" s="1026"/>
      <c r="DE14" s="1026"/>
      <c r="DF14" s="1027"/>
      <c r="DG14" s="1025" t="s">
        <v>570</v>
      </c>
      <c r="DH14" s="1026"/>
      <c r="DI14" s="1026"/>
      <c r="DJ14" s="1026"/>
      <c r="DK14" s="1027"/>
      <c r="DL14" s="1025" t="s">
        <v>570</v>
      </c>
      <c r="DM14" s="1026"/>
      <c r="DN14" s="1026"/>
      <c r="DO14" s="1026"/>
      <c r="DP14" s="1027"/>
      <c r="DQ14" s="1025" t="s">
        <v>570</v>
      </c>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565</v>
      </c>
      <c r="BT15" s="1029"/>
      <c r="BU15" s="1029"/>
      <c r="BV15" s="1029"/>
      <c r="BW15" s="1029"/>
      <c r="BX15" s="1029"/>
      <c r="BY15" s="1029"/>
      <c r="BZ15" s="1029"/>
      <c r="CA15" s="1029"/>
      <c r="CB15" s="1029"/>
      <c r="CC15" s="1029"/>
      <c r="CD15" s="1029"/>
      <c r="CE15" s="1029"/>
      <c r="CF15" s="1029"/>
      <c r="CG15" s="1050"/>
      <c r="CH15" s="1025">
        <v>0</v>
      </c>
      <c r="CI15" s="1026"/>
      <c r="CJ15" s="1026"/>
      <c r="CK15" s="1026"/>
      <c r="CL15" s="1027"/>
      <c r="CM15" s="1025">
        <v>1876</v>
      </c>
      <c r="CN15" s="1026"/>
      <c r="CO15" s="1026"/>
      <c r="CP15" s="1026"/>
      <c r="CQ15" s="1027"/>
      <c r="CR15" s="1025">
        <v>3</v>
      </c>
      <c r="CS15" s="1026"/>
      <c r="CT15" s="1026"/>
      <c r="CU15" s="1026"/>
      <c r="CV15" s="1027"/>
      <c r="CW15" s="1025">
        <v>10</v>
      </c>
      <c r="CX15" s="1026"/>
      <c r="CY15" s="1026"/>
      <c r="CZ15" s="1026"/>
      <c r="DA15" s="1027"/>
      <c r="DB15" s="1025" t="s">
        <v>570</v>
      </c>
      <c r="DC15" s="1026"/>
      <c r="DD15" s="1026"/>
      <c r="DE15" s="1026"/>
      <c r="DF15" s="1027"/>
      <c r="DG15" s="1025" t="s">
        <v>570</v>
      </c>
      <c r="DH15" s="1026"/>
      <c r="DI15" s="1026"/>
      <c r="DJ15" s="1026"/>
      <c r="DK15" s="1027"/>
      <c r="DL15" s="1025" t="s">
        <v>570</v>
      </c>
      <c r="DM15" s="1026"/>
      <c r="DN15" s="1026"/>
      <c r="DO15" s="1026"/>
      <c r="DP15" s="1027"/>
      <c r="DQ15" s="1025" t="s">
        <v>570</v>
      </c>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379</v>
      </c>
      <c r="B23" s="973" t="s">
        <v>380</v>
      </c>
      <c r="C23" s="974"/>
      <c r="D23" s="974"/>
      <c r="E23" s="974"/>
      <c r="F23" s="974"/>
      <c r="G23" s="974"/>
      <c r="H23" s="974"/>
      <c r="I23" s="974"/>
      <c r="J23" s="974"/>
      <c r="K23" s="974"/>
      <c r="L23" s="974"/>
      <c r="M23" s="974"/>
      <c r="N23" s="974"/>
      <c r="O23" s="974"/>
      <c r="P23" s="984"/>
      <c r="Q23" s="1103">
        <v>176122</v>
      </c>
      <c r="R23" s="1097"/>
      <c r="S23" s="1097"/>
      <c r="T23" s="1097"/>
      <c r="U23" s="1097"/>
      <c r="V23" s="1097">
        <v>170598</v>
      </c>
      <c r="W23" s="1097"/>
      <c r="X23" s="1097"/>
      <c r="Y23" s="1097"/>
      <c r="Z23" s="1097"/>
      <c r="AA23" s="1097">
        <v>5523</v>
      </c>
      <c r="AB23" s="1097"/>
      <c r="AC23" s="1097"/>
      <c r="AD23" s="1097"/>
      <c r="AE23" s="1104"/>
      <c r="AF23" s="1105">
        <v>5078</v>
      </c>
      <c r="AG23" s="1097"/>
      <c r="AH23" s="1097"/>
      <c r="AI23" s="1097"/>
      <c r="AJ23" s="1106"/>
      <c r="AK23" s="1107"/>
      <c r="AL23" s="1108"/>
      <c r="AM23" s="1108"/>
      <c r="AN23" s="1108"/>
      <c r="AO23" s="1108"/>
      <c r="AP23" s="1097">
        <v>185509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391</v>
      </c>
      <c r="C28" s="1084"/>
      <c r="D28" s="1084"/>
      <c r="E28" s="1084"/>
      <c r="F28" s="1084"/>
      <c r="G28" s="1084"/>
      <c r="H28" s="1084"/>
      <c r="I28" s="1084"/>
      <c r="J28" s="1084"/>
      <c r="K28" s="1084"/>
      <c r="L28" s="1084"/>
      <c r="M28" s="1084"/>
      <c r="N28" s="1084"/>
      <c r="O28" s="1084"/>
      <c r="P28" s="1085"/>
      <c r="Q28" s="1086">
        <v>41549</v>
      </c>
      <c r="R28" s="1087"/>
      <c r="S28" s="1087"/>
      <c r="T28" s="1087"/>
      <c r="U28" s="1087"/>
      <c r="V28" s="1087">
        <v>41440</v>
      </c>
      <c r="W28" s="1087"/>
      <c r="X28" s="1087"/>
      <c r="Y28" s="1087"/>
      <c r="Z28" s="1087"/>
      <c r="AA28" s="1087">
        <v>109</v>
      </c>
      <c r="AB28" s="1087"/>
      <c r="AC28" s="1087"/>
      <c r="AD28" s="1087"/>
      <c r="AE28" s="1088"/>
      <c r="AF28" s="1089">
        <v>109</v>
      </c>
      <c r="AG28" s="1087"/>
      <c r="AH28" s="1087"/>
      <c r="AI28" s="1087"/>
      <c r="AJ28" s="1090"/>
      <c r="AK28" s="1078" t="s">
        <v>567</v>
      </c>
      <c r="AL28" s="1079"/>
      <c r="AM28" s="1079"/>
      <c r="AN28" s="1079"/>
      <c r="AO28" s="1079"/>
      <c r="AP28" s="1079" t="s">
        <v>567</v>
      </c>
      <c r="AQ28" s="1079"/>
      <c r="AR28" s="1079"/>
      <c r="AS28" s="1079"/>
      <c r="AT28" s="1079"/>
      <c r="AU28" s="1079" t="s">
        <v>567</v>
      </c>
      <c r="AV28" s="1079"/>
      <c r="AW28" s="1079"/>
      <c r="AX28" s="1079"/>
      <c r="AY28" s="1079"/>
      <c r="AZ28" s="1080" t="s">
        <v>567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392</v>
      </c>
      <c r="C29" s="1067"/>
      <c r="D29" s="1067"/>
      <c r="E29" s="1067"/>
      <c r="F29" s="1067"/>
      <c r="G29" s="1067"/>
      <c r="H29" s="1067"/>
      <c r="I29" s="1067"/>
      <c r="J29" s="1067"/>
      <c r="K29" s="1067"/>
      <c r="L29" s="1067"/>
      <c r="M29" s="1067"/>
      <c r="N29" s="1067"/>
      <c r="O29" s="1067"/>
      <c r="P29" s="1068"/>
      <c r="Q29" s="1074">
        <v>44086</v>
      </c>
      <c r="R29" s="1075"/>
      <c r="S29" s="1075"/>
      <c r="T29" s="1075"/>
      <c r="U29" s="1075"/>
      <c r="V29" s="1075">
        <v>39691</v>
      </c>
      <c r="W29" s="1075"/>
      <c r="X29" s="1075"/>
      <c r="Y29" s="1075"/>
      <c r="Z29" s="1075"/>
      <c r="AA29" s="1075">
        <v>4395</v>
      </c>
      <c r="AB29" s="1075"/>
      <c r="AC29" s="1075"/>
      <c r="AD29" s="1075"/>
      <c r="AE29" s="1076"/>
      <c r="AF29" s="1071">
        <v>4395</v>
      </c>
      <c r="AG29" s="1072"/>
      <c r="AH29" s="1072"/>
      <c r="AI29" s="1072"/>
      <c r="AJ29" s="1073"/>
      <c r="AK29" s="1016" t="s">
        <v>567</v>
      </c>
      <c r="AL29" s="1007"/>
      <c r="AM29" s="1007"/>
      <c r="AN29" s="1007"/>
      <c r="AO29" s="1007"/>
      <c r="AP29" s="1007" t="s">
        <v>567</v>
      </c>
      <c r="AQ29" s="1007"/>
      <c r="AR29" s="1007"/>
      <c r="AS29" s="1007"/>
      <c r="AT29" s="1007"/>
      <c r="AU29" s="1007" t="s">
        <v>567</v>
      </c>
      <c r="AV29" s="1007"/>
      <c r="AW29" s="1007"/>
      <c r="AX29" s="1007"/>
      <c r="AY29" s="1007"/>
      <c r="AZ29" s="1077" t="s">
        <v>567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393</v>
      </c>
      <c r="C30" s="1067"/>
      <c r="D30" s="1067"/>
      <c r="E30" s="1067"/>
      <c r="F30" s="1067"/>
      <c r="G30" s="1067"/>
      <c r="H30" s="1067"/>
      <c r="I30" s="1067"/>
      <c r="J30" s="1067"/>
      <c r="K30" s="1067"/>
      <c r="L30" s="1067"/>
      <c r="M30" s="1067"/>
      <c r="N30" s="1067"/>
      <c r="O30" s="1067"/>
      <c r="P30" s="1068"/>
      <c r="Q30" s="1074">
        <v>7197</v>
      </c>
      <c r="R30" s="1075"/>
      <c r="S30" s="1075"/>
      <c r="T30" s="1075"/>
      <c r="U30" s="1075"/>
      <c r="V30" s="1075">
        <v>7175</v>
      </c>
      <c r="W30" s="1075"/>
      <c r="X30" s="1075"/>
      <c r="Y30" s="1075"/>
      <c r="Z30" s="1075"/>
      <c r="AA30" s="1075">
        <v>22</v>
      </c>
      <c r="AB30" s="1075"/>
      <c r="AC30" s="1075"/>
      <c r="AD30" s="1075"/>
      <c r="AE30" s="1076"/>
      <c r="AF30" s="1071">
        <v>22</v>
      </c>
      <c r="AG30" s="1072"/>
      <c r="AH30" s="1072"/>
      <c r="AI30" s="1072"/>
      <c r="AJ30" s="1073"/>
      <c r="AK30" s="1016" t="s">
        <v>567</v>
      </c>
      <c r="AL30" s="1007"/>
      <c r="AM30" s="1007"/>
      <c r="AN30" s="1007"/>
      <c r="AO30" s="1007"/>
      <c r="AP30" s="1007" t="s">
        <v>567</v>
      </c>
      <c r="AQ30" s="1007"/>
      <c r="AR30" s="1007"/>
      <c r="AS30" s="1007"/>
      <c r="AT30" s="1007"/>
      <c r="AU30" s="1007" t="s">
        <v>567</v>
      </c>
      <c r="AV30" s="1007"/>
      <c r="AW30" s="1007"/>
      <c r="AX30" s="1007"/>
      <c r="AY30" s="1007"/>
      <c r="AZ30" s="1077" t="s">
        <v>567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394</v>
      </c>
      <c r="C31" s="1067"/>
      <c r="D31" s="1067"/>
      <c r="E31" s="1067"/>
      <c r="F31" s="1067"/>
      <c r="G31" s="1067"/>
      <c r="H31" s="1067"/>
      <c r="I31" s="1067"/>
      <c r="J31" s="1067"/>
      <c r="K31" s="1067"/>
      <c r="L31" s="1067"/>
      <c r="M31" s="1067"/>
      <c r="N31" s="1067"/>
      <c r="O31" s="1067"/>
      <c r="P31" s="1068"/>
      <c r="Q31" s="1074">
        <v>10063</v>
      </c>
      <c r="R31" s="1075"/>
      <c r="S31" s="1075"/>
      <c r="T31" s="1075"/>
      <c r="U31" s="1075"/>
      <c r="V31" s="1075">
        <v>9161</v>
      </c>
      <c r="W31" s="1075"/>
      <c r="X31" s="1075"/>
      <c r="Y31" s="1075"/>
      <c r="Z31" s="1075"/>
      <c r="AA31" s="1075">
        <v>903</v>
      </c>
      <c r="AB31" s="1075"/>
      <c r="AC31" s="1075"/>
      <c r="AD31" s="1075"/>
      <c r="AE31" s="1076"/>
      <c r="AF31" s="1071">
        <v>5317</v>
      </c>
      <c r="AG31" s="1072"/>
      <c r="AH31" s="1072"/>
      <c r="AI31" s="1072"/>
      <c r="AJ31" s="1073"/>
      <c r="AK31" s="1016">
        <v>81</v>
      </c>
      <c r="AL31" s="1007"/>
      <c r="AM31" s="1007"/>
      <c r="AN31" s="1007"/>
      <c r="AO31" s="1007"/>
      <c r="AP31" s="1007">
        <v>19055</v>
      </c>
      <c r="AQ31" s="1007"/>
      <c r="AR31" s="1007"/>
      <c r="AS31" s="1007"/>
      <c r="AT31" s="1007"/>
      <c r="AU31" s="1007">
        <v>38</v>
      </c>
      <c r="AV31" s="1007"/>
      <c r="AW31" s="1007"/>
      <c r="AX31" s="1007"/>
      <c r="AY31" s="1007"/>
      <c r="AZ31" s="1077" t="s">
        <v>567</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396</v>
      </c>
      <c r="C32" s="1067"/>
      <c r="D32" s="1067"/>
      <c r="E32" s="1067"/>
      <c r="F32" s="1067"/>
      <c r="G32" s="1067"/>
      <c r="H32" s="1067"/>
      <c r="I32" s="1067"/>
      <c r="J32" s="1067"/>
      <c r="K32" s="1067"/>
      <c r="L32" s="1067"/>
      <c r="M32" s="1067"/>
      <c r="N32" s="1067"/>
      <c r="O32" s="1067"/>
      <c r="P32" s="1068"/>
      <c r="Q32" s="1074">
        <v>14643</v>
      </c>
      <c r="R32" s="1075"/>
      <c r="S32" s="1075"/>
      <c r="T32" s="1075"/>
      <c r="U32" s="1075"/>
      <c r="V32" s="1075">
        <f>14272</f>
        <v>14272</v>
      </c>
      <c r="W32" s="1075"/>
      <c r="X32" s="1075"/>
      <c r="Y32" s="1075"/>
      <c r="Z32" s="1075"/>
      <c r="AA32" s="1075">
        <v>370</v>
      </c>
      <c r="AB32" s="1075"/>
      <c r="AC32" s="1075"/>
      <c r="AD32" s="1075"/>
      <c r="AE32" s="1076"/>
      <c r="AF32" s="1071">
        <v>1048</v>
      </c>
      <c r="AG32" s="1072"/>
      <c r="AH32" s="1072"/>
      <c r="AI32" s="1072"/>
      <c r="AJ32" s="1073"/>
      <c r="AK32" s="1016">
        <v>3605</v>
      </c>
      <c r="AL32" s="1007"/>
      <c r="AM32" s="1007"/>
      <c r="AN32" s="1007"/>
      <c r="AO32" s="1007"/>
      <c r="AP32" s="1007">
        <v>68273</v>
      </c>
      <c r="AQ32" s="1007"/>
      <c r="AR32" s="1007"/>
      <c r="AS32" s="1007"/>
      <c r="AT32" s="1007"/>
      <c r="AU32" s="1007">
        <v>29153</v>
      </c>
      <c r="AV32" s="1007"/>
      <c r="AW32" s="1007"/>
      <c r="AX32" s="1007"/>
      <c r="AY32" s="1007"/>
      <c r="AZ32" s="1077" t="s">
        <v>567</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397</v>
      </c>
      <c r="C33" s="1067"/>
      <c r="D33" s="1067"/>
      <c r="E33" s="1067"/>
      <c r="F33" s="1067"/>
      <c r="G33" s="1067"/>
      <c r="H33" s="1067"/>
      <c r="I33" s="1067"/>
      <c r="J33" s="1067"/>
      <c r="K33" s="1067"/>
      <c r="L33" s="1067"/>
      <c r="M33" s="1067"/>
      <c r="N33" s="1067"/>
      <c r="O33" s="1067"/>
      <c r="P33" s="1068"/>
      <c r="Q33" s="1074">
        <f>924+1209</f>
        <v>2133</v>
      </c>
      <c r="R33" s="1075"/>
      <c r="S33" s="1075"/>
      <c r="T33" s="1075"/>
      <c r="U33" s="1075"/>
      <c r="V33" s="1075">
        <f>975+1137</f>
        <v>2112</v>
      </c>
      <c r="W33" s="1075"/>
      <c r="X33" s="1075"/>
      <c r="Y33" s="1075"/>
      <c r="Z33" s="1075"/>
      <c r="AA33" s="1075">
        <f>+-50+72-1</f>
        <v>21</v>
      </c>
      <c r="AB33" s="1075"/>
      <c r="AC33" s="1075"/>
      <c r="AD33" s="1075"/>
      <c r="AE33" s="1076"/>
      <c r="AF33" s="1071">
        <v>5024</v>
      </c>
      <c r="AG33" s="1072"/>
      <c r="AH33" s="1072"/>
      <c r="AI33" s="1072"/>
      <c r="AJ33" s="1073"/>
      <c r="AK33" s="1016">
        <f>713+510</f>
        <v>1223</v>
      </c>
      <c r="AL33" s="1007"/>
      <c r="AM33" s="1007"/>
      <c r="AN33" s="1007"/>
      <c r="AO33" s="1007"/>
      <c r="AP33" s="1007">
        <v>10313</v>
      </c>
      <c r="AQ33" s="1007"/>
      <c r="AR33" s="1007"/>
      <c r="AS33" s="1007"/>
      <c r="AT33" s="1007"/>
      <c r="AU33" s="1007">
        <v>3393</v>
      </c>
      <c r="AV33" s="1007"/>
      <c r="AW33" s="1007"/>
      <c r="AX33" s="1007"/>
      <c r="AY33" s="1007"/>
      <c r="AZ33" s="1077" t="s">
        <v>567</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379</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15915</v>
      </c>
      <c r="AG63" s="995"/>
      <c r="AH63" s="995"/>
      <c r="AI63" s="995"/>
      <c r="AJ63" s="1058"/>
      <c r="AK63" s="1059"/>
      <c r="AL63" s="999"/>
      <c r="AM63" s="999"/>
      <c r="AN63" s="999"/>
      <c r="AO63" s="999"/>
      <c r="AP63" s="995">
        <v>97641</v>
      </c>
      <c r="AQ63" s="995"/>
      <c r="AR63" s="995"/>
      <c r="AS63" s="995"/>
      <c r="AT63" s="995"/>
      <c r="AU63" s="995">
        <v>32584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571</v>
      </c>
      <c r="C68" s="1022"/>
      <c r="D68" s="1022"/>
      <c r="E68" s="1022"/>
      <c r="F68" s="1022"/>
      <c r="G68" s="1022"/>
      <c r="H68" s="1022"/>
      <c r="I68" s="1022"/>
      <c r="J68" s="1022"/>
      <c r="K68" s="1022"/>
      <c r="L68" s="1022"/>
      <c r="M68" s="1022"/>
      <c r="N68" s="1022"/>
      <c r="O68" s="1022"/>
      <c r="P68" s="1023"/>
      <c r="Q68" s="1024">
        <v>49425</v>
      </c>
      <c r="R68" s="1018"/>
      <c r="S68" s="1018"/>
      <c r="T68" s="1018"/>
      <c r="U68" s="1018"/>
      <c r="V68" s="1018">
        <v>61214</v>
      </c>
      <c r="W68" s="1018"/>
      <c r="X68" s="1018"/>
      <c r="Y68" s="1018"/>
      <c r="Z68" s="1018"/>
      <c r="AA68" s="1018">
        <v>-11789</v>
      </c>
      <c r="AB68" s="1018"/>
      <c r="AC68" s="1018"/>
      <c r="AD68" s="1018"/>
      <c r="AE68" s="1018"/>
      <c r="AF68" s="1018">
        <v>16626</v>
      </c>
      <c r="AG68" s="1018"/>
      <c r="AH68" s="1018"/>
      <c r="AI68" s="1018"/>
      <c r="AJ68" s="1018"/>
      <c r="AK68" s="1018" t="s">
        <v>567</v>
      </c>
      <c r="AL68" s="1018"/>
      <c r="AM68" s="1018"/>
      <c r="AN68" s="1018"/>
      <c r="AO68" s="1018"/>
      <c r="AP68" s="1018" t="s">
        <v>567</v>
      </c>
      <c r="AQ68" s="1018"/>
      <c r="AR68" s="1018"/>
      <c r="AS68" s="1018"/>
      <c r="AT68" s="1018"/>
      <c r="AU68" s="1018" t="s">
        <v>567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568</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07" t="s">
        <v>567</v>
      </c>
      <c r="AQ69" s="1007"/>
      <c r="AR69" s="1007"/>
      <c r="AS69" s="1007"/>
      <c r="AT69" s="1007"/>
      <c r="AU69" s="1007" t="s">
        <v>567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569</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567</v>
      </c>
      <c r="AQ70" s="1007"/>
      <c r="AR70" s="1007"/>
      <c r="AS70" s="1007"/>
      <c r="AT70" s="1007"/>
      <c r="AU70" s="1007" t="s">
        <v>567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379</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f>
        <v>29821</v>
      </c>
      <c r="AG88" s="995"/>
      <c r="AH88" s="995"/>
      <c r="AI88" s="995"/>
      <c r="AJ88" s="995"/>
      <c r="AK88" s="999"/>
      <c r="AL88" s="999"/>
      <c r="AM88" s="999"/>
      <c r="AN88" s="999"/>
      <c r="AO88" s="999"/>
      <c r="AP88" s="995" t="s">
        <v>567</v>
      </c>
      <c r="AQ88" s="995"/>
      <c r="AR88" s="995"/>
      <c r="AS88" s="995"/>
      <c r="AT88" s="995"/>
      <c r="AU88" s="995" t="s">
        <v>567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SUM(CR7:CV20)</f>
        <v>1116</v>
      </c>
      <c r="CS102" s="989"/>
      <c r="CT102" s="989"/>
      <c r="CU102" s="989"/>
      <c r="CV102" s="990"/>
      <c r="CW102" s="988">
        <f t="shared" ref="CW102" si="0">SUM(CW7:DA20)</f>
        <v>195</v>
      </c>
      <c r="CX102" s="989"/>
      <c r="CY102" s="989"/>
      <c r="CZ102" s="989"/>
      <c r="DA102" s="990"/>
      <c r="DB102" s="988">
        <f>SUM(DB7:DF20)</f>
        <v>50</v>
      </c>
      <c r="DC102" s="989"/>
      <c r="DD102" s="989"/>
      <c r="DE102" s="989"/>
      <c r="DF102" s="990"/>
      <c r="DG102" s="988">
        <f t="shared" ref="DG102" si="1">SUM(DG7:DK20)</f>
        <v>2320</v>
      </c>
      <c r="DH102" s="989"/>
      <c r="DI102" s="989"/>
      <c r="DJ102" s="989"/>
      <c r="DK102" s="990"/>
      <c r="DL102" s="988">
        <f t="shared" ref="DL102" si="2">SUM(DL7:DP20)</f>
        <v>0</v>
      </c>
      <c r="DM102" s="989"/>
      <c r="DN102" s="989"/>
      <c r="DO102" s="989"/>
      <c r="DP102" s="990"/>
      <c r="DQ102" s="988">
        <f t="shared" ref="DQ102" si="3">SUM(DQ7:DU20)</f>
        <v>485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16265107</v>
      </c>
      <c r="AB110" s="925"/>
      <c r="AC110" s="925"/>
      <c r="AD110" s="925"/>
      <c r="AE110" s="926"/>
      <c r="AF110" s="927">
        <v>17103210</v>
      </c>
      <c r="AG110" s="925"/>
      <c r="AH110" s="925"/>
      <c r="AI110" s="925"/>
      <c r="AJ110" s="926"/>
      <c r="AK110" s="927">
        <v>17585751</v>
      </c>
      <c r="AL110" s="925"/>
      <c r="AM110" s="925"/>
      <c r="AN110" s="925"/>
      <c r="AO110" s="926"/>
      <c r="AP110" s="928">
        <v>23.4</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192391415</v>
      </c>
      <c r="BR110" s="878"/>
      <c r="BS110" s="878"/>
      <c r="BT110" s="878"/>
      <c r="BU110" s="878"/>
      <c r="BV110" s="878">
        <v>190842657</v>
      </c>
      <c r="BW110" s="878"/>
      <c r="BX110" s="878"/>
      <c r="BY110" s="878"/>
      <c r="BZ110" s="878"/>
      <c r="CA110" s="878">
        <v>185509265</v>
      </c>
      <c r="CB110" s="878"/>
      <c r="CC110" s="878"/>
      <c r="CD110" s="878"/>
      <c r="CE110" s="878"/>
      <c r="CF110" s="902">
        <v>246.4</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747775</v>
      </c>
      <c r="BR111" s="853"/>
      <c r="BS111" s="853"/>
      <c r="BT111" s="853"/>
      <c r="BU111" s="853"/>
      <c r="BV111" s="853">
        <v>683137</v>
      </c>
      <c r="BW111" s="853"/>
      <c r="BX111" s="853"/>
      <c r="BY111" s="853"/>
      <c r="BZ111" s="853"/>
      <c r="CA111" s="853">
        <v>618546</v>
      </c>
      <c r="CB111" s="853"/>
      <c r="CC111" s="853"/>
      <c r="CD111" s="853"/>
      <c r="CE111" s="853"/>
      <c r="CF111" s="911">
        <v>0.8</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33325577</v>
      </c>
      <c r="BR112" s="853"/>
      <c r="BS112" s="853"/>
      <c r="BT112" s="853"/>
      <c r="BU112" s="853"/>
      <c r="BV112" s="853">
        <v>30920616</v>
      </c>
      <c r="BW112" s="853"/>
      <c r="BX112" s="853"/>
      <c r="BY112" s="853"/>
      <c r="BZ112" s="853"/>
      <c r="CA112" s="853">
        <v>32583470</v>
      </c>
      <c r="CB112" s="853"/>
      <c r="CC112" s="853"/>
      <c r="CD112" s="853"/>
      <c r="CE112" s="853"/>
      <c r="CF112" s="911">
        <v>43.3</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2695633</v>
      </c>
      <c r="AB113" s="955"/>
      <c r="AC113" s="955"/>
      <c r="AD113" s="955"/>
      <c r="AE113" s="956"/>
      <c r="AF113" s="957">
        <v>2677132</v>
      </c>
      <c r="AG113" s="955"/>
      <c r="AH113" s="955"/>
      <c r="AI113" s="955"/>
      <c r="AJ113" s="956"/>
      <c r="AK113" s="957">
        <v>2883761</v>
      </c>
      <c r="AL113" s="955"/>
      <c r="AM113" s="955"/>
      <c r="AN113" s="955"/>
      <c r="AO113" s="956"/>
      <c r="AP113" s="958">
        <v>3.8</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19622865</v>
      </c>
      <c r="BR114" s="853"/>
      <c r="BS114" s="853"/>
      <c r="BT114" s="853"/>
      <c r="BU114" s="853"/>
      <c r="BV114" s="853">
        <v>19109819</v>
      </c>
      <c r="BW114" s="853"/>
      <c r="BX114" s="853"/>
      <c r="BY114" s="853"/>
      <c r="BZ114" s="853"/>
      <c r="CA114" s="853">
        <v>20420370</v>
      </c>
      <c r="CB114" s="853"/>
      <c r="CC114" s="853"/>
      <c r="CD114" s="853"/>
      <c r="CE114" s="853"/>
      <c r="CF114" s="911">
        <v>27.1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63334</v>
      </c>
      <c r="AB115" s="955"/>
      <c r="AC115" s="955"/>
      <c r="AD115" s="955"/>
      <c r="AE115" s="956"/>
      <c r="AF115" s="957">
        <v>62396</v>
      </c>
      <c r="AG115" s="955"/>
      <c r="AH115" s="955"/>
      <c r="AI115" s="955"/>
      <c r="AJ115" s="956"/>
      <c r="AK115" s="957">
        <v>61457</v>
      </c>
      <c r="AL115" s="955"/>
      <c r="AM115" s="955"/>
      <c r="AN115" s="955"/>
      <c r="AO115" s="956"/>
      <c r="AP115" s="958">
        <v>0.1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579790</v>
      </c>
      <c r="BR115" s="853"/>
      <c r="BS115" s="853"/>
      <c r="BT115" s="853"/>
      <c r="BU115" s="853"/>
      <c r="BV115" s="853">
        <v>535786</v>
      </c>
      <c r="BW115" s="853"/>
      <c r="BX115" s="853"/>
      <c r="BY115" s="853"/>
      <c r="BZ115" s="853"/>
      <c r="CA115" s="853">
        <v>484895</v>
      </c>
      <c r="CB115" s="853"/>
      <c r="CC115" s="853"/>
      <c r="CD115" s="853"/>
      <c r="CE115" s="853"/>
      <c r="CF115" s="911">
        <v>0.6</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513048</v>
      </c>
      <c r="DH115" s="816"/>
      <c r="DI115" s="816"/>
      <c r="DJ115" s="816"/>
      <c r="DK115" s="817"/>
      <c r="DL115" s="818">
        <v>507050</v>
      </c>
      <c r="DM115" s="816"/>
      <c r="DN115" s="816"/>
      <c r="DO115" s="816"/>
      <c r="DP115" s="817"/>
      <c r="DQ115" s="818">
        <v>501099</v>
      </c>
      <c r="DR115" s="816"/>
      <c r="DS115" s="816"/>
      <c r="DT115" s="816"/>
      <c r="DU115" s="817"/>
      <c r="DV115" s="860">
        <v>0.7</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19024074</v>
      </c>
      <c r="AB117" s="939"/>
      <c r="AC117" s="939"/>
      <c r="AD117" s="939"/>
      <c r="AE117" s="940"/>
      <c r="AF117" s="941">
        <v>19842738</v>
      </c>
      <c r="AG117" s="939"/>
      <c r="AH117" s="939"/>
      <c r="AI117" s="939"/>
      <c r="AJ117" s="940"/>
      <c r="AK117" s="941">
        <v>20530969</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246667422</v>
      </c>
      <c r="BR119" s="881"/>
      <c r="BS119" s="881"/>
      <c r="BT119" s="881"/>
      <c r="BU119" s="881"/>
      <c r="BV119" s="881">
        <v>242092015</v>
      </c>
      <c r="BW119" s="881"/>
      <c r="BX119" s="881"/>
      <c r="BY119" s="881"/>
      <c r="BZ119" s="881"/>
      <c r="CA119" s="881">
        <v>239616546</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234727</v>
      </c>
      <c r="DH119" s="800"/>
      <c r="DI119" s="800"/>
      <c r="DJ119" s="800"/>
      <c r="DK119" s="801"/>
      <c r="DL119" s="802">
        <v>176087</v>
      </c>
      <c r="DM119" s="800"/>
      <c r="DN119" s="800"/>
      <c r="DO119" s="800"/>
      <c r="DP119" s="801"/>
      <c r="DQ119" s="802">
        <v>117447</v>
      </c>
      <c r="DR119" s="800"/>
      <c r="DS119" s="800"/>
      <c r="DT119" s="800"/>
      <c r="DU119" s="801"/>
      <c r="DV119" s="884">
        <v>0.2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19561180</v>
      </c>
      <c r="BR120" s="878"/>
      <c r="BS120" s="878"/>
      <c r="BT120" s="878"/>
      <c r="BU120" s="878"/>
      <c r="BV120" s="878">
        <v>23109883</v>
      </c>
      <c r="BW120" s="878"/>
      <c r="BX120" s="878"/>
      <c r="BY120" s="878"/>
      <c r="BZ120" s="878"/>
      <c r="CA120" s="878">
        <v>22839256</v>
      </c>
      <c r="CB120" s="878"/>
      <c r="CC120" s="878"/>
      <c r="CD120" s="878"/>
      <c r="CE120" s="878"/>
      <c r="CF120" s="902">
        <v>30.3</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31251641</v>
      </c>
      <c r="DH120" s="878"/>
      <c r="DI120" s="878"/>
      <c r="DJ120" s="878"/>
      <c r="DK120" s="878"/>
      <c r="DL120" s="878">
        <v>30212950</v>
      </c>
      <c r="DM120" s="878"/>
      <c r="DN120" s="878"/>
      <c r="DO120" s="878"/>
      <c r="DP120" s="878"/>
      <c r="DQ120" s="878">
        <v>29152534</v>
      </c>
      <c r="DR120" s="878"/>
      <c r="DS120" s="878"/>
      <c r="DT120" s="878"/>
      <c r="DU120" s="878"/>
      <c r="DV120" s="879">
        <v>38.700000000000003</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69415051</v>
      </c>
      <c r="BR121" s="853"/>
      <c r="BS121" s="853"/>
      <c r="BT121" s="853"/>
      <c r="BU121" s="853"/>
      <c r="BV121" s="853">
        <v>69655008</v>
      </c>
      <c r="BW121" s="853"/>
      <c r="BX121" s="853"/>
      <c r="BY121" s="853"/>
      <c r="BZ121" s="853"/>
      <c r="CA121" s="853">
        <v>64642305</v>
      </c>
      <c r="CB121" s="853"/>
      <c r="CC121" s="853"/>
      <c r="CD121" s="853"/>
      <c r="CE121" s="853"/>
      <c r="CF121" s="911">
        <v>85.8</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1944262</v>
      </c>
      <c r="DH121" s="853"/>
      <c r="DI121" s="853"/>
      <c r="DJ121" s="853"/>
      <c r="DK121" s="853"/>
      <c r="DL121" s="853">
        <v>652132</v>
      </c>
      <c r="DM121" s="853"/>
      <c r="DN121" s="853"/>
      <c r="DO121" s="853"/>
      <c r="DP121" s="853"/>
      <c r="DQ121" s="853">
        <v>3392827</v>
      </c>
      <c r="DR121" s="853"/>
      <c r="DS121" s="853"/>
      <c r="DT121" s="853"/>
      <c r="DU121" s="853"/>
      <c r="DV121" s="830">
        <v>4.5</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140599426</v>
      </c>
      <c r="BR122" s="881"/>
      <c r="BS122" s="881"/>
      <c r="BT122" s="881"/>
      <c r="BU122" s="881"/>
      <c r="BV122" s="881">
        <v>136593735</v>
      </c>
      <c r="BW122" s="881"/>
      <c r="BX122" s="881"/>
      <c r="BY122" s="881"/>
      <c r="BZ122" s="881"/>
      <c r="CA122" s="881">
        <v>132543202</v>
      </c>
      <c r="CB122" s="881"/>
      <c r="CC122" s="881"/>
      <c r="CD122" s="881"/>
      <c r="CE122" s="881"/>
      <c r="CF122" s="882">
        <v>176</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129674</v>
      </c>
      <c r="DH122" s="853"/>
      <c r="DI122" s="853"/>
      <c r="DJ122" s="853"/>
      <c r="DK122" s="853"/>
      <c r="DL122" s="853">
        <v>55534</v>
      </c>
      <c r="DM122" s="853"/>
      <c r="DN122" s="853"/>
      <c r="DO122" s="853"/>
      <c r="DP122" s="853"/>
      <c r="DQ122" s="853">
        <v>38109</v>
      </c>
      <c r="DR122" s="853"/>
      <c r="DS122" s="853"/>
      <c r="DT122" s="853"/>
      <c r="DU122" s="853"/>
      <c r="DV122" s="830">
        <v>0.1</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229575657</v>
      </c>
      <c r="BR123" s="869"/>
      <c r="BS123" s="869"/>
      <c r="BT123" s="869"/>
      <c r="BU123" s="869"/>
      <c r="BV123" s="869">
        <v>229358626</v>
      </c>
      <c r="BW123" s="869"/>
      <c r="BX123" s="869"/>
      <c r="BY123" s="869"/>
      <c r="BZ123" s="869"/>
      <c r="CA123" s="869">
        <v>220024763</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22.2</v>
      </c>
      <c r="BR124" s="867"/>
      <c r="BS124" s="867"/>
      <c r="BT124" s="867"/>
      <c r="BU124" s="867"/>
      <c r="BV124" s="867">
        <v>17.100000000000001</v>
      </c>
      <c r="BW124" s="867"/>
      <c r="BX124" s="867"/>
      <c r="BY124" s="867"/>
      <c r="BZ124" s="867"/>
      <c r="CA124" s="867">
        <v>26</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63334</v>
      </c>
      <c r="AB126" s="816"/>
      <c r="AC126" s="816"/>
      <c r="AD126" s="816"/>
      <c r="AE126" s="817"/>
      <c r="AF126" s="818">
        <v>62396</v>
      </c>
      <c r="AG126" s="816"/>
      <c r="AH126" s="816"/>
      <c r="AI126" s="816"/>
      <c r="AJ126" s="817"/>
      <c r="AK126" s="818">
        <v>61457</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v>579790</v>
      </c>
      <c r="DH126" s="853"/>
      <c r="DI126" s="853"/>
      <c r="DJ126" s="853"/>
      <c r="DK126" s="853"/>
      <c r="DL126" s="853">
        <v>535786</v>
      </c>
      <c r="DM126" s="853"/>
      <c r="DN126" s="853"/>
      <c r="DO126" s="853"/>
      <c r="DP126" s="853"/>
      <c r="DQ126" s="853">
        <v>484895</v>
      </c>
      <c r="DR126" s="853"/>
      <c r="DS126" s="853"/>
      <c r="DT126" s="853"/>
      <c r="DU126" s="853"/>
      <c r="DV126" s="830">
        <v>0.6</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4204129</v>
      </c>
      <c r="AB128" s="837"/>
      <c r="AC128" s="837"/>
      <c r="AD128" s="837"/>
      <c r="AE128" s="838"/>
      <c r="AF128" s="839">
        <v>4559095</v>
      </c>
      <c r="AG128" s="837"/>
      <c r="AH128" s="837"/>
      <c r="AI128" s="837"/>
      <c r="AJ128" s="838"/>
      <c r="AK128" s="839">
        <v>4484712</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87944330</v>
      </c>
      <c r="AB129" s="816"/>
      <c r="AC129" s="816"/>
      <c r="AD129" s="816"/>
      <c r="AE129" s="817"/>
      <c r="AF129" s="818">
        <v>85392317</v>
      </c>
      <c r="AG129" s="816"/>
      <c r="AH129" s="816"/>
      <c r="AI129" s="816"/>
      <c r="AJ129" s="817"/>
      <c r="AK129" s="818">
        <v>86486859</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10958792</v>
      </c>
      <c r="AB130" s="816"/>
      <c r="AC130" s="816"/>
      <c r="AD130" s="816"/>
      <c r="AE130" s="817"/>
      <c r="AF130" s="818">
        <v>11208725</v>
      </c>
      <c r="AG130" s="816"/>
      <c r="AH130" s="816"/>
      <c r="AI130" s="816"/>
      <c r="AJ130" s="817"/>
      <c r="AK130" s="818">
        <v>11188381</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5.6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76985538</v>
      </c>
      <c r="AB131" s="800"/>
      <c r="AC131" s="800"/>
      <c r="AD131" s="800"/>
      <c r="AE131" s="801"/>
      <c r="AF131" s="802">
        <v>74183592</v>
      </c>
      <c r="AG131" s="800"/>
      <c r="AH131" s="800"/>
      <c r="AI131" s="800"/>
      <c r="AJ131" s="801"/>
      <c r="AK131" s="802">
        <v>75298478</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26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5.0154264040000003</v>
      </c>
      <c r="AB132" s="781"/>
      <c r="AC132" s="781"/>
      <c r="AD132" s="781"/>
      <c r="AE132" s="782"/>
      <c r="AF132" s="783">
        <v>5.4930179170000004</v>
      </c>
      <c r="AG132" s="781"/>
      <c r="AH132" s="781"/>
      <c r="AI132" s="781"/>
      <c r="AJ132" s="782"/>
      <c r="AK132" s="783">
        <v>6.4514929499999996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5.9</v>
      </c>
      <c r="AB133" s="760"/>
      <c r="AC133" s="760"/>
      <c r="AD133" s="760"/>
      <c r="AE133" s="761"/>
      <c r="AF133" s="759">
        <v>5.5</v>
      </c>
      <c r="AG133" s="760"/>
      <c r="AH133" s="760"/>
      <c r="AI133" s="760"/>
      <c r="AJ133" s="761"/>
      <c r="AK133" s="759">
        <v>5.6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5CerzfzuDG44ADDUGJiSkwRlhzzYKniY1N0kQ72zzkh9cQ6ctpM5wqbf6I2fUwlWZ3Fm8lE/2FBvkiAr0Nj+A==" saltValue="zKyvj20ydCXtZEXXyFuI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u1Y7mKrRBXhiI2E2KdAyf3ekqt87zIXKAM3rjoc8WFLldblsw5e9RuuNWcoK1ypdZ9356Aw+UzG6LddyMIBXg==" saltValue="L3C3l6UimcfPwrgvvzNh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5WJ6neXBwVSqHaddUtBWmz6tYv3OQalTI/0rErcsdx318vwRa7OxV5W+ho0W9NOvPMneiFezb5OZxsnBgejvA==" saltValue="uoaN1ZlpqBnQp87Q39RJ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26849973</v>
      </c>
      <c r="AP9" s="281">
        <v>70015</v>
      </c>
      <c r="AQ9" s="282">
        <v>62936</v>
      </c>
      <c r="AR9" s="283">
        <v>11.2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72</v>
      </c>
      <c r="AP10" s="284">
        <v>0</v>
      </c>
      <c r="AQ10" s="285">
        <v>1734</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430232</v>
      </c>
      <c r="AP11" s="284">
        <v>1122</v>
      </c>
      <c r="AQ11" s="285">
        <v>694</v>
      </c>
      <c r="AR11" s="286">
        <v>61.7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24</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990393</v>
      </c>
      <c r="AP13" s="284">
        <v>2583</v>
      </c>
      <c r="AQ13" s="285">
        <v>1996</v>
      </c>
      <c r="AR13" s="286">
        <v>29.4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769730</v>
      </c>
      <c r="AP14" s="284">
        <v>2007</v>
      </c>
      <c r="AQ14" s="285">
        <v>1351</v>
      </c>
      <c r="AR14" s="286">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-531750</v>
      </c>
      <c r="AP15" s="284">
        <v>-1387</v>
      </c>
      <c r="AQ15" s="285">
        <v>-1933</v>
      </c>
      <c r="AR15" s="286">
        <v>-28.2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28508650</v>
      </c>
      <c r="AP16" s="284">
        <v>74340</v>
      </c>
      <c r="AQ16" s="285">
        <v>66802</v>
      </c>
      <c r="AR16" s="286">
        <v>11.3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7.47</v>
      </c>
      <c r="AP21" s="298">
        <v>6.52</v>
      </c>
      <c r="AQ21" s="299">
        <v>0.95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100.9</v>
      </c>
      <c r="AP22" s="303">
        <v>99.2</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17585751</v>
      </c>
      <c r="AP32" s="312">
        <v>45857</v>
      </c>
      <c r="AQ32" s="313">
        <v>37417</v>
      </c>
      <c r="AR32" s="314">
        <v>22.6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v>46</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2883761</v>
      </c>
      <c r="AP35" s="312">
        <v>7520</v>
      </c>
      <c r="AQ35" s="313">
        <v>8245</v>
      </c>
      <c r="AR35" s="314">
        <v>-8.8000000000000007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490</v>
      </c>
      <c r="AP36" s="312" t="s">
        <v>490</v>
      </c>
      <c r="AQ36" s="313">
        <v>440</v>
      </c>
      <c r="AR36" s="314" t="s">
        <v>490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61457</v>
      </c>
      <c r="AP37" s="312">
        <v>160</v>
      </c>
      <c r="AQ37" s="313">
        <v>558</v>
      </c>
      <c r="AR37" s="314">
        <v>-71.3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-4484712</v>
      </c>
      <c r="AP39" s="312">
        <v>-11695</v>
      </c>
      <c r="AQ39" s="313">
        <v>-7933</v>
      </c>
      <c r="AR39" s="314">
        <v>47.4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-11188381</v>
      </c>
      <c r="AP40" s="312">
        <v>-29175</v>
      </c>
      <c r="AQ40" s="313">
        <v>-28055</v>
      </c>
      <c r="AR40" s="314">
        <v>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4857876</v>
      </c>
      <c r="AP41" s="312">
        <v>12668</v>
      </c>
      <c r="AQ41" s="313">
        <v>10719</v>
      </c>
      <c r="AR41" s="314">
        <v>18.2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25975667</v>
      </c>
      <c r="AN51" s="334">
        <v>64769</v>
      </c>
      <c r="AO51" s="335">
        <v>36.6</v>
      </c>
      <c r="AP51" s="336">
        <v>51849</v>
      </c>
      <c r="AQ51" s="337">
        <v>11.6</v>
      </c>
      <c r="AR51" s="338">
        <v>25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11958398</v>
      </c>
      <c r="AN52" s="342">
        <v>29818</v>
      </c>
      <c r="AO52" s="343">
        <v>54.2</v>
      </c>
      <c r="AP52" s="344">
        <v>26326</v>
      </c>
      <c r="AQ52" s="345">
        <v>9.6</v>
      </c>
      <c r="AR52" s="346">
        <v>44.6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14148253</v>
      </c>
      <c r="AN53" s="334">
        <v>35639</v>
      </c>
      <c r="AO53" s="335">
        <v>-45</v>
      </c>
      <c r="AP53" s="336">
        <v>52191</v>
      </c>
      <c r="AQ53" s="337">
        <v>0.7</v>
      </c>
      <c r="AR53" s="338">
        <v>-45.7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6975823</v>
      </c>
      <c r="AN54" s="342">
        <v>17572</v>
      </c>
      <c r="AO54" s="343">
        <v>-41.1</v>
      </c>
      <c r="AP54" s="344">
        <v>26807</v>
      </c>
      <c r="AQ54" s="345">
        <v>1.8</v>
      </c>
      <c r="AR54" s="346">
        <v>-42.9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18859005</v>
      </c>
      <c r="AN55" s="334">
        <v>48010</v>
      </c>
      <c r="AO55" s="335">
        <v>34.700000000000003</v>
      </c>
      <c r="AP55" s="336">
        <v>48105</v>
      </c>
      <c r="AQ55" s="337">
        <v>-7.8</v>
      </c>
      <c r="AR55" s="338">
        <v>42.5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9834808</v>
      </c>
      <c r="AN56" s="342">
        <v>25037</v>
      </c>
      <c r="AO56" s="343">
        <v>42.5</v>
      </c>
      <c r="AP56" s="344">
        <v>24072</v>
      </c>
      <c r="AQ56" s="345">
        <v>-10.199999999999999</v>
      </c>
      <c r="AR56" s="346">
        <v>52.7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15942953</v>
      </c>
      <c r="AN57" s="334">
        <v>41069</v>
      </c>
      <c r="AO57" s="335">
        <v>-14.5</v>
      </c>
      <c r="AP57" s="336">
        <v>47446</v>
      </c>
      <c r="AQ57" s="337">
        <v>-1.4</v>
      </c>
      <c r="AR57" s="338">
        <v>-13.1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8931709</v>
      </c>
      <c r="AN58" s="342">
        <v>23008</v>
      </c>
      <c r="AO58" s="343">
        <v>-8.1</v>
      </c>
      <c r="AP58" s="344">
        <v>24371</v>
      </c>
      <c r="AQ58" s="345">
        <v>1.2</v>
      </c>
      <c r="AR58" s="346">
        <v>-9.3000000000000007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14558597</v>
      </c>
      <c r="AN59" s="334">
        <v>37964</v>
      </c>
      <c r="AO59" s="335">
        <v>-7.6</v>
      </c>
      <c r="AP59" s="336">
        <v>48387</v>
      </c>
      <c r="AQ59" s="337">
        <v>2</v>
      </c>
      <c r="AR59" s="338">
        <v>-9.6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7955627</v>
      </c>
      <c r="AN60" s="342">
        <v>20745</v>
      </c>
      <c r="AO60" s="343">
        <v>-9.8000000000000007</v>
      </c>
      <c r="AP60" s="344">
        <v>25592</v>
      </c>
      <c r="AQ60" s="345">
        <v>5</v>
      </c>
      <c r="AR60" s="346">
        <v>-14.8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17896895</v>
      </c>
      <c r="AN61" s="349">
        <v>45490</v>
      </c>
      <c r="AO61" s="350">
        <v>0.8</v>
      </c>
      <c r="AP61" s="351">
        <v>49596</v>
      </c>
      <c r="AQ61" s="352">
        <v>1</v>
      </c>
      <c r="AR61" s="338">
        <v>-0.2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9131273</v>
      </c>
      <c r="AN62" s="342">
        <v>23236</v>
      </c>
      <c r="AO62" s="343">
        <v>7.5</v>
      </c>
      <c r="AP62" s="344">
        <v>25434</v>
      </c>
      <c r="AQ62" s="345">
        <v>1.5</v>
      </c>
      <c r="AR62" s="346">
        <v>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tnWIuo9XlbI2lfzn3st+Guf7TSnWcF3A2RgEtPovV7muFGAhCk7vkaO02LDfY8U1nCAxRzDxQan8yGGyjo6VA==" saltValue="1zvhAzbeM9W6JXnUO1w2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tSBByZr6JBt1vjn4TMBsO9s4ZG0wC3b3ed5/4KwTtAa/gK9QA7688oTLxyDx0MpMfCPI7lrPzgG5K6bFiycW5w==" saltValue="4gnw+UgWlPbZ6C/O6tTJ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FuVwIsn5AKI9YTZK+yO/HIvCy4Ab90ZzCoUXchLJlvLh7F0MzMuYH0hv4DxzYX3OB9Q5QvJ37XnaxJ71PVko5g==" saltValue="oqA/JLPpJIkJQ8h60uFj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12.47</v>
      </c>
      <c r="G47" s="12">
        <v>8.35</v>
      </c>
      <c r="H47" s="12">
        <v>10.3</v>
      </c>
      <c r="I47" s="12">
        <v>12.74</v>
      </c>
      <c r="J47" s="13">
        <v>13.31</v>
      </c>
    </row>
    <row r="48" spans="2:10" ht="57.75" customHeight="1" x14ac:dyDescent="0.2">
      <c r="B48" s="14"/>
      <c r="C48" s="1177" t="s">
        <v>4</v>
      </c>
      <c r="D48" s="1177"/>
      <c r="E48" s="1178"/>
      <c r="F48" s="15">
        <v>3.39</v>
      </c>
      <c r="G48" s="16">
        <v>3.76</v>
      </c>
      <c r="H48" s="16">
        <v>9.5399999999999991</v>
      </c>
      <c r="I48" s="16">
        <v>8.18</v>
      </c>
      <c r="J48" s="17">
        <v>5.87</v>
      </c>
    </row>
    <row r="49" spans="2:10" ht="57.75" customHeight="1" thickBot="1" x14ac:dyDescent="0.25">
      <c r="B49" s="18"/>
      <c r="C49" s="1179" t="s">
        <v>5</v>
      </c>
      <c r="D49" s="1179"/>
      <c r="E49" s="1180"/>
      <c r="F49" s="19" t="s">
        <v>533</v>
      </c>
      <c r="G49" s="20" t="s">
        <v>534</v>
      </c>
      <c r="H49" s="20">
        <v>5.93</v>
      </c>
      <c r="I49" s="20" t="s">
        <v>535</v>
      </c>
      <c r="J49" s="21" t="s">
        <v>536</v>
      </c>
    </row>
    <row r="50" spans="2:10" ht="13.2" x14ac:dyDescent="0.2"/>
  </sheetData>
  <sheetProtection algorithmName="SHA-512" hashValue="MkkC882aikFyqV/sIHMWDceiPq7HeTOM2Y2vyvkmdZCEIZGsPAUAytrSz8J7qio1SXcX6JWKrXzwjQJG6PSV/A==" saltValue="prgU2ISmHQ54XU6b7kaz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2025-02-19T01:58:34Z</dcterms:created>
  <dcterms:modified xsi:type="dcterms:W3CDTF">2025-09-24T04:20:26Z</dcterms:modified>
  <cp:category/>
</cp:coreProperties>
</file>