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05_財政G\☆02_調査\000_データ類\04_財政状況資料集\R05決算\99-1_市町村送付用（確定版）\２回目\03_市町村確定版（A1 100 %後）\"/>
    </mc:Choice>
  </mc:AlternateContent>
  <bookViews>
    <workbookView xWindow="28680" yWindow="-120" windowWidth="29040" windowHeight="15720" tabRatio="74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BE35" i="10"/>
  <c r="BW34" i="10"/>
  <c r="BW35" i="10" s="1"/>
  <c r="BE34" i="10"/>
  <c r="C34" i="10"/>
  <c r="CO34" i="10" l="1"/>
  <c r="CO35" i="10" s="1"/>
  <c r="CO36" i="10" s="1"/>
  <c r="CO37" i="10" s="1"/>
  <c r="CO38" i="10" s="1"/>
  <c r="CO39" i="10" s="1"/>
  <c r="CO40" i="10" s="1"/>
  <c r="CO41" i="10" s="1"/>
  <c r="CO42" i="10" s="1"/>
  <c r="CO43" i="10" s="1"/>
  <c r="C35" i="10"/>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c r="AM35" i="10" s="1"/>
</calcChain>
</file>

<file path=xl/sharedStrings.xml><?xml version="1.0" encoding="utf-8"?>
<sst xmlns="http://schemas.openxmlformats.org/spreadsheetml/2006/main" count="1129" uniqueCount="579">
  <si>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</si>
  <si>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</si>
  <si>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</si>
  <si>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</si>
  <si>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</si>
  <si>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</si>
  <si>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</si>
  <si>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</si>
  <si>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</si>
  <si>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</si>
  <si>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</si>
  <si>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</si>
  <si>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</si>
  <si>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</si>
  <si>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</si>
  <si>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</si>
  <si>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</si>
  <si>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</si>
  <si>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</si>
  <si>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</si>
  <si>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</si>
  <si>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</si>
  <si>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</si>
  <si>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</si>
  <si>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</si>
  <si>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</si>
  <si>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</si>
  <si>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</si>
  <si>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</si>
  <si>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</si>
  <si>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</si>
  <si>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</si>
  <si>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</si>
  <si>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</si>
  <si>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</si>
  <si>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</si>
  <si>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</si>
  <si>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</si>
  <si>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</si>
  <si>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</si>
  <si>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</si>
  <si>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</si>
  <si>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</si>
  <si>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</si>
  <si>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</si>
  <si>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</si>
  <si>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</si>
  <si>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</si>
  <si>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</si>
  <si>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</si>
  <si>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</si>
  <si>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</si>
  <si>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</si>
  <si>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</si>
  <si>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</si>
  <si>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</si>
  <si>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</si>
  <si>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</si>
  <si>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</si>
  <si>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</si>
  <si>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</si>
  <si>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</si>
  <si>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</si>
  <si>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</si>
  <si>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</si>
  <si>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</si>
  <si>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</si>
  <si>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</si>
  <si>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</si>
  <si>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</si>
  <si>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</si>
  <si>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</si>
  <si>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</si>
  <si>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</si>
  <si>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</si>
  <si>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</si>
  <si>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</si>
  <si>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</si>
  <si>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</si>
  <si>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</si>
  <si>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</si>
  <si>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</si>
  <si>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</si>
  <si>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</si>
  <si>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</si>
  <si>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</si>
  <si>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</si>
  <si>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</si>
  <si>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</si>
  <si>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</si>
  <si>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</si>
  <si>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</si>
  <si>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</si>
  <si>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</si>
  <si>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藤沢市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</si>
  <si>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</si>
  <si>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</si>
  <si>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</si>
  <si>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</si>
  <si>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</si>
  <si>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</si>
  <si>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</si>
  <si>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</si>
  <si>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</si>
  <si>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</si>
  <si>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</si>
  <si>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</si>
  <si>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</si>
  <si>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</si>
  <si>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</si>
  <si>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</si>
  <si>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</si>
  <si>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</si>
  <si>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</si>
  <si>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</si>
  <si>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</si>
  <si>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</si>
  <si>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</si>
  <si>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</si>
  <si>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</si>
  <si>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</si>
  <si>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</si>
  <si>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</si>
  <si>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</si>
  <si>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</si>
  <si>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</si>
  <si>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</si>
  <si>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</si>
  <si>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</si>
  <si>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</si>
  <si>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</si>
  <si>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</si>
  <si>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</si>
  <si>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</si>
  <si>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</si>
  <si>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</si>
  <si>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</si>
  <si>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</si>
  <si>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</si>
  <si>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</si>
  <si>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</si>
  <si>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</si>
  <si>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</si>
  <si>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</si>
  <si>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</si>
  <si>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</si>
  <si>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</si>
  <si>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</si>
  <si>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</si>
  <si>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</si>
  <si>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</si>
  <si>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</si>
  <si>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</si>
  <si>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</si>
  <si>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</si>
  <si>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</si>
  <si>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</si>
  <si>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</si>
  <si>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</si>
  <si>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</si>
  <si>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</si>
  <si>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</si>
  <si>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</si>
  <si>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</si>
  <si>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</si>
  <si>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</si>
  <si>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</si>
  <si>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</si>
  <si>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</si>
  <si>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</si>
  <si>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</si>
  <si>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</si>
  <si>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</si>
  <si>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</si>
  <si>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</si>
  <si>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</si>
  <si>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</si>
  <si>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</si>
  <si>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</si>
  <si>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</si>
  <si>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</si>
  <si>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</si>
  <si>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</si>
  <si>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</si>
  <si>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</si>
  <si>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</si>
  <si>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</si>
  <si>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</si>
  <si>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</si>
  <si>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</si>
  <si>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</si>
  <si>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</si>
  <si>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</si>
  <si>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</si>
  <si>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</si>
  <si>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</si>
  <si>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</si>
  <si>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</si>
  <si>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</si>
  <si>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</si>
  <si>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</si>
  <si>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</si>
  <si>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</si>
  <si>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神奈川県藤沢市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</si>
  <si>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</si>
  <si>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</si>
  <si>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</si>
  <si>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</si>
  <si>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</si>
  <si>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</si>
  <si>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</si>
  <si>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</si>
  <si>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</si>
  <si>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</si>
  <si>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</si>
  <si>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</si>
  <si>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</si>
  <si>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</si>
  <si>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</si>
  <si>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</si>
  <si>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</si>
  <si>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</si>
  <si>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</si>
  <si>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</si>
  <si>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</si>
  <si>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</si>
  <si>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</si>
  <si>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</si>
  <si>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</si>
  <si>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</si>
  <si>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</si>
  <si>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</si>
  <si>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</si>
  <si>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</si>
  <si>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</si>
  <si>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</si>
  <si>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</si>
  <si>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</si>
  <si>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</si>
  <si>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</si>
  <si>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</si>
  <si>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</si>
  <si>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</si>
  <si>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</si>
  <si>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</si>
  <si>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</si>
  <si>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</si>
  <si>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</si>
  <si>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</si>
  <si>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</si>
  <si>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</si>
  <si>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</si>
  <si>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</si>
  <si>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</si>
  <si>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</si>
  <si>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</si>
  <si>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</si>
  <si>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</si>
  <si>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</si>
  <si>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</si>
  <si>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</si>
  <si>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</si>
  <si>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</si>
  <si>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</si>
  <si>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</si>
  <si>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</si>
  <si>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</si>
  <si>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</si>
  <si>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</si>
  <si>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</si>
  <si>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</si>
  <si>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</si>
  <si>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</si>
  <si>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</si>
  <si>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</si>
  <si>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</si>
  <si>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</si>
  <si>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</si>
  <si>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</si>
  <si>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</si>
  <si>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</si>
  <si>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</si>
  <si>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</si>
  <si>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</si>
  <si>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</si>
  <si>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</si>
  <si>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</si>
  <si>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</si>
  <si>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</si>
  <si>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</si>
  <si>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</si>
  <si>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</si>
  <si>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</si>
  <si>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</si>
  <si>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</si>
  <si>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</si>
  <si>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</si>
  <si>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</si>
  <si>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</si>
  <si>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</si>
  <si>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</si>
  <si>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</si>
  <si>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</si>
  <si>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</si>
  <si>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</si>
  <si>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</si>
  <si>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</si>
  <si>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</si>
  <si>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</si>
  <si>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</si>
  <si>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</si>
  <si>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</si>
  <si>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</si>
  <si>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</si>
  <si>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</si>
  <si>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</si>
  <si>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</si>
  <si>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</si>
  <si>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</si>
  <si>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</si>
  <si>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</si>
  <si>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</si>
  <si>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</si>
  <si>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</si>
  <si>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</si>
  <si>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</si>
  <si>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</si>
  <si>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宅地造成</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</si>
  <si>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</si>
  <si>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</si>
  <si>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</si>
  <si>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</si>
  <si>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</si>
  <si>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</si>
  <si>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</si>
  <si>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</si>
  <si>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</si>
  <si>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</si>
  <si>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</si>
  <si>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</si>
  <si>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</si>
  <si>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</si>
  <si>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</si>
  <si>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</si>
  <si>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</si>
  <si>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</si>
  <si>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</si>
  <si>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</si>
  <si>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</si>
  <si>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</si>
  <si>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</si>
  <si>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</si>
  <si>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</si>
  <si>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</si>
  <si>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神奈川県藤沢市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</si>
  <si>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</si>
  <si>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</si>
  <si>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</si>
  <si>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</si>
  <si>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</si>
  <si>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</si>
  <si>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</si>
  <si>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</si>
  <si>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</si>
  <si>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</si>
  <si>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</si>
  <si>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</si>
  <si>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</si>
  <si>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</si>
  <si>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</si>
  <si>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</si>
  <si>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</si>
  <si>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</si>
  <si>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</si>
  <si>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</si>
  <si>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北部第二（三地区）土地区画整理事業費特別会計</t>
    <phoneticPr fontId="5"/>
  </si>
  <si>
    <t>墓園事業費特別会計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</si>
  <si>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</si>
  <si>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</si>
  <si>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</si>
  <si>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</si>
  <si>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</si>
  <si>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</si>
  <si>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</si>
  <si>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</si>
  <si>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</si>
  <si>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</si>
  <si>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</si>
  <si>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</si>
  <si>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</si>
  <si>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国民健康保険事業費特別会計</t>
    <phoneticPr fontId="5"/>
  </si>
  <si>
    <t>介護保険事業費特別会計</t>
    <phoneticPr fontId="5"/>
  </si>
  <si>
    <t>後期高齢者医療事業費特別会計</t>
    <phoneticPr fontId="5"/>
  </si>
  <si>
    <t>下水道事業費特別会計</t>
    <phoneticPr fontId="5"/>
  </si>
  <si>
    <t>法適用企業</t>
    <phoneticPr fontId="5"/>
  </si>
  <si>
    <t>市民病院事業会計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</si>
  <si>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</si>
  <si>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</si>
  <si>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</si>
  <si>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</si>
  <si>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</si>
  <si>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</si>
  <si>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</si>
  <si>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</si>
  <si>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</si>
  <si>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</si>
  <si>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</si>
  <si>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</si>
  <si>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</si>
  <si>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</si>
  <si>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</si>
  <si>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</si>
  <si>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</si>
  <si>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</si>
  <si>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</si>
  <si>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</si>
  <si>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</si>
  <si>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</si>
  <si>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</si>
  <si>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</si>
  <si>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</si>
  <si>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</si>
  <si>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</si>
  <si>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</si>
  <si>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</si>
  <si>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</si>
  <si>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</si>
  <si>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</si>
  <si>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</si>
  <si>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</si>
  <si>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</si>
  <si>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</si>
  <si>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</si>
  <si>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</si>
  <si>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</si>
  <si>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</si>
  <si>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</si>
  <si>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</si>
  <si>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</si>
  <si>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</si>
  <si>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</si>
  <si>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</si>
  <si>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</si>
  <si>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</si>
  <si>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</si>
  <si>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</si>
  <si>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</si>
  <si>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</si>
  <si>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</si>
  <si>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</si>
  <si>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</si>
  <si>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</si>
  <si>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</si>
  <si>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</si>
  <si>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</si>
  <si>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</si>
  <si>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</si>
  <si>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</si>
  <si>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</si>
  <si>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</si>
  <si>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</si>
  <si>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</si>
  <si>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</si>
  <si>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</si>
  <si>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</si>
  <si>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</si>
  <si>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</si>
  <si>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</si>
  <si>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</si>
  <si>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</si>
  <si>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</si>
  <si>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</si>
  <si>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</si>
  <si>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</si>
  <si>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</si>
  <si>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</si>
  <si>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</si>
  <si>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</si>
  <si>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</si>
  <si>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</si>
  <si>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</si>
  <si>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</si>
  <si>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</si>
  <si>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</si>
  <si>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</si>
  <si>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</si>
  <si>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</si>
  <si>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</si>
  <si>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</si>
  <si>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</si>
  <si>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</si>
  <si>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</si>
  <si>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</si>
  <si>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</si>
  <si>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</si>
  <si>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</si>
  <si>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</si>
  <si>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</si>
  <si>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</si>
  <si>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</si>
  <si>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</si>
  <si>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</si>
  <si>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</si>
  <si>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</si>
  <si>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</si>
  <si>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</si>
  <si>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</si>
  <si>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</si>
  <si>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</si>
  <si>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</si>
  <si>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</si>
  <si>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</si>
  <si>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</si>
  <si>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</si>
  <si>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</si>
  <si>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</si>
  <si>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</si>
  <si>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</si>
  <si>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</si>
  <si>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</si>
  <si>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</si>
  <si>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</si>
  <si>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</si>
  <si>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</si>
  <si>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</si>
  <si>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</si>
  <si>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</si>
  <si>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</si>
  <si>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</si>
  <si>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</si>
  <si>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</si>
  <si>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0.46</t>
  </si>
  <si>
    <t>▲ 1.08</t>
  </si>
  <si>
    <t>市民病院事業会計</t>
  </si>
  <si>
    <t>一般会計</t>
  </si>
  <si>
    <t>下水道事業費特別会計</t>
  </si>
  <si>
    <t>北部第二（三地区）土地区画整理事業費特別会計</t>
  </si>
  <si>
    <t>介護保険事業費特別会計</t>
  </si>
  <si>
    <t>国民健康保険事業費特別会計</t>
  </si>
  <si>
    <t>後期高齢者医療事業費特別会計</t>
  </si>
  <si>
    <t>墓園事業費特別会計</t>
  </si>
  <si>
    <t>その他会計（赤字）</t>
  </si>
  <si>
    <t>その他会計（黒字）</t>
  </si>
  <si>
    <t>R01</t>
    <phoneticPr fontId="5"/>
  </si>
  <si>
    <t>R02</t>
    <phoneticPr fontId="5"/>
  </si>
  <si>
    <t>R03</t>
    <phoneticPr fontId="5"/>
  </si>
  <si>
    <t>R04</t>
    <phoneticPr fontId="5"/>
  </si>
  <si>
    <t>R05</t>
    <phoneticPr fontId="5"/>
  </si>
  <si>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10"/>
  </si>
  <si>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10"/>
  </si>
  <si>
    <t>〇</t>
    <phoneticPr fontId="10"/>
  </si>
  <si>
    <t>藤沢市土地開発公社</t>
    <rPh sb="0" eb="3">
      <t>フジサワシ</t>
    </rPh>
    <rPh sb="3" eb="5">
      <t>トチ</t>
    </rPh>
    <rPh sb="5" eb="7">
      <t>カイハツ</t>
    </rPh>
    <rPh sb="7" eb="9">
      <t>コウシャ</t>
    </rPh>
    <phoneticPr fontId="10"/>
  </si>
  <si>
    <t>（公益財団法人）湘南産業振興財団</t>
    <rPh sb="1" eb="3">
      <t>コウエキ</t>
    </rPh>
    <rPh sb="3" eb="5">
      <t>ザイダン</t>
    </rPh>
    <rPh sb="5" eb="7">
      <t>ホウジン</t>
    </rPh>
    <rPh sb="8" eb="10">
      <t>ショウナン</t>
    </rPh>
    <rPh sb="10" eb="12">
      <t>サンギョウ</t>
    </rPh>
    <rPh sb="12" eb="14">
      <t>シンコウ</t>
    </rPh>
    <rPh sb="14" eb="16">
      <t>ザイダン</t>
    </rPh>
    <phoneticPr fontId="10"/>
  </si>
  <si>
    <t>（公益財団法人）藤沢市保健医療財団</t>
    <rPh sb="1" eb="3">
      <t>コウエキ</t>
    </rPh>
    <rPh sb="3" eb="5">
      <t>ザイダン</t>
    </rPh>
    <rPh sb="5" eb="7">
      <t>ホウジン</t>
    </rPh>
    <rPh sb="8" eb="11">
      <t>フジサワシ</t>
    </rPh>
    <rPh sb="11" eb="13">
      <t>ホケン</t>
    </rPh>
    <rPh sb="13" eb="15">
      <t>イリョウ</t>
    </rPh>
    <rPh sb="15" eb="17">
      <t>ザイダン</t>
    </rPh>
    <phoneticPr fontId="10"/>
  </si>
  <si>
    <t>（公益財団法人）藤沢市まちづくり協会</t>
    <rPh sb="8" eb="11">
      <t>フジサワシ</t>
    </rPh>
    <rPh sb="16" eb="18">
      <t>キョウカイ</t>
    </rPh>
    <phoneticPr fontId="10"/>
  </si>
  <si>
    <t>（公益財団法人）藤沢市みらい創造財団</t>
    <rPh sb="8" eb="11">
      <t>フジサワシ</t>
    </rPh>
    <rPh sb="14" eb="16">
      <t>ソウゾウ</t>
    </rPh>
    <rPh sb="16" eb="18">
      <t>ザイダン</t>
    </rPh>
    <phoneticPr fontId="10"/>
  </si>
  <si>
    <t>（株）藤沢市興業公社</t>
    <rPh sb="1" eb="2">
      <t>カブ</t>
    </rPh>
    <rPh sb="3" eb="6">
      <t>フジサワシ</t>
    </rPh>
    <rPh sb="6" eb="8">
      <t>コウギョウ</t>
    </rPh>
    <rPh sb="8" eb="10">
      <t>コウシャ</t>
    </rPh>
    <phoneticPr fontId="10"/>
  </si>
  <si>
    <t>藤沢市民会館サービス・センター（株）</t>
    <rPh sb="0" eb="2">
      <t>フジサワ</t>
    </rPh>
    <rPh sb="2" eb="4">
      <t>シミン</t>
    </rPh>
    <rPh sb="4" eb="6">
      <t>カイカン</t>
    </rPh>
    <rPh sb="16" eb="17">
      <t>カブ</t>
    </rPh>
    <phoneticPr fontId="10"/>
  </si>
  <si>
    <t>（公益財団法人）かながわ健康財団</t>
    <rPh sb="1" eb="3">
      <t>コウエキ</t>
    </rPh>
    <rPh sb="3" eb="5">
      <t>ザイダン</t>
    </rPh>
    <rPh sb="5" eb="7">
      <t>ホウジン</t>
    </rPh>
    <rPh sb="12" eb="14">
      <t>ケンコウ</t>
    </rPh>
    <rPh sb="14" eb="16">
      <t>ザイダン</t>
    </rPh>
    <phoneticPr fontId="10"/>
  </si>
  <si>
    <t>公共施設整備基金</t>
    <rPh sb="0" eb="2">
      <t>コウキョウ</t>
    </rPh>
    <rPh sb="2" eb="4">
      <t>シセツ</t>
    </rPh>
    <rPh sb="4" eb="6">
      <t>セイビ</t>
    </rPh>
    <rPh sb="6" eb="8">
      <t>キキン</t>
    </rPh>
    <phoneticPr fontId="5"/>
  </si>
  <si>
    <t>大庭台墓園基金</t>
    <rPh sb="0" eb="2">
      <t>オオバ</t>
    </rPh>
    <rPh sb="2" eb="3">
      <t>ダイ</t>
    </rPh>
    <rPh sb="3" eb="5">
      <t>ボエン</t>
    </rPh>
    <rPh sb="5" eb="7">
      <t>キキン</t>
    </rPh>
    <phoneticPr fontId="5"/>
  </si>
  <si>
    <t>みどり基金</t>
    <rPh sb="3" eb="5">
      <t>キキン</t>
    </rPh>
    <phoneticPr fontId="5"/>
  </si>
  <si>
    <t>愛の輪福祉基金</t>
    <rPh sb="0" eb="1">
      <t>アイ</t>
    </rPh>
    <rPh sb="2" eb="3">
      <t>ワ</t>
    </rPh>
    <rPh sb="3" eb="5">
      <t>フクシ</t>
    </rPh>
    <rPh sb="5" eb="7">
      <t>キキン</t>
    </rPh>
    <phoneticPr fontId="5"/>
  </si>
  <si>
    <t>災害復興基金</t>
    <rPh sb="0" eb="2">
      <t>サイガイ</t>
    </rPh>
    <rPh sb="2" eb="4">
      <t>フッコウ</t>
    </rPh>
    <rPh sb="4" eb="6">
      <t>キキン</t>
    </rPh>
    <phoneticPr fontId="5"/>
  </si>
  <si>
    <t>-</t>
    <phoneticPr fontId="2"/>
  </si>
  <si>
    <t>〇</t>
    <phoneticPr fontId="2"/>
  </si>
  <si>
    <t>（公益財団法人）かながわ海岸美化財団</t>
    <rPh sb="12" eb="14">
      <t>カイガン</t>
    </rPh>
    <rPh sb="14" eb="16">
      <t>ビカ</t>
    </rPh>
    <rPh sb="16" eb="18">
      <t>ザイダン</t>
    </rPh>
    <phoneticPr fontId="10"/>
  </si>
  <si>
    <t>（一般財団法人）藤沢市開発経営公社</t>
    <rPh sb="1" eb="7">
      <t>イッパンザイダンホウジン</t>
    </rPh>
    <rPh sb="8" eb="11">
      <t>フジサワシ</t>
    </rPh>
    <rPh sb="11" eb="13">
      <t>カイハツ</t>
    </rPh>
    <rPh sb="13" eb="15">
      <t>ケイエイ</t>
    </rPh>
    <rPh sb="15" eb="17">
      <t>コウシャ</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</si>
  <si>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</si>
  <si>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</si>
  <si>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</si>
  <si>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</si>
  <si>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</si>
  <si>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</si>
  <si>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</si>
  <si>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</si>
  <si>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</si>
  <si>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実質公債費比率について、近年上昇傾向が継続しており、類似団体内平均値も上回っている。一方で、本年度は地方債残高が減少したことに加え、標準財政規模が増加したことにより将来負担比率は減少した。今後も公共施設再整備や都市基盤整備等による地方債の発行が予定されていることから、健全化判断比率の基準値の推移を注視しつつ、シミュレーションを行いながら、中長期的な視点に立ち、適正な地方債の発行水準を見極めるとともに、毎年度の元利償還金額の平準化に努めていく。</t>
    <rPh sb="13" eb="15">
      <t>キンネン</t>
    </rPh>
    <rPh sb="15" eb="19">
      <t>ジョウショウケイコウ</t>
    </rPh>
    <rPh sb="20" eb="22">
      <t>ケイゾク</t>
    </rPh>
    <rPh sb="34" eb="35">
      <t>チ</t>
    </rPh>
    <rPh sb="36" eb="38">
      <t>ウワマワ</t>
    </rPh>
    <rPh sb="43" eb="45">
      <t>イッポウ</t>
    </rPh>
    <rPh sb="47" eb="50">
      <t>ホンネンド</t>
    </rPh>
    <phoneticPr fontId="5"/>
  </si>
  <si>
    <t>　前年度と比較すると、令和４年度は一部施設施設の更新が行われたことにより有形固定資産減価償却率が減少したものの、令和５年度にかけてはまた上昇している。また、地方債残高が減少したことに加え、標準財政規模が増加したことにより将来負担比率は減少した。今後も公共施設再整備や都市基盤整備等による地方債の発行が予定されていることから、健全化判断比率の基準値の推移を注視しつつ、シミュレーションを行いながら、中長期的な視点に立ち、適正な地方債の発行水準を見極めるとともに、毎年度の元利償還金額の平準化に努めていく。</t>
    <rPh sb="1" eb="4">
      <t>ゼンネンド</t>
    </rPh>
    <rPh sb="11" eb="13">
      <t>レイワ</t>
    </rPh>
    <rPh sb="14" eb="16">
      <t>ネンド</t>
    </rPh>
    <rPh sb="17" eb="19">
      <t>イチブ</t>
    </rPh>
    <rPh sb="19" eb="21">
      <t>シセツ</t>
    </rPh>
    <rPh sb="56" eb="58">
      <t>レイワ</t>
    </rPh>
    <rPh sb="59" eb="60">
      <t>ネン</t>
    </rPh>
    <rPh sb="60" eb="61">
      <t>ド</t>
    </rPh>
    <rPh sb="68" eb="70">
      <t>ジョウショウ</t>
    </rPh>
    <rPh sb="84" eb="86">
      <t>ゲンショウ</t>
    </rPh>
    <rPh sb="91" eb="92">
      <t>クワ</t>
    </rPh>
    <rPh sb="101" eb="103">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</si>
</sst>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B104-4DA0-9DED-E8749746861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46586</c:v>
                </c:pt>
                <c:pt idx="1">
                  <c:v>32910</c:v>
                </c:pt>
                <c:pt idx="2">
                  <c:v>46997</c:v>
                </c:pt>
                <c:pt idx="3">
                  <c:v>38661</c:v>
                </c:pt>
                <c:pt idx="4">
                  <c:v>26854</c:v>
                </c:pt>
              </c:numCache>
            </c:numRef>
          </c:val>
          <c:smooth val="0"/>
          <c:extLst>
            <c:ext xmlns:c16="http://schemas.microsoft.com/office/drawing/2014/chart" uri="{C3380CC4-5D6E-409C-BE32-E72D297353CC}">
              <c16:uniqueId val="{00000001-B104-4DA0-9DED-E8749746861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4.6500000000000004</c:v>
                </c:pt>
                <c:pt idx="1">
                  <c:v>5.68</c:v>
                </c:pt>
                <c:pt idx="2">
                  <c:v>7.98</c:v>
                </c:pt>
                <c:pt idx="3">
                  <c:v>5.95</c:v>
                </c:pt>
                <c:pt idx="4">
                  <c:v>6.21</c:v>
                </c:pt>
              </c:numCache>
            </c:numRef>
          </c:val>
          <c:extLst>
            <c:ext xmlns:c16="http://schemas.microsoft.com/office/drawing/2014/chart" uri="{C3380CC4-5D6E-409C-BE32-E72D297353CC}">
              <c16:uniqueId val="{00000000-5EF5-4440-82D4-B6C2D04BFE4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13.1</c:v>
                </c:pt>
                <c:pt idx="1">
                  <c:v>15.6</c:v>
                </c:pt>
                <c:pt idx="2">
                  <c:v>14.53</c:v>
                </c:pt>
                <c:pt idx="3">
                  <c:v>14.4</c:v>
                </c:pt>
                <c:pt idx="4">
                  <c:v>14.51</c:v>
                </c:pt>
              </c:numCache>
            </c:numRef>
          </c:val>
          <c:extLst>
            <c:ext xmlns:c16="http://schemas.microsoft.com/office/drawing/2014/chart" uri="{C3380CC4-5D6E-409C-BE32-E72D297353CC}">
              <c16:uniqueId val="{00000001-5EF5-4440-82D4-B6C2D04BFE4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-0.46</c:v>
                </c:pt>
                <c:pt idx="1">
                  <c:v>3.78</c:v>
                </c:pt>
                <c:pt idx="2">
                  <c:v>0.66</c:v>
                </c:pt>
                <c:pt idx="3">
                  <c:v>-1.08</c:v>
                </c:pt>
                <c:pt idx="4">
                  <c:v>1.06</c:v>
                </c:pt>
              </c:numCache>
            </c:numRef>
          </c:val>
          <c:smooth val="0"/>
          <c:extLst>
            <c:ext xmlns:c16="http://schemas.microsoft.com/office/drawing/2014/chart" uri="{C3380CC4-5D6E-409C-BE32-E72D297353CC}">
              <c16:uniqueId val="{00000002-5EF5-4440-82D4-B6C2D04BFE4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9AFE-4FD5-B187-06F8E6A551C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AFE-4FD5-B187-06F8E6A551C0}"/>
            </c:ext>
          </c:extLst>
        </c:ser>
        <c:ser>
          <c:idx val="2"/>
          <c:order val="2"/>
          <c:tx>
            <c:strRef>
              <c:f>データシート!$A$29</c:f>
              <c:strCache>
                <c:ptCount val="1"/>
                <c:pt idx="0">
                  <c:v>墓園事業費特別会計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7.0000000000000007E-2</c:v>
                </c:pt>
                <c:pt idx="2">
                  <c:v>#N/A</c:v>
                </c:pt>
                <c:pt idx="3">
                  <c:v>0.05</c:v>
                </c:pt>
                <c:pt idx="4">
                  <c:v>#N/A</c:v>
                </c:pt>
                <c:pt idx="5">
                  <c:v>0.04</c:v>
                </c:pt>
                <c:pt idx="6">
                  <c:v>#N/A</c:v>
                </c:pt>
                <c:pt idx="7">
                  <c:v>7.0000000000000007E-2</c:v>
                </c:pt>
                <c:pt idx="8">
                  <c:v>#N/A</c:v>
                </c:pt>
                <c:pt idx="9">
                  <c:v>0.05</c:v>
                </c:pt>
              </c:numCache>
            </c:numRef>
          </c:val>
          <c:extLst>
            <c:ext xmlns:c16="http://schemas.microsoft.com/office/drawing/2014/chart" uri="{C3380CC4-5D6E-409C-BE32-E72D297353CC}">
              <c16:uniqueId val="{00000002-9AFE-4FD5-B187-06F8E6A551C0}"/>
            </c:ext>
          </c:extLst>
        </c:ser>
        <c:ser>
          <c:idx val="3"/>
          <c:order val="3"/>
          <c:tx>
            <c:strRef>
              <c:f>データシート!$A$30</c:f>
              <c:strCache>
                <c:ptCount val="1"/>
                <c:pt idx="0">
                  <c:v>後期高齢者医療事業費特別会計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0.15</c:v>
                </c:pt>
                <c:pt idx="2">
                  <c:v>#N/A</c:v>
                </c:pt>
                <c:pt idx="3">
                  <c:v>0.12</c:v>
                </c:pt>
                <c:pt idx="4">
                  <c:v>#N/A</c:v>
                </c:pt>
                <c:pt idx="5">
                  <c:v>0.13</c:v>
                </c:pt>
                <c:pt idx="6">
                  <c:v>#N/A</c:v>
                </c:pt>
                <c:pt idx="7">
                  <c:v>0.16</c:v>
                </c:pt>
                <c:pt idx="8">
                  <c:v>#N/A</c:v>
                </c:pt>
                <c:pt idx="9">
                  <c:v>0.14000000000000001</c:v>
                </c:pt>
              </c:numCache>
            </c:numRef>
          </c:val>
          <c:extLst>
            <c:ext xmlns:c16="http://schemas.microsoft.com/office/drawing/2014/chart" uri="{C3380CC4-5D6E-409C-BE32-E72D297353CC}">
              <c16:uniqueId val="{00000003-9AFE-4FD5-B187-06F8E6A551C0}"/>
            </c:ext>
          </c:extLst>
        </c:ser>
        <c:ser>
          <c:idx val="4"/>
          <c:order val="4"/>
          <c:tx>
            <c:strRef>
              <c:f>データシート!$A$31</c:f>
              <c:strCache>
                <c:ptCount val="1"/>
                <c:pt idx="0">
                  <c:v>国民健康保険事業費特別会計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0.9</c:v>
                </c:pt>
                <c:pt idx="2">
                  <c:v>#N/A</c:v>
                </c:pt>
                <c:pt idx="3">
                  <c:v>1.1100000000000001</c:v>
                </c:pt>
                <c:pt idx="4">
                  <c:v>#N/A</c:v>
                </c:pt>
                <c:pt idx="5">
                  <c:v>1.19</c:v>
                </c:pt>
                <c:pt idx="6">
                  <c:v>#N/A</c:v>
                </c:pt>
                <c:pt idx="7">
                  <c:v>0.89</c:v>
                </c:pt>
                <c:pt idx="8">
                  <c:v>#N/A</c:v>
                </c:pt>
                <c:pt idx="9">
                  <c:v>0.15</c:v>
                </c:pt>
              </c:numCache>
            </c:numRef>
          </c:val>
          <c:extLst>
            <c:ext xmlns:c16="http://schemas.microsoft.com/office/drawing/2014/chart" uri="{C3380CC4-5D6E-409C-BE32-E72D297353CC}">
              <c16:uniqueId val="{00000004-9AFE-4FD5-B187-06F8E6A551C0}"/>
            </c:ext>
          </c:extLst>
        </c:ser>
        <c:ser>
          <c:idx val="5"/>
          <c:order val="5"/>
          <c:tx>
            <c:strRef>
              <c:f>データシート!$A$32</c:f>
              <c:strCache>
                <c:ptCount val="1"/>
                <c:pt idx="0">
                  <c:v>介護保険事業費特別会計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c:v>
                </c:pt>
                <c:pt idx="2">
                  <c:v>#N/A</c:v>
                </c:pt>
                <c:pt idx="3">
                  <c:v>0.51</c:v>
                </c:pt>
                <c:pt idx="4">
                  <c:v>#N/A</c:v>
                </c:pt>
                <c:pt idx="5">
                  <c:v>0.67</c:v>
                </c:pt>
                <c:pt idx="6">
                  <c:v>#N/A</c:v>
                </c:pt>
                <c:pt idx="7">
                  <c:v>0.41</c:v>
                </c:pt>
                <c:pt idx="8">
                  <c:v>#N/A</c:v>
                </c:pt>
                <c:pt idx="9">
                  <c:v>0.26</c:v>
                </c:pt>
              </c:numCache>
            </c:numRef>
          </c:val>
          <c:extLst>
            <c:ext xmlns:c16="http://schemas.microsoft.com/office/drawing/2014/chart" uri="{C3380CC4-5D6E-409C-BE32-E72D297353CC}">
              <c16:uniqueId val="{00000005-9AFE-4FD5-B187-06F8E6A551C0}"/>
            </c:ext>
          </c:extLst>
        </c:ser>
        <c:ser>
          <c:idx val="6"/>
          <c:order val="6"/>
          <c:tx>
            <c:strRef>
              <c:f>データシート!$A$33</c:f>
              <c:strCache>
                <c:ptCount val="1"/>
                <c:pt idx="0">
                  <c:v>北部第二（三地区）土地区画整理事業費特別会計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0.59</c:v>
                </c:pt>
                <c:pt idx="2">
                  <c:v>#N/A</c:v>
                </c:pt>
                <c:pt idx="3">
                  <c:v>0.51</c:v>
                </c:pt>
                <c:pt idx="4">
                  <c:v>#N/A</c:v>
                </c:pt>
                <c:pt idx="5">
                  <c:v>0.36</c:v>
                </c:pt>
                <c:pt idx="6">
                  <c:v>#N/A</c:v>
                </c:pt>
                <c:pt idx="7">
                  <c:v>0.37</c:v>
                </c:pt>
                <c:pt idx="8">
                  <c:v>#N/A</c:v>
                </c:pt>
                <c:pt idx="9">
                  <c:v>0.73</c:v>
                </c:pt>
              </c:numCache>
            </c:numRef>
          </c:val>
          <c:extLst>
            <c:ext xmlns:c16="http://schemas.microsoft.com/office/drawing/2014/chart" uri="{C3380CC4-5D6E-409C-BE32-E72D297353CC}">
              <c16:uniqueId val="{00000006-9AFE-4FD5-B187-06F8E6A551C0}"/>
            </c:ext>
          </c:extLst>
        </c:ser>
        <c:ser>
          <c:idx val="7"/>
          <c:order val="7"/>
          <c:tx>
            <c:strRef>
              <c:f>データシート!$A$34</c:f>
              <c:strCache>
                <c:ptCount val="1"/>
                <c:pt idx="0">
                  <c:v>下水道事業費特別会計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1.26</c:v>
                </c:pt>
                <c:pt idx="2">
                  <c:v>#N/A</c:v>
                </c:pt>
                <c:pt idx="3">
                  <c:v>1.94</c:v>
                </c:pt>
                <c:pt idx="4">
                  <c:v>#N/A</c:v>
                </c:pt>
                <c:pt idx="5">
                  <c:v>2.39</c:v>
                </c:pt>
                <c:pt idx="6">
                  <c:v>#N/A</c:v>
                </c:pt>
                <c:pt idx="7">
                  <c:v>2.54</c:v>
                </c:pt>
                <c:pt idx="8">
                  <c:v>#N/A</c:v>
                </c:pt>
                <c:pt idx="9">
                  <c:v>2.71</c:v>
                </c:pt>
              </c:numCache>
            </c:numRef>
          </c:val>
          <c:extLst>
            <c:ext xmlns:c16="http://schemas.microsoft.com/office/drawing/2014/chart" uri="{C3380CC4-5D6E-409C-BE32-E72D297353CC}">
              <c16:uniqueId val="{00000007-9AFE-4FD5-B187-06F8E6A551C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4.54</c:v>
                </c:pt>
                <c:pt idx="2">
                  <c:v>#N/A</c:v>
                </c:pt>
                <c:pt idx="3">
                  <c:v>5.54</c:v>
                </c:pt>
                <c:pt idx="4">
                  <c:v>#N/A</c:v>
                </c:pt>
                <c:pt idx="5">
                  <c:v>7.85</c:v>
                </c:pt>
                <c:pt idx="6">
                  <c:v>#N/A</c:v>
                </c:pt>
                <c:pt idx="7">
                  <c:v>5.84</c:v>
                </c:pt>
                <c:pt idx="8">
                  <c:v>#N/A</c:v>
                </c:pt>
                <c:pt idx="9">
                  <c:v>6.06</c:v>
                </c:pt>
              </c:numCache>
            </c:numRef>
          </c:val>
          <c:extLst>
            <c:ext xmlns:c16="http://schemas.microsoft.com/office/drawing/2014/chart" uri="{C3380CC4-5D6E-409C-BE32-E72D297353CC}">
              <c16:uniqueId val="{00000008-9AFE-4FD5-B187-06F8E6A551C0}"/>
            </c:ext>
          </c:extLst>
        </c:ser>
        <c:ser>
          <c:idx val="9"/>
          <c:order val="9"/>
          <c:tx>
            <c:strRef>
              <c:f>データシート!$A$36</c:f>
              <c:strCache>
                <c:ptCount val="1"/>
                <c:pt idx="0">
                  <c:v>市民病院事業会計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6.2</c:v>
                </c:pt>
                <c:pt idx="2">
                  <c:v>#N/A</c:v>
                </c:pt>
                <c:pt idx="3">
                  <c:v>6.64</c:v>
                </c:pt>
                <c:pt idx="4">
                  <c:v>#N/A</c:v>
                </c:pt>
                <c:pt idx="5">
                  <c:v>8.68</c:v>
                </c:pt>
                <c:pt idx="6">
                  <c:v>#N/A</c:v>
                </c:pt>
                <c:pt idx="7">
                  <c:v>9.8800000000000008</c:v>
                </c:pt>
                <c:pt idx="8">
                  <c:v>#N/A</c:v>
                </c:pt>
                <c:pt idx="9">
                  <c:v>9.3699999999999992</c:v>
                </c:pt>
              </c:numCache>
            </c:numRef>
          </c:val>
          <c:extLst>
            <c:ext xmlns:c16="http://schemas.microsoft.com/office/drawing/2014/chart" uri="{C3380CC4-5D6E-409C-BE32-E72D297353CC}">
              <c16:uniqueId val="{00000009-9AFE-4FD5-B187-06F8E6A551C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10211</c:v>
                </c:pt>
                <c:pt idx="5">
                  <c:v>9852</c:v>
                </c:pt>
                <c:pt idx="8">
                  <c:v>9483</c:v>
                </c:pt>
                <c:pt idx="11">
                  <c:v>8694</c:v>
                </c:pt>
                <c:pt idx="14">
                  <c:v>8433</c:v>
                </c:pt>
              </c:numCache>
            </c:numRef>
          </c:val>
          <c:extLst>
            <c:ext xmlns:c16="http://schemas.microsoft.com/office/drawing/2014/chart" uri="{C3380CC4-5D6E-409C-BE32-E72D297353CC}">
              <c16:uniqueId val="{00000000-7EC9-424B-85EA-5839B89976A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EC9-424B-85EA-5839B89976A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707</c:v>
                </c:pt>
                <c:pt idx="3">
                  <c:v>1323</c:v>
                </c:pt>
                <c:pt idx="6">
                  <c:v>1516</c:v>
                </c:pt>
                <c:pt idx="9">
                  <c:v>906</c:v>
                </c:pt>
                <c:pt idx="12">
                  <c:v>667</c:v>
                </c:pt>
              </c:numCache>
            </c:numRef>
          </c:val>
          <c:extLst>
            <c:ext xmlns:c16="http://schemas.microsoft.com/office/drawing/2014/chart" uri="{C3380CC4-5D6E-409C-BE32-E72D297353CC}">
              <c16:uniqueId val="{00000002-7EC9-424B-85EA-5839B89976A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EC9-424B-85EA-5839B89976A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3041</c:v>
                </c:pt>
                <c:pt idx="3">
                  <c:v>2732</c:v>
                </c:pt>
                <c:pt idx="6">
                  <c:v>2703</c:v>
                </c:pt>
                <c:pt idx="9">
                  <c:v>2605</c:v>
                </c:pt>
                <c:pt idx="12">
                  <c:v>2560</c:v>
                </c:pt>
              </c:numCache>
            </c:numRef>
          </c:val>
          <c:extLst>
            <c:ext xmlns:c16="http://schemas.microsoft.com/office/drawing/2014/chart" uri="{C3380CC4-5D6E-409C-BE32-E72D297353CC}">
              <c16:uniqueId val="{00000004-7EC9-424B-85EA-5839B89976A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EC9-424B-85EA-5839B89976A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EC9-424B-85EA-5839B89976A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8812</c:v>
                </c:pt>
                <c:pt idx="3">
                  <c:v>9037</c:v>
                </c:pt>
                <c:pt idx="6">
                  <c:v>9464</c:v>
                </c:pt>
                <c:pt idx="9">
                  <c:v>9691</c:v>
                </c:pt>
                <c:pt idx="12">
                  <c:v>9649</c:v>
                </c:pt>
              </c:numCache>
            </c:numRef>
          </c:val>
          <c:extLst>
            <c:ext xmlns:c16="http://schemas.microsoft.com/office/drawing/2014/chart" uri="{C3380CC4-5D6E-409C-BE32-E72D297353CC}">
              <c16:uniqueId val="{00000007-7EC9-424B-85EA-5839B89976A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2349</c:v>
                </c:pt>
                <c:pt idx="2">
                  <c:v>#N/A</c:v>
                </c:pt>
                <c:pt idx="3">
                  <c:v>#N/A</c:v>
                </c:pt>
                <c:pt idx="4">
                  <c:v>3240</c:v>
                </c:pt>
                <c:pt idx="5">
                  <c:v>#N/A</c:v>
                </c:pt>
                <c:pt idx="6">
                  <c:v>#N/A</c:v>
                </c:pt>
                <c:pt idx="7">
                  <c:v>4200</c:v>
                </c:pt>
                <c:pt idx="8">
                  <c:v>#N/A</c:v>
                </c:pt>
                <c:pt idx="9">
                  <c:v>#N/A</c:v>
                </c:pt>
                <c:pt idx="10">
                  <c:v>4508</c:v>
                </c:pt>
                <c:pt idx="11">
                  <c:v>#N/A</c:v>
                </c:pt>
                <c:pt idx="12">
                  <c:v>#N/A</c:v>
                </c:pt>
                <c:pt idx="13">
                  <c:v>4443</c:v>
                </c:pt>
                <c:pt idx="14">
                  <c:v>#N/A</c:v>
                </c:pt>
              </c:numCache>
            </c:numRef>
          </c:val>
          <c:smooth val="0"/>
          <c:extLst>
            <c:ext xmlns:c16="http://schemas.microsoft.com/office/drawing/2014/chart" uri="{C3380CC4-5D6E-409C-BE32-E72D297353CC}">
              <c16:uniqueId val="{00000008-7EC9-424B-85EA-5839B89976A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51020</c:v>
                </c:pt>
                <c:pt idx="5">
                  <c:v>48313</c:v>
                </c:pt>
                <c:pt idx="8">
                  <c:v>45675</c:v>
                </c:pt>
                <c:pt idx="11">
                  <c:v>43654</c:v>
                </c:pt>
                <c:pt idx="14">
                  <c:v>40602</c:v>
                </c:pt>
              </c:numCache>
            </c:numRef>
          </c:val>
          <c:extLst>
            <c:ext xmlns:c16="http://schemas.microsoft.com/office/drawing/2014/chart" uri="{C3380CC4-5D6E-409C-BE32-E72D297353CC}">
              <c16:uniqueId val="{00000000-55FD-43D6-8497-10DF6371E19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31293</c:v>
                </c:pt>
                <c:pt idx="5">
                  <c:v>29097</c:v>
                </c:pt>
                <c:pt idx="8">
                  <c:v>29609</c:v>
                </c:pt>
                <c:pt idx="11">
                  <c:v>27772</c:v>
                </c:pt>
                <c:pt idx="14">
                  <c:v>27056</c:v>
                </c:pt>
              </c:numCache>
            </c:numRef>
          </c:val>
          <c:extLst>
            <c:ext xmlns:c16="http://schemas.microsoft.com/office/drawing/2014/chart" uri="{C3380CC4-5D6E-409C-BE32-E72D297353CC}">
              <c16:uniqueId val="{00000001-55FD-43D6-8497-10DF6371E19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21857</c:v>
                </c:pt>
                <c:pt idx="5">
                  <c:v>22858</c:v>
                </c:pt>
                <c:pt idx="8">
                  <c:v>22069</c:v>
                </c:pt>
                <c:pt idx="11">
                  <c:v>24314</c:v>
                </c:pt>
                <c:pt idx="14">
                  <c:v>25692</c:v>
                </c:pt>
              </c:numCache>
            </c:numRef>
          </c:val>
          <c:extLst>
            <c:ext xmlns:c16="http://schemas.microsoft.com/office/drawing/2014/chart" uri="{C3380CC4-5D6E-409C-BE32-E72D297353CC}">
              <c16:uniqueId val="{00000002-55FD-43D6-8497-10DF6371E19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5FD-43D6-8497-10DF6371E19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5FD-43D6-8497-10DF6371E19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12</c:v>
                </c:pt>
                <c:pt idx="3">
                  <c:v>9</c:v>
                </c:pt>
                <c:pt idx="6">
                  <c:v>7</c:v>
                </c:pt>
                <c:pt idx="9">
                  <c:v>4</c:v>
                </c:pt>
                <c:pt idx="12">
                  <c:v>2</c:v>
                </c:pt>
              </c:numCache>
            </c:numRef>
          </c:val>
          <c:extLst>
            <c:ext xmlns:c16="http://schemas.microsoft.com/office/drawing/2014/chart" uri="{C3380CC4-5D6E-409C-BE32-E72D297353CC}">
              <c16:uniqueId val="{00000005-55FD-43D6-8497-10DF6371E19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17331</c:v>
                </c:pt>
                <c:pt idx="3">
                  <c:v>16526</c:v>
                </c:pt>
                <c:pt idx="6">
                  <c:v>16707</c:v>
                </c:pt>
                <c:pt idx="9">
                  <c:v>16621</c:v>
                </c:pt>
                <c:pt idx="12">
                  <c:v>17276</c:v>
                </c:pt>
              </c:numCache>
            </c:numRef>
          </c:val>
          <c:extLst>
            <c:ext xmlns:c16="http://schemas.microsoft.com/office/drawing/2014/chart" uri="{C3380CC4-5D6E-409C-BE32-E72D297353CC}">
              <c16:uniqueId val="{00000006-55FD-43D6-8497-10DF6371E19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55FD-43D6-8497-10DF6371E19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34881</c:v>
                </c:pt>
                <c:pt idx="3">
                  <c:v>29416</c:v>
                </c:pt>
                <c:pt idx="6">
                  <c:v>27471</c:v>
                </c:pt>
                <c:pt idx="9">
                  <c:v>25800</c:v>
                </c:pt>
                <c:pt idx="12">
                  <c:v>26067</c:v>
                </c:pt>
              </c:numCache>
            </c:numRef>
          </c:val>
          <c:extLst>
            <c:ext xmlns:c16="http://schemas.microsoft.com/office/drawing/2014/chart" uri="{C3380CC4-5D6E-409C-BE32-E72D297353CC}">
              <c16:uniqueId val="{00000008-55FD-43D6-8497-10DF6371E19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10094</c:v>
                </c:pt>
                <c:pt idx="3">
                  <c:v>8845</c:v>
                </c:pt>
                <c:pt idx="6">
                  <c:v>11945</c:v>
                </c:pt>
                <c:pt idx="9">
                  <c:v>9975</c:v>
                </c:pt>
                <c:pt idx="12">
                  <c:v>10616</c:v>
                </c:pt>
              </c:numCache>
            </c:numRef>
          </c:val>
          <c:extLst>
            <c:ext xmlns:c16="http://schemas.microsoft.com/office/drawing/2014/chart" uri="{C3380CC4-5D6E-409C-BE32-E72D297353CC}">
              <c16:uniqueId val="{00000009-55FD-43D6-8497-10DF6371E19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79420</c:v>
                </c:pt>
                <c:pt idx="3">
                  <c:v>79493</c:v>
                </c:pt>
                <c:pt idx="6">
                  <c:v>81815</c:v>
                </c:pt>
                <c:pt idx="9">
                  <c:v>82181</c:v>
                </c:pt>
                <c:pt idx="12">
                  <c:v>78803</c:v>
                </c:pt>
              </c:numCache>
            </c:numRef>
          </c:val>
          <c:extLst>
            <c:ext xmlns:c16="http://schemas.microsoft.com/office/drawing/2014/chart" uri="{C3380CC4-5D6E-409C-BE32-E72D297353CC}">
              <c16:uniqueId val="{0000000A-55FD-43D6-8497-10DF6371E19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37566</c:v>
                </c:pt>
                <c:pt idx="2">
                  <c:v>#N/A</c:v>
                </c:pt>
                <c:pt idx="3">
                  <c:v>#N/A</c:v>
                </c:pt>
                <c:pt idx="4">
                  <c:v>34021</c:v>
                </c:pt>
                <c:pt idx="5">
                  <c:v>#N/A</c:v>
                </c:pt>
                <c:pt idx="6">
                  <c:v>#N/A</c:v>
                </c:pt>
                <c:pt idx="7">
                  <c:v>40592</c:v>
                </c:pt>
                <c:pt idx="8">
                  <c:v>#N/A</c:v>
                </c:pt>
                <c:pt idx="9">
                  <c:v>#N/A</c:v>
                </c:pt>
                <c:pt idx="10">
                  <c:v>38843</c:v>
                </c:pt>
                <c:pt idx="11">
                  <c:v>#N/A</c:v>
                </c:pt>
                <c:pt idx="12">
                  <c:v>#N/A</c:v>
                </c:pt>
                <c:pt idx="13">
                  <c:v>39414</c:v>
                </c:pt>
                <c:pt idx="14">
                  <c:v>#N/A</c:v>
                </c:pt>
              </c:numCache>
            </c:numRef>
          </c:val>
          <c:smooth val="0"/>
          <c:extLst>
            <c:ext xmlns:c16="http://schemas.microsoft.com/office/drawing/2014/chart" uri="{C3380CC4-5D6E-409C-BE32-E72D297353CC}">
              <c16:uniqueId val="{0000000B-55FD-43D6-8497-10DF6371E19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12360</c:v>
                </c:pt>
                <c:pt idx="1">
                  <c:v>12837</c:v>
                </c:pt>
                <c:pt idx="2">
                  <c:v>13398</c:v>
                </c:pt>
              </c:numCache>
            </c:numRef>
          </c:val>
          <c:extLst>
            <c:ext xmlns:c16="http://schemas.microsoft.com/office/drawing/2014/chart" uri="{C3380CC4-5D6E-409C-BE32-E72D297353CC}">
              <c16:uniqueId val="{00000000-4207-4242-911F-3D1F2AD3FE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207-4242-911F-3D1F2AD3FE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7655</c:v>
                </c:pt>
                <c:pt idx="1">
                  <c:v>9420</c:v>
                </c:pt>
                <c:pt idx="2">
                  <c:v>10367</c:v>
                </c:pt>
              </c:numCache>
            </c:numRef>
          </c:val>
          <c:extLst>
            <c:ext xmlns:c16="http://schemas.microsoft.com/office/drawing/2014/chart" uri="{C3380CC4-5D6E-409C-BE32-E72D297353CC}">
              <c16:uniqueId val="{00000002-4207-4242-911F-3D1F2AD3FE9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{86775895-5E78-43FE-BFD1-6365926E0763}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7EA-43B3-9A23-819737CA1F7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{6155C81F-860B-4B9C-BEA6-37D1F6407CFB}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7EA-43B3-9A23-819737CA1F7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{6B60AEEE-F9C9-471B-882D-E33AE0B6BCB5}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7EA-43B3-9A23-819737CA1F7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{B3678DD2-8229-45AC-90D6-49AE5A22B771}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7EA-43B3-9A23-819737CA1F7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{AF93FC27-0CA6-4A9B-9FD6-FFECEEF3700D}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7EA-43B3-9A23-819737CA1F7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{6486B104-75DC-407E-A495-68CAEE1C48EE}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7EA-43B3-9A23-819737CA1F7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{232E965F-E2BD-4DC3-8E52-A11FF0F394E2}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7EA-43B3-9A23-819737CA1F7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{89A3497F-84C5-48CC-B9C8-ADB23C0B5718}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7EA-43B3-9A23-819737CA1F7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{56BB47F1-617B-47DB-B405-81E31098A0E9}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7EA-43B3-9A23-819737CA1F7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54.1</c:v>
                </c:pt>
                <c:pt idx="8">
                  <c:v>55.2</c:v>
                </c:pt>
                <c:pt idx="16">
                  <c:v>56.1</c:v>
                </c:pt>
                <c:pt idx="24">
                  <c:v>55.4</c:v>
                </c:pt>
                <c:pt idx="32">
                  <c:v>57.2</c:v>
                </c:pt>
              </c:numCache>
            </c:numRef>
          </c:xVal>
          <c:yVal>
            <c:numRef>
              <c:f>公会計指標分析・財政指標組合せ分析表!$BP$51:$DC$51</c:f>
              <c:numCache>
                <c:formatCode>#,##0.0;"▲ "#,##0.0</c:formatCode>
                <c:ptCount val="40"/>
                <c:pt idx="0">
                  <c:v>47.1</c:v>
                </c:pt>
                <c:pt idx="8">
                  <c:v>41.9</c:v>
                </c:pt>
                <c:pt idx="16">
                  <c:v>51.2</c:v>
                </c:pt>
                <c:pt idx="24">
                  <c:v>46.4</c:v>
                </c:pt>
                <c:pt idx="32">
                  <c:v>45.2</c:v>
                </c:pt>
              </c:numCache>
            </c:numRef>
          </c:yVal>
          <c:smooth val="0"/>
          <c:extLst>
            <c:ext xmlns:c16="http://schemas.microsoft.com/office/drawing/2014/chart" uri="{C3380CC4-5D6E-409C-BE32-E72D297353CC}">
              <c16:uniqueId val="{00000009-17EA-43B3-9A23-819737CA1F7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{8218D3F2-0F1B-4015-A118-56CA6608F012}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7EA-43B3-9A23-819737CA1F7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{834F1516-C559-423A-BECB-95E25869200E}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7EA-43B3-9A23-819737CA1F7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{CCCD58EF-EFE5-47B4-8965-077D499BFB57}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7EA-43B3-9A23-819737CA1F7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{D5F45C9E-E4ED-408B-B1CD-0A1FADAAC1BC}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7EA-43B3-9A23-819737CA1F7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{A4231DE0-6919-4BA9-BA2B-E0E13698B088}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7EA-43B3-9A23-819737CA1F7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{A93B3F82-D5A1-4BA9-8764-7065417B1CCC}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7EA-43B3-9A23-819737CA1F7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{6B71E5A9-6C77-4A69-981E-5C82A7BF6970}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7EA-43B3-9A23-819737CA1F7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{3E922E6C-FA89-48ED-B988-ACD974DB64C5}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7EA-43B3-9A23-819737CA1F7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{792728A0-BDA5-4CD4-9FB1-D4B8B12F0E53}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7EA-43B3-9A23-819737CA1F7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17EA-43B3-9A23-819737CA1F70}"/>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{8D490E3E-7217-47D6-BF27-96E0C6183737}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0A5-453E-81CF-16A25478ECE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{0CEC40FF-9447-4399-A26A-BC025CFC866C}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0A5-453E-81CF-16A25478ECE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{98705E19-438E-490C-A564-8D4FA6D514F5}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0A5-453E-81CF-16A25478ECE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{85E8C63F-4286-4693-8787-1067FCB56AAA}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0A5-453E-81CF-16A25478ECE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{B8FDF837-C830-4D1C-9697-33B341B01D48}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0A5-453E-81CF-16A25478ECE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{BD67BAEE-6A33-4134-AACD-100002FC7C84}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0A5-453E-81CF-16A25478ECE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{87622E3A-C88F-4557-8D9A-4204782BFD9E}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0A5-453E-81CF-16A25478ECE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{54DD4AB8-CDEC-4FD2-9A97-975A37C6924E}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0A5-453E-81CF-16A25478ECE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{1E3707B2-40E5-4926-BA9E-43F3F13B85E5}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0A5-453E-81CF-16A25478ECE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2.2999999999999998</c:v>
                </c:pt>
                <c:pt idx="8">
                  <c:v>3.2</c:v>
                </c:pt>
                <c:pt idx="16">
                  <c:v>4</c:v>
                </c:pt>
                <c:pt idx="24">
                  <c:v>4.8</c:v>
                </c:pt>
                <c:pt idx="32">
                  <c:v>5.2</c:v>
                </c:pt>
              </c:numCache>
            </c:numRef>
          </c:xVal>
          <c:yVal>
            <c:numRef>
              <c:f>公会計指標分析・財政指標組合せ分析表!$BP$73:$DC$73</c:f>
              <c:numCache>
                <c:formatCode>#,##0.0;"▲ "#,##0.0</c:formatCode>
                <c:ptCount val="40"/>
                <c:pt idx="0">
                  <c:v>47.1</c:v>
                </c:pt>
                <c:pt idx="8">
                  <c:v>41.9</c:v>
                </c:pt>
                <c:pt idx="16">
                  <c:v>51.2</c:v>
                </c:pt>
                <c:pt idx="24">
                  <c:v>46.4</c:v>
                </c:pt>
                <c:pt idx="32">
                  <c:v>45.2</c:v>
                </c:pt>
              </c:numCache>
            </c:numRef>
          </c:yVal>
          <c:smooth val="0"/>
          <c:extLst>
            <c:ext xmlns:c16="http://schemas.microsoft.com/office/drawing/2014/chart" uri="{C3380CC4-5D6E-409C-BE32-E72D297353CC}">
              <c16:uniqueId val="{00000009-10A5-453E-81CF-16A25478ECE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{38EA216E-E661-42C5-A5F8-B1E6A5ECE425}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0A5-453E-81CF-16A25478ECE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{1AA0DF86-73DC-4E35-AAAB-8AD03E1CFD62}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0A5-453E-81CF-16A25478ECE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{19F79C6D-CD5D-4392-8694-671E1569F12D}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0A5-453E-81CF-16A25478ECE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{9582B2D9-3E65-47AB-A5A9-2B61DE561B3A}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0A5-453E-81CF-16A25478ECE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{BCB793C2-136B-421D-916F-5B162096D366}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0A5-453E-81CF-16A25478ECE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{EB0504D3-B358-4C8D-9293-E680A2B14FC4}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0A5-453E-81CF-16A25478ECE4}"/>
                </c:ext>
              </c:extLst>
            </c:dLbl>
            <c:dLbl>
              <c:idx val="16"/>
              <c:layout>
                <c:manualLayout>
                  <c:x val="0"/>
                  <c:y val="4.2764710354837674E-3"/>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{B33819F8-DC63-420A-9F77-7C1A6350EC5D}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0A5-453E-81CF-16A25478ECE4}"/>
                </c:ext>
              </c:extLst>
            </c:dLbl>
            <c:dLbl>
              <c:idx val="24"/>
              <c:layout>
                <c:manualLayout>
                  <c:x val="0"/>
                  <c:y val="1.629538730891762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{6F9C9E49-8816-4578-B4E2-EF7D944457B9}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0A5-453E-81CF-16A25478ECE4}"/>
                </c:ext>
              </c:extLst>
            </c:dLbl>
            <c:dLbl>
              <c:idx val="32"/>
              <c:layout>
                <c:manualLayout>
                  <c:x val="0"/>
                  <c:y val="-2.0572029588186137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{5B89AD6B-1C22-4F00-AD85-A00761EC98A8}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0A5-453E-81CF-16A25478ECE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10A5-453E-81CF-16A25478ECE4}"/>
            </c:ext>
          </c:extLst>
        </c:ser>
        <c:dLbls>
          <c:showLegendKey val="0"/>
          <c:showVal val="1"/>
          <c:showCatName val="0"/>
          <c:showSerName val="0"/>
          <c:showPercent val="0"/>
          <c:showBubbleSize val="0"/>
        </c:dLbls>
        <c:axId val="84219776"/>
        <c:axId val="84234240"/>
      </c:scatterChart>
      <c:valAx>
        <c:axId val="84219776"/>
        <c:scaling>
          <c:orientation val="maxMin"/>
          <c:max val="6"/>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近年の実質公債費比率の分子は増加傾向にあったが、令和５年度においては減少に転じた。その主な要因は老朽化に伴う庁舎整備事業等により毎年増加していた元利償還金に歯止めがかかったこと、債務負担行為に基づく支出額が減少したことである。</a:t>
          </a:r>
          <a:endParaRPr lang="ja-JP" altLang="ja-JP" sz="1400">
            <a:effectLst/>
          </a:endParaRPr>
        </a:p>
        <a:p>
          <a:r>
            <a:rPr kumimoji="1" lang="ja-JP" altLang="ja-JP" sz="1100">
              <a:solidFill>
                <a:schemeClr val="dk1"/>
              </a:solidFill>
              <a:effectLst/>
              <a:latin typeface="+mn-lt"/>
              <a:ea typeface="+mn-ea"/>
              <a:cs typeface="+mn-cs"/>
            </a:rPr>
            <a:t>　引き続き、計画的な借入等による健全財政に努める。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この５年において、将来負担額は横ばいからやや減少傾向にあり、充当可能財源等は微減を続けている。これにより、将来負担比率の分子については微増傾向となっている。</a:t>
          </a:r>
          <a:endParaRPr lang="ja-JP" altLang="ja-JP" sz="1400">
            <a:effectLst/>
          </a:endParaRPr>
        </a:p>
        <a:p>
          <a:r>
            <a:rPr lang="ja-JP" altLang="ja-JP" sz="1100">
              <a:solidFill>
                <a:schemeClr val="dk1"/>
              </a:solidFill>
              <a:effectLst/>
              <a:latin typeface="+mn-lt"/>
              <a:ea typeface="+mn-ea"/>
              <a:cs typeface="+mn-cs"/>
            </a:rPr>
            <a:t>　近年の状況では、老朽化に伴う庁舎整備事業を行っており、平成２９年度から令和元年度にかけては本庁舎、令和３年度は分庁舎、令和４年度は環境事業所の建設事業に伴う借入などにより、一般会計等に係る地方債の現在高が増加していたが、令和５年度において償還額が借入額を上回ったため減少に転じた。</a:t>
          </a:r>
          <a:endParaRPr lang="ja-JP" altLang="ja-JP" sz="1400">
            <a:effectLst/>
          </a:endParaRPr>
        </a:p>
        <a:p>
          <a:r>
            <a:rPr lang="ja-JP" altLang="ja-JP" sz="1100">
              <a:solidFill>
                <a:schemeClr val="dk1"/>
              </a:solidFill>
              <a:effectLst/>
              <a:latin typeface="+mn-lt"/>
              <a:ea typeface="+mn-ea"/>
              <a:cs typeface="+mn-cs"/>
            </a:rPr>
            <a:t>　債務負担行為に基づく支出予定については、依頼土地の買い戻しや公共施設整備事業費が減少する一方で新たに道路、学校及び公園に係る債務負担行為を設定したことで増加した。</a:t>
          </a:r>
          <a:endParaRPr lang="ja-JP" altLang="ja-JP" sz="1400">
            <a:effectLst/>
          </a:endParaRPr>
        </a:p>
        <a:p>
          <a:r>
            <a:rPr lang="ja-JP" altLang="ja-JP" sz="1100">
              <a:solidFill>
                <a:schemeClr val="dk1"/>
              </a:solidFill>
              <a:effectLst/>
              <a:latin typeface="+mn-lt"/>
              <a:ea typeface="+mn-ea"/>
              <a:cs typeface="+mn-cs"/>
            </a:rPr>
            <a:t>　また、公営企業債等繰入見込額については、下水道事業費特別会計の元金が毎年減少傾向に、市民病院事業会計の元金が毎年増加傾向にあるなか、令和５年度は増加が上回った。</a:t>
          </a:r>
          <a:endParaRPr lang="ja-JP" altLang="ja-JP" sz="1400">
            <a:effectLst/>
          </a:endParaRPr>
        </a:p>
        <a:p>
          <a:r>
            <a:rPr lang="ja-JP" altLang="ja-JP" sz="1100">
              <a:solidFill>
                <a:schemeClr val="dk1"/>
              </a:solidFill>
              <a:effectLst/>
              <a:latin typeface="+mn-lt"/>
              <a:ea typeface="+mn-ea"/>
              <a:cs typeface="+mn-cs"/>
            </a:rPr>
            <a:t>　引き続き、適正な地方債発行水準の見極めに努める。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神奈川県藤沢市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鵠南小学校改築事業等への公共施設整備基金の充当を行うものの、財政調整基金への積み立て等により、基金全体額として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1,508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計画的な公共施設再整備に向けて、公共施設整備基金への一定期間における確実な積み立てを行うとともに、緊急的な行政需要に対応し得るよう、決算剰余金の残余については、できる限り財政調整基金への積み立てを行う。</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また、特定目的基金については、ふるさと納税制度における寄附の獲得に努めるとともに、市民からの寄附風土の醸成を図るよう取り組む。</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・公共施設整備基金：庁舎、教育施設その他公用又は公共用に供する施設の整備を図る。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・大庭台墓園基金：大庭台墓園の整備及び管理並びに大庭台墓園の運営に特に関連があると認められる施設の整備を推進する。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・みどり基金：緑地を市民共有の財産として保全するとともに、緑化の推進を図る。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・愛の輪福祉基金：社会福祉に関するボランティア活動の振興等により社会福祉の増進を図る。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・災害復興基金：大規模かつ重大な災害が発生した場合における市民生活の復興を迅速かつ円滑に進める。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：施設整備事業等への充当額を上回る積み立て</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により、</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837</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大庭台墓園基金：一般財源となる永代使用料等からの積み立てにより、</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52</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・みどり基金：</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緑地新設の事業</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への充当により、</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73</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減</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・愛の輪福祉基金：</a:t>
          </a:r>
          <a:r>
            <a:rPr kumimoji="1" lang="ja-JP" altLang="en-US" sz="1300" b="0" i="0" u="none" baseline="0">
              <a:solidFill>
                <a:sysClr val="windowText" lastClr="000000"/>
              </a:solidFill>
              <a:effectLst/>
              <a:latin typeface="ＭＳ ゴシック" panose="020B0609070205080204" pitchFamily="49" charset="-128"/>
              <a:ea typeface="ＭＳ ゴシック" panose="020B0609070205080204" pitchFamily="49" charset="-128"/>
              <a:cs typeface="+mn-cs"/>
            </a:rPr>
            <a:t>地域の縁側等地域づくり活動支援事業等への充当により、</a:t>
          </a:r>
          <a:r>
            <a:rPr kumimoji="1" lang="en-US" altLang="ja-JP" sz="1300" b="0" i="0" u="none" baseline="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ja-JP" sz="1300" b="0" i="0" u="none"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b="0" i="0" u="none" baseline="0">
              <a:solidFill>
                <a:sysClr val="windowText" lastClr="000000"/>
              </a:solidFill>
              <a:effectLst/>
              <a:latin typeface="ＭＳ ゴシック" panose="020B0609070205080204" pitchFamily="49" charset="-128"/>
              <a:ea typeface="ＭＳ ゴシック" panose="020B0609070205080204" pitchFamily="49" charset="-128"/>
              <a:cs typeface="+mn-cs"/>
            </a:rPr>
            <a:t>減</a:t>
          </a:r>
          <a:r>
            <a:rPr kumimoji="1" lang="ja-JP" altLang="ja-JP" sz="1300" b="0" i="0" u="none"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u="none">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・災害復興基金：</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寄付金の積み立てにより、</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万円の増。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各基金の有する目的を達成するため，ふるさと納税における寄付の拡大に向けた取組を充実し、基金残高の確保に努めていく。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年度は、行政需要の増加に伴い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4,050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年度の決算剰余金等により、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4,611</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百万円を積み立てたものである。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近年の</a:t>
          </a:r>
          <a:r>
            <a:rPr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物価高騰や労務費の上昇及び扶助費の増加</a:t>
          </a:r>
          <a:r>
            <a:rPr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急増する行政需要に対応できるよう、年度間の財源調整機能を活用しながら、決算剰余金については可能な限り積み立てるよう努める。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7FC9510-7F18-4427-B58F-97E01F62E8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1BA5A9B-407F-4369-BD00-DE3E03911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71E6CC29-F569-4798-9AAD-604A7C991EF0}"/>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FAC9EAF7-5241-4188-BF48-944C3DDB0CFC}"/>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E17C409-008F-4A17-B0C3-7E2E5F9883F4}"/>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8917F5C4-8A7E-43B7-B621-A8FFABC3FDA5}"/>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BAD80E0A-4C7E-45B2-9789-EA90F0735063}"/>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85AE0C0-DD20-488A-A9BF-C117BD16796C}"/>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73C54CB9-76F6-4428-9DF4-B81541F4172C}"/>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766CA38-D046-4543-8BE7-33B62C57BE14}"/>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D19022D0-C427-4A7E-95CD-349C14EAAD37}"/>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A1D28CF5-4305-4E67-B433-88CC00C086C6}"/>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445,172
437,138
69.56
175,344,387
169,283,856
5,732,795
92,308,993
78,803,398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E1175C1A-BAD7-457D-B0DF-9B06B9C4F41F}"/>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4C712A90-4661-4906-896B-C9E9320F6FF1}"/>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F9DC7AAF-3D4F-4A5C-BE5E-66E9A9F6C2B0}"/>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D011CB6A-11CD-4762-823B-ECD35AE12AA4}"/>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321550F0-09E1-4308-9EE6-7F49C77E04CA}"/>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852B0256-8761-437E-8430-182F2332CDEA}"/>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8E94A9FC-0638-4FB2-98A3-92E0E8A4D345}"/>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15D97851-AF75-4940-8BF3-84B4592E6DA0}"/>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EFB3F7F1-65B8-4ED3-80A6-33EAB66DD275}"/>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842BE8A1-093E-4791-8A2C-9C2F1628CEEC}"/>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8C37860A-AAB8-40A2-8982-116AF43F92F7}"/>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FF1D9092-EC0A-4E45-B5B7-961986F66983}"/>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E296F59A-69A1-4987-9423-1A84E44EB2D9}"/>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1567299D-813E-4EAF-8C9C-9905C7D53370}"/>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C99CEC7-AABC-42EC-BA82-856177DF2BD9}"/>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D0B167DF-1ECB-4B4B-85AF-CFA3E894D72B}"/>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D88B19C-B354-4417-B931-B7C9B688613E}"/>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B9888C1F-B7A4-40C6-97A1-47BE7079F06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CCBCE82-61E9-42DB-9A77-60BD693D6423}"/>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EEEB5364-3F44-493E-945B-B401C6308D3C}"/>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ADC875D4-3557-4E9F-BF17-C150E55E9003}"/>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C3BDC9ED-3C44-4268-8778-C58F865F7180}"/>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DD7B23BD-AC15-4575-B528-D46798AA4CC8}"/>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ECA97878-BAC7-44CC-98E1-89761D07C81D}"/>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92C92125-3593-437D-9831-4567D433C442}"/>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433A778F-B4F7-4128-AC44-891D0F755D2B}"/>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3522A7F8-9D2F-446C-B8D1-0D9774EBE0F9}"/>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7B83CA2A-AE3B-4F47-B313-FCC95FFE57CD}"/>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CC88A897-7930-4D5E-9B7D-FA54C548EDD9}"/>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98B9B701-7B12-46EC-87D6-0B51BDA1523A}"/>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982020B-A9F1-4FB2-9CB1-ADCFC74EC77B}"/>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57932D52-4760-4D20-A942-E7DC609D81AD}"/>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9D91E03-5519-438A-9A01-DAF05DCAE73C}"/>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E9CEE692-3ECA-4182-A113-CA73B8DEBF3B}"/>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512A98A8-EE86-4ACF-B414-78DB0633D142}"/>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有形固定資産減価償却率については、</a:t>
          </a:r>
          <a:r>
            <a:rPr kumimoji="1" lang="ja-JP" altLang="en-US" sz="1100">
              <a:solidFill>
                <a:schemeClr val="dk1"/>
              </a:solidFill>
              <a:effectLst/>
              <a:latin typeface="+mn-lt"/>
              <a:ea typeface="+mn-ea"/>
              <a:cs typeface="+mn-cs"/>
            </a:rPr>
            <a:t>令和４年度において一部施設の</a:t>
          </a:r>
          <a:r>
            <a:rPr kumimoji="1" lang="ja-JP" altLang="ja-JP" sz="1100">
              <a:solidFill>
                <a:schemeClr val="dk1"/>
              </a:solidFill>
              <a:effectLst/>
              <a:latin typeface="+mn-lt"/>
              <a:ea typeface="+mn-ea"/>
              <a:cs typeface="+mn-cs"/>
            </a:rPr>
            <a:t>更新が行われたことにより減少した</a:t>
          </a:r>
          <a:r>
            <a:rPr kumimoji="1" lang="ja-JP" altLang="en-US" sz="1100">
              <a:solidFill>
                <a:schemeClr val="dk1"/>
              </a:solidFill>
              <a:effectLst/>
              <a:latin typeface="+mn-lt"/>
              <a:ea typeface="+mn-ea"/>
              <a:cs typeface="+mn-cs"/>
            </a:rPr>
            <a:t>が、本年度はまた増加傾向となった。</a:t>
          </a:r>
          <a:r>
            <a:rPr kumimoji="1" lang="ja-JP" altLang="ja-JP" sz="1100">
              <a:solidFill>
                <a:schemeClr val="dk1"/>
              </a:solidFill>
              <a:effectLst/>
              <a:latin typeface="+mn-lt"/>
              <a:ea typeface="+mn-ea"/>
              <a:cs typeface="+mn-cs"/>
            </a:rPr>
            <a:t>類似団体と比較</a:t>
          </a:r>
          <a:r>
            <a:rPr kumimoji="1" lang="ja-JP" altLang="en-US" sz="1100">
              <a:solidFill>
                <a:schemeClr val="dk1"/>
              </a:solidFill>
              <a:effectLst/>
              <a:latin typeface="+mn-lt"/>
              <a:ea typeface="+mn-ea"/>
              <a:cs typeface="+mn-cs"/>
            </a:rPr>
            <a:t>すると、依然</a:t>
          </a:r>
          <a:r>
            <a:rPr kumimoji="1" lang="ja-JP" altLang="ja-JP" sz="1100">
              <a:solidFill>
                <a:schemeClr val="dk1"/>
              </a:solidFill>
              <a:effectLst/>
              <a:latin typeface="+mn-lt"/>
              <a:ea typeface="+mn-ea"/>
              <a:cs typeface="+mn-cs"/>
            </a:rPr>
            <a:t>低い状況にあ</a:t>
          </a:r>
          <a:r>
            <a:rPr kumimoji="1" lang="ja-JP" altLang="en-US" sz="1100">
              <a:solidFill>
                <a:schemeClr val="dk1"/>
              </a:solidFill>
              <a:effectLst/>
              <a:latin typeface="+mn-lt"/>
              <a:ea typeface="+mn-ea"/>
              <a:cs typeface="+mn-cs"/>
            </a:rPr>
            <a:t>るが</a:t>
          </a:r>
          <a:r>
            <a:rPr kumimoji="1" lang="ja-JP" altLang="ja-JP" sz="1100">
              <a:solidFill>
                <a:schemeClr val="dk1"/>
              </a:solidFill>
              <a:effectLst/>
              <a:latin typeface="+mn-lt"/>
              <a:ea typeface="+mn-ea"/>
              <a:cs typeface="+mn-cs"/>
            </a:rPr>
            <a:t>、公共施設などの老朽化の進展等により、今後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上昇傾向となる</a:t>
          </a:r>
          <a:r>
            <a:rPr kumimoji="1" lang="ja-JP" altLang="en-US" sz="1100">
              <a:solidFill>
                <a:schemeClr val="dk1"/>
              </a:solidFill>
              <a:effectLst/>
              <a:latin typeface="+mn-lt"/>
              <a:ea typeface="+mn-ea"/>
              <a:cs typeface="+mn-cs"/>
            </a:rPr>
            <a:t>ことが想定されるため</a:t>
          </a:r>
          <a:r>
            <a:rPr kumimoji="1" lang="ja-JP" altLang="ja-JP" sz="1100">
              <a:solidFill>
                <a:schemeClr val="dk1"/>
              </a:solidFill>
              <a:effectLst/>
              <a:latin typeface="+mn-lt"/>
              <a:ea typeface="+mn-ea"/>
              <a:cs typeface="+mn-cs"/>
            </a:rPr>
            <a:t>、引き続き財政負担を的確に捉え、計画的な対策を進めていく。</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C79A76C6-AEBA-4840-B75C-333C15BDB8FC}"/>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E6B9894-2ED3-46D5-AA47-68FCD700B2C0}"/>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8E795FE4-E8F5-415C-BCAE-0448F3ACED6E}"/>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990B0AD3-2B09-4EB5-A421-DBC4EB38EBAC}"/>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9D27C718-4CC3-4100-AF6E-DE1EFEF60980}"/>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E1B0CE9-B1E4-4C67-81BF-586BC4713BC3}"/>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3A8A50DB-8EFD-432A-B05D-4A24EB794CCF}"/>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8351DBFC-4D49-4F14-A6D3-3C3BEA6EA41C}"/>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A4EC52A-8F79-4027-9ECD-2EE2E05842E1}"/>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E6C10D6A-126D-4FC4-90F6-88F6206A3DB6}"/>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E87DED57-E806-45F9-A3BA-6C10B01D46A2}"/>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FC045434-0A0B-4FE5-B756-DBEA1848F967}"/>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AC76322A-D400-4E7F-8D10-D8C6A18C6E4A}"/>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A1D73CC8-679A-42AD-862E-7B1D726DC102}"/>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735BCF2B-BABE-478F-A94D-E7907756BA30}"/>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5AA0B169-3024-4085-9D79-6AD714287014}"/>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65" name="直線コネクタ 64">
          <a:extLst>
            <a:ext uri="{FF2B5EF4-FFF2-40B4-BE49-F238E27FC236}">
              <a16:creationId xmlns:a16="http://schemas.microsoft.com/office/drawing/2014/main" id="{D7D43F06-9CF2-41DB-BCCC-E0189BED62F6}"/>
            </a:ext>
          </a:extLst>
        </xdr:cNvPr>
        <xdr:cNvCxnSpPr/>
      </xdr:nvCxnSpPr>
      <xdr:spPr>
        <a:xfrm flipV="1">
          <a:off x="4295775" y="5459307"/>
          <a:ext cx="1270" cy="1220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66" name="有形固定資産減価償却率最小値テキスト">
          <a:extLst>
            <a:ext uri="{FF2B5EF4-FFF2-40B4-BE49-F238E27FC236}">
              <a16:creationId xmlns:a16="http://schemas.microsoft.com/office/drawing/2014/main" id="{495BA59E-D994-43FE-A0F1-671C5ECD548F}"/>
            </a:ext>
          </a:extLst>
        </xdr:cNvPr>
        <xdr:cNvSpPr txBox="1"/>
      </xdr:nvSpPr>
      <xdr:spPr>
        <a:xfrm>
          <a:off x="4342765" y="6675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67" name="直線コネクタ 66">
          <a:extLst>
            <a:ext uri="{FF2B5EF4-FFF2-40B4-BE49-F238E27FC236}">
              <a16:creationId xmlns:a16="http://schemas.microsoft.com/office/drawing/2014/main" id="{111B07BA-4BC6-4423-BCBB-72C3D5FA4E71}"/>
            </a:ext>
          </a:extLst>
        </xdr:cNvPr>
        <xdr:cNvCxnSpPr/>
      </xdr:nvCxnSpPr>
      <xdr:spPr>
        <a:xfrm>
          <a:off x="4206875" y="6679354"/>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68" name="有形固定資産減価償却率最大値テキスト">
          <a:extLst>
            <a:ext uri="{FF2B5EF4-FFF2-40B4-BE49-F238E27FC236}">
              <a16:creationId xmlns:a16="http://schemas.microsoft.com/office/drawing/2014/main" id="{1E16284E-ACAC-476B-9F90-0F9E3112A899}"/>
            </a:ext>
          </a:extLst>
        </xdr:cNvPr>
        <xdr:cNvSpPr txBox="1"/>
      </xdr:nvSpPr>
      <xdr:spPr>
        <a:xfrm>
          <a:off x="4342765" y="523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69" name="直線コネクタ 68">
          <a:extLst>
            <a:ext uri="{FF2B5EF4-FFF2-40B4-BE49-F238E27FC236}">
              <a16:creationId xmlns:a16="http://schemas.microsoft.com/office/drawing/2014/main" id="{26E8DB1F-8D66-4416-837B-559B63F40F2C}"/>
            </a:ext>
          </a:extLst>
        </xdr:cNvPr>
        <xdr:cNvCxnSpPr/>
      </xdr:nvCxnSpPr>
      <xdr:spPr>
        <a:xfrm>
          <a:off x="4206875" y="5459307"/>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70" name="有形固定資産減価償却率平均値テキスト">
          <a:extLst>
            <a:ext uri="{FF2B5EF4-FFF2-40B4-BE49-F238E27FC236}">
              <a16:creationId xmlns:a16="http://schemas.microsoft.com/office/drawing/2014/main" id="{55F79911-610E-49FB-B843-9CE34FC12B9D}"/>
            </a:ext>
          </a:extLst>
        </xdr:cNvPr>
        <xdr:cNvSpPr txBox="1"/>
      </xdr:nvSpPr>
      <xdr:spPr>
        <a:xfrm>
          <a:off x="4342765" y="6088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1" name="フローチャート: 判断 70">
          <a:extLst>
            <a:ext uri="{FF2B5EF4-FFF2-40B4-BE49-F238E27FC236}">
              <a16:creationId xmlns:a16="http://schemas.microsoft.com/office/drawing/2014/main" id="{CCEACD9C-5A44-4B0A-AF90-1B16F5366F42}"/>
            </a:ext>
          </a:extLst>
        </xdr:cNvPr>
        <xdr:cNvSpPr/>
      </xdr:nvSpPr>
      <xdr:spPr>
        <a:xfrm>
          <a:off x="4244975" y="611568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72" name="フローチャート: 判断 71">
          <a:extLst>
            <a:ext uri="{FF2B5EF4-FFF2-40B4-BE49-F238E27FC236}">
              <a16:creationId xmlns:a16="http://schemas.microsoft.com/office/drawing/2014/main" id="{CC573173-BEAA-432C-BECC-FA44A91ED011}"/>
            </a:ext>
          </a:extLst>
        </xdr:cNvPr>
        <xdr:cNvSpPr/>
      </xdr:nvSpPr>
      <xdr:spPr>
        <a:xfrm>
          <a:off x="3611880" y="6070812"/>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73" name="フローチャート: 判断 72">
          <a:extLst>
            <a:ext uri="{FF2B5EF4-FFF2-40B4-BE49-F238E27FC236}">
              <a16:creationId xmlns:a16="http://schemas.microsoft.com/office/drawing/2014/main" id="{DD50CD4C-8E8C-49AD-9833-79AFAB73F688}"/>
            </a:ext>
          </a:extLst>
        </xdr:cNvPr>
        <xdr:cNvSpPr/>
      </xdr:nvSpPr>
      <xdr:spPr>
        <a:xfrm>
          <a:off x="2926080" y="603631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74" name="フローチャート: 判断 73">
          <a:extLst>
            <a:ext uri="{FF2B5EF4-FFF2-40B4-BE49-F238E27FC236}">
              <a16:creationId xmlns:a16="http://schemas.microsoft.com/office/drawing/2014/main" id="{79174278-B288-47FC-A9B9-70DC57D7513E}"/>
            </a:ext>
          </a:extLst>
        </xdr:cNvPr>
        <xdr:cNvSpPr/>
      </xdr:nvSpPr>
      <xdr:spPr>
        <a:xfrm>
          <a:off x="2240280" y="5994823"/>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75" name="フローチャート: 判断 74">
          <a:extLst>
            <a:ext uri="{FF2B5EF4-FFF2-40B4-BE49-F238E27FC236}">
              <a16:creationId xmlns:a16="http://schemas.microsoft.com/office/drawing/2014/main" id="{70C06D25-62DD-4814-8E18-1EEBE10C413C}"/>
            </a:ext>
          </a:extLst>
        </xdr:cNvPr>
        <xdr:cNvSpPr/>
      </xdr:nvSpPr>
      <xdr:spPr>
        <a:xfrm>
          <a:off x="1554480" y="5969847"/>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C003D7E-0A49-448C-B9B9-A43F5F81F203}"/>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AB788B85-1284-4C53-9D11-2E16D5EF8A0B}"/>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61F29BA1-6BCF-4B30-B102-15753A4EABAD}"/>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F806D9AA-DF7A-4ED3-B53A-1C1D9A5B75DE}"/>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DDE1C6C4-D285-44D3-891B-3419C1172A57}"/>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137372</xdr:rowOff>
    </xdr:from>
    <xdr:to>
      <xdr:col>23</xdr:col>
      <xdr:colOff>136525</xdr:colOff>
      <xdr:row>30</xdr:row>
      <xdr:rowOff>67522</xdr:rowOff>
    </xdr:to>
    <xdr:sp macro="" textlink="">
      <xdr:nvSpPr>
        <xdr:cNvPr id="81" name="楕円 80">
          <a:extLst>
            <a:ext uri="{FF2B5EF4-FFF2-40B4-BE49-F238E27FC236}">
              <a16:creationId xmlns:a16="http://schemas.microsoft.com/office/drawing/2014/main" id="{B0E36CFE-0E6D-48F5-95C5-488D8B68CBA8}"/>
            </a:ext>
          </a:extLst>
        </xdr:cNvPr>
        <xdr:cNvSpPr/>
      </xdr:nvSpPr>
      <xdr:spPr>
        <a:xfrm>
          <a:off x="4244975" y="585808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160249</xdr:rowOff>
    </xdr:from>
    <xdr:ext cx="405111" cy="259045"/>
    <xdr:sp macro="" textlink="">
      <xdr:nvSpPr>
        <xdr:cNvPr id="82" name="有形固定資産減価償却率該当値テキスト">
          <a:extLst>
            <a:ext uri="{FF2B5EF4-FFF2-40B4-BE49-F238E27FC236}">
              <a16:creationId xmlns:a16="http://schemas.microsoft.com/office/drawing/2014/main" id="{AFF0E62C-7C89-41F0-8DAB-E816EBCAD559}"/>
            </a:ext>
          </a:extLst>
        </xdr:cNvPr>
        <xdr:cNvSpPr txBox="1"/>
      </xdr:nvSpPr>
      <xdr:spPr>
        <a:xfrm>
          <a:off x="4342765" y="5715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72602</xdr:rowOff>
    </xdr:from>
    <xdr:to>
      <xdr:col>19</xdr:col>
      <xdr:colOff>187325</xdr:colOff>
      <xdr:row>30</xdr:row>
      <xdr:rowOff>2752</xdr:rowOff>
    </xdr:to>
    <xdr:sp macro="" textlink="">
      <xdr:nvSpPr>
        <xdr:cNvPr id="83" name="楕円 82">
          <a:extLst>
            <a:ext uri="{FF2B5EF4-FFF2-40B4-BE49-F238E27FC236}">
              <a16:creationId xmlns:a16="http://schemas.microsoft.com/office/drawing/2014/main" id="{6A9E04C3-EDB2-40DC-875B-BC682452CD44}"/>
            </a:ext>
          </a:extLst>
        </xdr:cNvPr>
        <xdr:cNvSpPr/>
      </xdr:nvSpPr>
      <xdr:spPr>
        <a:xfrm>
          <a:off x="3611880" y="5797127"/>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123402</xdr:rowOff>
    </xdr:from>
    <xdr:to>
      <xdr:col>23</xdr:col>
      <xdr:colOff>85725</xdr:colOff>
      <xdr:row>30</xdr:row>
      <xdr:rowOff>16722</xdr:rowOff>
    </xdr:to>
    <xdr:cxnSp macro="">
      <xdr:nvCxnSpPr>
        <xdr:cNvPr id="84" name="直線コネクタ 83">
          <a:extLst>
            <a:ext uri="{FF2B5EF4-FFF2-40B4-BE49-F238E27FC236}">
              <a16:creationId xmlns:a16="http://schemas.microsoft.com/office/drawing/2014/main" id="{C3D968E3-34A7-4424-AE0D-140846A7640E}"/>
            </a:ext>
          </a:extLst>
        </xdr:cNvPr>
        <xdr:cNvCxnSpPr/>
      </xdr:nvCxnSpPr>
      <xdr:spPr>
        <a:xfrm>
          <a:off x="3656965" y="5849832"/>
          <a:ext cx="640715"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97790</xdr:rowOff>
    </xdr:from>
    <xdr:to>
      <xdr:col>15</xdr:col>
      <xdr:colOff>187325</xdr:colOff>
      <xdr:row>30</xdr:row>
      <xdr:rowOff>27940</xdr:rowOff>
    </xdr:to>
    <xdr:sp macro="" textlink="">
      <xdr:nvSpPr>
        <xdr:cNvPr id="85" name="楕円 84">
          <a:extLst>
            <a:ext uri="{FF2B5EF4-FFF2-40B4-BE49-F238E27FC236}">
              <a16:creationId xmlns:a16="http://schemas.microsoft.com/office/drawing/2014/main" id="{840325A7-938B-45AD-A147-5DDF9DFBE107}"/>
            </a:ext>
          </a:extLst>
        </xdr:cNvPr>
        <xdr:cNvSpPr/>
      </xdr:nvSpPr>
      <xdr:spPr>
        <a:xfrm>
          <a:off x="2926080" y="5818505"/>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123402</xdr:rowOff>
    </xdr:from>
    <xdr:to>
      <xdr:col>19</xdr:col>
      <xdr:colOff>136525</xdr:colOff>
      <xdr:row>29</xdr:row>
      <xdr:rowOff>148590</xdr:rowOff>
    </xdr:to>
    <xdr:cxnSp macro="">
      <xdr:nvCxnSpPr>
        <xdr:cNvPr id="86" name="直線コネクタ 85">
          <a:extLst>
            <a:ext uri="{FF2B5EF4-FFF2-40B4-BE49-F238E27FC236}">
              <a16:creationId xmlns:a16="http://schemas.microsoft.com/office/drawing/2014/main" id="{D22A215E-182A-49C3-A47A-72B12FFF404E}"/>
            </a:ext>
          </a:extLst>
        </xdr:cNvPr>
        <xdr:cNvCxnSpPr/>
      </xdr:nvCxnSpPr>
      <xdr:spPr>
        <a:xfrm flipV="1">
          <a:off x="2971165" y="5849832"/>
          <a:ext cx="685800" cy="2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7" name="楕円 86">
          <a:extLst>
            <a:ext uri="{FF2B5EF4-FFF2-40B4-BE49-F238E27FC236}">
              <a16:creationId xmlns:a16="http://schemas.microsoft.com/office/drawing/2014/main" id="{47384AB9-AD9D-4FB2-B5DB-0C9C0E8A3593}"/>
            </a:ext>
          </a:extLst>
        </xdr:cNvPr>
        <xdr:cNvSpPr/>
      </xdr:nvSpPr>
      <xdr:spPr>
        <a:xfrm>
          <a:off x="2240280" y="5788025"/>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116205</xdr:rowOff>
    </xdr:from>
    <xdr:to>
      <xdr:col>15</xdr:col>
      <xdr:colOff>136525</xdr:colOff>
      <xdr:row>29</xdr:row>
      <xdr:rowOff>148590</xdr:rowOff>
    </xdr:to>
    <xdr:cxnSp macro="">
      <xdr:nvCxnSpPr>
        <xdr:cNvPr id="88" name="直線コネクタ 87">
          <a:extLst>
            <a:ext uri="{FF2B5EF4-FFF2-40B4-BE49-F238E27FC236}">
              <a16:creationId xmlns:a16="http://schemas.microsoft.com/office/drawing/2014/main" id="{D26ACE03-AF12-40E6-889C-3619D1C8F361}"/>
            </a:ext>
          </a:extLst>
        </xdr:cNvPr>
        <xdr:cNvCxnSpPr/>
      </xdr:nvCxnSpPr>
      <xdr:spPr>
        <a:xfrm>
          <a:off x="2285365" y="5840730"/>
          <a:ext cx="6858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25823</xdr:rowOff>
    </xdr:from>
    <xdr:to>
      <xdr:col>7</xdr:col>
      <xdr:colOff>187325</xdr:colOff>
      <xdr:row>29</xdr:row>
      <xdr:rowOff>127423</xdr:rowOff>
    </xdr:to>
    <xdr:sp macro="" textlink="">
      <xdr:nvSpPr>
        <xdr:cNvPr id="89" name="楕円 88">
          <a:extLst>
            <a:ext uri="{FF2B5EF4-FFF2-40B4-BE49-F238E27FC236}">
              <a16:creationId xmlns:a16="http://schemas.microsoft.com/office/drawing/2014/main" id="{446F4FBB-AAAE-4D2A-A78B-4C9B49F312F2}"/>
            </a:ext>
          </a:extLst>
        </xdr:cNvPr>
        <xdr:cNvSpPr/>
      </xdr:nvSpPr>
      <xdr:spPr>
        <a:xfrm>
          <a:off x="1554480" y="5746538"/>
          <a:ext cx="8064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76623</xdr:rowOff>
    </xdr:from>
    <xdr:to>
      <xdr:col>11</xdr:col>
      <xdr:colOff>136525</xdr:colOff>
      <xdr:row>29</xdr:row>
      <xdr:rowOff>116205</xdr:rowOff>
    </xdr:to>
    <xdr:cxnSp macro="">
      <xdr:nvCxnSpPr>
        <xdr:cNvPr id="90" name="直線コネクタ 89">
          <a:extLst>
            <a:ext uri="{FF2B5EF4-FFF2-40B4-BE49-F238E27FC236}">
              <a16:creationId xmlns:a16="http://schemas.microsoft.com/office/drawing/2014/main" id="{E6ADA9DD-6B03-42A6-B0BF-355A70BD65BC}"/>
            </a:ext>
          </a:extLst>
        </xdr:cNvPr>
        <xdr:cNvCxnSpPr/>
      </xdr:nvCxnSpPr>
      <xdr:spPr>
        <a:xfrm>
          <a:off x="1599565" y="5801148"/>
          <a:ext cx="6858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92304</xdr:rowOff>
    </xdr:from>
    <xdr:ext cx="405111" cy="259045"/>
    <xdr:sp macro="" textlink="">
      <xdr:nvSpPr>
        <xdr:cNvPr id="91" name="n_1aveValue有形固定資産減価償却率">
          <a:extLst>
            <a:ext uri="{FF2B5EF4-FFF2-40B4-BE49-F238E27FC236}">
              <a16:creationId xmlns:a16="http://schemas.microsoft.com/office/drawing/2014/main" id="{7D183AAD-D095-415A-9807-865387BF295C}"/>
            </a:ext>
          </a:extLst>
        </xdr:cNvPr>
        <xdr:cNvSpPr txBox="1"/>
      </xdr:nvSpPr>
      <xdr:spPr>
        <a:xfrm>
          <a:off x="3464569" y="616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92" name="n_2aveValue有形固定資産減価償却率">
          <a:extLst>
            <a:ext uri="{FF2B5EF4-FFF2-40B4-BE49-F238E27FC236}">
              <a16:creationId xmlns:a16="http://schemas.microsoft.com/office/drawing/2014/main" id="{9346CC7B-332D-4A95-8ECC-295F926BEBE7}"/>
            </a:ext>
          </a:extLst>
        </xdr:cNvPr>
        <xdr:cNvSpPr txBox="1"/>
      </xdr:nvSpPr>
      <xdr:spPr>
        <a:xfrm>
          <a:off x="279337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93" name="n_3aveValue有形固定資産減価償却率">
          <a:extLst>
            <a:ext uri="{FF2B5EF4-FFF2-40B4-BE49-F238E27FC236}">
              <a16:creationId xmlns:a16="http://schemas.microsoft.com/office/drawing/2014/main" id="{AD9AB93C-E9BB-46E5-A2F7-00CAEAA951D6}"/>
            </a:ext>
          </a:extLst>
        </xdr:cNvPr>
        <xdr:cNvSpPr txBox="1"/>
      </xdr:nvSpPr>
      <xdr:spPr>
        <a:xfrm>
          <a:off x="2107574" y="6087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94" name="n_4aveValue有形固定資産減価償却率">
          <a:extLst>
            <a:ext uri="{FF2B5EF4-FFF2-40B4-BE49-F238E27FC236}">
              <a16:creationId xmlns:a16="http://schemas.microsoft.com/office/drawing/2014/main" id="{6C171723-59B5-4793-9753-89BB48350916}"/>
            </a:ext>
          </a:extLst>
        </xdr:cNvPr>
        <xdr:cNvSpPr txBox="1"/>
      </xdr:nvSpPr>
      <xdr:spPr>
        <a:xfrm>
          <a:off x="1421774" y="6066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19279</xdr:rowOff>
    </xdr:from>
    <xdr:ext cx="405111" cy="259045"/>
    <xdr:sp macro="" textlink="">
      <xdr:nvSpPr>
        <xdr:cNvPr id="95" name="n_1mainValue有形固定資産減価償却率">
          <a:extLst>
            <a:ext uri="{FF2B5EF4-FFF2-40B4-BE49-F238E27FC236}">
              <a16:creationId xmlns:a16="http://schemas.microsoft.com/office/drawing/2014/main" id="{A3DFB157-B838-4DE0-91D3-C85C45D2514D}"/>
            </a:ext>
          </a:extLst>
        </xdr:cNvPr>
        <xdr:cNvSpPr txBox="1"/>
      </xdr:nvSpPr>
      <xdr:spPr>
        <a:xfrm>
          <a:off x="3464569" y="5568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44467</xdr:rowOff>
    </xdr:from>
    <xdr:ext cx="405111" cy="259045"/>
    <xdr:sp macro="" textlink="">
      <xdr:nvSpPr>
        <xdr:cNvPr id="96" name="n_2mainValue有形固定資産減価償却率">
          <a:extLst>
            <a:ext uri="{FF2B5EF4-FFF2-40B4-BE49-F238E27FC236}">
              <a16:creationId xmlns:a16="http://schemas.microsoft.com/office/drawing/2014/main" id="{CCA70224-0A98-4F2A-9E32-C9CE91A7F924}"/>
            </a:ext>
          </a:extLst>
        </xdr:cNvPr>
        <xdr:cNvSpPr txBox="1"/>
      </xdr:nvSpPr>
      <xdr:spPr>
        <a:xfrm>
          <a:off x="2793374" y="559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7" name="n_3mainValue有形固定資産減価償却率">
          <a:extLst>
            <a:ext uri="{FF2B5EF4-FFF2-40B4-BE49-F238E27FC236}">
              <a16:creationId xmlns:a16="http://schemas.microsoft.com/office/drawing/2014/main" id="{CB7EB036-1ADF-4395-A57B-303F45F3EACB}"/>
            </a:ext>
          </a:extLst>
        </xdr:cNvPr>
        <xdr:cNvSpPr txBox="1"/>
      </xdr:nvSpPr>
      <xdr:spPr>
        <a:xfrm>
          <a:off x="2107574" y="556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143950</xdr:rowOff>
    </xdr:from>
    <xdr:ext cx="405111" cy="259045"/>
    <xdr:sp macro="" textlink="">
      <xdr:nvSpPr>
        <xdr:cNvPr id="98" name="n_4mainValue有形固定資産減価償却率">
          <a:extLst>
            <a:ext uri="{FF2B5EF4-FFF2-40B4-BE49-F238E27FC236}">
              <a16:creationId xmlns:a16="http://schemas.microsoft.com/office/drawing/2014/main" id="{65A0CF24-03C1-4893-85D8-735F29816067}"/>
            </a:ext>
          </a:extLst>
        </xdr:cNvPr>
        <xdr:cNvSpPr txBox="1"/>
      </xdr:nvSpPr>
      <xdr:spPr>
        <a:xfrm>
          <a:off x="1421774" y="5523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2F205C9B-668F-4F9C-8E36-98C572EE012F}"/>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1A37BF00-CF4D-472D-B87C-1E988C62D132}"/>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559725B9-B9B2-4B79-82DD-C37F1BA19CCD}"/>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A773593-B93C-4221-9EEA-68222CF716B6}"/>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131D732A-EE3F-4E73-8C0D-2521FAB851C7}"/>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23D8BAF-348E-4F9A-B54E-7FEAEBB0CCDB}"/>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3B8944EC-7A1C-46D8-8E07-BB6B5AB517EF}"/>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A2842D83-3374-44BA-8358-F635D01DF495}"/>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8254BC39-2E83-4AB1-8332-03FBF0A00BB1}"/>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EE58BCD8-D2BA-47D6-9198-DFD25494AFF2}"/>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1E8A3B4C-400F-480F-974C-7F5029C938B0}"/>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A541768F-C6C2-4D6D-AFD3-05A3372B9AEA}"/>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75A514C5-00BD-4041-BFBB-EF17E1E7F8F8}"/>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昨年度と比較し、経常一般財源の増等により債務償還比率は減少したものの、類似団体平均を上回る結果となった</a:t>
          </a:r>
          <a:r>
            <a:rPr kumimoji="1" lang="ja-JP" altLang="en-US" sz="1100">
              <a:solidFill>
                <a:schemeClr val="dk1"/>
              </a:solidFill>
              <a:effectLst/>
              <a:latin typeface="+mn-lt"/>
              <a:ea typeface="+mn-ea"/>
              <a:cs typeface="+mn-cs"/>
            </a:rPr>
            <a:t>が、その差は近年縮小傾向にある。</a:t>
          </a:r>
          <a:r>
            <a:rPr kumimoji="1" lang="ja-JP" altLang="ja-JP" sz="1100">
              <a:solidFill>
                <a:schemeClr val="dk1"/>
              </a:solidFill>
              <a:effectLst/>
              <a:latin typeface="+mn-lt"/>
              <a:ea typeface="+mn-ea"/>
              <a:cs typeface="+mn-cs"/>
            </a:rPr>
            <a:t>今後も公共施設の再整備等で地方債残高の増加が見込まれる一方、業務活動収支の好転が見込めないことから、地方債残高を注視し、基金への剰余金の積立を積極的に行う等、健全財政の維持に努める。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33D4346C-0363-4CD7-A864-091534E9F019}"/>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64B1C2FC-07D9-46DE-B5B9-B4F8004833D8}"/>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1EA7E5BB-3683-4569-8FDE-7EB0D5741A4E}"/>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696937D6-B7A8-45DF-A186-C1D5FB49130F}"/>
            </a:ext>
          </a:extLst>
        </xdr:cNvPr>
        <xdr:cNvCxnSpPr/>
      </xdr:nvCxnSpPr>
      <xdr:spPr>
        <a:xfrm>
          <a:off x="10188575" y="6782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B6D76636-1F36-4570-ACC8-ACCDE518679E}"/>
            </a:ext>
          </a:extLst>
        </xdr:cNvPr>
        <xdr:cNvSpPr txBox="1"/>
      </xdr:nvSpPr>
      <xdr:spPr>
        <a:xfrm>
          <a:off x="9695591" y="6688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B649AA79-380A-4144-8327-C2C68E756473}"/>
            </a:ext>
          </a:extLst>
        </xdr:cNvPr>
        <xdr:cNvCxnSpPr/>
      </xdr:nvCxnSpPr>
      <xdr:spPr>
        <a:xfrm>
          <a:off x="10188575" y="64741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C0ACDBD1-B404-4969-9EAA-FDF0D6F8A621}"/>
            </a:ext>
          </a:extLst>
        </xdr:cNvPr>
        <xdr:cNvSpPr txBox="1"/>
      </xdr:nvSpPr>
      <xdr:spPr>
        <a:xfrm>
          <a:off x="9756296" y="63803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D603AA7D-1C65-4CE7-A727-06189A40E790}"/>
            </a:ext>
          </a:extLst>
        </xdr:cNvPr>
        <xdr:cNvCxnSpPr/>
      </xdr:nvCxnSpPr>
      <xdr:spPr>
        <a:xfrm>
          <a:off x="10188575" y="6163854"/>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67D17554-48E6-4841-AE27-80D5B0743420}"/>
            </a:ext>
          </a:extLst>
        </xdr:cNvPr>
        <xdr:cNvSpPr txBox="1"/>
      </xdr:nvSpPr>
      <xdr:spPr>
        <a:xfrm>
          <a:off x="9756296" y="607576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0644A6A0-0E86-4948-B867-BB1E2C072E00}"/>
            </a:ext>
          </a:extLst>
        </xdr:cNvPr>
        <xdr:cNvCxnSpPr/>
      </xdr:nvCxnSpPr>
      <xdr:spPr>
        <a:xfrm>
          <a:off x="10188575" y="5855426"/>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4D8DEC5F-3D06-48B4-8FE9-19803360624A}"/>
            </a:ext>
          </a:extLst>
        </xdr:cNvPr>
        <xdr:cNvSpPr txBox="1"/>
      </xdr:nvSpPr>
      <xdr:spPr>
        <a:xfrm>
          <a:off x="9756296" y="57654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7149D039-9B46-4820-BBFA-A395BBB978DF}"/>
            </a:ext>
          </a:extLst>
        </xdr:cNvPr>
        <xdr:cNvCxnSpPr/>
      </xdr:nvCxnSpPr>
      <xdr:spPr>
        <a:xfrm>
          <a:off x="10188575" y="5554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9730F8CD-AE5A-4EBA-967D-032173910F88}"/>
            </a:ext>
          </a:extLst>
        </xdr:cNvPr>
        <xdr:cNvSpPr txBox="1"/>
      </xdr:nvSpPr>
      <xdr:spPr>
        <a:xfrm>
          <a:off x="9756296" y="54570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E51BAD89-7C82-4B42-9553-CAA4B1A0A13F}"/>
            </a:ext>
          </a:extLst>
        </xdr:cNvPr>
        <xdr:cNvCxnSpPr/>
      </xdr:nvCxnSpPr>
      <xdr:spPr>
        <a:xfrm>
          <a:off x="10188575" y="5240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590B0343-AE0B-47DF-A3AF-320CB773A515}"/>
            </a:ext>
          </a:extLst>
        </xdr:cNvPr>
        <xdr:cNvSpPr txBox="1"/>
      </xdr:nvSpPr>
      <xdr:spPr>
        <a:xfrm>
          <a:off x="9856983" y="51466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3B06236-0C28-4EFA-AC2B-2E5A732A815C}"/>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67CE34CC-1422-4470-B3F5-C5B0EE05772E}"/>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29" name="直線コネクタ 128">
          <a:extLst>
            <a:ext uri="{FF2B5EF4-FFF2-40B4-BE49-F238E27FC236}">
              <a16:creationId xmlns:a16="http://schemas.microsoft.com/office/drawing/2014/main" id="{20D4DD47-68DD-4E19-B3ED-C5807479BF21}"/>
            </a:ext>
          </a:extLst>
        </xdr:cNvPr>
        <xdr:cNvCxnSpPr/>
      </xdr:nvCxnSpPr>
      <xdr:spPr>
        <a:xfrm flipV="1">
          <a:off x="13313410" y="5240473"/>
          <a:ext cx="1269" cy="139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30" name="債務償還比率最小値テキスト">
          <a:extLst>
            <a:ext uri="{FF2B5EF4-FFF2-40B4-BE49-F238E27FC236}">
              <a16:creationId xmlns:a16="http://schemas.microsoft.com/office/drawing/2014/main" id="{BDF4722D-DCCA-4778-B779-0677A65F43FD}"/>
            </a:ext>
          </a:extLst>
        </xdr:cNvPr>
        <xdr:cNvSpPr txBox="1"/>
      </xdr:nvSpPr>
      <xdr:spPr>
        <a:xfrm>
          <a:off x="13369925" y="663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31" name="直線コネクタ 130">
          <a:extLst>
            <a:ext uri="{FF2B5EF4-FFF2-40B4-BE49-F238E27FC236}">
              <a16:creationId xmlns:a16="http://schemas.microsoft.com/office/drawing/2014/main" id="{6971A07B-6364-435F-B928-10CE03CCCAB4}"/>
            </a:ext>
          </a:extLst>
        </xdr:cNvPr>
        <xdr:cNvCxnSpPr/>
      </xdr:nvCxnSpPr>
      <xdr:spPr>
        <a:xfrm>
          <a:off x="13251180" y="6631441"/>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E1FF46C4-D45C-4813-8A5F-CCB028BCEF0B}"/>
            </a:ext>
          </a:extLst>
        </xdr:cNvPr>
        <xdr:cNvSpPr txBox="1"/>
      </xdr:nvSpPr>
      <xdr:spPr>
        <a:xfrm>
          <a:off x="13369925" y="5017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2A03E097-B8CB-4C73-AB05-23F266DE6D45}"/>
            </a:ext>
          </a:extLst>
        </xdr:cNvPr>
        <xdr:cNvCxnSpPr/>
      </xdr:nvCxnSpPr>
      <xdr:spPr>
        <a:xfrm>
          <a:off x="13251180" y="524047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98152</xdr:rowOff>
    </xdr:from>
    <xdr:ext cx="469744" cy="259045"/>
    <xdr:sp macro="" textlink="">
      <xdr:nvSpPr>
        <xdr:cNvPr id="134" name="債務償還比率平均値テキスト">
          <a:extLst>
            <a:ext uri="{FF2B5EF4-FFF2-40B4-BE49-F238E27FC236}">
              <a16:creationId xmlns:a16="http://schemas.microsoft.com/office/drawing/2014/main" id="{77B44893-7CA9-4002-B1D1-ADB9A49243FF}"/>
            </a:ext>
          </a:extLst>
        </xdr:cNvPr>
        <xdr:cNvSpPr txBox="1"/>
      </xdr:nvSpPr>
      <xdr:spPr>
        <a:xfrm>
          <a:off x="13369925" y="5647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35" name="フローチャート: 判断 134">
          <a:extLst>
            <a:ext uri="{FF2B5EF4-FFF2-40B4-BE49-F238E27FC236}">
              <a16:creationId xmlns:a16="http://schemas.microsoft.com/office/drawing/2014/main" id="{59111E50-D9AB-4D47-B240-B703A82B08E1}"/>
            </a:ext>
          </a:extLst>
        </xdr:cNvPr>
        <xdr:cNvSpPr/>
      </xdr:nvSpPr>
      <xdr:spPr>
        <a:xfrm>
          <a:off x="13289280" y="579980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36" name="フローチャート: 判断 135">
          <a:extLst>
            <a:ext uri="{FF2B5EF4-FFF2-40B4-BE49-F238E27FC236}">
              <a16:creationId xmlns:a16="http://schemas.microsoft.com/office/drawing/2014/main" id="{9AA0F479-2A9D-41BD-A7E5-777B79905013}"/>
            </a:ext>
          </a:extLst>
        </xdr:cNvPr>
        <xdr:cNvSpPr/>
      </xdr:nvSpPr>
      <xdr:spPr>
        <a:xfrm>
          <a:off x="12629515" y="5820265"/>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37" name="フローチャート: 判断 136">
          <a:extLst>
            <a:ext uri="{FF2B5EF4-FFF2-40B4-BE49-F238E27FC236}">
              <a16:creationId xmlns:a16="http://schemas.microsoft.com/office/drawing/2014/main" id="{5580C3F1-9E98-40DC-BE3A-A2B499244808}"/>
            </a:ext>
          </a:extLst>
        </xdr:cNvPr>
        <xdr:cNvSpPr/>
      </xdr:nvSpPr>
      <xdr:spPr>
        <a:xfrm>
          <a:off x="11943715" y="5783562"/>
          <a:ext cx="10731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38" name="フローチャート: 判断 137">
          <a:extLst>
            <a:ext uri="{FF2B5EF4-FFF2-40B4-BE49-F238E27FC236}">
              <a16:creationId xmlns:a16="http://schemas.microsoft.com/office/drawing/2014/main" id="{40DCFF63-5ED2-4FF6-A9E7-55384DC286D4}"/>
            </a:ext>
          </a:extLst>
        </xdr:cNvPr>
        <xdr:cNvSpPr/>
      </xdr:nvSpPr>
      <xdr:spPr>
        <a:xfrm>
          <a:off x="11257915" y="5990145"/>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39" name="フローチャート: 判断 138">
          <a:extLst>
            <a:ext uri="{FF2B5EF4-FFF2-40B4-BE49-F238E27FC236}">
              <a16:creationId xmlns:a16="http://schemas.microsoft.com/office/drawing/2014/main" id="{9C77DC28-4B68-4DE0-8B29-440167E84C2A}"/>
            </a:ext>
          </a:extLst>
        </xdr:cNvPr>
        <xdr:cNvSpPr/>
      </xdr:nvSpPr>
      <xdr:spPr>
        <a:xfrm>
          <a:off x="10572115" y="6067316"/>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81FC414-4C29-4967-9CE4-20CB6A319129}"/>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ACE3A7DE-743A-4A36-B956-76B91F391F6E}"/>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ACF8D10-C6A1-4AB2-B256-E59DEB2ECDF0}"/>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78CF42D0-7DD8-4AC8-BB6E-899233AB3300}"/>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1C9DC8C-5973-4A2E-8B0A-71774FC85747}"/>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88537</xdr:rowOff>
    </xdr:from>
    <xdr:to>
      <xdr:col>76</xdr:col>
      <xdr:colOff>73025</xdr:colOff>
      <xdr:row>30</xdr:row>
      <xdr:rowOff>18687</xdr:rowOff>
    </xdr:to>
    <xdr:sp macro="" textlink="">
      <xdr:nvSpPr>
        <xdr:cNvPr id="145" name="楕円 144">
          <a:extLst>
            <a:ext uri="{FF2B5EF4-FFF2-40B4-BE49-F238E27FC236}">
              <a16:creationId xmlns:a16="http://schemas.microsoft.com/office/drawing/2014/main" id="{15A8F716-A961-4643-9921-C355C51C8DD3}"/>
            </a:ext>
          </a:extLst>
        </xdr:cNvPr>
        <xdr:cNvSpPr/>
      </xdr:nvSpPr>
      <xdr:spPr>
        <a:xfrm>
          <a:off x="13289280" y="5816872"/>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66964</xdr:rowOff>
    </xdr:from>
    <xdr:ext cx="469744" cy="259045"/>
    <xdr:sp macro="" textlink="">
      <xdr:nvSpPr>
        <xdr:cNvPr id="146" name="債務償還比率該当値テキスト">
          <a:extLst>
            <a:ext uri="{FF2B5EF4-FFF2-40B4-BE49-F238E27FC236}">
              <a16:creationId xmlns:a16="http://schemas.microsoft.com/office/drawing/2014/main" id="{6D44EC3A-6257-44A2-A4A5-2FB02AF413E0}"/>
            </a:ext>
          </a:extLst>
        </xdr:cNvPr>
        <xdr:cNvSpPr txBox="1"/>
      </xdr:nvSpPr>
      <xdr:spPr>
        <a:xfrm>
          <a:off x="13369925" y="578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109202</xdr:rowOff>
    </xdr:from>
    <xdr:to>
      <xdr:col>72</xdr:col>
      <xdr:colOff>123825</xdr:colOff>
      <xdr:row>30</xdr:row>
      <xdr:rowOff>39352</xdr:rowOff>
    </xdr:to>
    <xdr:sp macro="" textlink="">
      <xdr:nvSpPr>
        <xdr:cNvPr id="147" name="楕円 146">
          <a:extLst>
            <a:ext uri="{FF2B5EF4-FFF2-40B4-BE49-F238E27FC236}">
              <a16:creationId xmlns:a16="http://schemas.microsoft.com/office/drawing/2014/main" id="{6502FD84-E964-410C-B2DA-50E1946C30C6}"/>
            </a:ext>
          </a:extLst>
        </xdr:cNvPr>
        <xdr:cNvSpPr/>
      </xdr:nvSpPr>
      <xdr:spPr>
        <a:xfrm>
          <a:off x="12629515" y="5831822"/>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139337</xdr:rowOff>
    </xdr:from>
    <xdr:to>
      <xdr:col>76</xdr:col>
      <xdr:colOff>22225</xdr:colOff>
      <xdr:row>29</xdr:row>
      <xdr:rowOff>160002</xdr:rowOff>
    </xdr:to>
    <xdr:cxnSp macro="">
      <xdr:nvCxnSpPr>
        <xdr:cNvPr id="148" name="直線コネクタ 147">
          <a:extLst>
            <a:ext uri="{FF2B5EF4-FFF2-40B4-BE49-F238E27FC236}">
              <a16:creationId xmlns:a16="http://schemas.microsoft.com/office/drawing/2014/main" id="{88398552-76A1-4E24-A982-51952B64C019}"/>
            </a:ext>
          </a:extLst>
        </xdr:cNvPr>
        <xdr:cNvCxnSpPr/>
      </xdr:nvCxnSpPr>
      <xdr:spPr>
        <a:xfrm flipV="1">
          <a:off x="12684125" y="5860052"/>
          <a:ext cx="631190" cy="2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133876</xdr:rowOff>
    </xdr:from>
    <xdr:to>
      <xdr:col>68</xdr:col>
      <xdr:colOff>123825</xdr:colOff>
      <xdr:row>30</xdr:row>
      <xdr:rowOff>64026</xdr:rowOff>
    </xdr:to>
    <xdr:sp macro="" textlink="">
      <xdr:nvSpPr>
        <xdr:cNvPr id="149" name="楕円 148">
          <a:extLst>
            <a:ext uri="{FF2B5EF4-FFF2-40B4-BE49-F238E27FC236}">
              <a16:creationId xmlns:a16="http://schemas.microsoft.com/office/drawing/2014/main" id="{7D09AB56-FF83-4059-BED1-E8D7DFA685AF}"/>
            </a:ext>
          </a:extLst>
        </xdr:cNvPr>
        <xdr:cNvSpPr/>
      </xdr:nvSpPr>
      <xdr:spPr>
        <a:xfrm>
          <a:off x="11943715" y="5854591"/>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160002</xdr:rowOff>
    </xdr:from>
    <xdr:to>
      <xdr:col>72</xdr:col>
      <xdr:colOff>73025</xdr:colOff>
      <xdr:row>30</xdr:row>
      <xdr:rowOff>13226</xdr:rowOff>
    </xdr:to>
    <xdr:cxnSp macro="">
      <xdr:nvCxnSpPr>
        <xdr:cNvPr id="150" name="直線コネクタ 149">
          <a:extLst>
            <a:ext uri="{FF2B5EF4-FFF2-40B4-BE49-F238E27FC236}">
              <a16:creationId xmlns:a16="http://schemas.microsoft.com/office/drawing/2014/main" id="{7E4C016E-7316-406F-AAEE-E9387CC3981A}"/>
            </a:ext>
          </a:extLst>
        </xdr:cNvPr>
        <xdr:cNvCxnSpPr/>
      </xdr:nvCxnSpPr>
      <xdr:spPr>
        <a:xfrm flipV="1">
          <a:off x="11998325" y="5886432"/>
          <a:ext cx="685800" cy="2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52796</xdr:rowOff>
    </xdr:from>
    <xdr:to>
      <xdr:col>64</xdr:col>
      <xdr:colOff>123825</xdr:colOff>
      <xdr:row>30</xdr:row>
      <xdr:rowOff>154396</xdr:rowOff>
    </xdr:to>
    <xdr:sp macro="" textlink="">
      <xdr:nvSpPr>
        <xdr:cNvPr id="151" name="楕円 150">
          <a:extLst>
            <a:ext uri="{FF2B5EF4-FFF2-40B4-BE49-F238E27FC236}">
              <a16:creationId xmlns:a16="http://schemas.microsoft.com/office/drawing/2014/main" id="{3F457178-165F-4172-95D1-2BE6F2851E1F}"/>
            </a:ext>
          </a:extLst>
        </xdr:cNvPr>
        <xdr:cNvSpPr/>
      </xdr:nvSpPr>
      <xdr:spPr>
        <a:xfrm>
          <a:off x="11257915" y="5952581"/>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13226</xdr:rowOff>
    </xdr:from>
    <xdr:to>
      <xdr:col>68</xdr:col>
      <xdr:colOff>73025</xdr:colOff>
      <xdr:row>30</xdr:row>
      <xdr:rowOff>103596</xdr:rowOff>
    </xdr:to>
    <xdr:cxnSp macro="">
      <xdr:nvCxnSpPr>
        <xdr:cNvPr id="152" name="直線コネクタ 151">
          <a:extLst>
            <a:ext uri="{FF2B5EF4-FFF2-40B4-BE49-F238E27FC236}">
              <a16:creationId xmlns:a16="http://schemas.microsoft.com/office/drawing/2014/main" id="{AD52C964-EF0B-47BA-8269-CFEF6182166D}"/>
            </a:ext>
          </a:extLst>
        </xdr:cNvPr>
        <xdr:cNvCxnSpPr/>
      </xdr:nvCxnSpPr>
      <xdr:spPr>
        <a:xfrm flipV="1">
          <a:off x="11312525" y="5913011"/>
          <a:ext cx="685800" cy="8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35215</xdr:rowOff>
    </xdr:from>
    <xdr:to>
      <xdr:col>60</xdr:col>
      <xdr:colOff>123825</xdr:colOff>
      <xdr:row>30</xdr:row>
      <xdr:rowOff>136815</xdr:rowOff>
    </xdr:to>
    <xdr:sp macro="" textlink="">
      <xdr:nvSpPr>
        <xdr:cNvPr id="153" name="楕円 152">
          <a:extLst>
            <a:ext uri="{FF2B5EF4-FFF2-40B4-BE49-F238E27FC236}">
              <a16:creationId xmlns:a16="http://schemas.microsoft.com/office/drawing/2014/main" id="{6E32BE55-6CF7-48DF-8550-FD472DE92531}"/>
            </a:ext>
          </a:extLst>
        </xdr:cNvPr>
        <xdr:cNvSpPr/>
      </xdr:nvSpPr>
      <xdr:spPr>
        <a:xfrm>
          <a:off x="10572115" y="5931190"/>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86015</xdr:rowOff>
    </xdr:from>
    <xdr:to>
      <xdr:col>64</xdr:col>
      <xdr:colOff>73025</xdr:colOff>
      <xdr:row>30</xdr:row>
      <xdr:rowOff>103596</xdr:rowOff>
    </xdr:to>
    <xdr:cxnSp macro="">
      <xdr:nvCxnSpPr>
        <xdr:cNvPr id="154" name="直線コネクタ 153">
          <a:extLst>
            <a:ext uri="{FF2B5EF4-FFF2-40B4-BE49-F238E27FC236}">
              <a16:creationId xmlns:a16="http://schemas.microsoft.com/office/drawing/2014/main" id="{FA09EDC3-A5C2-4FF7-A977-071C45AB4516}"/>
            </a:ext>
          </a:extLst>
        </xdr:cNvPr>
        <xdr:cNvCxnSpPr/>
      </xdr:nvCxnSpPr>
      <xdr:spPr>
        <a:xfrm>
          <a:off x="10626725" y="5983895"/>
          <a:ext cx="6858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38607</xdr:rowOff>
    </xdr:from>
    <xdr:ext cx="469744" cy="259045"/>
    <xdr:sp macro="" textlink="">
      <xdr:nvSpPr>
        <xdr:cNvPr id="155" name="n_1aveValue債務償還比率">
          <a:extLst>
            <a:ext uri="{FF2B5EF4-FFF2-40B4-BE49-F238E27FC236}">
              <a16:creationId xmlns:a16="http://schemas.microsoft.com/office/drawing/2014/main" id="{FEA36BEE-ABCB-404F-8E09-C513431DF8CF}"/>
            </a:ext>
          </a:extLst>
        </xdr:cNvPr>
        <xdr:cNvSpPr txBox="1"/>
      </xdr:nvSpPr>
      <xdr:spPr>
        <a:xfrm>
          <a:off x="12459412" y="559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1904</xdr:rowOff>
    </xdr:from>
    <xdr:ext cx="469744" cy="259045"/>
    <xdr:sp macro="" textlink="">
      <xdr:nvSpPr>
        <xdr:cNvPr id="156" name="n_2aveValue債務償還比率">
          <a:extLst>
            <a:ext uri="{FF2B5EF4-FFF2-40B4-BE49-F238E27FC236}">
              <a16:creationId xmlns:a16="http://schemas.microsoft.com/office/drawing/2014/main" id="{C02228AB-6688-4E01-A80E-50A87E056020}"/>
            </a:ext>
          </a:extLst>
        </xdr:cNvPr>
        <xdr:cNvSpPr txBox="1"/>
      </xdr:nvSpPr>
      <xdr:spPr>
        <a:xfrm>
          <a:off x="11780597" y="55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19257</xdr:rowOff>
    </xdr:from>
    <xdr:ext cx="469744" cy="259045"/>
    <xdr:sp macro="" textlink="">
      <xdr:nvSpPr>
        <xdr:cNvPr id="157" name="n_3aveValue債務償還比率">
          <a:extLst>
            <a:ext uri="{FF2B5EF4-FFF2-40B4-BE49-F238E27FC236}">
              <a16:creationId xmlns:a16="http://schemas.microsoft.com/office/drawing/2014/main" id="{C0F71A38-EF08-4375-B6B5-CA2369087AB8}"/>
            </a:ext>
          </a:extLst>
        </xdr:cNvPr>
        <xdr:cNvSpPr txBox="1"/>
      </xdr:nvSpPr>
      <xdr:spPr>
        <a:xfrm>
          <a:off x="11094797" y="608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88808</xdr:rowOff>
    </xdr:from>
    <xdr:ext cx="469744" cy="259045"/>
    <xdr:sp macro="" textlink="">
      <xdr:nvSpPr>
        <xdr:cNvPr id="158" name="n_4aveValue債務償還比率">
          <a:extLst>
            <a:ext uri="{FF2B5EF4-FFF2-40B4-BE49-F238E27FC236}">
              <a16:creationId xmlns:a16="http://schemas.microsoft.com/office/drawing/2014/main" id="{4F1BDCF4-D8BB-4376-8709-9A6B7243294F}"/>
            </a:ext>
          </a:extLst>
        </xdr:cNvPr>
        <xdr:cNvSpPr txBox="1"/>
      </xdr:nvSpPr>
      <xdr:spPr>
        <a:xfrm>
          <a:off x="10408997" y="616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30479</xdr:rowOff>
    </xdr:from>
    <xdr:ext cx="469744" cy="259045"/>
    <xdr:sp macro="" textlink="">
      <xdr:nvSpPr>
        <xdr:cNvPr id="159" name="n_1mainValue債務償還比率">
          <a:extLst>
            <a:ext uri="{FF2B5EF4-FFF2-40B4-BE49-F238E27FC236}">
              <a16:creationId xmlns:a16="http://schemas.microsoft.com/office/drawing/2014/main" id="{86CEA0D4-E3C3-45F3-9686-20F12AE0D102}"/>
            </a:ext>
          </a:extLst>
        </xdr:cNvPr>
        <xdr:cNvSpPr txBox="1"/>
      </xdr:nvSpPr>
      <xdr:spPr>
        <a:xfrm>
          <a:off x="12459412" y="5924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55153</xdr:rowOff>
    </xdr:from>
    <xdr:ext cx="469744" cy="259045"/>
    <xdr:sp macro="" textlink="">
      <xdr:nvSpPr>
        <xdr:cNvPr id="160" name="n_2mainValue債務償還比率">
          <a:extLst>
            <a:ext uri="{FF2B5EF4-FFF2-40B4-BE49-F238E27FC236}">
              <a16:creationId xmlns:a16="http://schemas.microsoft.com/office/drawing/2014/main" id="{ED67899A-80FA-47F8-BE33-424966064679}"/>
            </a:ext>
          </a:extLst>
        </xdr:cNvPr>
        <xdr:cNvSpPr txBox="1"/>
      </xdr:nvSpPr>
      <xdr:spPr>
        <a:xfrm>
          <a:off x="11780597" y="595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170923</xdr:rowOff>
    </xdr:from>
    <xdr:ext cx="469744" cy="259045"/>
    <xdr:sp macro="" textlink="">
      <xdr:nvSpPr>
        <xdr:cNvPr id="161" name="n_3mainValue債務償還比率">
          <a:extLst>
            <a:ext uri="{FF2B5EF4-FFF2-40B4-BE49-F238E27FC236}">
              <a16:creationId xmlns:a16="http://schemas.microsoft.com/office/drawing/2014/main" id="{05AF163F-50D8-4C81-89DE-9F76ADF387DC}"/>
            </a:ext>
          </a:extLst>
        </xdr:cNvPr>
        <xdr:cNvSpPr txBox="1"/>
      </xdr:nvSpPr>
      <xdr:spPr>
        <a:xfrm>
          <a:off x="11094797" y="5727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153342</xdr:rowOff>
    </xdr:from>
    <xdr:ext cx="469744" cy="259045"/>
    <xdr:sp macro="" textlink="">
      <xdr:nvSpPr>
        <xdr:cNvPr id="162" name="n_4mainValue債務償還比率">
          <a:extLst>
            <a:ext uri="{FF2B5EF4-FFF2-40B4-BE49-F238E27FC236}">
              <a16:creationId xmlns:a16="http://schemas.microsoft.com/office/drawing/2014/main" id="{9E04BB11-61FF-4B82-BB64-E448C11F5FBD}"/>
            </a:ext>
          </a:extLst>
        </xdr:cNvPr>
        <xdr:cNvSpPr txBox="1"/>
      </xdr:nvSpPr>
      <xdr:spPr>
        <a:xfrm>
          <a:off x="10408997" y="570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5B5D43E-680A-4114-9556-D75043EEC306}"/>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67C427EF-981A-42F3-B8FA-316C7A51A1E7}"/>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45117FAE-ACA8-4F2C-80AA-6E498BB84F6B}"/>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D3F656E8-8D1A-49A6-A443-CD3D034798FC}"/>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2FCFF183-E874-4910-8A47-B9AD36C40C03}"/>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655C93CB-B641-4F72-8091-484658E9E785}"/>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139A9D6-DF6A-42EE-B84F-00BED01392E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5353AA0-18EE-4A61-B29B-660CD27865D8}"/>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B835551-7546-46E4-B900-8771CC186F78}"/>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28D00B7-DDF6-444D-A869-60A96588344B}"/>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16EE864-028F-45A4-96AC-597CC684BE18}"/>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A60BE5A-64DE-4102-B4D8-0E2EC5F2100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74828C8-F0DD-4383-9FD6-D43BAE2512B2}"/>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5D3D581-47BC-4DD6-B692-203A3F58A1AF}"/>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E37484A-F7F4-4E9F-99C8-0C1CDFEFA7EE}"/>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9C39E1E-B673-4A49-ABEE-506073324952}"/>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445,172
437,138
69.56
175,344,387
169,283,856
5,732,795
92,308,993
78,803,398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775054A-E427-4252-A04A-EEE7FA9B7673}"/>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2D0BD1A-D3EE-473A-A6F3-5D2F499AFA1C}"/>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944F0F8-D69F-4FF6-AEFD-6456B06ABA2C}"/>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52B0F9A-A924-41A7-B886-CD005262CB6D}"/>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5B6BCB2-636A-4275-8578-621D21E5FE09}"/>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F1D5792-4795-4946-8633-4EA4969EBB70}"/>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F581BAE-62B8-43DE-BBF5-BB64772FAA94}"/>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368CCBA-F124-437E-BB6B-D7E7EB9D2E42}"/>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0019EF4-F484-4CE7-8B4F-B6CA55B1F320}"/>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122C8E4-3ABF-4D16-9084-0849DA278466}"/>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438B080-2560-4E7C-89D1-36E703060D96}"/>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8FFC70A-EE71-4920-97D7-A43523C9848F}"/>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C715BEA-FB78-403E-9693-FFE3F53869B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DBF884D-BD5B-4728-81AB-D57DDEA16441}"/>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D3A963A-3983-4955-B299-7FB99BCFC356}"/>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2DE403A-A361-49DB-8E92-86A79A980A9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56E3823-9CB0-4D66-ACBF-DAB877F46343}"/>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338BD5F-EC3A-4C88-9841-EB9115843F6D}"/>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BF3A7FA-AA6E-431D-9DCC-9A122073E812}"/>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639F865-8FFF-4F59-B09F-1CF685D57AF5}"/>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7CD19AD-FE0C-442C-A0F1-C9D27E7BF6B0}"/>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D067B58-AAC6-4F11-94AB-862E79E79761}"/>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286FD74-C3FD-4C0C-BE13-11679AEA6F1F}"/>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6438575-4169-4D23-9222-29113018E99F}"/>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EF7BAD2-1A4A-4DB7-B550-0C52F27FE067}"/>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365E27D-6BC1-4052-8720-8DD5C3BBF404}"/>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9AD9D9A-CF6E-4E5D-BF98-3E6E53AC1B82}"/>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1E672CC-3591-47CA-A904-721A3BAC3E3F}"/>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0ADC707-574D-4704-B837-C4AA9B1DDB56}"/>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663AC84-F182-4DEA-B494-93412071F181}"/>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A8CF5C1-18AD-4C9C-B4AD-9E2B92D422E0}"/>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8E493FD-A261-4DD2-BB42-6F4C4EF788B7}"/>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306DE83-0822-4150-B31C-56FA7180806B}"/>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7F8105A-E662-4F0B-A307-70D14D4F6A09}"/>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8370E89-92E6-45CC-8193-46A3F7EC1CC4}"/>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31B1163-6CC4-44AC-9346-5D23391B1217}"/>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BB4A3F7-8858-42A5-A55E-BF3D49358AB1}"/>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118BCA90-B4E8-445C-AC9E-2BFC2158EBC3}"/>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747B851-B9C0-4EC3-BD1F-1C865C9C490B}"/>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51E116C-7F03-4A92-B588-7FB31ED928B7}"/>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BD85570-14D3-4B02-BA37-CCB25848B381}"/>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1BE8BD3F-E482-4C01-B192-222E504FCCE7}"/>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0D17962-463C-4ABC-9F0F-9A0A07A12338}"/>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11F56DA-69E9-44F7-9FF1-7F32CAEAE26A}"/>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66DBE09-9FF6-41F9-AF3E-47F370A4B36B}"/>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6F08D338-BBF3-42A5-ABA4-07205234FA86}"/>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69114113-2E99-470C-80A9-AFD289983960}"/>
            </a:ext>
          </a:extLst>
        </xdr:cNvPr>
        <xdr:cNvCxnSpPr/>
      </xdr:nvCxnSpPr>
      <xdr:spPr>
        <a:xfrm flipV="1">
          <a:off x="4173855" y="5879647"/>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8F39A45D-E590-41FB-985C-E2E4D85F8158}"/>
            </a:ext>
          </a:extLst>
        </xdr:cNvPr>
        <xdr:cNvSpPr txBox="1"/>
      </xdr:nvSpPr>
      <xdr:spPr>
        <a:xfrm>
          <a:off x="4212590" y="716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2499FD09-36DA-440B-8957-AE42C029C108}"/>
            </a:ext>
          </a:extLst>
        </xdr:cNvPr>
        <xdr:cNvCxnSpPr/>
      </xdr:nvCxnSpPr>
      <xdr:spPr>
        <a:xfrm>
          <a:off x="4112260" y="71549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98548A58-8F0A-4A47-914D-9721C5A8E231}"/>
            </a:ext>
          </a:extLst>
        </xdr:cNvPr>
        <xdr:cNvSpPr txBox="1"/>
      </xdr:nvSpPr>
      <xdr:spPr>
        <a:xfrm>
          <a:off x="4212590" y="5656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E08B3AAE-1118-49D2-9ECC-849CD258A186}"/>
            </a:ext>
          </a:extLst>
        </xdr:cNvPr>
        <xdr:cNvCxnSpPr/>
      </xdr:nvCxnSpPr>
      <xdr:spPr>
        <a:xfrm>
          <a:off x="4112260" y="58796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170378</xdr:rowOff>
    </xdr:from>
    <xdr:ext cx="405111" cy="259045"/>
    <xdr:sp macro="" textlink="">
      <xdr:nvSpPr>
        <xdr:cNvPr id="63" name="【道路】&#10;有形固定資産減価償却率平均値テキスト">
          <a:extLst>
            <a:ext uri="{FF2B5EF4-FFF2-40B4-BE49-F238E27FC236}">
              <a16:creationId xmlns:a16="http://schemas.microsoft.com/office/drawing/2014/main" id="{411BA4F9-E9AB-439C-9FDE-DD84158C0FDB}"/>
            </a:ext>
          </a:extLst>
        </xdr:cNvPr>
        <xdr:cNvSpPr txBox="1"/>
      </xdr:nvSpPr>
      <xdr:spPr>
        <a:xfrm>
          <a:off x="4212590" y="66892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5BBF1355-4E8D-4E9F-9591-A87D72F1EFE9}"/>
            </a:ext>
          </a:extLst>
        </xdr:cNvPr>
        <xdr:cNvSpPr/>
      </xdr:nvSpPr>
      <xdr:spPr>
        <a:xfrm>
          <a:off x="4131310" y="670324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F99F55A9-1141-4692-89B7-3B0E1C280A20}"/>
            </a:ext>
          </a:extLst>
        </xdr:cNvPr>
        <xdr:cNvSpPr/>
      </xdr:nvSpPr>
      <xdr:spPr>
        <a:xfrm>
          <a:off x="3388360" y="668636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0C1080A2-5F37-4EAE-9C48-82FB53D11F1A}"/>
            </a:ext>
          </a:extLst>
        </xdr:cNvPr>
        <xdr:cNvSpPr/>
      </xdr:nvSpPr>
      <xdr:spPr>
        <a:xfrm>
          <a:off x="2571750" y="66493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EF35A64D-3C7B-4635-BD8F-807D7DE704F5}"/>
            </a:ext>
          </a:extLst>
        </xdr:cNvPr>
        <xdr:cNvSpPr/>
      </xdr:nvSpPr>
      <xdr:spPr>
        <a:xfrm>
          <a:off x="1774190" y="6609625"/>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961CBBBD-FAC3-423C-9727-274A11884E84}"/>
            </a:ext>
          </a:extLst>
        </xdr:cNvPr>
        <xdr:cNvSpPr/>
      </xdr:nvSpPr>
      <xdr:spPr>
        <a:xfrm>
          <a:off x="988060" y="657941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A0DD174-4110-4EE9-AC48-8B8BD5BF09DC}"/>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9CCB99B-8BBF-4EC6-BA2B-678EEB9F9B8D}"/>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4DA8328-254D-41E2-BDB7-138C5AB59BBE}"/>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03CEC38-32CF-4A1B-9742-AB7D26854E27}"/>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CD576D43-D7DA-4267-8893-46A9A913AAF4}"/>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74" name="楕円 73">
          <a:extLst>
            <a:ext uri="{FF2B5EF4-FFF2-40B4-BE49-F238E27FC236}">
              <a16:creationId xmlns:a16="http://schemas.microsoft.com/office/drawing/2014/main" id="{DBBF332E-E90C-4CBE-BBD5-47E3627C7F4C}"/>
            </a:ext>
          </a:extLst>
        </xdr:cNvPr>
        <xdr:cNvSpPr/>
      </xdr:nvSpPr>
      <xdr:spPr>
        <a:xfrm>
          <a:off x="4131310" y="64604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139717</xdr:rowOff>
    </xdr:from>
    <xdr:ext cx="405111" cy="259045"/>
    <xdr:sp macro="" textlink="">
      <xdr:nvSpPr>
        <xdr:cNvPr id="75" name="【道路】&#10;有形固定資産減価償却率該当値テキスト">
          <a:extLst>
            <a:ext uri="{FF2B5EF4-FFF2-40B4-BE49-F238E27FC236}">
              <a16:creationId xmlns:a16="http://schemas.microsoft.com/office/drawing/2014/main" id="{5DF4541D-800A-4E1F-8710-32C84C716AC7}"/>
            </a:ext>
          </a:extLst>
        </xdr:cNvPr>
        <xdr:cNvSpPr txBox="1"/>
      </xdr:nvSpPr>
      <xdr:spPr>
        <a:xfrm>
          <a:off x="4212590"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85816</xdr:rowOff>
    </xdr:from>
    <xdr:to>
      <xdr:col>20</xdr:col>
      <xdr:colOff>38100</xdr:colOff>
      <xdr:row>38</xdr:row>
      <xdr:rowOff>15966</xdr:rowOff>
    </xdr:to>
    <xdr:sp macro="" textlink="">
      <xdr:nvSpPr>
        <xdr:cNvPr id="76" name="楕円 75">
          <a:extLst>
            <a:ext uri="{FF2B5EF4-FFF2-40B4-BE49-F238E27FC236}">
              <a16:creationId xmlns:a16="http://schemas.microsoft.com/office/drawing/2014/main" id="{49767FAC-791D-4B98-A4BA-CB9AAD0D70AD}"/>
            </a:ext>
          </a:extLst>
        </xdr:cNvPr>
        <xdr:cNvSpPr/>
      </xdr:nvSpPr>
      <xdr:spPr>
        <a:xfrm>
          <a:off x="3388360" y="643137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136616</xdr:rowOff>
    </xdr:from>
    <xdr:to>
      <xdr:col>24</xdr:col>
      <xdr:colOff>63500</xdr:colOff>
      <xdr:row>37</xdr:row>
      <xdr:rowOff>167640</xdr:rowOff>
    </xdr:to>
    <xdr:cxnSp macro="">
      <xdr:nvCxnSpPr>
        <xdr:cNvPr id="77" name="直線コネクタ 76">
          <a:extLst>
            <a:ext uri="{FF2B5EF4-FFF2-40B4-BE49-F238E27FC236}">
              <a16:creationId xmlns:a16="http://schemas.microsoft.com/office/drawing/2014/main" id="{DB03FB31-3FA5-4FB5-B5C5-7A6D61E6BE00}"/>
            </a:ext>
          </a:extLst>
        </xdr:cNvPr>
        <xdr:cNvCxnSpPr/>
      </xdr:nvCxnSpPr>
      <xdr:spPr>
        <a:xfrm>
          <a:off x="3431540" y="6476456"/>
          <a:ext cx="74295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72753</xdr:rowOff>
    </xdr:from>
    <xdr:to>
      <xdr:col>15</xdr:col>
      <xdr:colOff>101600</xdr:colOff>
      <xdr:row>38</xdr:row>
      <xdr:rowOff>2903</xdr:rowOff>
    </xdr:to>
    <xdr:sp macro="" textlink="">
      <xdr:nvSpPr>
        <xdr:cNvPr id="78" name="楕円 77">
          <a:extLst>
            <a:ext uri="{FF2B5EF4-FFF2-40B4-BE49-F238E27FC236}">
              <a16:creationId xmlns:a16="http://schemas.microsoft.com/office/drawing/2014/main" id="{84E05DFE-1A78-4B7B-8A04-D45B6FF1BF8D}"/>
            </a:ext>
          </a:extLst>
        </xdr:cNvPr>
        <xdr:cNvSpPr/>
      </xdr:nvSpPr>
      <xdr:spPr>
        <a:xfrm>
          <a:off x="2571750" y="641640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123553</xdr:rowOff>
    </xdr:from>
    <xdr:to>
      <xdr:col>19</xdr:col>
      <xdr:colOff>177800</xdr:colOff>
      <xdr:row>37</xdr:row>
      <xdr:rowOff>136616</xdr:rowOff>
    </xdr:to>
    <xdr:cxnSp macro="">
      <xdr:nvCxnSpPr>
        <xdr:cNvPr id="79" name="直線コネクタ 78">
          <a:extLst>
            <a:ext uri="{FF2B5EF4-FFF2-40B4-BE49-F238E27FC236}">
              <a16:creationId xmlns:a16="http://schemas.microsoft.com/office/drawing/2014/main" id="{2A706D3A-0991-4CA4-AFDD-8039149CA3AC}"/>
            </a:ext>
          </a:extLst>
        </xdr:cNvPr>
        <xdr:cNvCxnSpPr/>
      </xdr:nvCxnSpPr>
      <xdr:spPr>
        <a:xfrm>
          <a:off x="2626360" y="6469108"/>
          <a:ext cx="80518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49893</xdr:rowOff>
    </xdr:from>
    <xdr:to>
      <xdr:col>10</xdr:col>
      <xdr:colOff>165100</xdr:colOff>
      <xdr:row>37</xdr:row>
      <xdr:rowOff>151493</xdr:rowOff>
    </xdr:to>
    <xdr:sp macro="" textlink="">
      <xdr:nvSpPr>
        <xdr:cNvPr id="80" name="楕円 79">
          <a:extLst>
            <a:ext uri="{FF2B5EF4-FFF2-40B4-BE49-F238E27FC236}">
              <a16:creationId xmlns:a16="http://schemas.microsoft.com/office/drawing/2014/main" id="{65DAD032-A9E5-4031-89CC-20DEE22CD715}"/>
            </a:ext>
          </a:extLst>
        </xdr:cNvPr>
        <xdr:cNvSpPr/>
      </xdr:nvSpPr>
      <xdr:spPr>
        <a:xfrm>
          <a:off x="1774190" y="639735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100693</xdr:rowOff>
    </xdr:from>
    <xdr:to>
      <xdr:col>15</xdr:col>
      <xdr:colOff>50800</xdr:colOff>
      <xdr:row>37</xdr:row>
      <xdr:rowOff>123553</xdr:rowOff>
    </xdr:to>
    <xdr:cxnSp macro="">
      <xdr:nvCxnSpPr>
        <xdr:cNvPr id="81" name="直線コネクタ 80">
          <a:extLst>
            <a:ext uri="{FF2B5EF4-FFF2-40B4-BE49-F238E27FC236}">
              <a16:creationId xmlns:a16="http://schemas.microsoft.com/office/drawing/2014/main" id="{F684EDC3-1E02-4A51-8D90-8CF2512137F2}"/>
            </a:ext>
          </a:extLst>
        </xdr:cNvPr>
        <xdr:cNvCxnSpPr/>
      </xdr:nvCxnSpPr>
      <xdr:spPr>
        <a:xfrm>
          <a:off x="1828800" y="6440533"/>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23767</xdr:rowOff>
    </xdr:from>
    <xdr:to>
      <xdr:col>6</xdr:col>
      <xdr:colOff>38100</xdr:colOff>
      <xdr:row>37</xdr:row>
      <xdr:rowOff>125367</xdr:rowOff>
    </xdr:to>
    <xdr:sp macro="" textlink="">
      <xdr:nvSpPr>
        <xdr:cNvPr id="82" name="楕円 81">
          <a:extLst>
            <a:ext uri="{FF2B5EF4-FFF2-40B4-BE49-F238E27FC236}">
              <a16:creationId xmlns:a16="http://schemas.microsoft.com/office/drawing/2014/main" id="{DB9EC384-7987-4C7D-9130-C515EE7D8521}"/>
            </a:ext>
          </a:extLst>
        </xdr:cNvPr>
        <xdr:cNvSpPr/>
      </xdr:nvSpPr>
      <xdr:spPr>
        <a:xfrm>
          <a:off x="988060" y="636360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74567</xdr:rowOff>
    </xdr:from>
    <xdr:to>
      <xdr:col>10</xdr:col>
      <xdr:colOff>114300</xdr:colOff>
      <xdr:row>37</xdr:row>
      <xdr:rowOff>100693</xdr:rowOff>
    </xdr:to>
    <xdr:cxnSp macro="">
      <xdr:nvCxnSpPr>
        <xdr:cNvPr id="83" name="直線コネクタ 82">
          <a:extLst>
            <a:ext uri="{FF2B5EF4-FFF2-40B4-BE49-F238E27FC236}">
              <a16:creationId xmlns:a16="http://schemas.microsoft.com/office/drawing/2014/main" id="{75458994-ACF9-44C5-816B-CE473B04500A}"/>
            </a:ext>
          </a:extLst>
        </xdr:cNvPr>
        <xdr:cNvCxnSpPr/>
      </xdr:nvCxnSpPr>
      <xdr:spPr>
        <a:xfrm>
          <a:off x="1031240" y="6418217"/>
          <a:ext cx="797560" cy="2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88736</xdr:rowOff>
    </xdr:from>
    <xdr:ext cx="405111" cy="259045"/>
    <xdr:sp macro="" textlink="">
      <xdr:nvSpPr>
        <xdr:cNvPr id="84" name="n_1aveValue【道路】&#10;有形固定資産減価償却率">
          <a:extLst>
            <a:ext uri="{FF2B5EF4-FFF2-40B4-BE49-F238E27FC236}">
              <a16:creationId xmlns:a16="http://schemas.microsoft.com/office/drawing/2014/main" id="{0EE3CA06-E62A-46AE-8F7B-4A51271BC5CA}"/>
            </a:ext>
          </a:extLst>
        </xdr:cNvPr>
        <xdr:cNvSpPr txBox="1"/>
      </xdr:nvSpPr>
      <xdr:spPr>
        <a:xfrm>
          <a:off x="3239144" y="677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59344</xdr:rowOff>
    </xdr:from>
    <xdr:ext cx="405111" cy="259045"/>
    <xdr:sp macro="" textlink="">
      <xdr:nvSpPr>
        <xdr:cNvPr id="85" name="n_2aveValue【道路】&#10;有形固定資産減価償却率">
          <a:extLst>
            <a:ext uri="{FF2B5EF4-FFF2-40B4-BE49-F238E27FC236}">
              <a16:creationId xmlns:a16="http://schemas.microsoft.com/office/drawing/2014/main" id="{C2FBBFEB-3E8D-4DF4-885F-3FEBF8D7423C}"/>
            </a:ext>
          </a:extLst>
        </xdr:cNvPr>
        <xdr:cNvSpPr txBox="1"/>
      </xdr:nvSpPr>
      <xdr:spPr>
        <a:xfrm>
          <a:off x="2439044" y="6742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6" name="n_3aveValue【道路】&#10;有形固定資産減価償却率">
          <a:extLst>
            <a:ext uri="{FF2B5EF4-FFF2-40B4-BE49-F238E27FC236}">
              <a16:creationId xmlns:a16="http://schemas.microsoft.com/office/drawing/2014/main" id="{499E46D1-E503-4D52-9A22-6405A78DCBFD}"/>
            </a:ext>
          </a:extLst>
        </xdr:cNvPr>
        <xdr:cNvSpPr txBox="1"/>
      </xdr:nvSpPr>
      <xdr:spPr>
        <a:xfrm>
          <a:off x="1641484" y="670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158949</xdr:rowOff>
    </xdr:from>
    <xdr:ext cx="405111" cy="259045"/>
    <xdr:sp macro="" textlink="">
      <xdr:nvSpPr>
        <xdr:cNvPr id="87" name="n_4aveValue【道路】&#10;有形固定資産減価償却率">
          <a:extLst>
            <a:ext uri="{FF2B5EF4-FFF2-40B4-BE49-F238E27FC236}">
              <a16:creationId xmlns:a16="http://schemas.microsoft.com/office/drawing/2014/main" id="{9FAE8F17-5165-419B-9265-071B81352032}"/>
            </a:ext>
          </a:extLst>
        </xdr:cNvPr>
        <xdr:cNvSpPr txBox="1"/>
      </xdr:nvSpPr>
      <xdr:spPr>
        <a:xfrm>
          <a:off x="855354" y="6675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32493</xdr:rowOff>
    </xdr:from>
    <xdr:ext cx="405111" cy="259045"/>
    <xdr:sp macro="" textlink="">
      <xdr:nvSpPr>
        <xdr:cNvPr id="88" name="n_1mainValue【道路】&#10;有形固定資産減価償却率">
          <a:extLst>
            <a:ext uri="{FF2B5EF4-FFF2-40B4-BE49-F238E27FC236}">
              <a16:creationId xmlns:a16="http://schemas.microsoft.com/office/drawing/2014/main" id="{D5F86DF4-61EF-49A1-B5B0-B16D9052DBD6}"/>
            </a:ext>
          </a:extLst>
        </xdr:cNvPr>
        <xdr:cNvSpPr txBox="1"/>
      </xdr:nvSpPr>
      <xdr:spPr>
        <a:xfrm>
          <a:off x="3239144" y="620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9" name="n_2mainValue【道路】&#10;有形固定資産減価償却率">
          <a:extLst>
            <a:ext uri="{FF2B5EF4-FFF2-40B4-BE49-F238E27FC236}">
              <a16:creationId xmlns:a16="http://schemas.microsoft.com/office/drawing/2014/main" id="{B7691A0B-B78C-4ACE-AA55-0169DA3579D1}"/>
            </a:ext>
          </a:extLst>
        </xdr:cNvPr>
        <xdr:cNvSpPr txBox="1"/>
      </xdr:nvSpPr>
      <xdr:spPr>
        <a:xfrm>
          <a:off x="243904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168020</xdr:rowOff>
    </xdr:from>
    <xdr:ext cx="405111" cy="259045"/>
    <xdr:sp macro="" textlink="">
      <xdr:nvSpPr>
        <xdr:cNvPr id="90" name="n_3mainValue【道路】&#10;有形固定資産減価償却率">
          <a:extLst>
            <a:ext uri="{FF2B5EF4-FFF2-40B4-BE49-F238E27FC236}">
              <a16:creationId xmlns:a16="http://schemas.microsoft.com/office/drawing/2014/main" id="{B3FBD8EC-2C7E-4A6B-8C06-F61E31EF8FC3}"/>
            </a:ext>
          </a:extLst>
        </xdr:cNvPr>
        <xdr:cNvSpPr txBox="1"/>
      </xdr:nvSpPr>
      <xdr:spPr>
        <a:xfrm>
          <a:off x="1641484" y="6172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141894</xdr:rowOff>
    </xdr:from>
    <xdr:ext cx="405111" cy="259045"/>
    <xdr:sp macro="" textlink="">
      <xdr:nvSpPr>
        <xdr:cNvPr id="91" name="n_4mainValue【道路】&#10;有形固定資産減価償却率">
          <a:extLst>
            <a:ext uri="{FF2B5EF4-FFF2-40B4-BE49-F238E27FC236}">
              <a16:creationId xmlns:a16="http://schemas.microsoft.com/office/drawing/2014/main" id="{129893BC-2791-4C11-87B0-0F1CA67FDAE7}"/>
            </a:ext>
          </a:extLst>
        </xdr:cNvPr>
        <xdr:cNvSpPr txBox="1"/>
      </xdr:nvSpPr>
      <xdr:spPr>
        <a:xfrm>
          <a:off x="855354" y="614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3F44663-5F16-46FF-9B12-0B0206687EA5}"/>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BB643BA-6D1F-439C-AD48-645DA5E9517F}"/>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B90B21C-C1F2-48D9-B952-97F8AB139D9D}"/>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F7C417A-0C40-40A3-AFFD-4FA2766E9B44}"/>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B36C58C-3857-4CAB-8F92-4C5768BE850B}"/>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C9C9FE9-93E8-4EAF-A0B4-9A9CEC1FCB0B}"/>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E5BE8E8-8C74-46DD-8D84-02FD4D0939B7}"/>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F875C4C-DB33-4D07-94AF-609EBC960BE4}"/>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BDA8B38F-3E28-45F3-8987-31CAAEC6D491}"/>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22BDF0F-D647-411D-BD6F-470C9EFE02D0}"/>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67A85827-3C7D-45EB-AC1E-3AFED5EB072B}"/>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7825547E-A37D-41C1-B714-4B23FC078CCF}"/>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CFA43E47-01BD-4515-907D-37C6CBA88EBE}"/>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9E33EEE4-6084-4B5B-A31F-D0216795066A}"/>
            </a:ext>
          </a:extLst>
        </xdr:cNvPr>
        <xdr:cNvSpPr txBox="1"/>
      </xdr:nvSpPr>
      <xdr:spPr>
        <a:xfrm>
          <a:off x="5485961" y="65652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539FAD0E-5182-4F9F-8D91-ADD101A67856}"/>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80E0B668-2FCE-44D0-80F9-EC884E8A9D2C}"/>
            </a:ext>
          </a:extLst>
        </xdr:cNvPr>
        <xdr:cNvSpPr txBox="1"/>
      </xdr:nvSpPr>
      <xdr:spPr>
        <a:xfrm>
          <a:off x="5485961" y="61042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2D2FACAF-5A9B-4CF5-9ACC-4FFA107B44CC}"/>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974C76F1-A9D3-4528-976A-9F5F953DA12E}"/>
            </a:ext>
          </a:extLst>
        </xdr:cNvPr>
        <xdr:cNvSpPr txBox="1"/>
      </xdr:nvSpPr>
      <xdr:spPr>
        <a:xfrm>
          <a:off x="5485961" y="56508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D4DE0DB1-EB05-4FCE-9A35-436570D168F3}"/>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9C69A9B1-03FE-4AB8-8A97-1C51D3CC81ED}"/>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4EB982CE-24BB-457A-B7F6-B872018F3EA0}"/>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763D6973-53D2-4F66-8468-0B7F3AED3468}"/>
            </a:ext>
          </a:extLst>
        </xdr:cNvPr>
        <xdr:cNvCxnSpPr/>
      </xdr:nvCxnSpPr>
      <xdr:spPr>
        <a:xfrm flipV="1">
          <a:off x="9429115" y="5932399"/>
          <a:ext cx="0" cy="1194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48F8EBAC-365D-49B2-BCBC-E6A04AB424C8}"/>
            </a:ext>
          </a:extLst>
        </xdr:cNvPr>
        <xdr:cNvSpPr txBox="1"/>
      </xdr:nvSpPr>
      <xdr:spPr>
        <a:xfrm>
          <a:off x="9467850" y="7123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84081FBE-4B05-41F4-8ADE-63DB346D36D3}"/>
            </a:ext>
          </a:extLst>
        </xdr:cNvPr>
        <xdr:cNvCxnSpPr/>
      </xdr:nvCxnSpPr>
      <xdr:spPr>
        <a:xfrm>
          <a:off x="9356090" y="712701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538280CD-D657-4BAE-ABBB-F18C5B3A749E}"/>
            </a:ext>
          </a:extLst>
        </xdr:cNvPr>
        <xdr:cNvSpPr txBox="1"/>
      </xdr:nvSpPr>
      <xdr:spPr>
        <a:xfrm>
          <a:off x="9467850" y="571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CE7044A2-9234-4EC3-BB32-6F79E2F4D458}"/>
            </a:ext>
          </a:extLst>
        </xdr:cNvPr>
        <xdr:cNvCxnSpPr/>
      </xdr:nvCxnSpPr>
      <xdr:spPr>
        <a:xfrm>
          <a:off x="9356090" y="593239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5DE14331-F46B-447A-B154-A77F2D65D774}"/>
            </a:ext>
          </a:extLst>
        </xdr:cNvPr>
        <xdr:cNvSpPr txBox="1"/>
      </xdr:nvSpPr>
      <xdr:spPr>
        <a:xfrm>
          <a:off x="9467850" y="6775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E19C7BCE-EADF-40CF-9F45-AA35D2A7B894}"/>
            </a:ext>
          </a:extLst>
        </xdr:cNvPr>
        <xdr:cNvSpPr/>
      </xdr:nvSpPr>
      <xdr:spPr>
        <a:xfrm>
          <a:off x="9394190" y="6918452"/>
          <a:ext cx="9017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76933F76-A89D-4624-B48A-928DDA35CA16}"/>
            </a:ext>
          </a:extLst>
        </xdr:cNvPr>
        <xdr:cNvSpPr/>
      </xdr:nvSpPr>
      <xdr:spPr>
        <a:xfrm>
          <a:off x="8632190" y="6918909"/>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CD81AA94-DDB5-49EB-AD08-5292BE49CD49}"/>
            </a:ext>
          </a:extLst>
        </xdr:cNvPr>
        <xdr:cNvSpPr/>
      </xdr:nvSpPr>
      <xdr:spPr>
        <a:xfrm>
          <a:off x="7846060" y="692140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802C76E0-31A3-4906-85DC-66D2FDA5C999}"/>
            </a:ext>
          </a:extLst>
        </xdr:cNvPr>
        <xdr:cNvSpPr/>
      </xdr:nvSpPr>
      <xdr:spPr>
        <a:xfrm>
          <a:off x="7029450" y="692204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69DEE38A-6801-45F7-BBE5-23481082D2C3}"/>
            </a:ext>
          </a:extLst>
        </xdr:cNvPr>
        <xdr:cNvSpPr/>
      </xdr:nvSpPr>
      <xdr:spPr>
        <a:xfrm>
          <a:off x="6231890" y="6918803"/>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EACA005-6B14-4EDB-8DD8-CF6A90337F7B}"/>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E3F877D-C843-4244-8F03-0D72510DBE6B}"/>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4B4D4F4-D7D2-434C-82E9-8EB3BD5F91CA}"/>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ACAEBDF-1C75-402F-B979-F00EE5E12A6F}"/>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E4A7BFF-FD5B-43FF-97E0-AF75EB35C03D}"/>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118852</xdr:rowOff>
    </xdr:from>
    <xdr:to>
      <xdr:col>55</xdr:col>
      <xdr:colOff>50800</xdr:colOff>
      <xdr:row>41</xdr:row>
      <xdr:rowOff>49002</xdr:rowOff>
    </xdr:to>
    <xdr:sp macro="" textlink="">
      <xdr:nvSpPr>
        <xdr:cNvPr id="129" name="楕円 128">
          <a:extLst>
            <a:ext uri="{FF2B5EF4-FFF2-40B4-BE49-F238E27FC236}">
              <a16:creationId xmlns:a16="http://schemas.microsoft.com/office/drawing/2014/main" id="{FB4BF0EE-69F7-4360-84D3-5A5D7C65BBC7}"/>
            </a:ext>
          </a:extLst>
        </xdr:cNvPr>
        <xdr:cNvSpPr/>
      </xdr:nvSpPr>
      <xdr:spPr>
        <a:xfrm>
          <a:off x="9394190" y="6978757"/>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42689</xdr:rowOff>
    </xdr:from>
    <xdr:ext cx="469744" cy="259045"/>
    <xdr:sp macro="" textlink="">
      <xdr:nvSpPr>
        <xdr:cNvPr id="130" name="【道路】&#10;一人当たり延長該当値テキスト">
          <a:extLst>
            <a:ext uri="{FF2B5EF4-FFF2-40B4-BE49-F238E27FC236}">
              <a16:creationId xmlns:a16="http://schemas.microsoft.com/office/drawing/2014/main" id="{FD1DB94E-A8C9-4614-BBA2-31F4DE7538D2}"/>
            </a:ext>
          </a:extLst>
        </xdr:cNvPr>
        <xdr:cNvSpPr txBox="1"/>
      </xdr:nvSpPr>
      <xdr:spPr>
        <a:xfrm>
          <a:off x="9467850" y="690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118897</xdr:rowOff>
    </xdr:from>
    <xdr:to>
      <xdr:col>50</xdr:col>
      <xdr:colOff>165100</xdr:colOff>
      <xdr:row>41</xdr:row>
      <xdr:rowOff>49047</xdr:rowOff>
    </xdr:to>
    <xdr:sp macro="" textlink="">
      <xdr:nvSpPr>
        <xdr:cNvPr id="131" name="楕円 130">
          <a:extLst>
            <a:ext uri="{FF2B5EF4-FFF2-40B4-BE49-F238E27FC236}">
              <a16:creationId xmlns:a16="http://schemas.microsoft.com/office/drawing/2014/main" id="{3407F318-3311-41EA-B808-AE319E0F6A1D}"/>
            </a:ext>
          </a:extLst>
        </xdr:cNvPr>
        <xdr:cNvSpPr/>
      </xdr:nvSpPr>
      <xdr:spPr>
        <a:xfrm>
          <a:off x="8632190" y="6978802"/>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169652</xdr:rowOff>
    </xdr:from>
    <xdr:to>
      <xdr:col>55</xdr:col>
      <xdr:colOff>0</xdr:colOff>
      <xdr:row>40</xdr:row>
      <xdr:rowOff>169697</xdr:rowOff>
    </xdr:to>
    <xdr:cxnSp macro="">
      <xdr:nvCxnSpPr>
        <xdr:cNvPr id="132" name="直線コネクタ 131">
          <a:extLst>
            <a:ext uri="{FF2B5EF4-FFF2-40B4-BE49-F238E27FC236}">
              <a16:creationId xmlns:a16="http://schemas.microsoft.com/office/drawing/2014/main" id="{54474211-FF8F-4E0A-8205-15E4C71E4F43}"/>
            </a:ext>
          </a:extLst>
        </xdr:cNvPr>
        <xdr:cNvCxnSpPr/>
      </xdr:nvCxnSpPr>
      <xdr:spPr>
        <a:xfrm flipV="1">
          <a:off x="8686800" y="7031462"/>
          <a:ext cx="74295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118440</xdr:rowOff>
    </xdr:from>
    <xdr:to>
      <xdr:col>46</xdr:col>
      <xdr:colOff>38100</xdr:colOff>
      <xdr:row>41</xdr:row>
      <xdr:rowOff>48590</xdr:rowOff>
    </xdr:to>
    <xdr:sp macro="" textlink="">
      <xdr:nvSpPr>
        <xdr:cNvPr id="133" name="楕円 132">
          <a:extLst>
            <a:ext uri="{FF2B5EF4-FFF2-40B4-BE49-F238E27FC236}">
              <a16:creationId xmlns:a16="http://schemas.microsoft.com/office/drawing/2014/main" id="{EB3C0321-CF78-4CA1-8976-95A340FDE206}"/>
            </a:ext>
          </a:extLst>
        </xdr:cNvPr>
        <xdr:cNvSpPr/>
      </xdr:nvSpPr>
      <xdr:spPr>
        <a:xfrm>
          <a:off x="7846060" y="69783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169240</xdr:rowOff>
    </xdr:from>
    <xdr:to>
      <xdr:col>50</xdr:col>
      <xdr:colOff>114300</xdr:colOff>
      <xdr:row>40</xdr:row>
      <xdr:rowOff>169697</xdr:rowOff>
    </xdr:to>
    <xdr:cxnSp macro="">
      <xdr:nvCxnSpPr>
        <xdr:cNvPr id="134" name="直線コネクタ 133">
          <a:extLst>
            <a:ext uri="{FF2B5EF4-FFF2-40B4-BE49-F238E27FC236}">
              <a16:creationId xmlns:a16="http://schemas.microsoft.com/office/drawing/2014/main" id="{EF85C9E6-23DC-41FE-9195-1EDA358E81C0}"/>
            </a:ext>
          </a:extLst>
        </xdr:cNvPr>
        <xdr:cNvCxnSpPr/>
      </xdr:nvCxnSpPr>
      <xdr:spPr>
        <a:xfrm>
          <a:off x="7889240" y="7031050"/>
          <a:ext cx="79756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117526</xdr:rowOff>
    </xdr:from>
    <xdr:to>
      <xdr:col>41</xdr:col>
      <xdr:colOff>101600</xdr:colOff>
      <xdr:row>41</xdr:row>
      <xdr:rowOff>47676</xdr:rowOff>
    </xdr:to>
    <xdr:sp macro="" textlink="">
      <xdr:nvSpPr>
        <xdr:cNvPr id="135" name="楕円 134">
          <a:extLst>
            <a:ext uri="{FF2B5EF4-FFF2-40B4-BE49-F238E27FC236}">
              <a16:creationId xmlns:a16="http://schemas.microsoft.com/office/drawing/2014/main" id="{87648423-3277-4015-B547-75B90F647AC3}"/>
            </a:ext>
          </a:extLst>
        </xdr:cNvPr>
        <xdr:cNvSpPr/>
      </xdr:nvSpPr>
      <xdr:spPr>
        <a:xfrm>
          <a:off x="7029450" y="697552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168326</xdr:rowOff>
    </xdr:from>
    <xdr:to>
      <xdr:col>45</xdr:col>
      <xdr:colOff>177800</xdr:colOff>
      <xdr:row>40</xdr:row>
      <xdr:rowOff>169240</xdr:rowOff>
    </xdr:to>
    <xdr:cxnSp macro="">
      <xdr:nvCxnSpPr>
        <xdr:cNvPr id="136" name="直線コネクタ 135">
          <a:extLst>
            <a:ext uri="{FF2B5EF4-FFF2-40B4-BE49-F238E27FC236}">
              <a16:creationId xmlns:a16="http://schemas.microsoft.com/office/drawing/2014/main" id="{5D444DB5-F161-4E4A-8FFB-1161A86E096F}"/>
            </a:ext>
          </a:extLst>
        </xdr:cNvPr>
        <xdr:cNvCxnSpPr/>
      </xdr:nvCxnSpPr>
      <xdr:spPr>
        <a:xfrm>
          <a:off x="7084060" y="7030136"/>
          <a:ext cx="80518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116657</xdr:rowOff>
    </xdr:from>
    <xdr:to>
      <xdr:col>36</xdr:col>
      <xdr:colOff>165100</xdr:colOff>
      <xdr:row>41</xdr:row>
      <xdr:rowOff>46807</xdr:rowOff>
    </xdr:to>
    <xdr:sp macro="" textlink="">
      <xdr:nvSpPr>
        <xdr:cNvPr id="137" name="楕円 136">
          <a:extLst>
            <a:ext uri="{FF2B5EF4-FFF2-40B4-BE49-F238E27FC236}">
              <a16:creationId xmlns:a16="http://schemas.microsoft.com/office/drawing/2014/main" id="{BF08BC42-8703-4F81-BB79-03D836004CB3}"/>
            </a:ext>
          </a:extLst>
        </xdr:cNvPr>
        <xdr:cNvSpPr/>
      </xdr:nvSpPr>
      <xdr:spPr>
        <a:xfrm>
          <a:off x="6231890" y="697465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167457</xdr:rowOff>
    </xdr:from>
    <xdr:to>
      <xdr:col>41</xdr:col>
      <xdr:colOff>50800</xdr:colOff>
      <xdr:row>40</xdr:row>
      <xdr:rowOff>168326</xdr:rowOff>
    </xdr:to>
    <xdr:cxnSp macro="">
      <xdr:nvCxnSpPr>
        <xdr:cNvPr id="138" name="直線コネクタ 137">
          <a:extLst>
            <a:ext uri="{FF2B5EF4-FFF2-40B4-BE49-F238E27FC236}">
              <a16:creationId xmlns:a16="http://schemas.microsoft.com/office/drawing/2014/main" id="{52BD633A-5D33-434C-B220-06E76931501E}"/>
            </a:ext>
          </a:extLst>
        </xdr:cNvPr>
        <xdr:cNvCxnSpPr/>
      </xdr:nvCxnSpPr>
      <xdr:spPr>
        <a:xfrm>
          <a:off x="6286500" y="7029267"/>
          <a:ext cx="79756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5625E45E-814D-4568-83B9-CEE1595FA00E}"/>
            </a:ext>
          </a:extLst>
        </xdr:cNvPr>
        <xdr:cNvSpPr txBox="1"/>
      </xdr:nvSpPr>
      <xdr:spPr>
        <a:xfrm>
          <a:off x="8454467" y="669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CE19A410-5CE6-46DB-9442-2B989CE3FF38}"/>
            </a:ext>
          </a:extLst>
        </xdr:cNvPr>
        <xdr:cNvSpPr txBox="1"/>
      </xdr:nvSpPr>
      <xdr:spPr>
        <a:xfrm>
          <a:off x="7673417" y="6702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D093B8C9-A4BF-4175-83CF-6677AF6E883D}"/>
            </a:ext>
          </a:extLst>
        </xdr:cNvPr>
        <xdr:cNvSpPr txBox="1"/>
      </xdr:nvSpPr>
      <xdr:spPr>
        <a:xfrm>
          <a:off x="6866332" y="670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278EAEED-5A22-415C-9954-E561D38E1FAE}"/>
            </a:ext>
          </a:extLst>
        </xdr:cNvPr>
        <xdr:cNvSpPr txBox="1"/>
      </xdr:nvSpPr>
      <xdr:spPr>
        <a:xfrm>
          <a:off x="6068772"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40174</xdr:rowOff>
    </xdr:from>
    <xdr:ext cx="469744" cy="259045"/>
    <xdr:sp macro="" textlink="">
      <xdr:nvSpPr>
        <xdr:cNvPr id="143" name="n_1mainValue【道路】&#10;一人当たり延長">
          <a:extLst>
            <a:ext uri="{FF2B5EF4-FFF2-40B4-BE49-F238E27FC236}">
              <a16:creationId xmlns:a16="http://schemas.microsoft.com/office/drawing/2014/main" id="{04B50E3B-DF97-4CBE-AD09-0C8C4D7F1ED2}"/>
            </a:ext>
          </a:extLst>
        </xdr:cNvPr>
        <xdr:cNvSpPr txBox="1"/>
      </xdr:nvSpPr>
      <xdr:spPr>
        <a:xfrm>
          <a:off x="8454467" y="7069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39717</xdr:rowOff>
    </xdr:from>
    <xdr:ext cx="469744" cy="259045"/>
    <xdr:sp macro="" textlink="">
      <xdr:nvSpPr>
        <xdr:cNvPr id="144" name="n_2mainValue【道路】&#10;一人当たり延長">
          <a:extLst>
            <a:ext uri="{FF2B5EF4-FFF2-40B4-BE49-F238E27FC236}">
              <a16:creationId xmlns:a16="http://schemas.microsoft.com/office/drawing/2014/main" id="{2341787E-96F0-42DE-BAB1-A40C8810DAFE}"/>
            </a:ext>
          </a:extLst>
        </xdr:cNvPr>
        <xdr:cNvSpPr txBox="1"/>
      </xdr:nvSpPr>
      <xdr:spPr>
        <a:xfrm>
          <a:off x="7673417" y="706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38803</xdr:rowOff>
    </xdr:from>
    <xdr:ext cx="469744" cy="259045"/>
    <xdr:sp macro="" textlink="">
      <xdr:nvSpPr>
        <xdr:cNvPr id="145" name="n_3mainValue【道路】&#10;一人当たり延長">
          <a:extLst>
            <a:ext uri="{FF2B5EF4-FFF2-40B4-BE49-F238E27FC236}">
              <a16:creationId xmlns:a16="http://schemas.microsoft.com/office/drawing/2014/main" id="{599A2A8E-7645-4A41-A240-4031FDB4AFD7}"/>
            </a:ext>
          </a:extLst>
        </xdr:cNvPr>
        <xdr:cNvSpPr txBox="1"/>
      </xdr:nvSpPr>
      <xdr:spPr>
        <a:xfrm>
          <a:off x="6866332" y="7068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37934</xdr:rowOff>
    </xdr:from>
    <xdr:ext cx="469744" cy="259045"/>
    <xdr:sp macro="" textlink="">
      <xdr:nvSpPr>
        <xdr:cNvPr id="146" name="n_4mainValue【道路】&#10;一人当たり延長">
          <a:extLst>
            <a:ext uri="{FF2B5EF4-FFF2-40B4-BE49-F238E27FC236}">
              <a16:creationId xmlns:a16="http://schemas.microsoft.com/office/drawing/2014/main" id="{B6FF68F9-4A92-41FE-9727-EE4F707B8DFF}"/>
            </a:ext>
          </a:extLst>
        </xdr:cNvPr>
        <xdr:cNvSpPr txBox="1"/>
      </xdr:nvSpPr>
      <xdr:spPr>
        <a:xfrm>
          <a:off x="6068772" y="70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3066DFA-1094-44D7-AB37-E421D9509388}"/>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8C019E69-3AC4-4727-B9FF-C01689B95ED7}"/>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F77D1115-7032-4AB1-AC16-333CE406E4C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46BB8A7F-7BDB-4D0E-9D97-F14FF4DB049F}"/>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AF7D6940-3CAE-4BEC-8474-837C5ECE67D2}"/>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7769A631-6EF4-4204-B4ED-9ABE6F455FB4}"/>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96F0866-AD47-4AF7-AE82-342C8254F5BE}"/>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EEA31EBD-33E6-48B3-BC22-D205E9C3F8FA}"/>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96E74AFA-BCE2-4A5C-8C71-55D99CBC18D9}"/>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44C47240-BDC6-46A4-8630-B03A7486715C}"/>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BD6455B7-87E6-4E8F-B795-7654C04579C5}"/>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A9797B0-9EF7-44BE-A5A1-0D578CB4097F}"/>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6A1C527B-7F9F-4A4F-B4C3-748B1ACA2DEE}"/>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2527E26D-9DD0-4FC7-B89F-19A51104B058}"/>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8ED07FB0-6B3D-4CEE-A74B-84ABC8E3A873}"/>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872AA696-BAB2-47E5-9402-327B55C9546D}"/>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729D1C9F-5994-4D88-B2A1-EEEC67839E07}"/>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5DCC14AF-A7D9-4353-877C-78BEF88C54AC}"/>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CB17C046-6CD7-4D08-B448-CFA11B99FBB8}"/>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924EEAE0-300F-42F7-9539-CB3253927ED1}"/>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42396C5B-F20D-42AB-9487-BD0BE7CAD798}"/>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5A64D12F-2C20-4451-BB4F-3A7E69B5B245}"/>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D861ED2-3C83-442C-9172-5931400AC02A}"/>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356D777E-8E14-4B9F-B97C-43E6F9126294}"/>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E300B78D-32F0-4E45-B7AE-AAB464F7DC98}"/>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8D48F4BC-FB51-4B68-95A0-D4EEC875FEF6}"/>
            </a:ext>
          </a:extLst>
        </xdr:cNvPr>
        <xdr:cNvCxnSpPr/>
      </xdr:nvCxnSpPr>
      <xdr:spPr>
        <a:xfrm flipV="1">
          <a:off x="4173855" y="962297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CD4A4322-8CB1-40A1-A043-E737539B4CAA}"/>
            </a:ext>
          </a:extLst>
        </xdr:cNvPr>
        <xdr:cNvSpPr txBox="1"/>
      </xdr:nvSpPr>
      <xdr:spPr>
        <a:xfrm>
          <a:off x="4212590" y="10894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A981D1E8-3991-4D3D-8157-19135C574FD8}"/>
            </a:ext>
          </a:extLst>
        </xdr:cNvPr>
        <xdr:cNvCxnSpPr/>
      </xdr:nvCxnSpPr>
      <xdr:spPr>
        <a:xfrm>
          <a:off x="4112260" y="10898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AF11741-7963-43B0-8CDF-63EA99DEFFD4}"/>
            </a:ext>
          </a:extLst>
        </xdr:cNvPr>
        <xdr:cNvSpPr txBox="1"/>
      </xdr:nvSpPr>
      <xdr:spPr>
        <a:xfrm>
          <a:off x="4212590" y="93905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154ED1E0-1AB4-45FD-B6B5-DAD3C4E85901}"/>
            </a:ext>
          </a:extLst>
        </xdr:cNvPr>
        <xdr:cNvCxnSpPr/>
      </xdr:nvCxnSpPr>
      <xdr:spPr>
        <a:xfrm>
          <a:off x="4112260" y="96229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A3DC01BF-59B5-4360-9804-FB5E65C1E825}"/>
            </a:ext>
          </a:extLst>
        </xdr:cNvPr>
        <xdr:cNvSpPr txBox="1"/>
      </xdr:nvSpPr>
      <xdr:spPr>
        <a:xfrm>
          <a:off x="4212590" y="10315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68C7DB52-8556-412D-A291-989A6469B43A}"/>
            </a:ext>
          </a:extLst>
        </xdr:cNvPr>
        <xdr:cNvSpPr/>
      </xdr:nvSpPr>
      <xdr:spPr>
        <a:xfrm>
          <a:off x="4131310" y="1046833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0B40E36D-C1FB-4AD5-B5D3-32060430C777}"/>
            </a:ext>
          </a:extLst>
        </xdr:cNvPr>
        <xdr:cNvSpPr/>
      </xdr:nvSpPr>
      <xdr:spPr>
        <a:xfrm>
          <a:off x="3388360" y="1045200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FD51AB43-00C3-404F-A317-6F738AB96EB5}"/>
            </a:ext>
          </a:extLst>
        </xdr:cNvPr>
        <xdr:cNvSpPr/>
      </xdr:nvSpPr>
      <xdr:spPr>
        <a:xfrm>
          <a:off x="2571750" y="104286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28F58F13-2773-4FDC-9B96-D0A105167B9C}"/>
            </a:ext>
          </a:extLst>
        </xdr:cNvPr>
        <xdr:cNvSpPr/>
      </xdr:nvSpPr>
      <xdr:spPr>
        <a:xfrm>
          <a:off x="1774190" y="10421257"/>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147E4507-2A36-495A-84CD-E92565C2E99D}"/>
            </a:ext>
          </a:extLst>
        </xdr:cNvPr>
        <xdr:cNvSpPr/>
      </xdr:nvSpPr>
      <xdr:spPr>
        <a:xfrm>
          <a:off x="988060" y="103978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94A07C6-7E29-424B-8B14-3B5135FBCBD5}"/>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9E76E69-A52E-4F2B-AE0B-1CA0E78F90DF}"/>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D912DEF-5A15-427C-9DB8-20E13E4AD5AF}"/>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707EC38-E47A-4BE1-A6A6-673A6F4DE0F6}"/>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DB155DE-5A7B-4C64-AD60-751A5512AA80}"/>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88" name="楕円 187">
          <a:extLst>
            <a:ext uri="{FF2B5EF4-FFF2-40B4-BE49-F238E27FC236}">
              <a16:creationId xmlns:a16="http://schemas.microsoft.com/office/drawing/2014/main" id="{30DA406A-31C6-4699-AFCD-6438E94788B2}"/>
            </a:ext>
          </a:extLst>
        </xdr:cNvPr>
        <xdr:cNvSpPr/>
      </xdr:nvSpPr>
      <xdr:spPr>
        <a:xfrm>
          <a:off x="4131310" y="1047160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161126</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3A3EBD15-9590-4022-B3DE-1A280B381EDD}"/>
            </a:ext>
          </a:extLst>
        </xdr:cNvPr>
        <xdr:cNvSpPr txBox="1"/>
      </xdr:nvSpPr>
      <xdr:spPr>
        <a:xfrm>
          <a:off x="4212590" y="1045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164737</xdr:rowOff>
    </xdr:from>
    <xdr:to>
      <xdr:col>20</xdr:col>
      <xdr:colOff>38100</xdr:colOff>
      <xdr:row>61</xdr:row>
      <xdr:rowOff>94887</xdr:rowOff>
    </xdr:to>
    <xdr:sp macro="" textlink="">
      <xdr:nvSpPr>
        <xdr:cNvPr id="190" name="楕円 189">
          <a:extLst>
            <a:ext uri="{FF2B5EF4-FFF2-40B4-BE49-F238E27FC236}">
              <a16:creationId xmlns:a16="http://schemas.microsoft.com/office/drawing/2014/main" id="{DA5E5301-C1B2-4F6D-B4F5-5E3F6C0FE311}"/>
            </a:ext>
          </a:extLst>
        </xdr:cNvPr>
        <xdr:cNvSpPr/>
      </xdr:nvSpPr>
      <xdr:spPr>
        <a:xfrm>
          <a:off x="3388360" y="104555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44087</xdr:rowOff>
    </xdr:from>
    <xdr:to>
      <xdr:col>24</xdr:col>
      <xdr:colOff>63500</xdr:colOff>
      <xdr:row>61</xdr:row>
      <xdr:rowOff>62049</xdr:rowOff>
    </xdr:to>
    <xdr:cxnSp macro="">
      <xdr:nvCxnSpPr>
        <xdr:cNvPr id="191" name="直線コネクタ 190">
          <a:extLst>
            <a:ext uri="{FF2B5EF4-FFF2-40B4-BE49-F238E27FC236}">
              <a16:creationId xmlns:a16="http://schemas.microsoft.com/office/drawing/2014/main" id="{9477AC14-725C-4C39-897B-C192E98DBE6E}"/>
            </a:ext>
          </a:extLst>
        </xdr:cNvPr>
        <xdr:cNvCxnSpPr/>
      </xdr:nvCxnSpPr>
      <xdr:spPr>
        <a:xfrm>
          <a:off x="3431540" y="10504442"/>
          <a:ext cx="742950" cy="1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136978</xdr:rowOff>
    </xdr:from>
    <xdr:to>
      <xdr:col>15</xdr:col>
      <xdr:colOff>101600</xdr:colOff>
      <xdr:row>61</xdr:row>
      <xdr:rowOff>67128</xdr:rowOff>
    </xdr:to>
    <xdr:sp macro="" textlink="">
      <xdr:nvSpPr>
        <xdr:cNvPr id="192" name="楕円 191">
          <a:extLst>
            <a:ext uri="{FF2B5EF4-FFF2-40B4-BE49-F238E27FC236}">
              <a16:creationId xmlns:a16="http://schemas.microsoft.com/office/drawing/2014/main" id="{31CDF5B6-AD5C-416B-9E20-94596A410DAF}"/>
            </a:ext>
          </a:extLst>
        </xdr:cNvPr>
        <xdr:cNvSpPr/>
      </xdr:nvSpPr>
      <xdr:spPr>
        <a:xfrm>
          <a:off x="2571750" y="1042016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16328</xdr:rowOff>
    </xdr:from>
    <xdr:to>
      <xdr:col>19</xdr:col>
      <xdr:colOff>177800</xdr:colOff>
      <xdr:row>61</xdr:row>
      <xdr:rowOff>44087</xdr:rowOff>
    </xdr:to>
    <xdr:cxnSp macro="">
      <xdr:nvCxnSpPr>
        <xdr:cNvPr id="193" name="直線コネクタ 192">
          <a:extLst>
            <a:ext uri="{FF2B5EF4-FFF2-40B4-BE49-F238E27FC236}">
              <a16:creationId xmlns:a16="http://schemas.microsoft.com/office/drawing/2014/main" id="{2FC5115C-4A87-410D-B734-CC33A7BFE1B4}"/>
            </a:ext>
          </a:extLst>
        </xdr:cNvPr>
        <xdr:cNvCxnSpPr/>
      </xdr:nvCxnSpPr>
      <xdr:spPr>
        <a:xfrm>
          <a:off x="2626360" y="10478588"/>
          <a:ext cx="80518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127181</xdr:rowOff>
    </xdr:from>
    <xdr:to>
      <xdr:col>10</xdr:col>
      <xdr:colOff>165100</xdr:colOff>
      <xdr:row>61</xdr:row>
      <xdr:rowOff>57331</xdr:rowOff>
    </xdr:to>
    <xdr:sp macro="" textlink="">
      <xdr:nvSpPr>
        <xdr:cNvPr id="194" name="楕円 193">
          <a:extLst>
            <a:ext uri="{FF2B5EF4-FFF2-40B4-BE49-F238E27FC236}">
              <a16:creationId xmlns:a16="http://schemas.microsoft.com/office/drawing/2014/main" id="{1B474648-D7A9-4FA6-8D0A-83814C0D19E2}"/>
            </a:ext>
          </a:extLst>
        </xdr:cNvPr>
        <xdr:cNvSpPr/>
      </xdr:nvSpPr>
      <xdr:spPr>
        <a:xfrm>
          <a:off x="1774190" y="1041799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6531</xdr:rowOff>
    </xdr:from>
    <xdr:to>
      <xdr:col>15</xdr:col>
      <xdr:colOff>50800</xdr:colOff>
      <xdr:row>61</xdr:row>
      <xdr:rowOff>16328</xdr:rowOff>
    </xdr:to>
    <xdr:cxnSp macro="">
      <xdr:nvCxnSpPr>
        <xdr:cNvPr id="195" name="直線コネクタ 194">
          <a:extLst>
            <a:ext uri="{FF2B5EF4-FFF2-40B4-BE49-F238E27FC236}">
              <a16:creationId xmlns:a16="http://schemas.microsoft.com/office/drawing/2014/main" id="{C6ECDD0E-99C5-4B21-9B5E-D06DF60062E8}"/>
            </a:ext>
          </a:extLst>
        </xdr:cNvPr>
        <xdr:cNvCxnSpPr/>
      </xdr:nvCxnSpPr>
      <xdr:spPr>
        <a:xfrm>
          <a:off x="1828800" y="10466886"/>
          <a:ext cx="79756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105954</xdr:rowOff>
    </xdr:from>
    <xdr:to>
      <xdr:col>6</xdr:col>
      <xdr:colOff>38100</xdr:colOff>
      <xdr:row>61</xdr:row>
      <xdr:rowOff>36104</xdr:rowOff>
    </xdr:to>
    <xdr:sp macro="" textlink="">
      <xdr:nvSpPr>
        <xdr:cNvPr id="196" name="楕円 195">
          <a:extLst>
            <a:ext uri="{FF2B5EF4-FFF2-40B4-BE49-F238E27FC236}">
              <a16:creationId xmlns:a16="http://schemas.microsoft.com/office/drawing/2014/main" id="{F8052E22-9FCC-43ED-8D9E-8C80ABEE5FD7}"/>
            </a:ext>
          </a:extLst>
        </xdr:cNvPr>
        <xdr:cNvSpPr/>
      </xdr:nvSpPr>
      <xdr:spPr>
        <a:xfrm>
          <a:off x="988060" y="1039104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156754</xdr:rowOff>
    </xdr:from>
    <xdr:to>
      <xdr:col>10</xdr:col>
      <xdr:colOff>114300</xdr:colOff>
      <xdr:row>61</xdr:row>
      <xdr:rowOff>6531</xdr:rowOff>
    </xdr:to>
    <xdr:cxnSp macro="">
      <xdr:nvCxnSpPr>
        <xdr:cNvPr id="197" name="直線コネクタ 196">
          <a:extLst>
            <a:ext uri="{FF2B5EF4-FFF2-40B4-BE49-F238E27FC236}">
              <a16:creationId xmlns:a16="http://schemas.microsoft.com/office/drawing/2014/main" id="{FE79024B-B5FC-48E2-84BD-707D9FF0720C}"/>
            </a:ext>
          </a:extLst>
        </xdr:cNvPr>
        <xdr:cNvCxnSpPr/>
      </xdr:nvCxnSpPr>
      <xdr:spPr>
        <a:xfrm>
          <a:off x="1031240" y="10445659"/>
          <a:ext cx="79756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D1911CB0-54E4-414B-8F74-17021F5D0777}"/>
            </a:ext>
          </a:extLst>
        </xdr:cNvPr>
        <xdr:cNvSpPr txBox="1"/>
      </xdr:nvSpPr>
      <xdr:spPr>
        <a:xfrm>
          <a:off x="3239144" y="1022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89A5F761-DBEB-469A-A599-42636A5AC761}"/>
            </a:ext>
          </a:extLst>
        </xdr:cNvPr>
        <xdr:cNvSpPr txBox="1"/>
      </xdr:nvSpPr>
      <xdr:spPr>
        <a:xfrm>
          <a:off x="2439044" y="1052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5CC38F40-9FBE-4CA8-8CD5-F856E1506705}"/>
            </a:ext>
          </a:extLst>
        </xdr:cNvPr>
        <xdr:cNvSpPr txBox="1"/>
      </xdr:nvSpPr>
      <xdr:spPr>
        <a:xfrm>
          <a:off x="1641484" y="1051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998E7073-C7A1-4E94-9224-C07D879B4757}"/>
            </a:ext>
          </a:extLst>
        </xdr:cNvPr>
        <xdr:cNvSpPr txBox="1"/>
      </xdr:nvSpPr>
      <xdr:spPr>
        <a:xfrm>
          <a:off x="855354" y="1048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86014</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4D479DB4-542C-4E99-A512-D19438D67715}"/>
            </a:ext>
          </a:extLst>
        </xdr:cNvPr>
        <xdr:cNvSpPr txBox="1"/>
      </xdr:nvSpPr>
      <xdr:spPr>
        <a:xfrm>
          <a:off x="3239144" y="1054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83655</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AD0EBF5C-43C9-4FEC-86F6-F83BF54BCC66}"/>
            </a:ext>
          </a:extLst>
        </xdr:cNvPr>
        <xdr:cNvSpPr txBox="1"/>
      </xdr:nvSpPr>
      <xdr:spPr>
        <a:xfrm>
          <a:off x="2439044" y="1020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73858</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EE0ACDF5-6F27-4DF7-A82A-E99B4FFF552E}"/>
            </a:ext>
          </a:extLst>
        </xdr:cNvPr>
        <xdr:cNvSpPr txBox="1"/>
      </xdr:nvSpPr>
      <xdr:spPr>
        <a:xfrm>
          <a:off x="164148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52631</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8C971C23-4F6A-4E18-BC78-7B83A6CD73B7}"/>
            </a:ext>
          </a:extLst>
        </xdr:cNvPr>
        <xdr:cNvSpPr txBox="1"/>
      </xdr:nvSpPr>
      <xdr:spPr>
        <a:xfrm>
          <a:off x="855354" y="1017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D4E99EA6-9B39-4A0A-8C30-4D99D4D82DA2}"/>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41C48287-88AC-4E96-89BF-F527BB547634}"/>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CA3FE5AF-DA81-4D81-91E3-C9A317D15EB4}"/>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FC502067-D9BE-4BB1-8DC1-22041E2FFFD6}"/>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865AB78F-4B3C-48A3-AA70-BC9BCD196388}"/>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8F5D888D-020E-45AD-A451-E2E9A10B1A4D}"/>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DE53AEAE-27E2-4959-82A3-540A2A4A7516}"/>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C5DF532-57BF-4094-BB24-A829D727FA98}"/>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48E47807-D668-4193-8EA9-08C44FA1EBC9}"/>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9F76E3A9-2A9B-4897-81A8-8CBF55A0D1B2}"/>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A778C7EC-FFD0-4277-8FB8-74D01B08FEA6}"/>
            </a:ext>
          </a:extLst>
        </xdr:cNvPr>
        <xdr:cNvCxnSpPr/>
      </xdr:nvCxnSpPr>
      <xdr:spPr>
        <a:xfrm>
          <a:off x="5960110" y="1085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69556369-A290-4FC8-9D0F-C386D02245B4}"/>
            </a:ext>
          </a:extLst>
        </xdr:cNvPr>
        <xdr:cNvSpPr txBox="1"/>
      </xdr:nvSpPr>
      <xdr:spPr>
        <a:xfrm>
          <a:off x="5724659" y="107181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311ED680-2F83-46EA-BFC3-CE3B9BF8A323}"/>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519D4500-811E-4D5F-8823-1FA0AAB5C83B}"/>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D3C04EF5-7EE1-4888-AC4A-E7AACC4BBEB7}"/>
            </a:ext>
          </a:extLst>
        </xdr:cNvPr>
        <xdr:cNvCxnSpPr/>
      </xdr:nvCxnSpPr>
      <xdr:spPr>
        <a:xfrm>
          <a:off x="5960110" y="971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14C31CC7-AFBE-4482-8613-15A0DE71A57C}"/>
            </a:ext>
          </a:extLst>
        </xdr:cNvPr>
        <xdr:cNvSpPr txBox="1"/>
      </xdr:nvSpPr>
      <xdr:spPr>
        <a:xfrm>
          <a:off x="5416126" y="95713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5114AC3E-F364-407B-9D9D-76E05C099D9E}"/>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DB4AAC1-E610-4BF7-A851-EF442616C5D2}"/>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91289BC3-961D-4775-9496-26B3CA5E3923}"/>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EAAB07C6-2C2D-4981-9F96-E8F99D9DD870}"/>
            </a:ext>
          </a:extLst>
        </xdr:cNvPr>
        <xdr:cNvCxnSpPr/>
      </xdr:nvCxnSpPr>
      <xdr:spPr>
        <a:xfrm flipV="1">
          <a:off x="9429115" y="9549978"/>
          <a:ext cx="0" cy="1308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25853130-5573-46EE-8B66-4DD6535C1B34}"/>
            </a:ext>
          </a:extLst>
        </xdr:cNvPr>
        <xdr:cNvSpPr txBox="1"/>
      </xdr:nvSpPr>
      <xdr:spPr>
        <a:xfrm>
          <a:off x="9467850" y="10861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0F20B423-ECE8-4FDB-B263-498CB6D4C4B4}"/>
            </a:ext>
          </a:extLst>
        </xdr:cNvPr>
        <xdr:cNvCxnSpPr/>
      </xdr:nvCxnSpPr>
      <xdr:spPr>
        <a:xfrm>
          <a:off x="9356090" y="1085807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87877EAA-3BF7-4C73-A42D-8C6F97A7E2A3}"/>
            </a:ext>
          </a:extLst>
        </xdr:cNvPr>
        <xdr:cNvSpPr txBox="1"/>
      </xdr:nvSpPr>
      <xdr:spPr>
        <a:xfrm>
          <a:off x="9467850" y="932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36AB974C-6F34-4E0E-BBDE-E532A4260CDF}"/>
            </a:ext>
          </a:extLst>
        </xdr:cNvPr>
        <xdr:cNvCxnSpPr/>
      </xdr:nvCxnSpPr>
      <xdr:spPr>
        <a:xfrm>
          <a:off x="9356090" y="954997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D94742C3-A9AB-437B-9CEA-06198C9968A2}"/>
            </a:ext>
          </a:extLst>
        </xdr:cNvPr>
        <xdr:cNvSpPr txBox="1"/>
      </xdr:nvSpPr>
      <xdr:spPr>
        <a:xfrm>
          <a:off x="9467850" y="10202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0FC1E979-5084-4543-B069-8A25EC665001}"/>
            </a:ext>
          </a:extLst>
        </xdr:cNvPr>
        <xdr:cNvSpPr/>
      </xdr:nvSpPr>
      <xdr:spPr>
        <a:xfrm>
          <a:off x="9394190" y="1034509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D4BD4C02-9479-4B53-8C0D-B1985FC3CB75}"/>
            </a:ext>
          </a:extLst>
        </xdr:cNvPr>
        <xdr:cNvSpPr/>
      </xdr:nvSpPr>
      <xdr:spPr>
        <a:xfrm>
          <a:off x="8632190" y="1035145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057BC3DE-7CCD-4BE8-9DA5-38F221AAAACF}"/>
            </a:ext>
          </a:extLst>
        </xdr:cNvPr>
        <xdr:cNvSpPr/>
      </xdr:nvSpPr>
      <xdr:spPr>
        <a:xfrm>
          <a:off x="7846060" y="103552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3AE308B0-531B-49ED-B912-3D5AA0AB4371}"/>
            </a:ext>
          </a:extLst>
        </xdr:cNvPr>
        <xdr:cNvSpPr/>
      </xdr:nvSpPr>
      <xdr:spPr>
        <a:xfrm>
          <a:off x="7029450" y="1035601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0EB2BED5-7722-4F41-97ED-7B92F1854D5C}"/>
            </a:ext>
          </a:extLst>
        </xdr:cNvPr>
        <xdr:cNvSpPr/>
      </xdr:nvSpPr>
      <xdr:spPr>
        <a:xfrm>
          <a:off x="6231890" y="1033559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406A326D-D11A-44A8-B21B-C9B4D40B2FF6}"/>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78DEDD3-E650-4D62-B368-84E679A01D40}"/>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0E85D52-35DC-447B-96C2-1FA65B7620C2}"/>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EDCBB04-8F3B-4ADB-8CDD-CCB4759510BB}"/>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B3DF688-BFA4-4CFC-B6D5-F1CF6C043762}"/>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101288</xdr:rowOff>
    </xdr:from>
    <xdr:to>
      <xdr:col>55</xdr:col>
      <xdr:colOff>50800</xdr:colOff>
      <xdr:row>61</xdr:row>
      <xdr:rowOff>31438</xdr:rowOff>
    </xdr:to>
    <xdr:sp macro="" textlink="">
      <xdr:nvSpPr>
        <xdr:cNvPr id="241" name="楕円 240">
          <a:extLst>
            <a:ext uri="{FF2B5EF4-FFF2-40B4-BE49-F238E27FC236}">
              <a16:creationId xmlns:a16="http://schemas.microsoft.com/office/drawing/2014/main" id="{0AE7C7E1-4E70-4E71-81C6-D5171FEC87C0}"/>
            </a:ext>
          </a:extLst>
        </xdr:cNvPr>
        <xdr:cNvSpPr/>
      </xdr:nvSpPr>
      <xdr:spPr>
        <a:xfrm>
          <a:off x="9394190" y="10384478"/>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79715</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CB88F5E5-7174-48FA-AD01-4A9958966EB9}"/>
            </a:ext>
          </a:extLst>
        </xdr:cNvPr>
        <xdr:cNvSpPr txBox="1"/>
      </xdr:nvSpPr>
      <xdr:spPr>
        <a:xfrm>
          <a:off x="9467850" y="1036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104854</xdr:rowOff>
    </xdr:from>
    <xdr:to>
      <xdr:col>50</xdr:col>
      <xdr:colOff>165100</xdr:colOff>
      <xdr:row>61</xdr:row>
      <xdr:rowOff>35004</xdr:rowOff>
    </xdr:to>
    <xdr:sp macro="" textlink="">
      <xdr:nvSpPr>
        <xdr:cNvPr id="243" name="楕円 242">
          <a:extLst>
            <a:ext uri="{FF2B5EF4-FFF2-40B4-BE49-F238E27FC236}">
              <a16:creationId xmlns:a16="http://schemas.microsoft.com/office/drawing/2014/main" id="{61E1FA86-1813-4BB3-81B7-619CD4079D49}"/>
            </a:ext>
          </a:extLst>
        </xdr:cNvPr>
        <xdr:cNvSpPr/>
      </xdr:nvSpPr>
      <xdr:spPr>
        <a:xfrm>
          <a:off x="8632190" y="1038994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152088</xdr:rowOff>
    </xdr:from>
    <xdr:to>
      <xdr:col>55</xdr:col>
      <xdr:colOff>0</xdr:colOff>
      <xdr:row>60</xdr:row>
      <xdr:rowOff>155654</xdr:rowOff>
    </xdr:to>
    <xdr:cxnSp macro="">
      <xdr:nvCxnSpPr>
        <xdr:cNvPr id="244" name="直線コネクタ 243">
          <a:extLst>
            <a:ext uri="{FF2B5EF4-FFF2-40B4-BE49-F238E27FC236}">
              <a16:creationId xmlns:a16="http://schemas.microsoft.com/office/drawing/2014/main" id="{EBD66CEC-FA34-48F4-B612-B0C2E3BC6473}"/>
            </a:ext>
          </a:extLst>
        </xdr:cNvPr>
        <xdr:cNvCxnSpPr/>
      </xdr:nvCxnSpPr>
      <xdr:spPr>
        <a:xfrm flipV="1">
          <a:off x="8686800" y="10439088"/>
          <a:ext cx="74295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102688</xdr:rowOff>
    </xdr:from>
    <xdr:to>
      <xdr:col>46</xdr:col>
      <xdr:colOff>38100</xdr:colOff>
      <xdr:row>61</xdr:row>
      <xdr:rowOff>32838</xdr:rowOff>
    </xdr:to>
    <xdr:sp macro="" textlink="">
      <xdr:nvSpPr>
        <xdr:cNvPr id="245" name="楕円 244">
          <a:extLst>
            <a:ext uri="{FF2B5EF4-FFF2-40B4-BE49-F238E27FC236}">
              <a16:creationId xmlns:a16="http://schemas.microsoft.com/office/drawing/2014/main" id="{D795B044-1A4F-45C2-83AA-D705C648BC0B}"/>
            </a:ext>
          </a:extLst>
        </xdr:cNvPr>
        <xdr:cNvSpPr/>
      </xdr:nvSpPr>
      <xdr:spPr>
        <a:xfrm>
          <a:off x="7846060" y="1038587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153488</xdr:rowOff>
    </xdr:from>
    <xdr:to>
      <xdr:col>50</xdr:col>
      <xdr:colOff>114300</xdr:colOff>
      <xdr:row>60</xdr:row>
      <xdr:rowOff>155654</xdr:rowOff>
    </xdr:to>
    <xdr:cxnSp macro="">
      <xdr:nvCxnSpPr>
        <xdr:cNvPr id="246" name="直線コネクタ 245">
          <a:extLst>
            <a:ext uri="{FF2B5EF4-FFF2-40B4-BE49-F238E27FC236}">
              <a16:creationId xmlns:a16="http://schemas.microsoft.com/office/drawing/2014/main" id="{8126E619-55E0-436B-9EFC-975AB13DE579}"/>
            </a:ext>
          </a:extLst>
        </xdr:cNvPr>
        <xdr:cNvCxnSpPr/>
      </xdr:nvCxnSpPr>
      <xdr:spPr>
        <a:xfrm>
          <a:off x="7889240" y="10440488"/>
          <a:ext cx="797560" cy="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103980</xdr:rowOff>
    </xdr:from>
    <xdr:to>
      <xdr:col>41</xdr:col>
      <xdr:colOff>101600</xdr:colOff>
      <xdr:row>61</xdr:row>
      <xdr:rowOff>34130</xdr:rowOff>
    </xdr:to>
    <xdr:sp macro="" textlink="">
      <xdr:nvSpPr>
        <xdr:cNvPr id="247" name="楕円 246">
          <a:extLst>
            <a:ext uri="{FF2B5EF4-FFF2-40B4-BE49-F238E27FC236}">
              <a16:creationId xmlns:a16="http://schemas.microsoft.com/office/drawing/2014/main" id="{129A16B7-D21D-4C5E-9442-51B9FE441577}"/>
            </a:ext>
          </a:extLst>
        </xdr:cNvPr>
        <xdr:cNvSpPr/>
      </xdr:nvSpPr>
      <xdr:spPr>
        <a:xfrm>
          <a:off x="7029450" y="1038907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153488</xdr:rowOff>
    </xdr:from>
    <xdr:to>
      <xdr:col>45</xdr:col>
      <xdr:colOff>177800</xdr:colOff>
      <xdr:row>60</xdr:row>
      <xdr:rowOff>154780</xdr:rowOff>
    </xdr:to>
    <xdr:cxnSp macro="">
      <xdr:nvCxnSpPr>
        <xdr:cNvPr id="248" name="直線コネクタ 247">
          <a:extLst>
            <a:ext uri="{FF2B5EF4-FFF2-40B4-BE49-F238E27FC236}">
              <a16:creationId xmlns:a16="http://schemas.microsoft.com/office/drawing/2014/main" id="{098AB79F-D2D8-4135-98AA-AD0EFD1BA643}"/>
            </a:ext>
          </a:extLst>
        </xdr:cNvPr>
        <xdr:cNvCxnSpPr/>
      </xdr:nvCxnSpPr>
      <xdr:spPr>
        <a:xfrm flipV="1">
          <a:off x="7084060" y="10440488"/>
          <a:ext cx="805180" cy="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102933</xdr:rowOff>
    </xdr:from>
    <xdr:to>
      <xdr:col>36</xdr:col>
      <xdr:colOff>165100</xdr:colOff>
      <xdr:row>61</xdr:row>
      <xdr:rowOff>33083</xdr:rowOff>
    </xdr:to>
    <xdr:sp macro="" textlink="">
      <xdr:nvSpPr>
        <xdr:cNvPr id="249" name="楕円 248">
          <a:extLst>
            <a:ext uri="{FF2B5EF4-FFF2-40B4-BE49-F238E27FC236}">
              <a16:creationId xmlns:a16="http://schemas.microsoft.com/office/drawing/2014/main" id="{5297B47A-4F98-4FCF-8FAE-3955022BCA56}"/>
            </a:ext>
          </a:extLst>
        </xdr:cNvPr>
        <xdr:cNvSpPr/>
      </xdr:nvSpPr>
      <xdr:spPr>
        <a:xfrm>
          <a:off x="6231890" y="10388028"/>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153733</xdr:rowOff>
    </xdr:from>
    <xdr:to>
      <xdr:col>41</xdr:col>
      <xdr:colOff>50800</xdr:colOff>
      <xdr:row>60</xdr:row>
      <xdr:rowOff>154780</xdr:rowOff>
    </xdr:to>
    <xdr:cxnSp macro="">
      <xdr:nvCxnSpPr>
        <xdr:cNvPr id="250" name="直線コネクタ 249">
          <a:extLst>
            <a:ext uri="{FF2B5EF4-FFF2-40B4-BE49-F238E27FC236}">
              <a16:creationId xmlns:a16="http://schemas.microsoft.com/office/drawing/2014/main" id="{4825A136-1DFD-4DDF-9B03-A1F9D8685A9A}"/>
            </a:ext>
          </a:extLst>
        </xdr:cNvPr>
        <xdr:cNvCxnSpPr/>
      </xdr:nvCxnSpPr>
      <xdr:spPr>
        <a:xfrm>
          <a:off x="6286500" y="10440733"/>
          <a:ext cx="797560" cy="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E727A4E8-3251-4C0D-B47C-52C5D59DE6E3}"/>
            </a:ext>
          </a:extLst>
        </xdr:cNvPr>
        <xdr:cNvSpPr txBox="1"/>
      </xdr:nvSpPr>
      <xdr:spPr>
        <a:xfrm>
          <a:off x="8422151" y="1013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55C94E63-D9B0-4D21-AB87-22D74043229B}"/>
            </a:ext>
          </a:extLst>
        </xdr:cNvPr>
        <xdr:cNvSpPr txBox="1"/>
      </xdr:nvSpPr>
      <xdr:spPr>
        <a:xfrm>
          <a:off x="7641101" y="1013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470D3CB3-E0F8-4E2B-9056-B8E383CD9CCC}"/>
            </a:ext>
          </a:extLst>
        </xdr:cNvPr>
        <xdr:cNvSpPr txBox="1"/>
      </xdr:nvSpPr>
      <xdr:spPr>
        <a:xfrm>
          <a:off x="6854971" y="101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164819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81D4ADBD-8E54-4A4B-9C46-6A501C7FBC37}"/>
            </a:ext>
          </a:extLst>
        </xdr:cNvPr>
        <xdr:cNvSpPr txBox="1"/>
      </xdr:nvSpPr>
      <xdr:spPr>
        <a:xfrm>
          <a:off x="6038361" y="1011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61</xdr:row>
      <xdr:rowOff>26131</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9B4E203C-7C54-4764-8344-10172E1C2D9F}"/>
            </a:ext>
          </a:extLst>
        </xdr:cNvPr>
        <xdr:cNvSpPr txBox="1"/>
      </xdr:nvSpPr>
      <xdr:spPr>
        <a:xfrm>
          <a:off x="8422151" y="1048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23965</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78DFE144-91B6-4F5A-9251-E3348C4F5D99}"/>
            </a:ext>
          </a:extLst>
        </xdr:cNvPr>
        <xdr:cNvSpPr txBox="1"/>
      </xdr:nvSpPr>
      <xdr:spPr>
        <a:xfrm>
          <a:off x="7641101" y="1047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25257</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154DD09-09E0-4A58-A223-A330132840B9}"/>
            </a:ext>
          </a:extLst>
        </xdr:cNvPr>
        <xdr:cNvSpPr txBox="1"/>
      </xdr:nvSpPr>
      <xdr:spPr>
        <a:xfrm>
          <a:off x="6854971" y="10479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24210</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2A40F619-5569-43F1-AFA6-3756D16B4D90}"/>
            </a:ext>
          </a:extLst>
        </xdr:cNvPr>
        <xdr:cNvSpPr txBox="1"/>
      </xdr:nvSpPr>
      <xdr:spPr>
        <a:xfrm>
          <a:off x="6038361" y="1047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77DE73EC-3BBF-4A93-B3CF-78A48B537DC5}"/>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BFA66185-B416-48BA-8818-9839E164E81D}"/>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6AC17416-0D92-43FA-98B3-59C39E248669}"/>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4668EC19-C1A5-43D9-A6A3-9271094797EF}"/>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26FDA0AE-DDB8-4E15-9CAF-9A9C4DA1ED41}"/>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8323B7D8-78E6-464A-BABD-FB78F152E610}"/>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49EB03C-DC43-480A-905D-A352A602C1A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18E317C4-CD00-4F3A-A03D-AE1A1C25DF55}"/>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7CAB0CAB-C421-43A4-85B5-3EBEFA740823}"/>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32FC4A17-58F4-45E8-979A-25944A326F08}"/>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1C440565-777F-46C4-83A9-2ED0959B7380}"/>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39E693E7-BE40-4A29-9D50-3C4410048BD3}"/>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3965353C-DB1C-4D14-BFD2-7592E2FB685F}"/>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DC9767A1-CF45-43AA-936B-63F7494435BC}"/>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357A04A4-6146-450F-AE47-DC742A9FA012}"/>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8DEB5241-EC4F-4BDE-8E9A-2323279BAFC9}"/>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980A1579-2944-4BAC-B1E2-419FAF0105BB}"/>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C0D342CF-0F95-4A27-8494-7905EBE54274}"/>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4B93C16F-3BDB-438C-A41E-49CBF578FA7D}"/>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1406A599-FD1A-4CEA-999D-5BD0F06E01A4}"/>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DA29B973-0B38-4F21-902D-464C3BC58692}"/>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90D3D712-2310-4711-AD4A-04F25BD634E7}"/>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947CBD38-DAEE-4D49-A3FE-BD88CAB858E8}"/>
            </a:ext>
          </a:extLst>
        </xdr:cNvPr>
        <xdr:cNvCxnSpPr/>
      </xdr:nvCxnSpPr>
      <xdr:spPr>
        <a:xfrm flipV="1">
          <a:off x="4173855" y="13419963"/>
          <a:ext cx="0" cy="136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53119453-04C2-43AC-B910-2398A3F7864C}"/>
            </a:ext>
          </a:extLst>
        </xdr:cNvPr>
        <xdr:cNvSpPr txBox="1"/>
      </xdr:nvSpPr>
      <xdr:spPr>
        <a:xfrm>
          <a:off x="4212590"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3BD490E3-16F1-42A4-BAD5-01C9C408B883}"/>
            </a:ext>
          </a:extLst>
        </xdr:cNvPr>
        <xdr:cNvCxnSpPr/>
      </xdr:nvCxnSpPr>
      <xdr:spPr>
        <a:xfrm>
          <a:off x="4112260" y="1478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58233B37-5F3A-4BD9-899C-305A21D8E77A}"/>
            </a:ext>
          </a:extLst>
        </xdr:cNvPr>
        <xdr:cNvSpPr txBox="1"/>
      </xdr:nvSpPr>
      <xdr:spPr>
        <a:xfrm>
          <a:off x="4212590" y="13195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32474FE8-EB12-4DBD-BB63-0058B43FD65A}"/>
            </a:ext>
          </a:extLst>
        </xdr:cNvPr>
        <xdr:cNvCxnSpPr/>
      </xdr:nvCxnSpPr>
      <xdr:spPr>
        <a:xfrm>
          <a:off x="4112260" y="13419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C4F0D079-4A15-4B92-9DD1-8EC6D4E03685}"/>
            </a:ext>
          </a:extLst>
        </xdr:cNvPr>
        <xdr:cNvSpPr txBox="1"/>
      </xdr:nvSpPr>
      <xdr:spPr>
        <a:xfrm>
          <a:off x="421259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D0C2DD35-6B78-4107-B1FE-153451B014CE}"/>
            </a:ext>
          </a:extLst>
        </xdr:cNvPr>
        <xdr:cNvSpPr/>
      </xdr:nvSpPr>
      <xdr:spPr>
        <a:xfrm>
          <a:off x="4131310" y="1407667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C27D93A9-7BE8-4BE7-B10A-78EA6A2EC301}"/>
            </a:ext>
          </a:extLst>
        </xdr:cNvPr>
        <xdr:cNvSpPr/>
      </xdr:nvSpPr>
      <xdr:spPr>
        <a:xfrm>
          <a:off x="3388360" y="1398295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A15DA722-A053-429A-9396-31EEB1154C3B}"/>
            </a:ext>
          </a:extLst>
        </xdr:cNvPr>
        <xdr:cNvSpPr/>
      </xdr:nvSpPr>
      <xdr:spPr>
        <a:xfrm>
          <a:off x="2571750" y="139749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D4FDBA69-178D-48D9-9430-E2F25CD6237C}"/>
            </a:ext>
          </a:extLst>
        </xdr:cNvPr>
        <xdr:cNvSpPr/>
      </xdr:nvSpPr>
      <xdr:spPr>
        <a:xfrm>
          <a:off x="1774190" y="13936092"/>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1" name="フローチャート: 判断 290">
          <a:extLst>
            <a:ext uri="{FF2B5EF4-FFF2-40B4-BE49-F238E27FC236}">
              <a16:creationId xmlns:a16="http://schemas.microsoft.com/office/drawing/2014/main" id="{B1928C7F-DD41-4D36-A62F-1D5FEBB61801}"/>
            </a:ext>
          </a:extLst>
        </xdr:cNvPr>
        <xdr:cNvSpPr/>
      </xdr:nvSpPr>
      <xdr:spPr>
        <a:xfrm>
          <a:off x="988060" y="1389951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CE5D880A-BBC8-466F-B2C6-CAD495F8F405}"/>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D51D36D3-C8DD-42A2-A213-0215D65241B6}"/>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A019EB76-8355-4B7F-83C1-8FCA396EA336}"/>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C152B3CB-F0AE-4F2E-983C-6619FC869A2E}"/>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FD275696-7F9C-4417-9730-2981ABA08EDC}"/>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129032</xdr:rowOff>
    </xdr:from>
    <xdr:to>
      <xdr:col>24</xdr:col>
      <xdr:colOff>114300</xdr:colOff>
      <xdr:row>82</xdr:row>
      <xdr:rowOff>59182</xdr:rowOff>
    </xdr:to>
    <xdr:sp macro="" textlink="">
      <xdr:nvSpPr>
        <xdr:cNvPr id="297" name="楕円 296">
          <a:extLst>
            <a:ext uri="{FF2B5EF4-FFF2-40B4-BE49-F238E27FC236}">
              <a16:creationId xmlns:a16="http://schemas.microsoft.com/office/drawing/2014/main" id="{0B1213CA-0096-49C8-939B-BF17FC8016FD}"/>
            </a:ext>
          </a:extLst>
        </xdr:cNvPr>
        <xdr:cNvSpPr/>
      </xdr:nvSpPr>
      <xdr:spPr>
        <a:xfrm>
          <a:off x="4131310" y="1402029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151909</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78728DAD-3887-472D-8210-4E1BB83866FA}"/>
            </a:ext>
          </a:extLst>
        </xdr:cNvPr>
        <xdr:cNvSpPr txBox="1"/>
      </xdr:nvSpPr>
      <xdr:spPr>
        <a:xfrm>
          <a:off x="4212590" y="13867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101600</xdr:rowOff>
    </xdr:from>
    <xdr:to>
      <xdr:col>20</xdr:col>
      <xdr:colOff>38100</xdr:colOff>
      <xdr:row>82</xdr:row>
      <xdr:rowOff>31750</xdr:rowOff>
    </xdr:to>
    <xdr:sp macro="" textlink="">
      <xdr:nvSpPr>
        <xdr:cNvPr id="299" name="楕円 298">
          <a:extLst>
            <a:ext uri="{FF2B5EF4-FFF2-40B4-BE49-F238E27FC236}">
              <a16:creationId xmlns:a16="http://schemas.microsoft.com/office/drawing/2014/main" id="{B3B849D9-649D-4367-816F-CFA2449372F5}"/>
            </a:ext>
          </a:extLst>
        </xdr:cNvPr>
        <xdr:cNvSpPr/>
      </xdr:nvSpPr>
      <xdr:spPr>
        <a:xfrm>
          <a:off x="3388360" y="139852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152400</xdr:rowOff>
    </xdr:from>
    <xdr:to>
      <xdr:col>24</xdr:col>
      <xdr:colOff>63500</xdr:colOff>
      <xdr:row>82</xdr:row>
      <xdr:rowOff>8382</xdr:rowOff>
    </xdr:to>
    <xdr:cxnSp macro="">
      <xdr:nvCxnSpPr>
        <xdr:cNvPr id="300" name="直線コネクタ 299">
          <a:extLst>
            <a:ext uri="{FF2B5EF4-FFF2-40B4-BE49-F238E27FC236}">
              <a16:creationId xmlns:a16="http://schemas.microsoft.com/office/drawing/2014/main" id="{837B0F4E-ED69-4233-8C3C-E927E315FD89}"/>
            </a:ext>
          </a:extLst>
        </xdr:cNvPr>
        <xdr:cNvCxnSpPr/>
      </xdr:nvCxnSpPr>
      <xdr:spPr>
        <a:xfrm>
          <a:off x="3431540" y="14039850"/>
          <a:ext cx="742950" cy="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110744</xdr:rowOff>
    </xdr:from>
    <xdr:to>
      <xdr:col>15</xdr:col>
      <xdr:colOff>101600</xdr:colOff>
      <xdr:row>82</xdr:row>
      <xdr:rowOff>40894</xdr:rowOff>
    </xdr:to>
    <xdr:sp macro="" textlink="">
      <xdr:nvSpPr>
        <xdr:cNvPr id="301" name="楕円 300">
          <a:extLst>
            <a:ext uri="{FF2B5EF4-FFF2-40B4-BE49-F238E27FC236}">
              <a16:creationId xmlns:a16="http://schemas.microsoft.com/office/drawing/2014/main" id="{A56FA9DC-5733-444E-A428-B77D8463146D}"/>
            </a:ext>
          </a:extLst>
        </xdr:cNvPr>
        <xdr:cNvSpPr/>
      </xdr:nvSpPr>
      <xdr:spPr>
        <a:xfrm>
          <a:off x="2571750" y="1399819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152400</xdr:rowOff>
    </xdr:from>
    <xdr:to>
      <xdr:col>19</xdr:col>
      <xdr:colOff>177800</xdr:colOff>
      <xdr:row>81</xdr:row>
      <xdr:rowOff>161544</xdr:rowOff>
    </xdr:to>
    <xdr:cxnSp macro="">
      <xdr:nvCxnSpPr>
        <xdr:cNvPr id="302" name="直線コネクタ 301">
          <a:extLst>
            <a:ext uri="{FF2B5EF4-FFF2-40B4-BE49-F238E27FC236}">
              <a16:creationId xmlns:a16="http://schemas.microsoft.com/office/drawing/2014/main" id="{C2C3B1D2-7C2F-4BC2-B1C7-E03230C145A5}"/>
            </a:ext>
          </a:extLst>
        </xdr:cNvPr>
        <xdr:cNvCxnSpPr/>
      </xdr:nvCxnSpPr>
      <xdr:spPr>
        <a:xfrm flipV="1">
          <a:off x="2626360" y="14039850"/>
          <a:ext cx="80518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65024</xdr:rowOff>
    </xdr:from>
    <xdr:to>
      <xdr:col>10</xdr:col>
      <xdr:colOff>165100</xdr:colOff>
      <xdr:row>81</xdr:row>
      <xdr:rowOff>166624</xdr:rowOff>
    </xdr:to>
    <xdr:sp macro="" textlink="">
      <xdr:nvSpPr>
        <xdr:cNvPr id="303" name="楕円 302">
          <a:extLst>
            <a:ext uri="{FF2B5EF4-FFF2-40B4-BE49-F238E27FC236}">
              <a16:creationId xmlns:a16="http://schemas.microsoft.com/office/drawing/2014/main" id="{E9580DE0-29FC-46CA-9EFF-3682F9A521E3}"/>
            </a:ext>
          </a:extLst>
        </xdr:cNvPr>
        <xdr:cNvSpPr/>
      </xdr:nvSpPr>
      <xdr:spPr>
        <a:xfrm>
          <a:off x="1774190" y="1395056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115824</xdr:rowOff>
    </xdr:from>
    <xdr:to>
      <xdr:col>15</xdr:col>
      <xdr:colOff>50800</xdr:colOff>
      <xdr:row>81</xdr:row>
      <xdr:rowOff>161544</xdr:rowOff>
    </xdr:to>
    <xdr:cxnSp macro="">
      <xdr:nvCxnSpPr>
        <xdr:cNvPr id="304" name="直線コネクタ 303">
          <a:extLst>
            <a:ext uri="{FF2B5EF4-FFF2-40B4-BE49-F238E27FC236}">
              <a16:creationId xmlns:a16="http://schemas.microsoft.com/office/drawing/2014/main" id="{C3E0AE4A-60BE-48F3-9770-EC82EE97D0A9}"/>
            </a:ext>
          </a:extLst>
        </xdr:cNvPr>
        <xdr:cNvCxnSpPr/>
      </xdr:nvCxnSpPr>
      <xdr:spPr>
        <a:xfrm>
          <a:off x="1828800" y="14003274"/>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44450</xdr:rowOff>
    </xdr:from>
    <xdr:to>
      <xdr:col>6</xdr:col>
      <xdr:colOff>38100</xdr:colOff>
      <xdr:row>81</xdr:row>
      <xdr:rowOff>146050</xdr:rowOff>
    </xdr:to>
    <xdr:sp macro="" textlink="">
      <xdr:nvSpPr>
        <xdr:cNvPr id="305" name="楕円 304">
          <a:extLst>
            <a:ext uri="{FF2B5EF4-FFF2-40B4-BE49-F238E27FC236}">
              <a16:creationId xmlns:a16="http://schemas.microsoft.com/office/drawing/2014/main" id="{3F40538B-528F-4664-9945-39128268226E}"/>
            </a:ext>
          </a:extLst>
        </xdr:cNvPr>
        <xdr:cNvSpPr/>
      </xdr:nvSpPr>
      <xdr:spPr>
        <a:xfrm>
          <a:off x="988060" y="13933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95250</xdr:rowOff>
    </xdr:from>
    <xdr:to>
      <xdr:col>10</xdr:col>
      <xdr:colOff>114300</xdr:colOff>
      <xdr:row>81</xdr:row>
      <xdr:rowOff>115824</xdr:rowOff>
    </xdr:to>
    <xdr:cxnSp macro="">
      <xdr:nvCxnSpPr>
        <xdr:cNvPr id="306" name="直線コネクタ 305">
          <a:extLst>
            <a:ext uri="{FF2B5EF4-FFF2-40B4-BE49-F238E27FC236}">
              <a16:creationId xmlns:a16="http://schemas.microsoft.com/office/drawing/2014/main" id="{5C48540D-E7E5-46ED-8ABB-501D53A34E28}"/>
            </a:ext>
          </a:extLst>
        </xdr:cNvPr>
        <xdr:cNvCxnSpPr/>
      </xdr:nvCxnSpPr>
      <xdr:spPr>
        <a:xfrm>
          <a:off x="1031240" y="13978890"/>
          <a:ext cx="79756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45990</xdr:rowOff>
    </xdr:from>
    <xdr:ext cx="405111" cy="259045"/>
    <xdr:sp macro="" textlink="">
      <xdr:nvSpPr>
        <xdr:cNvPr id="307" name="n_1aveValue【公営住宅】&#10;有形固定資産減価償却率">
          <a:extLst>
            <a:ext uri="{FF2B5EF4-FFF2-40B4-BE49-F238E27FC236}">
              <a16:creationId xmlns:a16="http://schemas.microsoft.com/office/drawing/2014/main" id="{523CE51B-0C46-43F3-8F6C-FBBF95AC6C99}"/>
            </a:ext>
          </a:extLst>
        </xdr:cNvPr>
        <xdr:cNvSpPr txBox="1"/>
      </xdr:nvSpPr>
      <xdr:spPr>
        <a:xfrm>
          <a:off x="3239144" y="13763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32275</xdr:rowOff>
    </xdr:from>
    <xdr:ext cx="405111" cy="259045"/>
    <xdr:sp macro="" textlink="">
      <xdr:nvSpPr>
        <xdr:cNvPr id="308" name="n_2aveValue【公営住宅】&#10;有形固定資産減価償却率">
          <a:extLst>
            <a:ext uri="{FF2B5EF4-FFF2-40B4-BE49-F238E27FC236}">
              <a16:creationId xmlns:a16="http://schemas.microsoft.com/office/drawing/2014/main" id="{301F1106-2EDE-4B53-9B32-DFC140AFF139}"/>
            </a:ext>
          </a:extLst>
        </xdr:cNvPr>
        <xdr:cNvSpPr txBox="1"/>
      </xdr:nvSpPr>
      <xdr:spPr>
        <a:xfrm>
          <a:off x="2439044" y="1374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164864</xdr:rowOff>
    </xdr:from>
    <xdr:ext cx="405111" cy="259045"/>
    <xdr:sp macro="" textlink="">
      <xdr:nvSpPr>
        <xdr:cNvPr id="309" name="n_3aveValue【公営住宅】&#10;有形固定資産減価償却率">
          <a:extLst>
            <a:ext uri="{FF2B5EF4-FFF2-40B4-BE49-F238E27FC236}">
              <a16:creationId xmlns:a16="http://schemas.microsoft.com/office/drawing/2014/main" id="{F68AEF3F-93A3-4F2A-AC0C-4AC61DD033EA}"/>
            </a:ext>
          </a:extLst>
        </xdr:cNvPr>
        <xdr:cNvSpPr txBox="1"/>
      </xdr:nvSpPr>
      <xdr:spPr>
        <a:xfrm>
          <a:off x="1641484" y="13713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128288</xdr:rowOff>
    </xdr:from>
    <xdr:ext cx="405111" cy="259045"/>
    <xdr:sp macro="" textlink="">
      <xdr:nvSpPr>
        <xdr:cNvPr id="310" name="n_4aveValue【公営住宅】&#10;有形固定資産減価償却率">
          <a:extLst>
            <a:ext uri="{FF2B5EF4-FFF2-40B4-BE49-F238E27FC236}">
              <a16:creationId xmlns:a16="http://schemas.microsoft.com/office/drawing/2014/main" id="{8DC44AA9-1326-4E56-9C2C-86017155AE0E}"/>
            </a:ext>
          </a:extLst>
        </xdr:cNvPr>
        <xdr:cNvSpPr txBox="1"/>
      </xdr:nvSpPr>
      <xdr:spPr>
        <a:xfrm>
          <a:off x="855354" y="13676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22877</xdr:rowOff>
    </xdr:from>
    <xdr:ext cx="405111" cy="259045"/>
    <xdr:sp macro="" textlink="">
      <xdr:nvSpPr>
        <xdr:cNvPr id="311" name="n_1mainValue【公営住宅】&#10;有形固定資産減価償却率">
          <a:extLst>
            <a:ext uri="{FF2B5EF4-FFF2-40B4-BE49-F238E27FC236}">
              <a16:creationId xmlns:a16="http://schemas.microsoft.com/office/drawing/2014/main" id="{4CDC8656-7F89-4F95-9AE6-06B17D1ECB26}"/>
            </a:ext>
          </a:extLst>
        </xdr:cNvPr>
        <xdr:cNvSpPr txBox="1"/>
      </xdr:nvSpPr>
      <xdr:spPr>
        <a:xfrm>
          <a:off x="3239144" y="1407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32021</xdr:rowOff>
    </xdr:from>
    <xdr:ext cx="405111" cy="259045"/>
    <xdr:sp macro="" textlink="">
      <xdr:nvSpPr>
        <xdr:cNvPr id="312" name="n_2mainValue【公営住宅】&#10;有形固定資産減価償却率">
          <a:extLst>
            <a:ext uri="{FF2B5EF4-FFF2-40B4-BE49-F238E27FC236}">
              <a16:creationId xmlns:a16="http://schemas.microsoft.com/office/drawing/2014/main" id="{B11819A5-3C85-45FB-93B5-8AAFF26BB1D0}"/>
            </a:ext>
          </a:extLst>
        </xdr:cNvPr>
        <xdr:cNvSpPr txBox="1"/>
      </xdr:nvSpPr>
      <xdr:spPr>
        <a:xfrm>
          <a:off x="2439044" y="1408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157751</xdr:rowOff>
    </xdr:from>
    <xdr:ext cx="405111" cy="259045"/>
    <xdr:sp macro="" textlink="">
      <xdr:nvSpPr>
        <xdr:cNvPr id="313" name="n_3mainValue【公営住宅】&#10;有形固定資産減価償却率">
          <a:extLst>
            <a:ext uri="{FF2B5EF4-FFF2-40B4-BE49-F238E27FC236}">
              <a16:creationId xmlns:a16="http://schemas.microsoft.com/office/drawing/2014/main" id="{8D7EC60D-A2E2-430F-8D4F-3F5766AB1E8B}"/>
            </a:ext>
          </a:extLst>
        </xdr:cNvPr>
        <xdr:cNvSpPr txBox="1"/>
      </xdr:nvSpPr>
      <xdr:spPr>
        <a:xfrm>
          <a:off x="1641484" y="14047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137177</xdr:rowOff>
    </xdr:from>
    <xdr:ext cx="405111" cy="259045"/>
    <xdr:sp macro="" textlink="">
      <xdr:nvSpPr>
        <xdr:cNvPr id="314" name="n_4mainValue【公営住宅】&#10;有形固定資産減価償却率">
          <a:extLst>
            <a:ext uri="{FF2B5EF4-FFF2-40B4-BE49-F238E27FC236}">
              <a16:creationId xmlns:a16="http://schemas.microsoft.com/office/drawing/2014/main" id="{0869BB7B-0199-4AFE-8585-FD3CAFBC25C7}"/>
            </a:ext>
          </a:extLst>
        </xdr:cNvPr>
        <xdr:cNvSpPr txBox="1"/>
      </xdr:nvSpPr>
      <xdr:spPr>
        <a:xfrm>
          <a:off x="855354" y="1402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A5D66297-5636-4430-B21B-7FFBFAB11762}"/>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82B91A87-DE41-497A-93D9-327E3D310B7B}"/>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34863748-9F2B-4F94-BCFF-A8BFF3D3AE94}"/>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EAA0294C-F4E8-49E3-8804-B2898FB3A20C}"/>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99A76742-41E9-4C17-86FA-FE7509753A3A}"/>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E81452F7-A52B-487D-979F-CA751F8B4229}"/>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B23D3620-1BC1-49E6-8C87-1C0A03F39237}"/>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FB271397-2BCF-4403-BE4C-644C11DC9F28}"/>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A2A09BA5-9CC1-4BF9-B648-6F77D2157930}"/>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4FCE3CC9-4646-4927-8BBD-742AD9F490A9}"/>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B87C9C96-97EC-4690-95FD-B3D91357BC54}"/>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A806A8ED-FAD8-46DB-A818-4D14FC7B8495}"/>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7AFB18C7-59D1-4DA3-B49A-954A2CB8ECA9}"/>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B70FC39C-9CF0-4846-B24D-7F382EC15368}"/>
            </a:ext>
          </a:extLst>
        </xdr:cNvPr>
        <xdr:cNvSpPr txBox="1"/>
      </xdr:nvSpPr>
      <xdr:spPr>
        <a:xfrm>
          <a:off x="5527221"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21251F5D-4080-462D-A554-5DD8530FDEBA}"/>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906296CF-CD5B-4E23-9917-1A7F5908F1B0}"/>
            </a:ext>
          </a:extLst>
        </xdr:cNvPr>
        <xdr:cNvSpPr txBox="1"/>
      </xdr:nvSpPr>
      <xdr:spPr>
        <a:xfrm>
          <a:off x="5527221"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C6DA8D6B-C505-4B77-8C75-D2A9ED0C0529}"/>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E2E65E7F-2F65-4F69-BFFA-7BB347FC4045}"/>
            </a:ext>
          </a:extLst>
        </xdr:cNvPr>
        <xdr:cNvSpPr txBox="1"/>
      </xdr:nvSpPr>
      <xdr:spPr>
        <a:xfrm>
          <a:off x="5527221"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37267CAC-2A94-44EC-B9B8-6BFE7C59DEEC}"/>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5FAA61A4-3875-433D-A529-08BA57F63AD3}"/>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8097250C-EBA3-40F1-BAED-664E75BC3A8D}"/>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AE97992E-AABC-461C-8051-15408D49D4F1}"/>
            </a:ext>
          </a:extLst>
        </xdr:cNvPr>
        <xdr:cNvCxnSpPr/>
      </xdr:nvCxnSpPr>
      <xdr:spPr>
        <a:xfrm flipV="1">
          <a:off x="9429115" y="13464540"/>
          <a:ext cx="0" cy="1317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2AAA392C-AF7A-4787-922E-441E147B3584}"/>
            </a:ext>
          </a:extLst>
        </xdr:cNvPr>
        <xdr:cNvSpPr txBox="1"/>
      </xdr:nvSpPr>
      <xdr:spPr>
        <a:xfrm>
          <a:off x="946785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E67A4EA6-3279-4121-A547-8537C0540902}"/>
            </a:ext>
          </a:extLst>
        </xdr:cNvPr>
        <xdr:cNvCxnSpPr/>
      </xdr:nvCxnSpPr>
      <xdr:spPr>
        <a:xfrm>
          <a:off x="9356090" y="1478234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E702DF15-4F3F-4D20-8A77-0385FE8AAACA}"/>
            </a:ext>
          </a:extLst>
        </xdr:cNvPr>
        <xdr:cNvSpPr txBox="1"/>
      </xdr:nvSpPr>
      <xdr:spPr>
        <a:xfrm>
          <a:off x="9467850" y="13245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C3254013-93B9-455E-8031-6D7FDD635917}"/>
            </a:ext>
          </a:extLst>
        </xdr:cNvPr>
        <xdr:cNvCxnSpPr/>
      </xdr:nvCxnSpPr>
      <xdr:spPr>
        <a:xfrm>
          <a:off x="9356090" y="134645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4A54F661-CE58-4915-99A0-470B02189963}"/>
            </a:ext>
          </a:extLst>
        </xdr:cNvPr>
        <xdr:cNvSpPr txBox="1"/>
      </xdr:nvSpPr>
      <xdr:spPr>
        <a:xfrm>
          <a:off x="9467850" y="144088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F6E7F595-8BBD-4CDD-960B-6FB640FE251E}"/>
            </a:ext>
          </a:extLst>
        </xdr:cNvPr>
        <xdr:cNvSpPr/>
      </xdr:nvSpPr>
      <xdr:spPr>
        <a:xfrm>
          <a:off x="9394190" y="14555521"/>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C823BBC3-9674-4CF2-91FC-5F13A29253CE}"/>
            </a:ext>
          </a:extLst>
        </xdr:cNvPr>
        <xdr:cNvSpPr/>
      </xdr:nvSpPr>
      <xdr:spPr>
        <a:xfrm>
          <a:off x="8632190" y="1455460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D224CF81-BDD5-4381-88E7-4A06D6149D84}"/>
            </a:ext>
          </a:extLst>
        </xdr:cNvPr>
        <xdr:cNvSpPr/>
      </xdr:nvSpPr>
      <xdr:spPr>
        <a:xfrm>
          <a:off x="7846060" y="1455506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19240E82-355B-47CF-BFB9-74AC78FEB216}"/>
            </a:ext>
          </a:extLst>
        </xdr:cNvPr>
        <xdr:cNvSpPr/>
      </xdr:nvSpPr>
      <xdr:spPr>
        <a:xfrm>
          <a:off x="7029450" y="14536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346" name="フローチャート: 判断 345">
          <a:extLst>
            <a:ext uri="{FF2B5EF4-FFF2-40B4-BE49-F238E27FC236}">
              <a16:creationId xmlns:a16="http://schemas.microsoft.com/office/drawing/2014/main" id="{3881A4F4-0303-4724-BB0D-74B6857FD405}"/>
            </a:ext>
          </a:extLst>
        </xdr:cNvPr>
        <xdr:cNvSpPr/>
      </xdr:nvSpPr>
      <xdr:spPr>
        <a:xfrm>
          <a:off x="6231890" y="1452679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9FD58D76-83CD-4AE1-BE78-DAF1A9E53FFB}"/>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F3A403D3-B350-44A2-8E5B-4D91F37EACE2}"/>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4AC0C152-0238-4194-927F-31FE8055EC90}"/>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AD8E9E43-BF94-4813-94EF-5E7973E686B6}"/>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D63D5111-89A5-408E-812A-63FD165834DB}"/>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75540</xdr:rowOff>
    </xdr:from>
    <xdr:to>
      <xdr:col>55</xdr:col>
      <xdr:colOff>50800</xdr:colOff>
      <xdr:row>86</xdr:row>
      <xdr:rowOff>5690</xdr:rowOff>
    </xdr:to>
    <xdr:sp macro="" textlink="">
      <xdr:nvSpPr>
        <xdr:cNvPr id="352" name="楕円 351">
          <a:extLst>
            <a:ext uri="{FF2B5EF4-FFF2-40B4-BE49-F238E27FC236}">
              <a16:creationId xmlns:a16="http://schemas.microsoft.com/office/drawing/2014/main" id="{624BE445-32F8-4994-B27F-45983010F056}"/>
            </a:ext>
          </a:extLst>
        </xdr:cNvPr>
        <xdr:cNvSpPr/>
      </xdr:nvSpPr>
      <xdr:spPr>
        <a:xfrm>
          <a:off x="9394190" y="1464879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161917</xdr:rowOff>
    </xdr:from>
    <xdr:ext cx="469744" cy="259045"/>
    <xdr:sp macro="" textlink="">
      <xdr:nvSpPr>
        <xdr:cNvPr id="353" name="【公営住宅】&#10;一人当たり面積該当値テキスト">
          <a:extLst>
            <a:ext uri="{FF2B5EF4-FFF2-40B4-BE49-F238E27FC236}">
              <a16:creationId xmlns:a16="http://schemas.microsoft.com/office/drawing/2014/main" id="{0CE182F9-8E56-4699-8708-E117A99264AE}"/>
            </a:ext>
          </a:extLst>
        </xdr:cNvPr>
        <xdr:cNvSpPr txBox="1"/>
      </xdr:nvSpPr>
      <xdr:spPr>
        <a:xfrm>
          <a:off x="9467850" y="145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75540</xdr:rowOff>
    </xdr:from>
    <xdr:to>
      <xdr:col>50</xdr:col>
      <xdr:colOff>165100</xdr:colOff>
      <xdr:row>86</xdr:row>
      <xdr:rowOff>5690</xdr:rowOff>
    </xdr:to>
    <xdr:sp macro="" textlink="">
      <xdr:nvSpPr>
        <xdr:cNvPr id="354" name="楕円 353">
          <a:extLst>
            <a:ext uri="{FF2B5EF4-FFF2-40B4-BE49-F238E27FC236}">
              <a16:creationId xmlns:a16="http://schemas.microsoft.com/office/drawing/2014/main" id="{9FD8BC2A-6EC8-4FE5-BABE-02619B12B0CF}"/>
            </a:ext>
          </a:extLst>
        </xdr:cNvPr>
        <xdr:cNvSpPr/>
      </xdr:nvSpPr>
      <xdr:spPr>
        <a:xfrm>
          <a:off x="8632190" y="146487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126340</xdr:rowOff>
    </xdr:from>
    <xdr:to>
      <xdr:col>55</xdr:col>
      <xdr:colOff>0</xdr:colOff>
      <xdr:row>85</xdr:row>
      <xdr:rowOff>126340</xdr:rowOff>
    </xdr:to>
    <xdr:cxnSp macro="">
      <xdr:nvCxnSpPr>
        <xdr:cNvPr id="355" name="直線コネクタ 354">
          <a:extLst>
            <a:ext uri="{FF2B5EF4-FFF2-40B4-BE49-F238E27FC236}">
              <a16:creationId xmlns:a16="http://schemas.microsoft.com/office/drawing/2014/main" id="{C069BEDC-D4D5-456D-9672-8FA0198D4B1C}"/>
            </a:ext>
          </a:extLst>
        </xdr:cNvPr>
        <xdr:cNvCxnSpPr/>
      </xdr:nvCxnSpPr>
      <xdr:spPr>
        <a:xfrm>
          <a:off x="8686800" y="147034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75082</xdr:rowOff>
    </xdr:from>
    <xdr:to>
      <xdr:col>46</xdr:col>
      <xdr:colOff>38100</xdr:colOff>
      <xdr:row>86</xdr:row>
      <xdr:rowOff>5232</xdr:rowOff>
    </xdr:to>
    <xdr:sp macro="" textlink="">
      <xdr:nvSpPr>
        <xdr:cNvPr id="356" name="楕円 355">
          <a:extLst>
            <a:ext uri="{FF2B5EF4-FFF2-40B4-BE49-F238E27FC236}">
              <a16:creationId xmlns:a16="http://schemas.microsoft.com/office/drawing/2014/main" id="{D8CF3BE6-9ED5-4028-9CE3-2DED7FDF0B3A}"/>
            </a:ext>
          </a:extLst>
        </xdr:cNvPr>
        <xdr:cNvSpPr/>
      </xdr:nvSpPr>
      <xdr:spPr>
        <a:xfrm>
          <a:off x="7846060" y="1464833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125882</xdr:rowOff>
    </xdr:from>
    <xdr:to>
      <xdr:col>50</xdr:col>
      <xdr:colOff>114300</xdr:colOff>
      <xdr:row>85</xdr:row>
      <xdr:rowOff>126340</xdr:rowOff>
    </xdr:to>
    <xdr:cxnSp macro="">
      <xdr:nvCxnSpPr>
        <xdr:cNvPr id="357" name="直線コネクタ 356">
          <a:extLst>
            <a:ext uri="{FF2B5EF4-FFF2-40B4-BE49-F238E27FC236}">
              <a16:creationId xmlns:a16="http://schemas.microsoft.com/office/drawing/2014/main" id="{73550134-3827-4E38-B4C6-DF31E8810463}"/>
            </a:ext>
          </a:extLst>
        </xdr:cNvPr>
        <xdr:cNvCxnSpPr/>
      </xdr:nvCxnSpPr>
      <xdr:spPr>
        <a:xfrm>
          <a:off x="7889240" y="14702942"/>
          <a:ext cx="79756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74168</xdr:rowOff>
    </xdr:from>
    <xdr:to>
      <xdr:col>41</xdr:col>
      <xdr:colOff>101600</xdr:colOff>
      <xdr:row>86</xdr:row>
      <xdr:rowOff>4318</xdr:rowOff>
    </xdr:to>
    <xdr:sp macro="" textlink="">
      <xdr:nvSpPr>
        <xdr:cNvPr id="358" name="楕円 357">
          <a:extLst>
            <a:ext uri="{FF2B5EF4-FFF2-40B4-BE49-F238E27FC236}">
              <a16:creationId xmlns:a16="http://schemas.microsoft.com/office/drawing/2014/main" id="{D1F8CDAB-38B0-4B8E-9939-50184F0BF939}"/>
            </a:ext>
          </a:extLst>
        </xdr:cNvPr>
        <xdr:cNvSpPr/>
      </xdr:nvSpPr>
      <xdr:spPr>
        <a:xfrm>
          <a:off x="7029450" y="1464741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124968</xdr:rowOff>
    </xdr:from>
    <xdr:to>
      <xdr:col>45</xdr:col>
      <xdr:colOff>177800</xdr:colOff>
      <xdr:row>85</xdr:row>
      <xdr:rowOff>125882</xdr:rowOff>
    </xdr:to>
    <xdr:cxnSp macro="">
      <xdr:nvCxnSpPr>
        <xdr:cNvPr id="359" name="直線コネクタ 358">
          <a:extLst>
            <a:ext uri="{FF2B5EF4-FFF2-40B4-BE49-F238E27FC236}">
              <a16:creationId xmlns:a16="http://schemas.microsoft.com/office/drawing/2014/main" id="{1B97E8C7-AE27-4A14-9193-34B834346193}"/>
            </a:ext>
          </a:extLst>
        </xdr:cNvPr>
        <xdr:cNvCxnSpPr/>
      </xdr:nvCxnSpPr>
      <xdr:spPr>
        <a:xfrm>
          <a:off x="7084060" y="14700123"/>
          <a:ext cx="80518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73710</xdr:rowOff>
    </xdr:from>
    <xdr:to>
      <xdr:col>36</xdr:col>
      <xdr:colOff>165100</xdr:colOff>
      <xdr:row>86</xdr:row>
      <xdr:rowOff>3860</xdr:rowOff>
    </xdr:to>
    <xdr:sp macro="" textlink="">
      <xdr:nvSpPr>
        <xdr:cNvPr id="360" name="楕円 359">
          <a:extLst>
            <a:ext uri="{FF2B5EF4-FFF2-40B4-BE49-F238E27FC236}">
              <a16:creationId xmlns:a16="http://schemas.microsoft.com/office/drawing/2014/main" id="{B0E15DFC-A8DA-4FDC-AEB2-772D395FA07A}"/>
            </a:ext>
          </a:extLst>
        </xdr:cNvPr>
        <xdr:cNvSpPr/>
      </xdr:nvSpPr>
      <xdr:spPr>
        <a:xfrm>
          <a:off x="6231890" y="146469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124510</xdr:rowOff>
    </xdr:from>
    <xdr:to>
      <xdr:col>41</xdr:col>
      <xdr:colOff>50800</xdr:colOff>
      <xdr:row>85</xdr:row>
      <xdr:rowOff>124968</xdr:rowOff>
    </xdr:to>
    <xdr:cxnSp macro="">
      <xdr:nvCxnSpPr>
        <xdr:cNvPr id="361" name="直線コネクタ 360">
          <a:extLst>
            <a:ext uri="{FF2B5EF4-FFF2-40B4-BE49-F238E27FC236}">
              <a16:creationId xmlns:a16="http://schemas.microsoft.com/office/drawing/2014/main" id="{2A2A5C44-0B88-438E-A5DC-EA9C2F6545EC}"/>
            </a:ext>
          </a:extLst>
        </xdr:cNvPr>
        <xdr:cNvCxnSpPr/>
      </xdr:nvCxnSpPr>
      <xdr:spPr>
        <a:xfrm>
          <a:off x="6286500" y="14699665"/>
          <a:ext cx="79756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22C59A7A-EC5B-4513-9E69-3F74F8F38AF7}"/>
            </a:ext>
          </a:extLst>
        </xdr:cNvPr>
        <xdr:cNvSpPr txBox="1"/>
      </xdr:nvSpPr>
      <xdr:spPr>
        <a:xfrm>
          <a:off x="8454467" y="1432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72ECA9C4-48BE-4EC8-BF72-48E06BB92C96}"/>
            </a:ext>
          </a:extLst>
        </xdr:cNvPr>
        <xdr:cNvSpPr txBox="1"/>
      </xdr:nvSpPr>
      <xdr:spPr>
        <a:xfrm>
          <a:off x="7673417" y="1432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EAA99EBB-BFA3-4701-BE2E-9891C0F920BB}"/>
            </a:ext>
          </a:extLst>
        </xdr:cNvPr>
        <xdr:cNvSpPr txBox="1"/>
      </xdr:nvSpPr>
      <xdr:spPr>
        <a:xfrm>
          <a:off x="6866332" y="1431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69766</xdr:rowOff>
    </xdr:from>
    <xdr:ext cx="469744" cy="259045"/>
    <xdr:sp macro="" textlink="">
      <xdr:nvSpPr>
        <xdr:cNvPr id="365" name="n_4aveValue【公営住宅】&#10;一人当たり面積">
          <a:extLst>
            <a:ext uri="{FF2B5EF4-FFF2-40B4-BE49-F238E27FC236}">
              <a16:creationId xmlns:a16="http://schemas.microsoft.com/office/drawing/2014/main" id="{58A90DE3-7740-43B6-938B-4669CD75591E}"/>
            </a:ext>
          </a:extLst>
        </xdr:cNvPr>
        <xdr:cNvSpPr txBox="1"/>
      </xdr:nvSpPr>
      <xdr:spPr>
        <a:xfrm>
          <a:off x="6068772" y="1429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168267</xdr:rowOff>
    </xdr:from>
    <xdr:ext cx="469744" cy="259045"/>
    <xdr:sp macro="" textlink="">
      <xdr:nvSpPr>
        <xdr:cNvPr id="366" name="n_1mainValue【公営住宅】&#10;一人当たり面積">
          <a:extLst>
            <a:ext uri="{FF2B5EF4-FFF2-40B4-BE49-F238E27FC236}">
              <a16:creationId xmlns:a16="http://schemas.microsoft.com/office/drawing/2014/main" id="{D8E8FDE0-7BAF-4D53-8F1B-3E5AE896B5C5}"/>
            </a:ext>
          </a:extLst>
        </xdr:cNvPr>
        <xdr:cNvSpPr txBox="1"/>
      </xdr:nvSpPr>
      <xdr:spPr>
        <a:xfrm>
          <a:off x="8454467" y="1474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167809</xdr:rowOff>
    </xdr:from>
    <xdr:ext cx="469744" cy="259045"/>
    <xdr:sp macro="" textlink="">
      <xdr:nvSpPr>
        <xdr:cNvPr id="367" name="n_2mainValue【公営住宅】&#10;一人当たり面積">
          <a:extLst>
            <a:ext uri="{FF2B5EF4-FFF2-40B4-BE49-F238E27FC236}">
              <a16:creationId xmlns:a16="http://schemas.microsoft.com/office/drawing/2014/main" id="{18180702-4AA0-45FF-BB20-BD0470298C35}"/>
            </a:ext>
          </a:extLst>
        </xdr:cNvPr>
        <xdr:cNvSpPr txBox="1"/>
      </xdr:nvSpPr>
      <xdr:spPr>
        <a:xfrm>
          <a:off x="7673417" y="14744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166895</xdr:rowOff>
    </xdr:from>
    <xdr:ext cx="469744" cy="259045"/>
    <xdr:sp macro="" textlink="">
      <xdr:nvSpPr>
        <xdr:cNvPr id="368" name="n_3mainValue【公営住宅】&#10;一人当たり面積">
          <a:extLst>
            <a:ext uri="{FF2B5EF4-FFF2-40B4-BE49-F238E27FC236}">
              <a16:creationId xmlns:a16="http://schemas.microsoft.com/office/drawing/2014/main" id="{F942B878-0006-4A65-8710-D13D13C690B4}"/>
            </a:ext>
          </a:extLst>
        </xdr:cNvPr>
        <xdr:cNvSpPr txBox="1"/>
      </xdr:nvSpPr>
      <xdr:spPr>
        <a:xfrm>
          <a:off x="6866332" y="14743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166437</xdr:rowOff>
    </xdr:from>
    <xdr:ext cx="469744" cy="259045"/>
    <xdr:sp macro="" textlink="">
      <xdr:nvSpPr>
        <xdr:cNvPr id="369" name="n_4mainValue【公営住宅】&#10;一人当たり面積">
          <a:extLst>
            <a:ext uri="{FF2B5EF4-FFF2-40B4-BE49-F238E27FC236}">
              <a16:creationId xmlns:a16="http://schemas.microsoft.com/office/drawing/2014/main" id="{581FB8C9-88FE-47EB-90E0-71233CB37B10}"/>
            </a:ext>
          </a:extLst>
        </xdr:cNvPr>
        <xdr:cNvSpPr txBox="1"/>
      </xdr:nvSpPr>
      <xdr:spPr>
        <a:xfrm>
          <a:off x="6068772" y="14743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1359EA1D-D62A-4EBC-A087-4293A7944690}"/>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BF52AB2E-0FD3-48BB-A679-A6594FB3D9F5}"/>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D351F2C6-AB02-4CF8-85F1-E3D7A2F1AB07}"/>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2B06326E-7D87-40EC-8988-7AD9B70AFD96}"/>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43499302-3DC1-4DD6-9236-473E369AFBDE}"/>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D8C7017-4BEC-4F8D-B47A-623829418727}"/>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489FC987-0FB4-4D4D-B948-F832114FCD5F}"/>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7E74B4D8-16B5-44FA-A289-4783A73C7E47}"/>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8" name="テキスト ボックス 377">
          <a:extLst>
            <a:ext uri="{FF2B5EF4-FFF2-40B4-BE49-F238E27FC236}">
              <a16:creationId xmlns:a16="http://schemas.microsoft.com/office/drawing/2014/main" id="{1ABA3232-3E05-4F98-BEE7-4E10AEF5F88F}"/>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9" name="直線コネクタ 378">
          <a:extLst>
            <a:ext uri="{FF2B5EF4-FFF2-40B4-BE49-F238E27FC236}">
              <a16:creationId xmlns:a16="http://schemas.microsoft.com/office/drawing/2014/main" id="{FCDD1360-9336-4583-877B-6B6C114BB838}"/>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0" name="テキスト ボックス 379">
          <a:extLst>
            <a:ext uri="{FF2B5EF4-FFF2-40B4-BE49-F238E27FC236}">
              <a16:creationId xmlns:a16="http://schemas.microsoft.com/office/drawing/2014/main" id="{6E1F3B69-0980-4B4E-887B-B6B021195EA2}"/>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1" name="直線コネクタ 380">
          <a:extLst>
            <a:ext uri="{FF2B5EF4-FFF2-40B4-BE49-F238E27FC236}">
              <a16:creationId xmlns:a16="http://schemas.microsoft.com/office/drawing/2014/main" id="{238508A1-DE5E-4496-AAA9-D3D2744A502F}"/>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2" name="テキスト ボックス 381">
          <a:extLst>
            <a:ext uri="{FF2B5EF4-FFF2-40B4-BE49-F238E27FC236}">
              <a16:creationId xmlns:a16="http://schemas.microsoft.com/office/drawing/2014/main" id="{25524023-32B8-48D2-AEF8-33E91ED63A8A}"/>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3" name="直線コネクタ 382">
          <a:extLst>
            <a:ext uri="{FF2B5EF4-FFF2-40B4-BE49-F238E27FC236}">
              <a16:creationId xmlns:a16="http://schemas.microsoft.com/office/drawing/2014/main" id="{CB8DCA3B-C7FD-4402-A4EE-DE18B20F42D5}"/>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4" name="テキスト ボックス 383">
          <a:extLst>
            <a:ext uri="{FF2B5EF4-FFF2-40B4-BE49-F238E27FC236}">
              <a16:creationId xmlns:a16="http://schemas.microsoft.com/office/drawing/2014/main" id="{0388778A-A03E-4DCE-ADA1-D9185F4287B6}"/>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5" name="直線コネクタ 384">
          <a:extLst>
            <a:ext uri="{FF2B5EF4-FFF2-40B4-BE49-F238E27FC236}">
              <a16:creationId xmlns:a16="http://schemas.microsoft.com/office/drawing/2014/main" id="{5BAC65E0-8FD7-435E-8FCB-F5321E8FB377}"/>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6" name="テキスト ボックス 385">
          <a:extLst>
            <a:ext uri="{FF2B5EF4-FFF2-40B4-BE49-F238E27FC236}">
              <a16:creationId xmlns:a16="http://schemas.microsoft.com/office/drawing/2014/main" id="{D5DDCA14-C8A7-463B-964D-611A35459D43}"/>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7" name="直線コネクタ 386">
          <a:extLst>
            <a:ext uri="{FF2B5EF4-FFF2-40B4-BE49-F238E27FC236}">
              <a16:creationId xmlns:a16="http://schemas.microsoft.com/office/drawing/2014/main" id="{E4F109FD-DBA6-4118-98A5-9EB5A2743E3F}"/>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8" name="テキスト ボックス 387">
          <a:extLst>
            <a:ext uri="{FF2B5EF4-FFF2-40B4-BE49-F238E27FC236}">
              <a16:creationId xmlns:a16="http://schemas.microsoft.com/office/drawing/2014/main" id="{EA5F9BE1-42D8-4854-861D-6BB3FB9003EC}"/>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89" name="直線コネクタ 388">
          <a:extLst>
            <a:ext uri="{FF2B5EF4-FFF2-40B4-BE49-F238E27FC236}">
              <a16:creationId xmlns:a16="http://schemas.microsoft.com/office/drawing/2014/main" id="{FA90CA91-58BA-4D04-8F10-B1912E55EBCA}"/>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0" name="テキスト ボックス 389">
          <a:extLst>
            <a:ext uri="{FF2B5EF4-FFF2-40B4-BE49-F238E27FC236}">
              <a16:creationId xmlns:a16="http://schemas.microsoft.com/office/drawing/2014/main" id="{C4605CC6-C726-4B19-8D6D-772810A0AE4C}"/>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1" name="直線コネクタ 390">
          <a:extLst>
            <a:ext uri="{FF2B5EF4-FFF2-40B4-BE49-F238E27FC236}">
              <a16:creationId xmlns:a16="http://schemas.microsoft.com/office/drawing/2014/main" id="{BFA44C4B-03ED-44D5-848D-74FB8A225CE7}"/>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2" name="テキスト ボックス 391">
          <a:extLst>
            <a:ext uri="{FF2B5EF4-FFF2-40B4-BE49-F238E27FC236}">
              <a16:creationId xmlns:a16="http://schemas.microsoft.com/office/drawing/2014/main" id="{293863D4-3E5F-4F34-9C60-40E1F61A9E2F}"/>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a:extLst>
            <a:ext uri="{FF2B5EF4-FFF2-40B4-BE49-F238E27FC236}">
              <a16:creationId xmlns:a16="http://schemas.microsoft.com/office/drawing/2014/main" id="{6F4FF3D6-B51B-4217-AA2D-A20413E680A4}"/>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4" name="【港湾・漁港】&#10;有形固定資産減価償却率グラフ枠">
          <a:extLst>
            <a:ext uri="{FF2B5EF4-FFF2-40B4-BE49-F238E27FC236}">
              <a16:creationId xmlns:a16="http://schemas.microsoft.com/office/drawing/2014/main" id="{CE3FF11A-5E43-4A0E-A8BD-2FD4674E11C8}"/>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134982</xdr:rowOff>
    </xdr:from>
    <xdr:to>
      <xdr:col>24</xdr:col>
      <xdr:colOff>62865</xdr:colOff>
      <xdr:row>109</xdr:row>
      <xdr:rowOff>10886</xdr:rowOff>
    </xdr:to>
    <xdr:cxnSp macro="">
      <xdr:nvCxnSpPr>
        <xdr:cNvPr id="395" name="直線コネクタ 394">
          <a:extLst>
            <a:ext uri="{FF2B5EF4-FFF2-40B4-BE49-F238E27FC236}">
              <a16:creationId xmlns:a16="http://schemas.microsoft.com/office/drawing/2014/main" id="{D95CA6D9-0E19-493F-B00B-3BD2424DF87A}"/>
            </a:ext>
          </a:extLst>
        </xdr:cNvPr>
        <xdr:cNvCxnSpPr/>
      </xdr:nvCxnSpPr>
      <xdr:spPr>
        <a:xfrm flipV="1">
          <a:off x="4173855" y="17276172"/>
          <a:ext cx="0" cy="142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14713</xdr:rowOff>
    </xdr:from>
    <xdr:ext cx="405111" cy="259045"/>
    <xdr:sp macro="" textlink="">
      <xdr:nvSpPr>
        <xdr:cNvPr id="396" name="【港湾・漁港】&#10;有形固定資産減価償却率最小値テキスト">
          <a:extLst>
            <a:ext uri="{FF2B5EF4-FFF2-40B4-BE49-F238E27FC236}">
              <a16:creationId xmlns:a16="http://schemas.microsoft.com/office/drawing/2014/main" id="{D531653F-C7E2-4D6F-87D9-D0054542652F}"/>
            </a:ext>
          </a:extLst>
        </xdr:cNvPr>
        <xdr:cNvSpPr txBox="1"/>
      </xdr:nvSpPr>
      <xdr:spPr>
        <a:xfrm>
          <a:off x="4212590" y="1870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10886</xdr:rowOff>
    </xdr:from>
    <xdr:to>
      <xdr:col>24</xdr:col>
      <xdr:colOff>152400</xdr:colOff>
      <xdr:row>109</xdr:row>
      <xdr:rowOff>10886</xdr:rowOff>
    </xdr:to>
    <xdr:cxnSp macro="">
      <xdr:nvCxnSpPr>
        <xdr:cNvPr id="397" name="直線コネクタ 396">
          <a:extLst>
            <a:ext uri="{FF2B5EF4-FFF2-40B4-BE49-F238E27FC236}">
              <a16:creationId xmlns:a16="http://schemas.microsoft.com/office/drawing/2014/main" id="{A385807D-E5DC-4051-AAFD-0353CA80D739}"/>
            </a:ext>
          </a:extLst>
        </xdr:cNvPr>
        <xdr:cNvCxnSpPr/>
      </xdr:nvCxnSpPr>
      <xdr:spPr>
        <a:xfrm>
          <a:off x="4112260" y="187008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81659</xdr:rowOff>
    </xdr:from>
    <xdr:ext cx="405111" cy="259045"/>
    <xdr:sp macro="" textlink="">
      <xdr:nvSpPr>
        <xdr:cNvPr id="398" name="【港湾・漁港】&#10;有形固定資産減価償却率最大値テキスト">
          <a:extLst>
            <a:ext uri="{FF2B5EF4-FFF2-40B4-BE49-F238E27FC236}">
              <a16:creationId xmlns:a16="http://schemas.microsoft.com/office/drawing/2014/main" id="{46993858-0BA4-4F27-AE60-76FC38C7FFEE}"/>
            </a:ext>
          </a:extLst>
        </xdr:cNvPr>
        <xdr:cNvSpPr txBox="1"/>
      </xdr:nvSpPr>
      <xdr:spPr>
        <a:xfrm>
          <a:off x="4212590" y="17057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134982</xdr:rowOff>
    </xdr:from>
    <xdr:to>
      <xdr:col>24</xdr:col>
      <xdr:colOff>152400</xdr:colOff>
      <xdr:row>100</xdr:row>
      <xdr:rowOff>134982</xdr:rowOff>
    </xdr:to>
    <xdr:cxnSp macro="">
      <xdr:nvCxnSpPr>
        <xdr:cNvPr id="399" name="直線コネクタ 398">
          <a:extLst>
            <a:ext uri="{FF2B5EF4-FFF2-40B4-BE49-F238E27FC236}">
              <a16:creationId xmlns:a16="http://schemas.microsoft.com/office/drawing/2014/main" id="{C64D9D5C-3A82-4239-AD37-A45EAF59E2CD}"/>
            </a:ext>
          </a:extLst>
        </xdr:cNvPr>
        <xdr:cNvCxnSpPr/>
      </xdr:nvCxnSpPr>
      <xdr:spPr>
        <a:xfrm>
          <a:off x="4112260" y="172761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152779</xdr:rowOff>
    </xdr:from>
    <xdr:ext cx="405111" cy="259045"/>
    <xdr:sp macro="" textlink="">
      <xdr:nvSpPr>
        <xdr:cNvPr id="400" name="【港湾・漁港】&#10;有形固定資産減価償却率平均値テキスト">
          <a:extLst>
            <a:ext uri="{FF2B5EF4-FFF2-40B4-BE49-F238E27FC236}">
              <a16:creationId xmlns:a16="http://schemas.microsoft.com/office/drawing/2014/main" id="{B2EDEA28-34F6-4C72-AD0D-A8DCB172E75A}"/>
            </a:ext>
          </a:extLst>
        </xdr:cNvPr>
        <xdr:cNvSpPr txBox="1"/>
      </xdr:nvSpPr>
      <xdr:spPr>
        <a:xfrm>
          <a:off x="4212590" y="179835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129902</xdr:rowOff>
    </xdr:from>
    <xdr:to>
      <xdr:col>24</xdr:col>
      <xdr:colOff>114300</xdr:colOff>
      <xdr:row>106</xdr:row>
      <xdr:rowOff>60052</xdr:rowOff>
    </xdr:to>
    <xdr:sp macro="" textlink="">
      <xdr:nvSpPr>
        <xdr:cNvPr id="401" name="フローチャート: 判断 400">
          <a:extLst>
            <a:ext uri="{FF2B5EF4-FFF2-40B4-BE49-F238E27FC236}">
              <a16:creationId xmlns:a16="http://schemas.microsoft.com/office/drawing/2014/main" id="{B4B88DC6-F04B-41A3-B624-29918AA5C7F3}"/>
            </a:ext>
          </a:extLst>
        </xdr:cNvPr>
        <xdr:cNvSpPr/>
      </xdr:nvSpPr>
      <xdr:spPr>
        <a:xfrm>
          <a:off x="4131310" y="1813596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115207</xdr:rowOff>
    </xdr:from>
    <xdr:to>
      <xdr:col>20</xdr:col>
      <xdr:colOff>38100</xdr:colOff>
      <xdr:row>106</xdr:row>
      <xdr:rowOff>45357</xdr:rowOff>
    </xdr:to>
    <xdr:sp macro="" textlink="">
      <xdr:nvSpPr>
        <xdr:cNvPr id="402" name="フローチャート: 判断 401">
          <a:extLst>
            <a:ext uri="{FF2B5EF4-FFF2-40B4-BE49-F238E27FC236}">
              <a16:creationId xmlns:a16="http://schemas.microsoft.com/office/drawing/2014/main" id="{E60AED83-3F4F-4980-A7A5-3AF498912CCA}"/>
            </a:ext>
          </a:extLst>
        </xdr:cNvPr>
        <xdr:cNvSpPr/>
      </xdr:nvSpPr>
      <xdr:spPr>
        <a:xfrm>
          <a:off x="3388360" y="1811745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93980</xdr:rowOff>
    </xdr:from>
    <xdr:to>
      <xdr:col>15</xdr:col>
      <xdr:colOff>101600</xdr:colOff>
      <xdr:row>106</xdr:row>
      <xdr:rowOff>24130</xdr:rowOff>
    </xdr:to>
    <xdr:sp macro="" textlink="">
      <xdr:nvSpPr>
        <xdr:cNvPr id="403" name="フローチャート: 判断 402">
          <a:extLst>
            <a:ext uri="{FF2B5EF4-FFF2-40B4-BE49-F238E27FC236}">
              <a16:creationId xmlns:a16="http://schemas.microsoft.com/office/drawing/2014/main" id="{873E0934-90D0-4443-A398-4701B274E30F}"/>
            </a:ext>
          </a:extLst>
        </xdr:cNvPr>
        <xdr:cNvSpPr/>
      </xdr:nvSpPr>
      <xdr:spPr>
        <a:xfrm>
          <a:off x="2571750" y="181000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111942</xdr:rowOff>
    </xdr:from>
    <xdr:to>
      <xdr:col>10</xdr:col>
      <xdr:colOff>165100</xdr:colOff>
      <xdr:row>106</xdr:row>
      <xdr:rowOff>42092</xdr:rowOff>
    </xdr:to>
    <xdr:sp macro="" textlink="">
      <xdr:nvSpPr>
        <xdr:cNvPr id="404" name="フローチャート: 判断 403">
          <a:extLst>
            <a:ext uri="{FF2B5EF4-FFF2-40B4-BE49-F238E27FC236}">
              <a16:creationId xmlns:a16="http://schemas.microsoft.com/office/drawing/2014/main" id="{06846932-0DFA-4210-9D4C-712A5F265A93}"/>
            </a:ext>
          </a:extLst>
        </xdr:cNvPr>
        <xdr:cNvSpPr/>
      </xdr:nvSpPr>
      <xdr:spPr>
        <a:xfrm>
          <a:off x="1774190" y="1811419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89081</xdr:rowOff>
    </xdr:from>
    <xdr:to>
      <xdr:col>6</xdr:col>
      <xdr:colOff>38100</xdr:colOff>
      <xdr:row>106</xdr:row>
      <xdr:rowOff>19231</xdr:rowOff>
    </xdr:to>
    <xdr:sp macro="" textlink="">
      <xdr:nvSpPr>
        <xdr:cNvPr id="405" name="フローチャート: 判断 404">
          <a:extLst>
            <a:ext uri="{FF2B5EF4-FFF2-40B4-BE49-F238E27FC236}">
              <a16:creationId xmlns:a16="http://schemas.microsoft.com/office/drawing/2014/main" id="{E108AD3B-EF87-4747-841A-9ADE9DE1E1AF}"/>
            </a:ext>
          </a:extLst>
        </xdr:cNvPr>
        <xdr:cNvSpPr/>
      </xdr:nvSpPr>
      <xdr:spPr>
        <a:xfrm>
          <a:off x="988060" y="1809514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6" name="テキスト ボックス 405">
          <a:extLst>
            <a:ext uri="{FF2B5EF4-FFF2-40B4-BE49-F238E27FC236}">
              <a16:creationId xmlns:a16="http://schemas.microsoft.com/office/drawing/2014/main" id="{28E929CE-6D51-429A-9047-81BB76C1E6FC}"/>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FB2D608D-65FB-44BA-A684-F3A8A305043E}"/>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97BD4CBD-2B62-4CDF-9671-F98F2F50E053}"/>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A0D11BA4-19BB-498D-A805-BA7D89EFEFD6}"/>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999275C0-30BC-43A4-B1B7-02D0E87A5B7E}"/>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133169</xdr:rowOff>
    </xdr:from>
    <xdr:to>
      <xdr:col>24</xdr:col>
      <xdr:colOff>114300</xdr:colOff>
      <xdr:row>106</xdr:row>
      <xdr:rowOff>63319</xdr:rowOff>
    </xdr:to>
    <xdr:sp macro="" textlink="">
      <xdr:nvSpPr>
        <xdr:cNvPr id="411" name="楕円 410">
          <a:extLst>
            <a:ext uri="{FF2B5EF4-FFF2-40B4-BE49-F238E27FC236}">
              <a16:creationId xmlns:a16="http://schemas.microsoft.com/office/drawing/2014/main" id="{98E1058C-ACBC-4BB5-A86D-E27C51B85DAB}"/>
            </a:ext>
          </a:extLst>
        </xdr:cNvPr>
        <xdr:cNvSpPr/>
      </xdr:nvSpPr>
      <xdr:spPr>
        <a:xfrm>
          <a:off x="4131310" y="1813922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111596</xdr:rowOff>
    </xdr:from>
    <xdr:ext cx="405111" cy="259045"/>
    <xdr:sp macro="" textlink="">
      <xdr:nvSpPr>
        <xdr:cNvPr id="412" name="【港湾・漁港】&#10;有形固定資産減価償却率該当値テキスト">
          <a:extLst>
            <a:ext uri="{FF2B5EF4-FFF2-40B4-BE49-F238E27FC236}">
              <a16:creationId xmlns:a16="http://schemas.microsoft.com/office/drawing/2014/main" id="{409C1D70-E3B2-40FB-804C-DD06680491AA}"/>
            </a:ext>
          </a:extLst>
        </xdr:cNvPr>
        <xdr:cNvSpPr txBox="1"/>
      </xdr:nvSpPr>
      <xdr:spPr>
        <a:xfrm>
          <a:off x="4212590" y="1811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87449</xdr:rowOff>
    </xdr:from>
    <xdr:to>
      <xdr:col>20</xdr:col>
      <xdr:colOff>38100</xdr:colOff>
      <xdr:row>106</xdr:row>
      <xdr:rowOff>17599</xdr:rowOff>
    </xdr:to>
    <xdr:sp macro="" textlink="">
      <xdr:nvSpPr>
        <xdr:cNvPr id="413" name="楕円 412">
          <a:extLst>
            <a:ext uri="{FF2B5EF4-FFF2-40B4-BE49-F238E27FC236}">
              <a16:creationId xmlns:a16="http://schemas.microsoft.com/office/drawing/2014/main" id="{EC28E423-7779-4211-8E85-5C3D30A45AF2}"/>
            </a:ext>
          </a:extLst>
        </xdr:cNvPr>
        <xdr:cNvSpPr/>
      </xdr:nvSpPr>
      <xdr:spPr>
        <a:xfrm>
          <a:off x="3388360" y="1809160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138249</xdr:rowOff>
    </xdr:from>
    <xdr:to>
      <xdr:col>24</xdr:col>
      <xdr:colOff>63500</xdr:colOff>
      <xdr:row>106</xdr:row>
      <xdr:rowOff>12519</xdr:rowOff>
    </xdr:to>
    <xdr:cxnSp macro="">
      <xdr:nvCxnSpPr>
        <xdr:cNvPr id="414" name="直線コネクタ 413">
          <a:extLst>
            <a:ext uri="{FF2B5EF4-FFF2-40B4-BE49-F238E27FC236}">
              <a16:creationId xmlns:a16="http://schemas.microsoft.com/office/drawing/2014/main" id="{9EEC24AB-8803-4730-BD60-424858281D32}"/>
            </a:ext>
          </a:extLst>
        </xdr:cNvPr>
        <xdr:cNvCxnSpPr/>
      </xdr:nvCxnSpPr>
      <xdr:spPr>
        <a:xfrm>
          <a:off x="3431540" y="18136689"/>
          <a:ext cx="74295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33564</xdr:rowOff>
    </xdr:from>
    <xdr:to>
      <xdr:col>15</xdr:col>
      <xdr:colOff>101600</xdr:colOff>
      <xdr:row>105</xdr:row>
      <xdr:rowOff>135164</xdr:rowOff>
    </xdr:to>
    <xdr:sp macro="" textlink="">
      <xdr:nvSpPr>
        <xdr:cNvPr id="415" name="楕円 414">
          <a:extLst>
            <a:ext uri="{FF2B5EF4-FFF2-40B4-BE49-F238E27FC236}">
              <a16:creationId xmlns:a16="http://schemas.microsoft.com/office/drawing/2014/main" id="{C47F9D09-CE24-42C0-8CE9-806D62758F20}"/>
            </a:ext>
          </a:extLst>
        </xdr:cNvPr>
        <xdr:cNvSpPr/>
      </xdr:nvSpPr>
      <xdr:spPr>
        <a:xfrm>
          <a:off x="2571750" y="1803390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84364</xdr:rowOff>
    </xdr:from>
    <xdr:to>
      <xdr:col>19</xdr:col>
      <xdr:colOff>177800</xdr:colOff>
      <xdr:row>105</xdr:row>
      <xdr:rowOff>138249</xdr:rowOff>
    </xdr:to>
    <xdr:cxnSp macro="">
      <xdr:nvCxnSpPr>
        <xdr:cNvPr id="416" name="直線コネクタ 415">
          <a:extLst>
            <a:ext uri="{FF2B5EF4-FFF2-40B4-BE49-F238E27FC236}">
              <a16:creationId xmlns:a16="http://schemas.microsoft.com/office/drawing/2014/main" id="{C0B2CC5E-4917-4347-85CE-BAA33990A5B6}"/>
            </a:ext>
          </a:extLst>
        </xdr:cNvPr>
        <xdr:cNvCxnSpPr/>
      </xdr:nvCxnSpPr>
      <xdr:spPr>
        <a:xfrm>
          <a:off x="2626360" y="18088519"/>
          <a:ext cx="805180" cy="4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17" name="楕円 416">
          <a:extLst>
            <a:ext uri="{FF2B5EF4-FFF2-40B4-BE49-F238E27FC236}">
              <a16:creationId xmlns:a16="http://schemas.microsoft.com/office/drawing/2014/main" id="{7AD1119B-12CC-4FA6-B096-67CF5660DE63}"/>
            </a:ext>
          </a:extLst>
        </xdr:cNvPr>
        <xdr:cNvSpPr/>
      </xdr:nvSpPr>
      <xdr:spPr>
        <a:xfrm>
          <a:off x="1774190" y="179819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30480</xdr:rowOff>
    </xdr:from>
    <xdr:to>
      <xdr:col>15</xdr:col>
      <xdr:colOff>50800</xdr:colOff>
      <xdr:row>105</xdr:row>
      <xdr:rowOff>84364</xdr:rowOff>
    </xdr:to>
    <xdr:cxnSp macro="">
      <xdr:nvCxnSpPr>
        <xdr:cNvPr id="418" name="直線コネクタ 417">
          <a:extLst>
            <a:ext uri="{FF2B5EF4-FFF2-40B4-BE49-F238E27FC236}">
              <a16:creationId xmlns:a16="http://schemas.microsoft.com/office/drawing/2014/main" id="{4E067F71-EBC4-45FD-BFBF-6C471FED9CD0}"/>
            </a:ext>
          </a:extLst>
        </xdr:cNvPr>
        <xdr:cNvCxnSpPr/>
      </xdr:nvCxnSpPr>
      <xdr:spPr>
        <a:xfrm>
          <a:off x="1828800" y="18030825"/>
          <a:ext cx="797560" cy="5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121738</xdr:rowOff>
    </xdr:from>
    <xdr:to>
      <xdr:col>6</xdr:col>
      <xdr:colOff>38100</xdr:colOff>
      <xdr:row>105</xdr:row>
      <xdr:rowOff>51888</xdr:rowOff>
    </xdr:to>
    <xdr:sp macro="" textlink="">
      <xdr:nvSpPr>
        <xdr:cNvPr id="419" name="楕円 418">
          <a:extLst>
            <a:ext uri="{FF2B5EF4-FFF2-40B4-BE49-F238E27FC236}">
              <a16:creationId xmlns:a16="http://schemas.microsoft.com/office/drawing/2014/main" id="{96BB715B-17AB-4D22-8C6E-253E45E5D148}"/>
            </a:ext>
          </a:extLst>
        </xdr:cNvPr>
        <xdr:cNvSpPr/>
      </xdr:nvSpPr>
      <xdr:spPr>
        <a:xfrm>
          <a:off x="988060" y="1795444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1088</xdr:rowOff>
    </xdr:from>
    <xdr:to>
      <xdr:col>10</xdr:col>
      <xdr:colOff>114300</xdr:colOff>
      <xdr:row>105</xdr:row>
      <xdr:rowOff>30480</xdr:rowOff>
    </xdr:to>
    <xdr:cxnSp macro="">
      <xdr:nvCxnSpPr>
        <xdr:cNvPr id="420" name="直線コネクタ 419">
          <a:extLst>
            <a:ext uri="{FF2B5EF4-FFF2-40B4-BE49-F238E27FC236}">
              <a16:creationId xmlns:a16="http://schemas.microsoft.com/office/drawing/2014/main" id="{70879263-2556-4BEE-A733-6A81473194CA}"/>
            </a:ext>
          </a:extLst>
        </xdr:cNvPr>
        <xdr:cNvCxnSpPr/>
      </xdr:nvCxnSpPr>
      <xdr:spPr>
        <a:xfrm>
          <a:off x="1031240" y="18003338"/>
          <a:ext cx="79756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36484</xdr:rowOff>
    </xdr:from>
    <xdr:ext cx="405111" cy="259045"/>
    <xdr:sp macro="" textlink="">
      <xdr:nvSpPr>
        <xdr:cNvPr id="421" name="n_1aveValue【港湾・漁港】&#10;有形固定資産減価償却率">
          <a:extLst>
            <a:ext uri="{FF2B5EF4-FFF2-40B4-BE49-F238E27FC236}">
              <a16:creationId xmlns:a16="http://schemas.microsoft.com/office/drawing/2014/main" id="{05235FE3-B2D1-4525-9CC7-58A046698F7D}"/>
            </a:ext>
          </a:extLst>
        </xdr:cNvPr>
        <xdr:cNvSpPr txBox="1"/>
      </xdr:nvSpPr>
      <xdr:spPr>
        <a:xfrm>
          <a:off x="32391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15257</xdr:rowOff>
    </xdr:from>
    <xdr:ext cx="405111" cy="259045"/>
    <xdr:sp macro="" textlink="">
      <xdr:nvSpPr>
        <xdr:cNvPr id="422" name="n_2aveValue【港湾・漁港】&#10;有形固定資産減価償却率">
          <a:extLst>
            <a:ext uri="{FF2B5EF4-FFF2-40B4-BE49-F238E27FC236}">
              <a16:creationId xmlns:a16="http://schemas.microsoft.com/office/drawing/2014/main" id="{7C3C304E-4767-46B3-8C41-EBD1D1909150}"/>
            </a:ext>
          </a:extLst>
        </xdr:cNvPr>
        <xdr:cNvSpPr txBox="1"/>
      </xdr:nvSpPr>
      <xdr:spPr>
        <a:xfrm>
          <a:off x="2439044" y="181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33219</xdr:rowOff>
    </xdr:from>
    <xdr:ext cx="405111" cy="259045"/>
    <xdr:sp macro="" textlink="">
      <xdr:nvSpPr>
        <xdr:cNvPr id="423" name="n_3aveValue【港湾・漁港】&#10;有形固定資産減価償却率">
          <a:extLst>
            <a:ext uri="{FF2B5EF4-FFF2-40B4-BE49-F238E27FC236}">
              <a16:creationId xmlns:a16="http://schemas.microsoft.com/office/drawing/2014/main" id="{FC4EC268-4390-4D04-AA32-CB4DA006AB62}"/>
            </a:ext>
          </a:extLst>
        </xdr:cNvPr>
        <xdr:cNvSpPr txBox="1"/>
      </xdr:nvSpPr>
      <xdr:spPr>
        <a:xfrm>
          <a:off x="1641484" y="18205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10358</xdr:rowOff>
    </xdr:from>
    <xdr:ext cx="405111" cy="259045"/>
    <xdr:sp macro="" textlink="">
      <xdr:nvSpPr>
        <xdr:cNvPr id="424" name="n_4aveValue【港湾・漁港】&#10;有形固定資産減価償却率">
          <a:extLst>
            <a:ext uri="{FF2B5EF4-FFF2-40B4-BE49-F238E27FC236}">
              <a16:creationId xmlns:a16="http://schemas.microsoft.com/office/drawing/2014/main" id="{EA84F491-3F36-41D8-B9F1-D50C8734E185}"/>
            </a:ext>
          </a:extLst>
        </xdr:cNvPr>
        <xdr:cNvSpPr txBox="1"/>
      </xdr:nvSpPr>
      <xdr:spPr>
        <a:xfrm>
          <a:off x="855354" y="1818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34126</xdr:rowOff>
    </xdr:from>
    <xdr:ext cx="405111" cy="259045"/>
    <xdr:sp macro="" textlink="">
      <xdr:nvSpPr>
        <xdr:cNvPr id="425" name="n_1mainValue【港湾・漁港】&#10;有形固定資産減価償却率">
          <a:extLst>
            <a:ext uri="{FF2B5EF4-FFF2-40B4-BE49-F238E27FC236}">
              <a16:creationId xmlns:a16="http://schemas.microsoft.com/office/drawing/2014/main" id="{7AAA60D1-AFE0-40FF-9741-F5A94C026E6D}"/>
            </a:ext>
          </a:extLst>
        </xdr:cNvPr>
        <xdr:cNvSpPr txBox="1"/>
      </xdr:nvSpPr>
      <xdr:spPr>
        <a:xfrm>
          <a:off x="3239144" y="17863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151691</xdr:rowOff>
    </xdr:from>
    <xdr:ext cx="405111" cy="259045"/>
    <xdr:sp macro="" textlink="">
      <xdr:nvSpPr>
        <xdr:cNvPr id="426" name="n_2mainValue【港湾・漁港】&#10;有形固定資産減価償却率">
          <a:extLst>
            <a:ext uri="{FF2B5EF4-FFF2-40B4-BE49-F238E27FC236}">
              <a16:creationId xmlns:a16="http://schemas.microsoft.com/office/drawing/2014/main" id="{A8161A5C-E954-4F10-80DA-A76140E05A15}"/>
            </a:ext>
          </a:extLst>
        </xdr:cNvPr>
        <xdr:cNvSpPr txBox="1"/>
      </xdr:nvSpPr>
      <xdr:spPr>
        <a:xfrm>
          <a:off x="2439044" y="1781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mainValue【港湾・漁港】&#10;有形固定資産減価償却率">
          <a:extLst>
            <a:ext uri="{FF2B5EF4-FFF2-40B4-BE49-F238E27FC236}">
              <a16:creationId xmlns:a16="http://schemas.microsoft.com/office/drawing/2014/main" id="{46B1FEAD-50CD-4EF6-A69F-E6342F23BC60}"/>
            </a:ext>
          </a:extLst>
        </xdr:cNvPr>
        <xdr:cNvSpPr txBox="1"/>
      </xdr:nvSpPr>
      <xdr:spPr>
        <a:xfrm>
          <a:off x="164148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68415</xdr:rowOff>
    </xdr:from>
    <xdr:ext cx="405111" cy="259045"/>
    <xdr:sp macro="" textlink="">
      <xdr:nvSpPr>
        <xdr:cNvPr id="428" name="n_4mainValue【港湾・漁港】&#10;有形固定資産減価償却率">
          <a:extLst>
            <a:ext uri="{FF2B5EF4-FFF2-40B4-BE49-F238E27FC236}">
              <a16:creationId xmlns:a16="http://schemas.microsoft.com/office/drawing/2014/main" id="{F8F68417-3279-4569-80D6-209FA00A0B53}"/>
            </a:ext>
          </a:extLst>
        </xdr:cNvPr>
        <xdr:cNvSpPr txBox="1"/>
      </xdr:nvSpPr>
      <xdr:spPr>
        <a:xfrm>
          <a:off x="855354" y="1772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9" name="正方形/長方形 428">
          <a:extLst>
            <a:ext uri="{FF2B5EF4-FFF2-40B4-BE49-F238E27FC236}">
              <a16:creationId xmlns:a16="http://schemas.microsoft.com/office/drawing/2014/main" id="{CD602A4F-C991-46D0-A732-504D46FF096E}"/>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0" name="正方形/長方形 429">
          <a:extLst>
            <a:ext uri="{FF2B5EF4-FFF2-40B4-BE49-F238E27FC236}">
              <a16:creationId xmlns:a16="http://schemas.microsoft.com/office/drawing/2014/main" id="{675D2996-35D7-484B-9A90-8F9B2DAA56DB}"/>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1" name="正方形/長方形 430">
          <a:extLst>
            <a:ext uri="{FF2B5EF4-FFF2-40B4-BE49-F238E27FC236}">
              <a16:creationId xmlns:a16="http://schemas.microsoft.com/office/drawing/2014/main" id="{EB74EECC-7EB8-4635-B736-3785B5E14169}"/>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2" name="正方形/長方形 431">
          <a:extLst>
            <a:ext uri="{FF2B5EF4-FFF2-40B4-BE49-F238E27FC236}">
              <a16:creationId xmlns:a16="http://schemas.microsoft.com/office/drawing/2014/main" id="{02C27987-7DE2-40B4-B57A-5CFA32B76343}"/>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3" name="正方形/長方形 432">
          <a:extLst>
            <a:ext uri="{FF2B5EF4-FFF2-40B4-BE49-F238E27FC236}">
              <a16:creationId xmlns:a16="http://schemas.microsoft.com/office/drawing/2014/main" id="{382CF38D-984A-4E01-A1C0-52EB4DB6D202}"/>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4" name="正方形/長方形 433">
          <a:extLst>
            <a:ext uri="{FF2B5EF4-FFF2-40B4-BE49-F238E27FC236}">
              <a16:creationId xmlns:a16="http://schemas.microsoft.com/office/drawing/2014/main" id="{047CD090-75E9-4DBC-BA24-075BF2F36F07}"/>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5" name="正方形/長方形 434">
          <a:extLst>
            <a:ext uri="{FF2B5EF4-FFF2-40B4-BE49-F238E27FC236}">
              <a16:creationId xmlns:a16="http://schemas.microsoft.com/office/drawing/2014/main" id="{8C1AB77A-6D01-40F1-AF92-23A781B4FB1A}"/>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6" name="正方形/長方形 435">
          <a:extLst>
            <a:ext uri="{FF2B5EF4-FFF2-40B4-BE49-F238E27FC236}">
              <a16:creationId xmlns:a16="http://schemas.microsoft.com/office/drawing/2014/main" id="{EB74C774-100D-4C14-84DB-9190381D279E}"/>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7" name="テキスト ボックス 436">
          <a:extLst>
            <a:ext uri="{FF2B5EF4-FFF2-40B4-BE49-F238E27FC236}">
              <a16:creationId xmlns:a16="http://schemas.microsoft.com/office/drawing/2014/main" id="{60E7E115-B47C-4778-9612-451E265DCBC0}"/>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8" name="直線コネクタ 437">
          <a:extLst>
            <a:ext uri="{FF2B5EF4-FFF2-40B4-BE49-F238E27FC236}">
              <a16:creationId xmlns:a16="http://schemas.microsoft.com/office/drawing/2014/main" id="{357FC5D8-D5D5-4AA3-B3A8-54CDE01A3569}"/>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9" name="直線コネクタ 438">
          <a:extLst>
            <a:ext uri="{FF2B5EF4-FFF2-40B4-BE49-F238E27FC236}">
              <a16:creationId xmlns:a16="http://schemas.microsoft.com/office/drawing/2014/main" id="{3D93C872-97F8-460A-B308-7EB9817B33B3}"/>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0" name="テキスト ボックス 439">
          <a:extLst>
            <a:ext uri="{FF2B5EF4-FFF2-40B4-BE49-F238E27FC236}">
              <a16:creationId xmlns:a16="http://schemas.microsoft.com/office/drawing/2014/main" id="{8BE441EE-1A2C-4D0D-8F64-8968DDE5910F}"/>
            </a:ext>
          </a:extLst>
        </xdr:cNvPr>
        <xdr:cNvSpPr txBox="1"/>
      </xdr:nvSpPr>
      <xdr:spPr>
        <a:xfrm>
          <a:off x="5724659" y="185286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1" name="直線コネクタ 440">
          <a:extLst>
            <a:ext uri="{FF2B5EF4-FFF2-40B4-BE49-F238E27FC236}">
              <a16:creationId xmlns:a16="http://schemas.microsoft.com/office/drawing/2014/main" id="{27AE23B1-E74D-440C-A61A-5888E4BC1EFB}"/>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105</xdr:row>
      <xdr:rowOff>143527</xdr:rowOff>
    </xdr:from>
    <xdr:ext cx="531299" cy="259045"/>
    <xdr:sp macro="" textlink="">
      <xdr:nvSpPr>
        <xdr:cNvPr id="442" name="テキスト ボックス 441">
          <a:extLst>
            <a:ext uri="{FF2B5EF4-FFF2-40B4-BE49-F238E27FC236}">
              <a16:creationId xmlns:a16="http://schemas.microsoft.com/office/drawing/2014/main" id="{066DC31F-CD18-4930-B908-0CB5F27AC4A3}"/>
            </a:ext>
          </a:extLst>
        </xdr:cNvPr>
        <xdr:cNvSpPr txBox="1"/>
      </xdr:nvSpPr>
      <xdr:spPr>
        <a:xfrm>
          <a:off x="5485961" y="1814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3" name="直線コネクタ 442">
          <a:extLst>
            <a:ext uri="{FF2B5EF4-FFF2-40B4-BE49-F238E27FC236}">
              <a16:creationId xmlns:a16="http://schemas.microsoft.com/office/drawing/2014/main" id="{A6835058-8130-4C4E-AA91-98B0A624A3A7}"/>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4" name="テキスト ボックス 443">
          <a:extLst>
            <a:ext uri="{FF2B5EF4-FFF2-40B4-BE49-F238E27FC236}">
              <a16:creationId xmlns:a16="http://schemas.microsoft.com/office/drawing/2014/main" id="{0FE1BD1A-FC27-4FC0-AA32-FD1AF7E170FB}"/>
            </a:ext>
          </a:extLst>
        </xdr:cNvPr>
        <xdr:cNvSpPr txBox="1"/>
      </xdr:nvSpPr>
      <xdr:spPr>
        <a:xfrm>
          <a:off x="5416126" y="1776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5" name="直線コネクタ 444">
          <a:extLst>
            <a:ext uri="{FF2B5EF4-FFF2-40B4-BE49-F238E27FC236}">
              <a16:creationId xmlns:a16="http://schemas.microsoft.com/office/drawing/2014/main" id="{CE9B15AA-815E-42EA-96F4-2939ADC555F6}"/>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46" name="テキスト ボックス 445">
          <a:extLst>
            <a:ext uri="{FF2B5EF4-FFF2-40B4-BE49-F238E27FC236}">
              <a16:creationId xmlns:a16="http://schemas.microsoft.com/office/drawing/2014/main" id="{6D49FADF-C115-4313-96F3-AA1DCFE905F1}"/>
            </a:ext>
          </a:extLst>
        </xdr:cNvPr>
        <xdr:cNvSpPr txBox="1"/>
      </xdr:nvSpPr>
      <xdr:spPr>
        <a:xfrm>
          <a:off x="5416126" y="17381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7" name="直線コネクタ 446">
          <a:extLst>
            <a:ext uri="{FF2B5EF4-FFF2-40B4-BE49-F238E27FC236}">
              <a16:creationId xmlns:a16="http://schemas.microsoft.com/office/drawing/2014/main" id="{BBCA6F04-A17F-40F1-B301-A75C898D8D7D}"/>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48" name="テキスト ボックス 447">
          <a:extLst>
            <a:ext uri="{FF2B5EF4-FFF2-40B4-BE49-F238E27FC236}">
              <a16:creationId xmlns:a16="http://schemas.microsoft.com/office/drawing/2014/main" id="{34590A66-352F-423D-A653-3DAEF6B60F99}"/>
            </a:ext>
          </a:extLst>
        </xdr:cNvPr>
        <xdr:cNvSpPr txBox="1"/>
      </xdr:nvSpPr>
      <xdr:spPr>
        <a:xfrm>
          <a:off x="5416126" y="17000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CD511034-20E9-4B9E-AD1E-9D6A88841DFB}"/>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0" name="テキスト ボックス 449">
          <a:extLst>
            <a:ext uri="{FF2B5EF4-FFF2-40B4-BE49-F238E27FC236}">
              <a16:creationId xmlns:a16="http://schemas.microsoft.com/office/drawing/2014/main" id="{44CBA45B-BEC9-402A-9284-A6343DE454D8}"/>
            </a:ext>
          </a:extLst>
        </xdr:cNvPr>
        <xdr:cNvSpPr txBox="1"/>
      </xdr:nvSpPr>
      <xdr:spPr>
        <a:xfrm>
          <a:off x="5416126" y="1662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港湾・漁港】&#10;一人当たり有形固定資産（償却資産）額グラフ枠">
          <a:extLst>
            <a:ext uri="{FF2B5EF4-FFF2-40B4-BE49-F238E27FC236}">
              <a16:creationId xmlns:a16="http://schemas.microsoft.com/office/drawing/2014/main" id="{36FF79C6-C803-4420-A4F5-423FE9BDA824}"/>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38725</xdr:rowOff>
    </xdr:from>
    <xdr:to>
      <xdr:col>54</xdr:col>
      <xdr:colOff>189865</xdr:colOff>
      <xdr:row>108</xdr:row>
      <xdr:rowOff>146616</xdr:rowOff>
    </xdr:to>
    <xdr:cxnSp macro="">
      <xdr:nvCxnSpPr>
        <xdr:cNvPr id="452" name="直線コネクタ 451">
          <a:extLst>
            <a:ext uri="{FF2B5EF4-FFF2-40B4-BE49-F238E27FC236}">
              <a16:creationId xmlns:a16="http://schemas.microsoft.com/office/drawing/2014/main" id="{37EAB77D-135F-4B65-97E0-51024448BAC2}"/>
            </a:ext>
          </a:extLst>
        </xdr:cNvPr>
        <xdr:cNvCxnSpPr/>
      </xdr:nvCxnSpPr>
      <xdr:spPr>
        <a:xfrm flipV="1">
          <a:off x="9429115" y="17183725"/>
          <a:ext cx="0" cy="1477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150443</xdr:rowOff>
    </xdr:from>
    <xdr:ext cx="378565" cy="259045"/>
    <xdr:sp macro="" textlink="">
      <xdr:nvSpPr>
        <xdr:cNvPr id="453" name="【港湾・漁港】&#10;一人当たり有形固定資産（償却資産）額最小値テキスト">
          <a:extLst>
            <a:ext uri="{FF2B5EF4-FFF2-40B4-BE49-F238E27FC236}">
              <a16:creationId xmlns:a16="http://schemas.microsoft.com/office/drawing/2014/main" id="{518FE89A-213B-4C43-BEDB-538F082C7B27}"/>
            </a:ext>
          </a:extLst>
        </xdr:cNvPr>
        <xdr:cNvSpPr txBox="1"/>
      </xdr:nvSpPr>
      <xdr:spPr>
        <a:xfrm>
          <a:off x="9467850" y="18667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146616</xdr:rowOff>
    </xdr:from>
    <xdr:to>
      <xdr:col>55</xdr:col>
      <xdr:colOff>88900</xdr:colOff>
      <xdr:row>108</xdr:row>
      <xdr:rowOff>146616</xdr:rowOff>
    </xdr:to>
    <xdr:cxnSp macro="">
      <xdr:nvCxnSpPr>
        <xdr:cNvPr id="454" name="直線コネクタ 453">
          <a:extLst>
            <a:ext uri="{FF2B5EF4-FFF2-40B4-BE49-F238E27FC236}">
              <a16:creationId xmlns:a16="http://schemas.microsoft.com/office/drawing/2014/main" id="{D2BC7319-FAD3-4475-8D32-9CBED53DFEB8}"/>
            </a:ext>
          </a:extLst>
        </xdr:cNvPr>
        <xdr:cNvCxnSpPr/>
      </xdr:nvCxnSpPr>
      <xdr:spPr>
        <a:xfrm>
          <a:off x="9356090" y="1866131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156852</xdr:rowOff>
    </xdr:from>
    <xdr:ext cx="599010" cy="259045"/>
    <xdr:sp macro="" textlink="">
      <xdr:nvSpPr>
        <xdr:cNvPr id="455" name="【港湾・漁港】&#10;一人当たり有形固定資産（償却資産）額最大値テキスト">
          <a:extLst>
            <a:ext uri="{FF2B5EF4-FFF2-40B4-BE49-F238E27FC236}">
              <a16:creationId xmlns:a16="http://schemas.microsoft.com/office/drawing/2014/main" id="{141ADAC4-B25E-4A19-8AC5-043C8D03E6A4}"/>
            </a:ext>
          </a:extLst>
        </xdr:cNvPr>
        <xdr:cNvSpPr txBox="1"/>
      </xdr:nvSpPr>
      <xdr:spPr>
        <a:xfrm>
          <a:off x="9467850" y="16960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38725</xdr:rowOff>
    </xdr:from>
    <xdr:to>
      <xdr:col>55</xdr:col>
      <xdr:colOff>88900</xdr:colOff>
      <xdr:row>100</xdr:row>
      <xdr:rowOff>38725</xdr:rowOff>
    </xdr:to>
    <xdr:cxnSp macro="">
      <xdr:nvCxnSpPr>
        <xdr:cNvPr id="456" name="直線コネクタ 455">
          <a:extLst>
            <a:ext uri="{FF2B5EF4-FFF2-40B4-BE49-F238E27FC236}">
              <a16:creationId xmlns:a16="http://schemas.microsoft.com/office/drawing/2014/main" id="{D854FD0F-BD26-4AA5-A703-C959AE0EBD30}"/>
            </a:ext>
          </a:extLst>
        </xdr:cNvPr>
        <xdr:cNvCxnSpPr/>
      </xdr:nvCxnSpPr>
      <xdr:spPr>
        <a:xfrm>
          <a:off x="9356090" y="1718372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38713</xdr:rowOff>
    </xdr:from>
    <xdr:ext cx="534377" cy="259045"/>
    <xdr:sp macro="" textlink="">
      <xdr:nvSpPr>
        <xdr:cNvPr id="457" name="【港湾・漁港】&#10;一人当たり有形固定資産（償却資産）額平均値テキスト">
          <a:extLst>
            <a:ext uri="{FF2B5EF4-FFF2-40B4-BE49-F238E27FC236}">
              <a16:creationId xmlns:a16="http://schemas.microsoft.com/office/drawing/2014/main" id="{3CE8AB4D-72F0-45AC-AD72-AFDB54173113}"/>
            </a:ext>
          </a:extLst>
        </xdr:cNvPr>
        <xdr:cNvSpPr txBox="1"/>
      </xdr:nvSpPr>
      <xdr:spPr>
        <a:xfrm>
          <a:off x="9467850" y="18212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15836</xdr:rowOff>
    </xdr:from>
    <xdr:to>
      <xdr:col>55</xdr:col>
      <xdr:colOff>50800</xdr:colOff>
      <xdr:row>107</xdr:row>
      <xdr:rowOff>117436</xdr:rowOff>
    </xdr:to>
    <xdr:sp macro="" textlink="">
      <xdr:nvSpPr>
        <xdr:cNvPr id="458" name="フローチャート: 判断 457">
          <a:extLst>
            <a:ext uri="{FF2B5EF4-FFF2-40B4-BE49-F238E27FC236}">
              <a16:creationId xmlns:a16="http://schemas.microsoft.com/office/drawing/2014/main" id="{D0949019-D406-46D3-A9E5-EEDE1EAE8DEE}"/>
            </a:ext>
          </a:extLst>
        </xdr:cNvPr>
        <xdr:cNvSpPr/>
      </xdr:nvSpPr>
      <xdr:spPr>
        <a:xfrm>
          <a:off x="9394190" y="18364796"/>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18222</xdr:rowOff>
    </xdr:from>
    <xdr:to>
      <xdr:col>50</xdr:col>
      <xdr:colOff>165100</xdr:colOff>
      <xdr:row>107</xdr:row>
      <xdr:rowOff>119822</xdr:rowOff>
    </xdr:to>
    <xdr:sp macro="" textlink="">
      <xdr:nvSpPr>
        <xdr:cNvPr id="459" name="フローチャート: 判断 458">
          <a:extLst>
            <a:ext uri="{FF2B5EF4-FFF2-40B4-BE49-F238E27FC236}">
              <a16:creationId xmlns:a16="http://schemas.microsoft.com/office/drawing/2014/main" id="{4A7B36B0-21D0-405C-B638-61697D7A6603}"/>
            </a:ext>
          </a:extLst>
        </xdr:cNvPr>
        <xdr:cNvSpPr/>
      </xdr:nvSpPr>
      <xdr:spPr>
        <a:xfrm>
          <a:off x="8632190" y="1836718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20303</xdr:rowOff>
    </xdr:from>
    <xdr:to>
      <xdr:col>46</xdr:col>
      <xdr:colOff>38100</xdr:colOff>
      <xdr:row>107</xdr:row>
      <xdr:rowOff>121903</xdr:rowOff>
    </xdr:to>
    <xdr:sp macro="" textlink="">
      <xdr:nvSpPr>
        <xdr:cNvPr id="460" name="フローチャート: 判断 459">
          <a:extLst>
            <a:ext uri="{FF2B5EF4-FFF2-40B4-BE49-F238E27FC236}">
              <a16:creationId xmlns:a16="http://schemas.microsoft.com/office/drawing/2014/main" id="{3BDB34A3-3A99-4BBD-9813-D4CC40CBE1BB}"/>
            </a:ext>
          </a:extLst>
        </xdr:cNvPr>
        <xdr:cNvSpPr/>
      </xdr:nvSpPr>
      <xdr:spPr>
        <a:xfrm>
          <a:off x="7846060" y="1836164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10891</xdr:rowOff>
    </xdr:from>
    <xdr:to>
      <xdr:col>41</xdr:col>
      <xdr:colOff>101600</xdr:colOff>
      <xdr:row>107</xdr:row>
      <xdr:rowOff>112491</xdr:rowOff>
    </xdr:to>
    <xdr:sp macro="" textlink="">
      <xdr:nvSpPr>
        <xdr:cNvPr id="461" name="フローチャート: 判断 460">
          <a:extLst>
            <a:ext uri="{FF2B5EF4-FFF2-40B4-BE49-F238E27FC236}">
              <a16:creationId xmlns:a16="http://schemas.microsoft.com/office/drawing/2014/main" id="{42B63E1D-299F-4451-B529-161BACE6D3DE}"/>
            </a:ext>
          </a:extLst>
        </xdr:cNvPr>
        <xdr:cNvSpPr/>
      </xdr:nvSpPr>
      <xdr:spPr>
        <a:xfrm>
          <a:off x="7029450" y="1835794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12979</xdr:rowOff>
    </xdr:from>
    <xdr:to>
      <xdr:col>36</xdr:col>
      <xdr:colOff>165100</xdr:colOff>
      <xdr:row>107</xdr:row>
      <xdr:rowOff>114579</xdr:rowOff>
    </xdr:to>
    <xdr:sp macro="" textlink="">
      <xdr:nvSpPr>
        <xdr:cNvPr id="462" name="フローチャート: 判断 461">
          <a:extLst>
            <a:ext uri="{FF2B5EF4-FFF2-40B4-BE49-F238E27FC236}">
              <a16:creationId xmlns:a16="http://schemas.microsoft.com/office/drawing/2014/main" id="{33908628-A610-4B90-A29D-9CA224A30165}"/>
            </a:ext>
          </a:extLst>
        </xdr:cNvPr>
        <xdr:cNvSpPr/>
      </xdr:nvSpPr>
      <xdr:spPr>
        <a:xfrm>
          <a:off x="6231890" y="1836193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5AE3BA1F-2E68-4C43-8158-A0C187634634}"/>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3877ED1-26FF-4D77-9AC8-02B91341183C}"/>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68BC0907-CB99-4300-8DD5-837DEF7E219D}"/>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70C3253-C690-4A14-AA8A-1625087F6B6A}"/>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56FDAE08-E015-48E6-AA9B-DCDE56F5FECC}"/>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57015</xdr:rowOff>
    </xdr:from>
    <xdr:to>
      <xdr:col>55</xdr:col>
      <xdr:colOff>50800</xdr:colOff>
      <xdr:row>108</xdr:row>
      <xdr:rowOff>158615</xdr:rowOff>
    </xdr:to>
    <xdr:sp macro="" textlink="">
      <xdr:nvSpPr>
        <xdr:cNvPr id="468" name="楕円 467">
          <a:extLst>
            <a:ext uri="{FF2B5EF4-FFF2-40B4-BE49-F238E27FC236}">
              <a16:creationId xmlns:a16="http://schemas.microsoft.com/office/drawing/2014/main" id="{C10032C8-8A24-49CE-8AB4-D7D87C3798A0}"/>
            </a:ext>
          </a:extLst>
        </xdr:cNvPr>
        <xdr:cNvSpPr/>
      </xdr:nvSpPr>
      <xdr:spPr>
        <a:xfrm>
          <a:off x="9394190" y="18577425"/>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143392</xdr:rowOff>
    </xdr:from>
    <xdr:ext cx="469744" cy="259045"/>
    <xdr:sp macro="" textlink="">
      <xdr:nvSpPr>
        <xdr:cNvPr id="469" name="【港湾・漁港】&#10;一人当たり有形固定資産（償却資産）額該当値テキスト">
          <a:extLst>
            <a:ext uri="{FF2B5EF4-FFF2-40B4-BE49-F238E27FC236}">
              <a16:creationId xmlns:a16="http://schemas.microsoft.com/office/drawing/2014/main" id="{6CEAEDE0-3B2D-4439-BB2F-D72B86AE2FF3}"/>
            </a:ext>
          </a:extLst>
        </xdr:cNvPr>
        <xdr:cNvSpPr txBox="1"/>
      </xdr:nvSpPr>
      <xdr:spPr>
        <a:xfrm>
          <a:off x="9467850" y="1848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57023</xdr:rowOff>
    </xdr:from>
    <xdr:to>
      <xdr:col>50</xdr:col>
      <xdr:colOff>165100</xdr:colOff>
      <xdr:row>108</xdr:row>
      <xdr:rowOff>158623</xdr:rowOff>
    </xdr:to>
    <xdr:sp macro="" textlink="">
      <xdr:nvSpPr>
        <xdr:cNvPr id="470" name="楕円 469">
          <a:extLst>
            <a:ext uri="{FF2B5EF4-FFF2-40B4-BE49-F238E27FC236}">
              <a16:creationId xmlns:a16="http://schemas.microsoft.com/office/drawing/2014/main" id="{660EF20D-6C64-4D92-AAA5-041E1EE8802B}"/>
            </a:ext>
          </a:extLst>
        </xdr:cNvPr>
        <xdr:cNvSpPr/>
      </xdr:nvSpPr>
      <xdr:spPr>
        <a:xfrm>
          <a:off x="8632190" y="1857743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107815</xdr:rowOff>
    </xdr:from>
    <xdr:to>
      <xdr:col>55</xdr:col>
      <xdr:colOff>0</xdr:colOff>
      <xdr:row>108</xdr:row>
      <xdr:rowOff>107823</xdr:rowOff>
    </xdr:to>
    <xdr:cxnSp macro="">
      <xdr:nvCxnSpPr>
        <xdr:cNvPr id="471" name="直線コネクタ 470">
          <a:extLst>
            <a:ext uri="{FF2B5EF4-FFF2-40B4-BE49-F238E27FC236}">
              <a16:creationId xmlns:a16="http://schemas.microsoft.com/office/drawing/2014/main" id="{BF4819BB-905D-4425-B875-4C96348C71C2}"/>
            </a:ext>
          </a:extLst>
        </xdr:cNvPr>
        <xdr:cNvCxnSpPr/>
      </xdr:nvCxnSpPr>
      <xdr:spPr>
        <a:xfrm flipV="1">
          <a:off x="8686800" y="18622510"/>
          <a:ext cx="74295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56803</xdr:rowOff>
    </xdr:from>
    <xdr:to>
      <xdr:col>46</xdr:col>
      <xdr:colOff>38100</xdr:colOff>
      <xdr:row>108</xdr:row>
      <xdr:rowOff>158403</xdr:rowOff>
    </xdr:to>
    <xdr:sp macro="" textlink="">
      <xdr:nvSpPr>
        <xdr:cNvPr id="472" name="楕円 471">
          <a:extLst>
            <a:ext uri="{FF2B5EF4-FFF2-40B4-BE49-F238E27FC236}">
              <a16:creationId xmlns:a16="http://schemas.microsoft.com/office/drawing/2014/main" id="{5FAF4CB4-93A2-49E7-B3CB-04635ABC0E2D}"/>
            </a:ext>
          </a:extLst>
        </xdr:cNvPr>
        <xdr:cNvSpPr/>
      </xdr:nvSpPr>
      <xdr:spPr>
        <a:xfrm>
          <a:off x="7846060" y="1857721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107603</xdr:rowOff>
    </xdr:from>
    <xdr:to>
      <xdr:col>50</xdr:col>
      <xdr:colOff>114300</xdr:colOff>
      <xdr:row>108</xdr:row>
      <xdr:rowOff>107823</xdr:rowOff>
    </xdr:to>
    <xdr:cxnSp macro="">
      <xdr:nvCxnSpPr>
        <xdr:cNvPr id="473" name="直線コネクタ 472">
          <a:extLst>
            <a:ext uri="{FF2B5EF4-FFF2-40B4-BE49-F238E27FC236}">
              <a16:creationId xmlns:a16="http://schemas.microsoft.com/office/drawing/2014/main" id="{0CC395C4-193F-47AB-8052-C176D8D8731E}"/>
            </a:ext>
          </a:extLst>
        </xdr:cNvPr>
        <xdr:cNvCxnSpPr/>
      </xdr:nvCxnSpPr>
      <xdr:spPr>
        <a:xfrm>
          <a:off x="7889240" y="18622298"/>
          <a:ext cx="797560" cy="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56437</xdr:rowOff>
    </xdr:from>
    <xdr:to>
      <xdr:col>41</xdr:col>
      <xdr:colOff>101600</xdr:colOff>
      <xdr:row>108</xdr:row>
      <xdr:rowOff>158037</xdr:rowOff>
    </xdr:to>
    <xdr:sp macro="" textlink="">
      <xdr:nvSpPr>
        <xdr:cNvPr id="474" name="楕円 473">
          <a:extLst>
            <a:ext uri="{FF2B5EF4-FFF2-40B4-BE49-F238E27FC236}">
              <a16:creationId xmlns:a16="http://schemas.microsoft.com/office/drawing/2014/main" id="{C54D9FAD-0883-4E2D-93A2-BCAA90D265E1}"/>
            </a:ext>
          </a:extLst>
        </xdr:cNvPr>
        <xdr:cNvSpPr/>
      </xdr:nvSpPr>
      <xdr:spPr>
        <a:xfrm>
          <a:off x="7029450" y="1857684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107237</xdr:rowOff>
    </xdr:from>
    <xdr:to>
      <xdr:col>45</xdr:col>
      <xdr:colOff>177800</xdr:colOff>
      <xdr:row>108</xdr:row>
      <xdr:rowOff>107603</xdr:rowOff>
    </xdr:to>
    <xdr:cxnSp macro="">
      <xdr:nvCxnSpPr>
        <xdr:cNvPr id="475" name="直線コネクタ 474">
          <a:extLst>
            <a:ext uri="{FF2B5EF4-FFF2-40B4-BE49-F238E27FC236}">
              <a16:creationId xmlns:a16="http://schemas.microsoft.com/office/drawing/2014/main" id="{118AFED5-2B6C-483D-801C-CA685C275148}"/>
            </a:ext>
          </a:extLst>
        </xdr:cNvPr>
        <xdr:cNvCxnSpPr/>
      </xdr:nvCxnSpPr>
      <xdr:spPr>
        <a:xfrm>
          <a:off x="7084060" y="18621932"/>
          <a:ext cx="80518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57381</xdr:rowOff>
    </xdr:from>
    <xdr:to>
      <xdr:col>36</xdr:col>
      <xdr:colOff>165100</xdr:colOff>
      <xdr:row>108</xdr:row>
      <xdr:rowOff>158981</xdr:rowOff>
    </xdr:to>
    <xdr:sp macro="" textlink="">
      <xdr:nvSpPr>
        <xdr:cNvPr id="476" name="楕円 475">
          <a:extLst>
            <a:ext uri="{FF2B5EF4-FFF2-40B4-BE49-F238E27FC236}">
              <a16:creationId xmlns:a16="http://schemas.microsoft.com/office/drawing/2014/main" id="{2C36C562-20D1-4078-A01F-0361B975767C}"/>
            </a:ext>
          </a:extLst>
        </xdr:cNvPr>
        <xdr:cNvSpPr/>
      </xdr:nvSpPr>
      <xdr:spPr>
        <a:xfrm>
          <a:off x="6231890" y="18570171"/>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107237</xdr:rowOff>
    </xdr:from>
    <xdr:to>
      <xdr:col>41</xdr:col>
      <xdr:colOff>50800</xdr:colOff>
      <xdr:row>108</xdr:row>
      <xdr:rowOff>108181</xdr:rowOff>
    </xdr:to>
    <xdr:cxnSp macro="">
      <xdr:nvCxnSpPr>
        <xdr:cNvPr id="477" name="直線コネクタ 476">
          <a:extLst>
            <a:ext uri="{FF2B5EF4-FFF2-40B4-BE49-F238E27FC236}">
              <a16:creationId xmlns:a16="http://schemas.microsoft.com/office/drawing/2014/main" id="{AADE1D48-8CF1-41D0-A2DD-C426C88BD894}"/>
            </a:ext>
          </a:extLst>
        </xdr:cNvPr>
        <xdr:cNvCxnSpPr/>
      </xdr:nvCxnSpPr>
      <xdr:spPr>
        <a:xfrm flipV="1">
          <a:off x="6286500" y="18621932"/>
          <a:ext cx="797560" cy="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105</xdr:row>
      <xdr:rowOff>136349</xdr:rowOff>
    </xdr:from>
    <xdr:ext cx="534377" cy="259045"/>
    <xdr:sp macro="" textlink="">
      <xdr:nvSpPr>
        <xdr:cNvPr id="478" name="n_1aveValue【港湾・漁港】&#10;一人当たり有形固定資産（償却資産）額">
          <a:extLst>
            <a:ext uri="{FF2B5EF4-FFF2-40B4-BE49-F238E27FC236}">
              <a16:creationId xmlns:a16="http://schemas.microsoft.com/office/drawing/2014/main" id="{4E49035B-BED3-4592-B817-6E71120AE177}"/>
            </a:ext>
          </a:extLst>
        </xdr:cNvPr>
        <xdr:cNvSpPr txBox="1"/>
      </xdr:nvSpPr>
      <xdr:spPr>
        <a:xfrm>
          <a:off x="8422151" y="18134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105</xdr:row>
      <xdr:rowOff>138430</xdr:rowOff>
    </xdr:from>
    <xdr:ext cx="534377" cy="259045"/>
    <xdr:sp macro="" textlink="">
      <xdr:nvSpPr>
        <xdr:cNvPr id="479" name="n_2aveValue【港湾・漁港】&#10;一人当たり有形固定資産（償却資産）額">
          <a:extLst>
            <a:ext uri="{FF2B5EF4-FFF2-40B4-BE49-F238E27FC236}">
              <a16:creationId xmlns:a16="http://schemas.microsoft.com/office/drawing/2014/main" id="{7845E10C-E603-4C0B-B0DE-40AF822369D1}"/>
            </a:ext>
          </a:extLst>
        </xdr:cNvPr>
        <xdr:cNvSpPr txBox="1"/>
      </xdr:nvSpPr>
      <xdr:spPr>
        <a:xfrm>
          <a:off x="7641101" y="1813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105</xdr:row>
      <xdr:rowOff>129018</xdr:rowOff>
    </xdr:from>
    <xdr:ext cx="534377" cy="259045"/>
    <xdr:sp macro="" textlink="">
      <xdr:nvSpPr>
        <xdr:cNvPr id="480" name="n_3aveValue【港湾・漁港】&#10;一人当たり有形固定資産（償却資産）額">
          <a:extLst>
            <a:ext uri="{FF2B5EF4-FFF2-40B4-BE49-F238E27FC236}">
              <a16:creationId xmlns:a16="http://schemas.microsoft.com/office/drawing/2014/main" id="{CC460553-06E8-4E73-9B3A-CB506F83D007}"/>
            </a:ext>
          </a:extLst>
        </xdr:cNvPr>
        <xdr:cNvSpPr txBox="1"/>
      </xdr:nvSpPr>
      <xdr:spPr>
        <a:xfrm>
          <a:off x="6854971" y="1813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105</xdr:row>
      <xdr:rowOff>131106</xdr:rowOff>
    </xdr:from>
    <xdr:ext cx="534377" cy="259045"/>
    <xdr:sp macro="" textlink="">
      <xdr:nvSpPr>
        <xdr:cNvPr id="481" name="n_4aveValue【港湾・漁港】&#10;一人当たり有形固定資産（償却資産）額">
          <a:extLst>
            <a:ext uri="{FF2B5EF4-FFF2-40B4-BE49-F238E27FC236}">
              <a16:creationId xmlns:a16="http://schemas.microsoft.com/office/drawing/2014/main" id="{C65745F3-C73E-42EE-BF44-347BF4C35BA0}"/>
            </a:ext>
          </a:extLst>
        </xdr:cNvPr>
        <xdr:cNvSpPr txBox="1"/>
      </xdr:nvSpPr>
      <xdr:spPr>
        <a:xfrm>
          <a:off x="6038361" y="1813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108</xdr:row>
      <xdr:rowOff>149750</xdr:rowOff>
    </xdr:from>
    <xdr:ext cx="469744" cy="259045"/>
    <xdr:sp macro="" textlink="">
      <xdr:nvSpPr>
        <xdr:cNvPr id="482" name="n_1mainValue【港湾・漁港】&#10;一人当たり有形固定資産（償却資産）額">
          <a:extLst>
            <a:ext uri="{FF2B5EF4-FFF2-40B4-BE49-F238E27FC236}">
              <a16:creationId xmlns:a16="http://schemas.microsoft.com/office/drawing/2014/main" id="{10818D5F-9CBA-4E78-9194-3AD6CCC50215}"/>
            </a:ext>
          </a:extLst>
        </xdr:cNvPr>
        <xdr:cNvSpPr txBox="1"/>
      </xdr:nvSpPr>
      <xdr:spPr>
        <a:xfrm>
          <a:off x="8454468" y="186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108</xdr:row>
      <xdr:rowOff>149530</xdr:rowOff>
    </xdr:from>
    <xdr:ext cx="469744" cy="259045"/>
    <xdr:sp macro="" textlink="">
      <xdr:nvSpPr>
        <xdr:cNvPr id="483" name="n_2mainValue【港湾・漁港】&#10;一人当たり有形固定資産（償却資産）額">
          <a:extLst>
            <a:ext uri="{FF2B5EF4-FFF2-40B4-BE49-F238E27FC236}">
              <a16:creationId xmlns:a16="http://schemas.microsoft.com/office/drawing/2014/main" id="{42EE00C2-D2F1-4370-8A3C-8685D4C5D4D8}"/>
            </a:ext>
          </a:extLst>
        </xdr:cNvPr>
        <xdr:cNvSpPr txBox="1"/>
      </xdr:nvSpPr>
      <xdr:spPr>
        <a:xfrm>
          <a:off x="7673418" y="18666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108</xdr:row>
      <xdr:rowOff>149164</xdr:rowOff>
    </xdr:from>
    <xdr:ext cx="469744" cy="259045"/>
    <xdr:sp macro="" textlink="">
      <xdr:nvSpPr>
        <xdr:cNvPr id="484" name="n_3mainValue【港湾・漁港】&#10;一人当たり有形固定資産（償却資産）額">
          <a:extLst>
            <a:ext uri="{FF2B5EF4-FFF2-40B4-BE49-F238E27FC236}">
              <a16:creationId xmlns:a16="http://schemas.microsoft.com/office/drawing/2014/main" id="{F8A68576-1873-4551-9A69-58BEC5D8A025}"/>
            </a:ext>
          </a:extLst>
        </xdr:cNvPr>
        <xdr:cNvSpPr txBox="1"/>
      </xdr:nvSpPr>
      <xdr:spPr>
        <a:xfrm>
          <a:off x="6866333" y="18665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108</xdr:row>
      <xdr:rowOff>150108</xdr:rowOff>
    </xdr:from>
    <xdr:ext cx="469744" cy="259045"/>
    <xdr:sp macro="" textlink="">
      <xdr:nvSpPr>
        <xdr:cNvPr id="485" name="n_4mainValue【港湾・漁港】&#10;一人当たり有形固定資産（償却資産）額">
          <a:extLst>
            <a:ext uri="{FF2B5EF4-FFF2-40B4-BE49-F238E27FC236}">
              <a16:creationId xmlns:a16="http://schemas.microsoft.com/office/drawing/2014/main" id="{AD704565-52D0-44AF-9C2F-7C933E8DE0A7}"/>
            </a:ext>
          </a:extLst>
        </xdr:cNvPr>
        <xdr:cNvSpPr txBox="1"/>
      </xdr:nvSpPr>
      <xdr:spPr>
        <a:xfrm>
          <a:off x="6068773" y="1866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7E7AD75C-69B5-4128-AFC7-8F0732B66F1D}"/>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BFEABE78-FFCF-4233-933C-D3E44571C53A}"/>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83455A03-77BE-4376-8EC5-1E9B8FEC96D7}"/>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D1CD6212-1317-4655-A73B-B02369BC9C59}"/>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79DB2FD4-DA15-4AC9-A59B-5825048B4DA1}"/>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23143C62-B742-40E0-8B5D-D67CB8176A3F}"/>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702A0E3F-FBDD-439B-8604-8728C3465A4A}"/>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952EE0D6-B33B-4A9A-90FC-1F96A3183CB0}"/>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9DCE68C2-2985-45C7-BCB1-249BDB5D6117}"/>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4E990E79-3A7F-429D-BA76-8DD1F2E92FFE}"/>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5823020E-D341-4055-BA4D-5009459EB84E}"/>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97" name="直線コネクタ 496">
          <a:extLst>
            <a:ext uri="{FF2B5EF4-FFF2-40B4-BE49-F238E27FC236}">
              <a16:creationId xmlns:a16="http://schemas.microsoft.com/office/drawing/2014/main" id="{AD6189E0-0F5F-4D85-A036-95B854DD1607}"/>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98" name="テキスト ボックス 497">
          <a:extLst>
            <a:ext uri="{FF2B5EF4-FFF2-40B4-BE49-F238E27FC236}">
              <a16:creationId xmlns:a16="http://schemas.microsoft.com/office/drawing/2014/main" id="{D5C57E15-2AEC-4B8D-AF4D-305D89CFFD38}"/>
            </a:ext>
          </a:extLst>
        </xdr:cNvPr>
        <xdr:cNvSpPr txBox="1"/>
      </xdr:nvSpPr>
      <xdr:spPr>
        <a:xfrm>
          <a:off x="10842791" y="70224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99" name="直線コネクタ 498">
          <a:extLst>
            <a:ext uri="{FF2B5EF4-FFF2-40B4-BE49-F238E27FC236}">
              <a16:creationId xmlns:a16="http://schemas.microsoft.com/office/drawing/2014/main" id="{996E7C44-1A61-4D5F-9D28-7DF4FF3E4059}"/>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0" name="テキスト ボックス 499">
          <a:extLst>
            <a:ext uri="{FF2B5EF4-FFF2-40B4-BE49-F238E27FC236}">
              <a16:creationId xmlns:a16="http://schemas.microsoft.com/office/drawing/2014/main" id="{09B93C87-2296-4A8E-AF1A-197036F7601C}"/>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1" name="直線コネクタ 500">
          <a:extLst>
            <a:ext uri="{FF2B5EF4-FFF2-40B4-BE49-F238E27FC236}">
              <a16:creationId xmlns:a16="http://schemas.microsoft.com/office/drawing/2014/main" id="{E848F130-60E8-4994-B17E-AADC5906C2F8}"/>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2" name="テキスト ボックス 501">
          <a:extLst>
            <a:ext uri="{FF2B5EF4-FFF2-40B4-BE49-F238E27FC236}">
              <a16:creationId xmlns:a16="http://schemas.microsoft.com/office/drawing/2014/main" id="{F2445973-DC44-4C34-9834-77B6C9FB6047}"/>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3" name="直線コネクタ 502">
          <a:extLst>
            <a:ext uri="{FF2B5EF4-FFF2-40B4-BE49-F238E27FC236}">
              <a16:creationId xmlns:a16="http://schemas.microsoft.com/office/drawing/2014/main" id="{68B95BD6-06C2-4061-B2B1-07A90D07D796}"/>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4" name="テキスト ボックス 503">
          <a:extLst>
            <a:ext uri="{FF2B5EF4-FFF2-40B4-BE49-F238E27FC236}">
              <a16:creationId xmlns:a16="http://schemas.microsoft.com/office/drawing/2014/main" id="{56F31E0B-BE11-4584-A3A8-6A916FDD8F9F}"/>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5" name="直線コネクタ 504">
          <a:extLst>
            <a:ext uri="{FF2B5EF4-FFF2-40B4-BE49-F238E27FC236}">
              <a16:creationId xmlns:a16="http://schemas.microsoft.com/office/drawing/2014/main" id="{EB5AD749-8EF0-4DBB-A7C2-419A5E366319}"/>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6" name="テキスト ボックス 505">
          <a:extLst>
            <a:ext uri="{FF2B5EF4-FFF2-40B4-BE49-F238E27FC236}">
              <a16:creationId xmlns:a16="http://schemas.microsoft.com/office/drawing/2014/main" id="{504BB321-94EF-40AA-8830-F2BB1AA534FB}"/>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7" name="【認定こども園・幼稚園・保育所】&#10;有形固定資産減価償却率グラフ枠">
          <a:extLst>
            <a:ext uri="{FF2B5EF4-FFF2-40B4-BE49-F238E27FC236}">
              <a16:creationId xmlns:a16="http://schemas.microsoft.com/office/drawing/2014/main" id="{74AAFFB5-799E-498A-A499-CDE99CC466C6}"/>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508" name="直線コネクタ 507">
          <a:extLst>
            <a:ext uri="{FF2B5EF4-FFF2-40B4-BE49-F238E27FC236}">
              <a16:creationId xmlns:a16="http://schemas.microsoft.com/office/drawing/2014/main" id="{618C60F8-721F-4356-8F18-3C2A3BBECCC9}"/>
            </a:ext>
          </a:extLst>
        </xdr:cNvPr>
        <xdr:cNvCxnSpPr/>
      </xdr:nvCxnSpPr>
      <xdr:spPr>
        <a:xfrm flipV="1">
          <a:off x="14703424" y="5991987"/>
          <a:ext cx="0" cy="126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509" name="【認定こども園・幼稚園・保育所】&#10;有形固定資産減価償却率最小値テキスト">
          <a:extLst>
            <a:ext uri="{FF2B5EF4-FFF2-40B4-BE49-F238E27FC236}">
              <a16:creationId xmlns:a16="http://schemas.microsoft.com/office/drawing/2014/main" id="{BC653480-B1C2-4F22-AA25-72F624CCFC77}"/>
            </a:ext>
          </a:extLst>
        </xdr:cNvPr>
        <xdr:cNvSpPr txBox="1"/>
      </xdr:nvSpPr>
      <xdr:spPr>
        <a:xfrm>
          <a:off x="14742160" y="725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510" name="直線コネクタ 509">
          <a:extLst>
            <a:ext uri="{FF2B5EF4-FFF2-40B4-BE49-F238E27FC236}">
              <a16:creationId xmlns:a16="http://schemas.microsoft.com/office/drawing/2014/main" id="{117F28B7-672D-47F0-A969-A7E3AEF2B671}"/>
            </a:ext>
          </a:extLst>
        </xdr:cNvPr>
        <xdr:cNvCxnSpPr/>
      </xdr:nvCxnSpPr>
      <xdr:spPr>
        <a:xfrm>
          <a:off x="14611350" y="7258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511" name="【認定こども園・幼稚園・保育所】&#10;有形固定資産減価償却率最大値テキスト">
          <a:extLst>
            <a:ext uri="{FF2B5EF4-FFF2-40B4-BE49-F238E27FC236}">
              <a16:creationId xmlns:a16="http://schemas.microsoft.com/office/drawing/2014/main" id="{BA309027-6B9B-4A74-BC2A-AC0A04F74142}"/>
            </a:ext>
          </a:extLst>
        </xdr:cNvPr>
        <xdr:cNvSpPr txBox="1"/>
      </xdr:nvSpPr>
      <xdr:spPr>
        <a:xfrm>
          <a:off x="14742160" y="5763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512" name="直線コネクタ 511">
          <a:extLst>
            <a:ext uri="{FF2B5EF4-FFF2-40B4-BE49-F238E27FC236}">
              <a16:creationId xmlns:a16="http://schemas.microsoft.com/office/drawing/2014/main" id="{10C6FFE2-C3D6-48E2-AE8B-78B70643A6BF}"/>
            </a:ext>
          </a:extLst>
        </xdr:cNvPr>
        <xdr:cNvCxnSpPr/>
      </xdr:nvCxnSpPr>
      <xdr:spPr>
        <a:xfrm>
          <a:off x="14611350" y="59919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79265</xdr:rowOff>
    </xdr:from>
    <xdr:ext cx="405111" cy="259045"/>
    <xdr:sp macro="" textlink="">
      <xdr:nvSpPr>
        <xdr:cNvPr id="513" name="【認定こども園・幼稚園・保育所】&#10;有形固定資産減価償却率平均値テキスト">
          <a:extLst>
            <a:ext uri="{FF2B5EF4-FFF2-40B4-BE49-F238E27FC236}">
              <a16:creationId xmlns:a16="http://schemas.microsoft.com/office/drawing/2014/main" id="{A96324BA-91F5-4468-B40E-12F0AAEB4893}"/>
            </a:ext>
          </a:extLst>
        </xdr:cNvPr>
        <xdr:cNvSpPr txBox="1"/>
      </xdr:nvSpPr>
      <xdr:spPr>
        <a:xfrm>
          <a:off x="14742160" y="6594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514" name="フローチャート: 判断 513">
          <a:extLst>
            <a:ext uri="{FF2B5EF4-FFF2-40B4-BE49-F238E27FC236}">
              <a16:creationId xmlns:a16="http://schemas.microsoft.com/office/drawing/2014/main" id="{C46E1CF7-82A9-411A-9C4B-E01E2AB053C6}"/>
            </a:ext>
          </a:extLst>
        </xdr:cNvPr>
        <xdr:cNvSpPr/>
      </xdr:nvSpPr>
      <xdr:spPr>
        <a:xfrm>
          <a:off x="14649450" y="661212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515" name="フローチャート: 判断 514">
          <a:extLst>
            <a:ext uri="{FF2B5EF4-FFF2-40B4-BE49-F238E27FC236}">
              <a16:creationId xmlns:a16="http://schemas.microsoft.com/office/drawing/2014/main" id="{0FCB772B-B88F-453E-8E03-FA0C728B29EF}"/>
            </a:ext>
          </a:extLst>
        </xdr:cNvPr>
        <xdr:cNvSpPr/>
      </xdr:nvSpPr>
      <xdr:spPr>
        <a:xfrm>
          <a:off x="13887450" y="661060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516" name="フローチャート: 判断 515">
          <a:extLst>
            <a:ext uri="{FF2B5EF4-FFF2-40B4-BE49-F238E27FC236}">
              <a16:creationId xmlns:a16="http://schemas.microsoft.com/office/drawing/2014/main" id="{DDDEBC35-33E7-4C2F-B421-9A64FCC70231}"/>
            </a:ext>
          </a:extLst>
        </xdr:cNvPr>
        <xdr:cNvSpPr/>
      </xdr:nvSpPr>
      <xdr:spPr>
        <a:xfrm>
          <a:off x="13089890" y="6571742"/>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517" name="フローチャート: 判断 516">
          <a:extLst>
            <a:ext uri="{FF2B5EF4-FFF2-40B4-BE49-F238E27FC236}">
              <a16:creationId xmlns:a16="http://schemas.microsoft.com/office/drawing/2014/main" id="{98E81F81-3DFF-4D4D-802B-6F13362C2DA9}"/>
            </a:ext>
          </a:extLst>
        </xdr:cNvPr>
        <xdr:cNvSpPr/>
      </xdr:nvSpPr>
      <xdr:spPr>
        <a:xfrm>
          <a:off x="12303760" y="66041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518" name="フローチャート: 判断 517">
          <a:extLst>
            <a:ext uri="{FF2B5EF4-FFF2-40B4-BE49-F238E27FC236}">
              <a16:creationId xmlns:a16="http://schemas.microsoft.com/office/drawing/2014/main" id="{ED0EDE29-254B-4994-8B96-30FA15EFDFFD}"/>
            </a:ext>
          </a:extLst>
        </xdr:cNvPr>
        <xdr:cNvSpPr/>
      </xdr:nvSpPr>
      <xdr:spPr>
        <a:xfrm>
          <a:off x="11487150" y="662317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2A4E891C-6D2F-4640-8116-710EF19BC70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35947D3D-7E87-43F1-A5A7-2064A92AD17E}"/>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6BE253EA-4016-4AF1-B0C7-1B2628D917E9}"/>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8DD4AFC2-66BB-4F67-BCB7-23647DB1CC34}"/>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9C476A63-618E-44F0-B538-A814316A17AA}"/>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109982</xdr:rowOff>
    </xdr:from>
    <xdr:to>
      <xdr:col>85</xdr:col>
      <xdr:colOff>177800</xdr:colOff>
      <xdr:row>35</xdr:row>
      <xdr:rowOff>40132</xdr:rowOff>
    </xdr:to>
    <xdr:sp macro="" textlink="">
      <xdr:nvSpPr>
        <xdr:cNvPr id="524" name="楕円 523">
          <a:extLst>
            <a:ext uri="{FF2B5EF4-FFF2-40B4-BE49-F238E27FC236}">
              <a16:creationId xmlns:a16="http://schemas.microsoft.com/office/drawing/2014/main" id="{E5884711-3ED9-45CC-B6D4-AD09DF6ECEF7}"/>
            </a:ext>
          </a:extLst>
        </xdr:cNvPr>
        <xdr:cNvSpPr/>
      </xdr:nvSpPr>
      <xdr:spPr>
        <a:xfrm>
          <a:off x="14649450" y="59373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63009</xdr:rowOff>
    </xdr:from>
    <xdr:ext cx="405111" cy="259045"/>
    <xdr:sp macro="" textlink="">
      <xdr:nvSpPr>
        <xdr:cNvPr id="525" name="【認定こども園・幼稚園・保育所】&#10;有形固定資産減価償却率該当値テキスト">
          <a:extLst>
            <a:ext uri="{FF2B5EF4-FFF2-40B4-BE49-F238E27FC236}">
              <a16:creationId xmlns:a16="http://schemas.microsoft.com/office/drawing/2014/main" id="{FD158E53-4926-4C39-A29E-0732EFDE562A}"/>
            </a:ext>
          </a:extLst>
        </xdr:cNvPr>
        <xdr:cNvSpPr txBox="1"/>
      </xdr:nvSpPr>
      <xdr:spPr>
        <a:xfrm>
          <a:off x="14742160" y="5888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61976</xdr:rowOff>
    </xdr:from>
    <xdr:to>
      <xdr:col>81</xdr:col>
      <xdr:colOff>101600</xdr:colOff>
      <xdr:row>34</xdr:row>
      <xdr:rowOff>163576</xdr:rowOff>
    </xdr:to>
    <xdr:sp macro="" textlink="">
      <xdr:nvSpPr>
        <xdr:cNvPr id="526" name="楕円 525">
          <a:extLst>
            <a:ext uri="{FF2B5EF4-FFF2-40B4-BE49-F238E27FC236}">
              <a16:creationId xmlns:a16="http://schemas.microsoft.com/office/drawing/2014/main" id="{A42F8DCD-5555-4068-9655-C08602E5F1B7}"/>
            </a:ext>
          </a:extLst>
        </xdr:cNvPr>
        <xdr:cNvSpPr/>
      </xdr:nvSpPr>
      <xdr:spPr>
        <a:xfrm>
          <a:off x="13887450" y="588746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112776</xdr:rowOff>
    </xdr:from>
    <xdr:to>
      <xdr:col>85</xdr:col>
      <xdr:colOff>127000</xdr:colOff>
      <xdr:row>34</xdr:row>
      <xdr:rowOff>160782</xdr:rowOff>
    </xdr:to>
    <xdr:cxnSp macro="">
      <xdr:nvCxnSpPr>
        <xdr:cNvPr id="527" name="直線コネクタ 526">
          <a:extLst>
            <a:ext uri="{FF2B5EF4-FFF2-40B4-BE49-F238E27FC236}">
              <a16:creationId xmlns:a16="http://schemas.microsoft.com/office/drawing/2014/main" id="{264D542A-B03B-403E-B9E9-1BFFDDAE100B}"/>
            </a:ext>
          </a:extLst>
        </xdr:cNvPr>
        <xdr:cNvCxnSpPr/>
      </xdr:nvCxnSpPr>
      <xdr:spPr>
        <a:xfrm>
          <a:off x="13942060" y="5942076"/>
          <a:ext cx="76200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121412</xdr:rowOff>
    </xdr:from>
    <xdr:to>
      <xdr:col>76</xdr:col>
      <xdr:colOff>165100</xdr:colOff>
      <xdr:row>36</xdr:row>
      <xdr:rowOff>51562</xdr:rowOff>
    </xdr:to>
    <xdr:sp macro="" textlink="">
      <xdr:nvSpPr>
        <xdr:cNvPr id="528" name="楕円 527">
          <a:extLst>
            <a:ext uri="{FF2B5EF4-FFF2-40B4-BE49-F238E27FC236}">
              <a16:creationId xmlns:a16="http://schemas.microsoft.com/office/drawing/2014/main" id="{3A2D00C2-7D50-46C7-95BB-A17AA755ABB3}"/>
            </a:ext>
          </a:extLst>
        </xdr:cNvPr>
        <xdr:cNvSpPr/>
      </xdr:nvSpPr>
      <xdr:spPr>
        <a:xfrm>
          <a:off x="13089890" y="612406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112776</xdr:rowOff>
    </xdr:from>
    <xdr:to>
      <xdr:col>81</xdr:col>
      <xdr:colOff>50800</xdr:colOff>
      <xdr:row>36</xdr:row>
      <xdr:rowOff>762</xdr:rowOff>
    </xdr:to>
    <xdr:cxnSp macro="">
      <xdr:nvCxnSpPr>
        <xdr:cNvPr id="529" name="直線コネクタ 528">
          <a:extLst>
            <a:ext uri="{FF2B5EF4-FFF2-40B4-BE49-F238E27FC236}">
              <a16:creationId xmlns:a16="http://schemas.microsoft.com/office/drawing/2014/main" id="{88281E62-D697-44DD-81BA-D6DBEF1719E3}"/>
            </a:ext>
          </a:extLst>
        </xdr:cNvPr>
        <xdr:cNvCxnSpPr/>
      </xdr:nvCxnSpPr>
      <xdr:spPr>
        <a:xfrm flipV="1">
          <a:off x="13144500" y="5942076"/>
          <a:ext cx="79756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73406</xdr:rowOff>
    </xdr:from>
    <xdr:to>
      <xdr:col>72</xdr:col>
      <xdr:colOff>38100</xdr:colOff>
      <xdr:row>36</xdr:row>
      <xdr:rowOff>3556</xdr:rowOff>
    </xdr:to>
    <xdr:sp macro="" textlink="">
      <xdr:nvSpPr>
        <xdr:cNvPr id="530" name="楕円 529">
          <a:extLst>
            <a:ext uri="{FF2B5EF4-FFF2-40B4-BE49-F238E27FC236}">
              <a16:creationId xmlns:a16="http://schemas.microsoft.com/office/drawing/2014/main" id="{B324AFF9-0F7B-4689-95CC-2B44E1509CF1}"/>
            </a:ext>
          </a:extLst>
        </xdr:cNvPr>
        <xdr:cNvSpPr/>
      </xdr:nvSpPr>
      <xdr:spPr>
        <a:xfrm>
          <a:off x="12303760" y="60741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124206</xdr:rowOff>
    </xdr:from>
    <xdr:to>
      <xdr:col>76</xdr:col>
      <xdr:colOff>114300</xdr:colOff>
      <xdr:row>36</xdr:row>
      <xdr:rowOff>762</xdr:rowOff>
    </xdr:to>
    <xdr:cxnSp macro="">
      <xdr:nvCxnSpPr>
        <xdr:cNvPr id="531" name="直線コネクタ 530">
          <a:extLst>
            <a:ext uri="{FF2B5EF4-FFF2-40B4-BE49-F238E27FC236}">
              <a16:creationId xmlns:a16="http://schemas.microsoft.com/office/drawing/2014/main" id="{15D153EF-76A7-44C7-A445-FC9A2B537F19}"/>
            </a:ext>
          </a:extLst>
        </xdr:cNvPr>
        <xdr:cNvCxnSpPr/>
      </xdr:nvCxnSpPr>
      <xdr:spPr>
        <a:xfrm>
          <a:off x="12346940" y="6126861"/>
          <a:ext cx="79756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50546</xdr:rowOff>
    </xdr:from>
    <xdr:to>
      <xdr:col>67</xdr:col>
      <xdr:colOff>101600</xdr:colOff>
      <xdr:row>38</xdr:row>
      <xdr:rowOff>152146</xdr:rowOff>
    </xdr:to>
    <xdr:sp macro="" textlink="">
      <xdr:nvSpPr>
        <xdr:cNvPr id="532" name="楕円 531">
          <a:extLst>
            <a:ext uri="{FF2B5EF4-FFF2-40B4-BE49-F238E27FC236}">
              <a16:creationId xmlns:a16="http://schemas.microsoft.com/office/drawing/2014/main" id="{179641D1-2EC6-48D8-A45D-4491F01CD3C0}"/>
            </a:ext>
          </a:extLst>
        </xdr:cNvPr>
        <xdr:cNvSpPr/>
      </xdr:nvSpPr>
      <xdr:spPr>
        <a:xfrm>
          <a:off x="11487150" y="656945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124206</xdr:rowOff>
    </xdr:from>
    <xdr:to>
      <xdr:col>71</xdr:col>
      <xdr:colOff>177800</xdr:colOff>
      <xdr:row>38</xdr:row>
      <xdr:rowOff>101346</xdr:rowOff>
    </xdr:to>
    <xdr:cxnSp macro="">
      <xdr:nvCxnSpPr>
        <xdr:cNvPr id="533" name="直線コネクタ 532">
          <a:extLst>
            <a:ext uri="{FF2B5EF4-FFF2-40B4-BE49-F238E27FC236}">
              <a16:creationId xmlns:a16="http://schemas.microsoft.com/office/drawing/2014/main" id="{CBE86A6D-058E-4A41-A57E-181B95C83F9E}"/>
            </a:ext>
          </a:extLst>
        </xdr:cNvPr>
        <xdr:cNvCxnSpPr/>
      </xdr:nvCxnSpPr>
      <xdr:spPr>
        <a:xfrm flipV="1">
          <a:off x="11541760" y="6126861"/>
          <a:ext cx="805180" cy="485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12971</xdr:rowOff>
    </xdr:from>
    <xdr:ext cx="405111" cy="259045"/>
    <xdr:sp macro="" textlink="">
      <xdr:nvSpPr>
        <xdr:cNvPr id="534" name="n_1aveValue【認定こども園・幼稚園・保育所】&#10;有形固定資産減価償却率">
          <a:extLst>
            <a:ext uri="{FF2B5EF4-FFF2-40B4-BE49-F238E27FC236}">
              <a16:creationId xmlns:a16="http://schemas.microsoft.com/office/drawing/2014/main" id="{7378C44D-E317-401D-AEF7-4DC4F602615F}"/>
            </a:ext>
          </a:extLst>
        </xdr:cNvPr>
        <xdr:cNvSpPr txBox="1"/>
      </xdr:nvSpPr>
      <xdr:spPr>
        <a:xfrm>
          <a:off x="13738234" y="6703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145559</xdr:rowOff>
    </xdr:from>
    <xdr:ext cx="405111" cy="259045"/>
    <xdr:sp macro="" textlink="">
      <xdr:nvSpPr>
        <xdr:cNvPr id="535" name="n_2aveValue【認定こども園・幼稚園・保育所】&#10;有形固定資産減価償却率">
          <a:extLst>
            <a:ext uri="{FF2B5EF4-FFF2-40B4-BE49-F238E27FC236}">
              <a16:creationId xmlns:a16="http://schemas.microsoft.com/office/drawing/2014/main" id="{A62E16DD-0191-4B92-B0A6-C4BF0BDCFEDC}"/>
            </a:ext>
          </a:extLst>
        </xdr:cNvPr>
        <xdr:cNvSpPr txBox="1"/>
      </xdr:nvSpPr>
      <xdr:spPr>
        <a:xfrm>
          <a:off x="12957184" y="665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8399</xdr:rowOff>
    </xdr:from>
    <xdr:ext cx="405111" cy="259045"/>
    <xdr:sp macro="" textlink="">
      <xdr:nvSpPr>
        <xdr:cNvPr id="536" name="n_3aveValue【認定こども園・幼稚園・保育所】&#10;有形固定資産減価償却率">
          <a:extLst>
            <a:ext uri="{FF2B5EF4-FFF2-40B4-BE49-F238E27FC236}">
              <a16:creationId xmlns:a16="http://schemas.microsoft.com/office/drawing/2014/main" id="{642410E4-4C89-4B0F-9CA9-F0F9753B3D8E}"/>
            </a:ext>
          </a:extLst>
        </xdr:cNvPr>
        <xdr:cNvSpPr txBox="1"/>
      </xdr:nvSpPr>
      <xdr:spPr>
        <a:xfrm>
          <a:off x="12171054" y="6696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31259</xdr:rowOff>
    </xdr:from>
    <xdr:ext cx="405111" cy="259045"/>
    <xdr:sp macro="" textlink="">
      <xdr:nvSpPr>
        <xdr:cNvPr id="537" name="n_4aveValue【認定こども園・幼稚園・保育所】&#10;有形固定資産減価償却率">
          <a:extLst>
            <a:ext uri="{FF2B5EF4-FFF2-40B4-BE49-F238E27FC236}">
              <a16:creationId xmlns:a16="http://schemas.microsoft.com/office/drawing/2014/main" id="{45C78D08-5159-47DE-9912-5F58806BB871}"/>
            </a:ext>
          </a:extLst>
        </xdr:cNvPr>
        <xdr:cNvSpPr txBox="1"/>
      </xdr:nvSpPr>
      <xdr:spPr>
        <a:xfrm>
          <a:off x="11354444" y="671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8653</xdr:rowOff>
    </xdr:from>
    <xdr:ext cx="405111" cy="259045"/>
    <xdr:sp macro="" textlink="">
      <xdr:nvSpPr>
        <xdr:cNvPr id="538" name="n_1mainValue【認定こども園・幼稚園・保育所】&#10;有形固定資産減価償却率">
          <a:extLst>
            <a:ext uri="{FF2B5EF4-FFF2-40B4-BE49-F238E27FC236}">
              <a16:creationId xmlns:a16="http://schemas.microsoft.com/office/drawing/2014/main" id="{7DC01866-A31C-42B7-BBDE-4D4B9578849B}"/>
            </a:ext>
          </a:extLst>
        </xdr:cNvPr>
        <xdr:cNvSpPr txBox="1"/>
      </xdr:nvSpPr>
      <xdr:spPr>
        <a:xfrm>
          <a:off x="13738234" y="5668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68089</xdr:rowOff>
    </xdr:from>
    <xdr:ext cx="405111" cy="259045"/>
    <xdr:sp macro="" textlink="">
      <xdr:nvSpPr>
        <xdr:cNvPr id="539" name="n_2mainValue【認定こども園・幼稚園・保育所】&#10;有形固定資産減価償却率">
          <a:extLst>
            <a:ext uri="{FF2B5EF4-FFF2-40B4-BE49-F238E27FC236}">
              <a16:creationId xmlns:a16="http://schemas.microsoft.com/office/drawing/2014/main" id="{DE165CAE-072D-4746-99EF-00D52D89C916}"/>
            </a:ext>
          </a:extLst>
        </xdr:cNvPr>
        <xdr:cNvSpPr txBox="1"/>
      </xdr:nvSpPr>
      <xdr:spPr>
        <a:xfrm>
          <a:off x="12957184" y="589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20083</xdr:rowOff>
    </xdr:from>
    <xdr:ext cx="405111" cy="259045"/>
    <xdr:sp macro="" textlink="">
      <xdr:nvSpPr>
        <xdr:cNvPr id="540" name="n_3mainValue【認定こども園・幼稚園・保育所】&#10;有形固定資産減価償却率">
          <a:extLst>
            <a:ext uri="{FF2B5EF4-FFF2-40B4-BE49-F238E27FC236}">
              <a16:creationId xmlns:a16="http://schemas.microsoft.com/office/drawing/2014/main" id="{DD323954-166A-4015-9209-E55D626BF187}"/>
            </a:ext>
          </a:extLst>
        </xdr:cNvPr>
        <xdr:cNvSpPr txBox="1"/>
      </xdr:nvSpPr>
      <xdr:spPr>
        <a:xfrm>
          <a:off x="12171054" y="5845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168673</xdr:rowOff>
    </xdr:from>
    <xdr:ext cx="405111" cy="259045"/>
    <xdr:sp macro="" textlink="">
      <xdr:nvSpPr>
        <xdr:cNvPr id="541" name="n_4mainValue【認定こども園・幼稚園・保育所】&#10;有形固定資産減価償却率">
          <a:extLst>
            <a:ext uri="{FF2B5EF4-FFF2-40B4-BE49-F238E27FC236}">
              <a16:creationId xmlns:a16="http://schemas.microsoft.com/office/drawing/2014/main" id="{62B6BC0E-B6C9-4FF1-B3AC-3613CDA4D70C}"/>
            </a:ext>
          </a:extLst>
        </xdr:cNvPr>
        <xdr:cNvSpPr txBox="1"/>
      </xdr:nvSpPr>
      <xdr:spPr>
        <a:xfrm>
          <a:off x="11354444" y="63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2" name="正方形/長方形 541">
          <a:extLst>
            <a:ext uri="{FF2B5EF4-FFF2-40B4-BE49-F238E27FC236}">
              <a16:creationId xmlns:a16="http://schemas.microsoft.com/office/drawing/2014/main" id="{9A3EB17F-FC5E-45A7-8842-2CD665A89E41}"/>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3" name="正方形/長方形 542">
          <a:extLst>
            <a:ext uri="{FF2B5EF4-FFF2-40B4-BE49-F238E27FC236}">
              <a16:creationId xmlns:a16="http://schemas.microsoft.com/office/drawing/2014/main" id="{42997069-3805-4FCA-9A09-E67FB0A9F8D7}"/>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4" name="正方形/長方形 543">
          <a:extLst>
            <a:ext uri="{FF2B5EF4-FFF2-40B4-BE49-F238E27FC236}">
              <a16:creationId xmlns:a16="http://schemas.microsoft.com/office/drawing/2014/main" id="{4AFAE08D-818C-4CBB-9EED-E24E23D0C985}"/>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5" name="正方形/長方形 544">
          <a:extLst>
            <a:ext uri="{FF2B5EF4-FFF2-40B4-BE49-F238E27FC236}">
              <a16:creationId xmlns:a16="http://schemas.microsoft.com/office/drawing/2014/main" id="{E57054B8-DA2B-4337-8478-D889654AFBB4}"/>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6" name="正方形/長方形 545">
          <a:extLst>
            <a:ext uri="{FF2B5EF4-FFF2-40B4-BE49-F238E27FC236}">
              <a16:creationId xmlns:a16="http://schemas.microsoft.com/office/drawing/2014/main" id="{5D9D349B-293B-4194-A492-B4E42632CBCA}"/>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7" name="正方形/長方形 546">
          <a:extLst>
            <a:ext uri="{FF2B5EF4-FFF2-40B4-BE49-F238E27FC236}">
              <a16:creationId xmlns:a16="http://schemas.microsoft.com/office/drawing/2014/main" id="{6A30E811-ED7F-4D05-9C9F-D070F75F2142}"/>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8" name="正方形/長方形 547">
          <a:extLst>
            <a:ext uri="{FF2B5EF4-FFF2-40B4-BE49-F238E27FC236}">
              <a16:creationId xmlns:a16="http://schemas.microsoft.com/office/drawing/2014/main" id="{C4FABD39-DCD8-436B-BFE4-1DF624AC3468}"/>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9" name="正方形/長方形 548">
          <a:extLst>
            <a:ext uri="{FF2B5EF4-FFF2-40B4-BE49-F238E27FC236}">
              <a16:creationId xmlns:a16="http://schemas.microsoft.com/office/drawing/2014/main" id="{C8D6501E-6477-4044-A1C3-FD7FCE626075}"/>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0" name="テキスト ボックス 549">
          <a:extLst>
            <a:ext uri="{FF2B5EF4-FFF2-40B4-BE49-F238E27FC236}">
              <a16:creationId xmlns:a16="http://schemas.microsoft.com/office/drawing/2014/main" id="{5C4D5DFF-D9A3-4630-874B-584F6481C8A7}"/>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1" name="直線コネクタ 550">
          <a:extLst>
            <a:ext uri="{FF2B5EF4-FFF2-40B4-BE49-F238E27FC236}">
              <a16:creationId xmlns:a16="http://schemas.microsoft.com/office/drawing/2014/main" id="{264721FD-C3DE-4594-A763-41234333757D}"/>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2" name="直線コネクタ 551">
          <a:extLst>
            <a:ext uri="{FF2B5EF4-FFF2-40B4-BE49-F238E27FC236}">
              <a16:creationId xmlns:a16="http://schemas.microsoft.com/office/drawing/2014/main" id="{85B5C126-3571-4ACA-88B6-72A0B094A558}"/>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3" name="テキスト ボックス 552">
          <a:extLst>
            <a:ext uri="{FF2B5EF4-FFF2-40B4-BE49-F238E27FC236}">
              <a16:creationId xmlns:a16="http://schemas.microsoft.com/office/drawing/2014/main" id="{A2697AE8-A7AB-43E7-BC24-161C05936FD6}"/>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4" name="直線コネクタ 553">
          <a:extLst>
            <a:ext uri="{FF2B5EF4-FFF2-40B4-BE49-F238E27FC236}">
              <a16:creationId xmlns:a16="http://schemas.microsoft.com/office/drawing/2014/main" id="{AE492A97-AB11-4857-95D6-ED63EF7B70B3}"/>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5" name="テキスト ボックス 554">
          <a:extLst>
            <a:ext uri="{FF2B5EF4-FFF2-40B4-BE49-F238E27FC236}">
              <a16:creationId xmlns:a16="http://schemas.microsoft.com/office/drawing/2014/main" id="{1CFCFD00-A7F8-489E-B5F2-C5CF5D7AFB15}"/>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6" name="直線コネクタ 555">
          <a:extLst>
            <a:ext uri="{FF2B5EF4-FFF2-40B4-BE49-F238E27FC236}">
              <a16:creationId xmlns:a16="http://schemas.microsoft.com/office/drawing/2014/main" id="{9DCE18D2-850F-4EE9-B71C-89042E5DDD59}"/>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7" name="テキスト ボックス 556">
          <a:extLst>
            <a:ext uri="{FF2B5EF4-FFF2-40B4-BE49-F238E27FC236}">
              <a16:creationId xmlns:a16="http://schemas.microsoft.com/office/drawing/2014/main" id="{42C8504D-C40F-45AD-8FE0-DEC9BCEAC87B}"/>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8" name="直線コネクタ 557">
          <a:extLst>
            <a:ext uri="{FF2B5EF4-FFF2-40B4-BE49-F238E27FC236}">
              <a16:creationId xmlns:a16="http://schemas.microsoft.com/office/drawing/2014/main" id="{9A46E589-78D3-4EFA-B8AA-C311EA6C82D2}"/>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9" name="テキスト ボックス 558">
          <a:extLst>
            <a:ext uri="{FF2B5EF4-FFF2-40B4-BE49-F238E27FC236}">
              <a16:creationId xmlns:a16="http://schemas.microsoft.com/office/drawing/2014/main" id="{E178E88C-1FC7-4411-9502-94FFF46CCCC6}"/>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0" name="直線コネクタ 559">
          <a:extLst>
            <a:ext uri="{FF2B5EF4-FFF2-40B4-BE49-F238E27FC236}">
              <a16:creationId xmlns:a16="http://schemas.microsoft.com/office/drawing/2014/main" id="{DBFF2611-E50A-4CAA-AB36-09415781D10B}"/>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1" name="テキスト ボックス 560">
          <a:extLst>
            <a:ext uri="{FF2B5EF4-FFF2-40B4-BE49-F238E27FC236}">
              <a16:creationId xmlns:a16="http://schemas.microsoft.com/office/drawing/2014/main" id="{5FF9F533-4DA0-4D25-A343-218DC4D11C7F}"/>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a:extLst>
            <a:ext uri="{FF2B5EF4-FFF2-40B4-BE49-F238E27FC236}">
              <a16:creationId xmlns:a16="http://schemas.microsoft.com/office/drawing/2014/main" id="{3CD6DD28-324C-447B-BAA3-8B4FACC856D1}"/>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3" name="テキスト ボックス 562">
          <a:extLst>
            <a:ext uri="{FF2B5EF4-FFF2-40B4-BE49-F238E27FC236}">
              <a16:creationId xmlns:a16="http://schemas.microsoft.com/office/drawing/2014/main" id="{3C092656-3827-4A29-A5E1-B88706AD12DE}"/>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認定こども園・幼稚園・保育所】&#10;一人当たり面積グラフ枠">
          <a:extLst>
            <a:ext uri="{FF2B5EF4-FFF2-40B4-BE49-F238E27FC236}">
              <a16:creationId xmlns:a16="http://schemas.microsoft.com/office/drawing/2014/main" id="{EAF5DFF6-BC45-4517-B6ED-E7561A872C06}"/>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565" name="直線コネクタ 564">
          <a:extLst>
            <a:ext uri="{FF2B5EF4-FFF2-40B4-BE49-F238E27FC236}">
              <a16:creationId xmlns:a16="http://schemas.microsoft.com/office/drawing/2014/main" id="{5A2262B6-BA6B-407E-8850-5882F1CD93A3}"/>
            </a:ext>
          </a:extLst>
        </xdr:cNvPr>
        <xdr:cNvCxnSpPr/>
      </xdr:nvCxnSpPr>
      <xdr:spPr>
        <a:xfrm flipV="1">
          <a:off x="19947254" y="589597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566" name="【認定こども園・幼稚園・保育所】&#10;一人当たり面積最小値テキスト">
          <a:extLst>
            <a:ext uri="{FF2B5EF4-FFF2-40B4-BE49-F238E27FC236}">
              <a16:creationId xmlns:a16="http://schemas.microsoft.com/office/drawing/2014/main" id="{88ECBC2B-24A3-4B7D-9A8B-32872BE93E84}"/>
            </a:ext>
          </a:extLst>
        </xdr:cNvPr>
        <xdr:cNvSpPr txBox="1"/>
      </xdr:nvSpPr>
      <xdr:spPr>
        <a:xfrm>
          <a:off x="19985990" y="715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567" name="直線コネクタ 566">
          <a:extLst>
            <a:ext uri="{FF2B5EF4-FFF2-40B4-BE49-F238E27FC236}">
              <a16:creationId xmlns:a16="http://schemas.microsoft.com/office/drawing/2014/main" id="{4462ACF5-F7AA-42D7-9C8A-31A7C8982868}"/>
            </a:ext>
          </a:extLst>
        </xdr:cNvPr>
        <xdr:cNvCxnSpPr/>
      </xdr:nvCxnSpPr>
      <xdr:spPr>
        <a:xfrm>
          <a:off x="19885660" y="7149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568" name="【認定こども園・幼稚園・保育所】&#10;一人当たり面積最大値テキスト">
          <a:extLst>
            <a:ext uri="{FF2B5EF4-FFF2-40B4-BE49-F238E27FC236}">
              <a16:creationId xmlns:a16="http://schemas.microsoft.com/office/drawing/2014/main" id="{544D07C4-C236-41A2-99B1-2080268B9D81}"/>
            </a:ext>
          </a:extLst>
        </xdr:cNvPr>
        <xdr:cNvSpPr txBox="1"/>
      </xdr:nvSpPr>
      <xdr:spPr>
        <a:xfrm>
          <a:off x="19985990" y="567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569" name="直線コネクタ 568">
          <a:extLst>
            <a:ext uri="{FF2B5EF4-FFF2-40B4-BE49-F238E27FC236}">
              <a16:creationId xmlns:a16="http://schemas.microsoft.com/office/drawing/2014/main" id="{D5EBC49C-A202-401D-BEDB-33EC94402F18}"/>
            </a:ext>
          </a:extLst>
        </xdr:cNvPr>
        <xdr:cNvCxnSpPr/>
      </xdr:nvCxnSpPr>
      <xdr:spPr>
        <a:xfrm>
          <a:off x="19885660" y="5895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570" name="【認定こども園・幼稚園・保育所】&#10;一人当たり面積平均値テキスト">
          <a:extLst>
            <a:ext uri="{FF2B5EF4-FFF2-40B4-BE49-F238E27FC236}">
              <a16:creationId xmlns:a16="http://schemas.microsoft.com/office/drawing/2014/main" id="{FC726025-9CB8-43F2-8A64-6E373C272F42}"/>
            </a:ext>
          </a:extLst>
        </xdr:cNvPr>
        <xdr:cNvSpPr txBox="1"/>
      </xdr:nvSpPr>
      <xdr:spPr>
        <a:xfrm>
          <a:off x="19985990" y="6618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571" name="フローチャート: 判断 570">
          <a:extLst>
            <a:ext uri="{FF2B5EF4-FFF2-40B4-BE49-F238E27FC236}">
              <a16:creationId xmlns:a16="http://schemas.microsoft.com/office/drawing/2014/main" id="{D25ADC77-F3D1-49AF-90C3-80E9D18A1D6C}"/>
            </a:ext>
          </a:extLst>
        </xdr:cNvPr>
        <xdr:cNvSpPr/>
      </xdr:nvSpPr>
      <xdr:spPr>
        <a:xfrm>
          <a:off x="19904710" y="67710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572" name="フローチャート: 判断 571">
          <a:extLst>
            <a:ext uri="{FF2B5EF4-FFF2-40B4-BE49-F238E27FC236}">
              <a16:creationId xmlns:a16="http://schemas.microsoft.com/office/drawing/2014/main" id="{EF3CC433-8674-48C2-888D-B252219E3EB6}"/>
            </a:ext>
          </a:extLst>
        </xdr:cNvPr>
        <xdr:cNvSpPr/>
      </xdr:nvSpPr>
      <xdr:spPr>
        <a:xfrm>
          <a:off x="19161760" y="674243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573" name="フローチャート: 判断 572">
          <a:extLst>
            <a:ext uri="{FF2B5EF4-FFF2-40B4-BE49-F238E27FC236}">
              <a16:creationId xmlns:a16="http://schemas.microsoft.com/office/drawing/2014/main" id="{66073B83-A926-4671-8840-6D3BA9A30588}"/>
            </a:ext>
          </a:extLst>
        </xdr:cNvPr>
        <xdr:cNvSpPr/>
      </xdr:nvSpPr>
      <xdr:spPr>
        <a:xfrm>
          <a:off x="18345150" y="67138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574" name="フローチャート: 判断 573">
          <a:extLst>
            <a:ext uri="{FF2B5EF4-FFF2-40B4-BE49-F238E27FC236}">
              <a16:creationId xmlns:a16="http://schemas.microsoft.com/office/drawing/2014/main" id="{8FE056E6-C781-4C00-A97B-2221CB6FAE26}"/>
            </a:ext>
          </a:extLst>
        </xdr:cNvPr>
        <xdr:cNvSpPr/>
      </xdr:nvSpPr>
      <xdr:spPr>
        <a:xfrm>
          <a:off x="17547590" y="673290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575" name="フローチャート: 判断 574">
          <a:extLst>
            <a:ext uri="{FF2B5EF4-FFF2-40B4-BE49-F238E27FC236}">
              <a16:creationId xmlns:a16="http://schemas.microsoft.com/office/drawing/2014/main" id="{934305A6-5A2A-4EDF-AA32-D16E93CE05DF}"/>
            </a:ext>
          </a:extLst>
        </xdr:cNvPr>
        <xdr:cNvSpPr/>
      </xdr:nvSpPr>
      <xdr:spPr>
        <a:xfrm>
          <a:off x="16761460" y="67233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A5A9C56D-2259-4B66-9D8A-30B71A9C154A}"/>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2EE7D139-A18F-43E9-B221-5A0F1E9CEBE1}"/>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8A11CFBE-C8DD-4CBB-A5C4-7AF67DF8EFF9}"/>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2BA84071-D56E-4D06-99F3-44DAF9A4D51F}"/>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35B7EF1D-9693-4F26-8769-5E01854CDC24}"/>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109220</xdr:rowOff>
    </xdr:from>
    <xdr:to>
      <xdr:col>116</xdr:col>
      <xdr:colOff>114300</xdr:colOff>
      <xdr:row>41</xdr:row>
      <xdr:rowOff>39370</xdr:rowOff>
    </xdr:to>
    <xdr:sp macro="" textlink="">
      <xdr:nvSpPr>
        <xdr:cNvPr id="581" name="楕円 580">
          <a:extLst>
            <a:ext uri="{FF2B5EF4-FFF2-40B4-BE49-F238E27FC236}">
              <a16:creationId xmlns:a16="http://schemas.microsoft.com/office/drawing/2014/main" id="{A987DA1B-7CDD-4E84-888D-A69AF3877497}"/>
            </a:ext>
          </a:extLst>
        </xdr:cNvPr>
        <xdr:cNvSpPr/>
      </xdr:nvSpPr>
      <xdr:spPr>
        <a:xfrm>
          <a:off x="19904710" y="69653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87647</xdr:rowOff>
    </xdr:from>
    <xdr:ext cx="469744" cy="259045"/>
    <xdr:sp macro="" textlink="">
      <xdr:nvSpPr>
        <xdr:cNvPr id="582" name="【認定こども園・幼稚園・保育所】&#10;一人当たり面積該当値テキスト">
          <a:extLst>
            <a:ext uri="{FF2B5EF4-FFF2-40B4-BE49-F238E27FC236}">
              <a16:creationId xmlns:a16="http://schemas.microsoft.com/office/drawing/2014/main" id="{449C75C5-83C0-420F-9ACD-986CD1AAFB75}"/>
            </a:ext>
          </a:extLst>
        </xdr:cNvPr>
        <xdr:cNvSpPr txBox="1"/>
      </xdr:nvSpPr>
      <xdr:spPr>
        <a:xfrm>
          <a:off x="19985990" y="694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101600</xdr:rowOff>
    </xdr:from>
    <xdr:to>
      <xdr:col>112</xdr:col>
      <xdr:colOff>38100</xdr:colOff>
      <xdr:row>41</xdr:row>
      <xdr:rowOff>31750</xdr:rowOff>
    </xdr:to>
    <xdr:sp macro="" textlink="">
      <xdr:nvSpPr>
        <xdr:cNvPr id="583" name="楕円 582">
          <a:extLst>
            <a:ext uri="{FF2B5EF4-FFF2-40B4-BE49-F238E27FC236}">
              <a16:creationId xmlns:a16="http://schemas.microsoft.com/office/drawing/2014/main" id="{0DC8B1C4-92C6-40FD-ABB6-B866BD08B309}"/>
            </a:ext>
          </a:extLst>
        </xdr:cNvPr>
        <xdr:cNvSpPr/>
      </xdr:nvSpPr>
      <xdr:spPr>
        <a:xfrm>
          <a:off x="19161760" y="69557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152400</xdr:rowOff>
    </xdr:from>
    <xdr:to>
      <xdr:col>116</xdr:col>
      <xdr:colOff>63500</xdr:colOff>
      <xdr:row>40</xdr:row>
      <xdr:rowOff>160020</xdr:rowOff>
    </xdr:to>
    <xdr:cxnSp macro="">
      <xdr:nvCxnSpPr>
        <xdr:cNvPr id="584" name="直線コネクタ 583">
          <a:extLst>
            <a:ext uri="{FF2B5EF4-FFF2-40B4-BE49-F238E27FC236}">
              <a16:creationId xmlns:a16="http://schemas.microsoft.com/office/drawing/2014/main" id="{A43CA253-B197-4F2C-B098-5815065D5A99}"/>
            </a:ext>
          </a:extLst>
        </xdr:cNvPr>
        <xdr:cNvCxnSpPr/>
      </xdr:nvCxnSpPr>
      <xdr:spPr>
        <a:xfrm>
          <a:off x="19204940" y="7010400"/>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132080</xdr:rowOff>
    </xdr:from>
    <xdr:to>
      <xdr:col>107</xdr:col>
      <xdr:colOff>101600</xdr:colOff>
      <xdr:row>41</xdr:row>
      <xdr:rowOff>62230</xdr:rowOff>
    </xdr:to>
    <xdr:sp macro="" textlink="">
      <xdr:nvSpPr>
        <xdr:cNvPr id="585" name="楕円 584">
          <a:extLst>
            <a:ext uri="{FF2B5EF4-FFF2-40B4-BE49-F238E27FC236}">
              <a16:creationId xmlns:a16="http://schemas.microsoft.com/office/drawing/2014/main" id="{82F3816D-384C-4FC1-A76A-E247C486FEE5}"/>
            </a:ext>
          </a:extLst>
        </xdr:cNvPr>
        <xdr:cNvSpPr/>
      </xdr:nvSpPr>
      <xdr:spPr>
        <a:xfrm>
          <a:off x="18345150" y="6993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152400</xdr:rowOff>
    </xdr:from>
    <xdr:to>
      <xdr:col>111</xdr:col>
      <xdr:colOff>177800</xdr:colOff>
      <xdr:row>41</xdr:row>
      <xdr:rowOff>11430</xdr:rowOff>
    </xdr:to>
    <xdr:cxnSp macro="">
      <xdr:nvCxnSpPr>
        <xdr:cNvPr id="586" name="直線コネクタ 585">
          <a:extLst>
            <a:ext uri="{FF2B5EF4-FFF2-40B4-BE49-F238E27FC236}">
              <a16:creationId xmlns:a16="http://schemas.microsoft.com/office/drawing/2014/main" id="{5EFC2F19-24A9-4E97-BA98-3F81CA3D943D}"/>
            </a:ext>
          </a:extLst>
        </xdr:cNvPr>
        <xdr:cNvCxnSpPr/>
      </xdr:nvCxnSpPr>
      <xdr:spPr>
        <a:xfrm flipV="1">
          <a:off x="18399760" y="7010400"/>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132080</xdr:rowOff>
    </xdr:from>
    <xdr:to>
      <xdr:col>102</xdr:col>
      <xdr:colOff>165100</xdr:colOff>
      <xdr:row>41</xdr:row>
      <xdr:rowOff>62230</xdr:rowOff>
    </xdr:to>
    <xdr:sp macro="" textlink="">
      <xdr:nvSpPr>
        <xdr:cNvPr id="587" name="楕円 586">
          <a:extLst>
            <a:ext uri="{FF2B5EF4-FFF2-40B4-BE49-F238E27FC236}">
              <a16:creationId xmlns:a16="http://schemas.microsoft.com/office/drawing/2014/main" id="{30C16DBC-67E2-4FE1-B43B-9FCE3E08DAE0}"/>
            </a:ext>
          </a:extLst>
        </xdr:cNvPr>
        <xdr:cNvSpPr/>
      </xdr:nvSpPr>
      <xdr:spPr>
        <a:xfrm>
          <a:off x="17547590" y="699389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11430</xdr:rowOff>
    </xdr:from>
    <xdr:to>
      <xdr:col>107</xdr:col>
      <xdr:colOff>50800</xdr:colOff>
      <xdr:row>41</xdr:row>
      <xdr:rowOff>11430</xdr:rowOff>
    </xdr:to>
    <xdr:cxnSp macro="">
      <xdr:nvCxnSpPr>
        <xdr:cNvPr id="588" name="直線コネクタ 587">
          <a:extLst>
            <a:ext uri="{FF2B5EF4-FFF2-40B4-BE49-F238E27FC236}">
              <a16:creationId xmlns:a16="http://schemas.microsoft.com/office/drawing/2014/main" id="{EB5D61C4-CFD4-477F-BEAE-81AEAD20AEEB}"/>
            </a:ext>
          </a:extLst>
        </xdr:cNvPr>
        <xdr:cNvCxnSpPr/>
      </xdr:nvCxnSpPr>
      <xdr:spPr>
        <a:xfrm>
          <a:off x="17602200" y="7044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132080</xdr:rowOff>
    </xdr:from>
    <xdr:to>
      <xdr:col>98</xdr:col>
      <xdr:colOff>38100</xdr:colOff>
      <xdr:row>41</xdr:row>
      <xdr:rowOff>62230</xdr:rowOff>
    </xdr:to>
    <xdr:sp macro="" textlink="">
      <xdr:nvSpPr>
        <xdr:cNvPr id="589" name="楕円 588">
          <a:extLst>
            <a:ext uri="{FF2B5EF4-FFF2-40B4-BE49-F238E27FC236}">
              <a16:creationId xmlns:a16="http://schemas.microsoft.com/office/drawing/2014/main" id="{3EE67D95-C943-417B-8F03-B3A0DAB7E800}"/>
            </a:ext>
          </a:extLst>
        </xdr:cNvPr>
        <xdr:cNvSpPr/>
      </xdr:nvSpPr>
      <xdr:spPr>
        <a:xfrm>
          <a:off x="16761460" y="69938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11430</xdr:rowOff>
    </xdr:from>
    <xdr:to>
      <xdr:col>102</xdr:col>
      <xdr:colOff>114300</xdr:colOff>
      <xdr:row>41</xdr:row>
      <xdr:rowOff>11430</xdr:rowOff>
    </xdr:to>
    <xdr:cxnSp macro="">
      <xdr:nvCxnSpPr>
        <xdr:cNvPr id="590" name="直線コネクタ 589">
          <a:extLst>
            <a:ext uri="{FF2B5EF4-FFF2-40B4-BE49-F238E27FC236}">
              <a16:creationId xmlns:a16="http://schemas.microsoft.com/office/drawing/2014/main" id="{2F727B34-AC7D-401E-985C-9E79D3F32EB6}"/>
            </a:ext>
          </a:extLst>
        </xdr:cNvPr>
        <xdr:cNvCxnSpPr/>
      </xdr:nvCxnSpPr>
      <xdr:spPr>
        <a:xfrm>
          <a:off x="16804640" y="7044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591" name="n_1aveValue【認定こども園・幼稚園・保育所】&#10;一人当たり面積">
          <a:extLst>
            <a:ext uri="{FF2B5EF4-FFF2-40B4-BE49-F238E27FC236}">
              <a16:creationId xmlns:a16="http://schemas.microsoft.com/office/drawing/2014/main" id="{BD234BC7-1BB9-4612-81D5-0762D5E50477}"/>
            </a:ext>
          </a:extLst>
        </xdr:cNvPr>
        <xdr:cNvSpPr txBox="1"/>
      </xdr:nvSpPr>
      <xdr:spPr>
        <a:xfrm>
          <a:off x="18982132"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592" name="n_2aveValue【認定こども園・幼稚園・保育所】&#10;一人当たり面積">
          <a:extLst>
            <a:ext uri="{FF2B5EF4-FFF2-40B4-BE49-F238E27FC236}">
              <a16:creationId xmlns:a16="http://schemas.microsoft.com/office/drawing/2014/main" id="{DC2B18BF-3DDF-4F9C-A642-4C44BCED92DF}"/>
            </a:ext>
          </a:extLst>
        </xdr:cNvPr>
        <xdr:cNvSpPr txBox="1"/>
      </xdr:nvSpPr>
      <xdr:spPr>
        <a:xfrm>
          <a:off x="18182032" y="648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593" name="n_3aveValue【認定こども園・幼稚園・保育所】&#10;一人当たり面積">
          <a:extLst>
            <a:ext uri="{FF2B5EF4-FFF2-40B4-BE49-F238E27FC236}">
              <a16:creationId xmlns:a16="http://schemas.microsoft.com/office/drawing/2014/main" id="{45E92EBE-BEA6-4B01-928D-9D39E62955AE}"/>
            </a:ext>
          </a:extLst>
        </xdr:cNvPr>
        <xdr:cNvSpPr txBox="1"/>
      </xdr:nvSpPr>
      <xdr:spPr>
        <a:xfrm>
          <a:off x="17384472" y="650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594" name="n_4aveValue【認定こども園・幼稚園・保育所】&#10;一人当たり面積">
          <a:extLst>
            <a:ext uri="{FF2B5EF4-FFF2-40B4-BE49-F238E27FC236}">
              <a16:creationId xmlns:a16="http://schemas.microsoft.com/office/drawing/2014/main" id="{82377327-93AB-40A9-BD22-005925ED3696}"/>
            </a:ext>
          </a:extLst>
        </xdr:cNvPr>
        <xdr:cNvSpPr txBox="1"/>
      </xdr:nvSpPr>
      <xdr:spPr>
        <a:xfrm>
          <a:off x="1658881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22877</xdr:rowOff>
    </xdr:from>
    <xdr:ext cx="469744" cy="259045"/>
    <xdr:sp macro="" textlink="">
      <xdr:nvSpPr>
        <xdr:cNvPr id="595" name="n_1mainValue【認定こども園・幼稚園・保育所】&#10;一人当たり面積">
          <a:extLst>
            <a:ext uri="{FF2B5EF4-FFF2-40B4-BE49-F238E27FC236}">
              <a16:creationId xmlns:a16="http://schemas.microsoft.com/office/drawing/2014/main" id="{F970B69F-D7D1-4ED4-9946-947C3E60222D}"/>
            </a:ext>
          </a:extLst>
        </xdr:cNvPr>
        <xdr:cNvSpPr txBox="1"/>
      </xdr:nvSpPr>
      <xdr:spPr>
        <a:xfrm>
          <a:off x="18982132"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53357</xdr:rowOff>
    </xdr:from>
    <xdr:ext cx="469744" cy="259045"/>
    <xdr:sp macro="" textlink="">
      <xdr:nvSpPr>
        <xdr:cNvPr id="596" name="n_2mainValue【認定こども園・幼稚園・保育所】&#10;一人当たり面積">
          <a:extLst>
            <a:ext uri="{FF2B5EF4-FFF2-40B4-BE49-F238E27FC236}">
              <a16:creationId xmlns:a16="http://schemas.microsoft.com/office/drawing/2014/main" id="{2339A99F-01CD-4259-B6D1-6989EEA75E01}"/>
            </a:ext>
          </a:extLst>
        </xdr:cNvPr>
        <xdr:cNvSpPr txBox="1"/>
      </xdr:nvSpPr>
      <xdr:spPr>
        <a:xfrm>
          <a:off x="18182032"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53357</xdr:rowOff>
    </xdr:from>
    <xdr:ext cx="469744" cy="259045"/>
    <xdr:sp macro="" textlink="">
      <xdr:nvSpPr>
        <xdr:cNvPr id="597" name="n_3mainValue【認定こども園・幼稚園・保育所】&#10;一人当たり面積">
          <a:extLst>
            <a:ext uri="{FF2B5EF4-FFF2-40B4-BE49-F238E27FC236}">
              <a16:creationId xmlns:a16="http://schemas.microsoft.com/office/drawing/2014/main" id="{B195A36F-BA36-4262-A48C-CB1BDD3CCCB2}"/>
            </a:ext>
          </a:extLst>
        </xdr:cNvPr>
        <xdr:cNvSpPr txBox="1"/>
      </xdr:nvSpPr>
      <xdr:spPr>
        <a:xfrm>
          <a:off x="17384472"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53357</xdr:rowOff>
    </xdr:from>
    <xdr:ext cx="469744" cy="259045"/>
    <xdr:sp macro="" textlink="">
      <xdr:nvSpPr>
        <xdr:cNvPr id="598" name="n_4mainValue【認定こども園・幼稚園・保育所】&#10;一人当たり面積">
          <a:extLst>
            <a:ext uri="{FF2B5EF4-FFF2-40B4-BE49-F238E27FC236}">
              <a16:creationId xmlns:a16="http://schemas.microsoft.com/office/drawing/2014/main" id="{4B4FA46C-B2ED-4229-8023-679B9468727A}"/>
            </a:ext>
          </a:extLst>
        </xdr:cNvPr>
        <xdr:cNvSpPr txBox="1"/>
      </xdr:nvSpPr>
      <xdr:spPr>
        <a:xfrm>
          <a:off x="16588817"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a:extLst>
            <a:ext uri="{FF2B5EF4-FFF2-40B4-BE49-F238E27FC236}">
              <a16:creationId xmlns:a16="http://schemas.microsoft.com/office/drawing/2014/main" id="{5BA453E1-2450-4F24-A848-9E4986F7D504}"/>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a:extLst>
            <a:ext uri="{FF2B5EF4-FFF2-40B4-BE49-F238E27FC236}">
              <a16:creationId xmlns:a16="http://schemas.microsoft.com/office/drawing/2014/main" id="{F1259238-66E8-43BD-86C9-D2B2AF270042}"/>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a:extLst>
            <a:ext uri="{FF2B5EF4-FFF2-40B4-BE49-F238E27FC236}">
              <a16:creationId xmlns:a16="http://schemas.microsoft.com/office/drawing/2014/main" id="{BE5B3D9D-2769-4A35-8A91-484D8265173F}"/>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a:extLst>
            <a:ext uri="{FF2B5EF4-FFF2-40B4-BE49-F238E27FC236}">
              <a16:creationId xmlns:a16="http://schemas.microsoft.com/office/drawing/2014/main" id="{37D9F419-9EB7-4E2F-BA1A-4D71574C5B37}"/>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a:extLst>
            <a:ext uri="{FF2B5EF4-FFF2-40B4-BE49-F238E27FC236}">
              <a16:creationId xmlns:a16="http://schemas.microsoft.com/office/drawing/2014/main" id="{7971E8DC-2580-40B0-A10C-D00237602767}"/>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a:extLst>
            <a:ext uri="{FF2B5EF4-FFF2-40B4-BE49-F238E27FC236}">
              <a16:creationId xmlns:a16="http://schemas.microsoft.com/office/drawing/2014/main" id="{106A7A9A-725C-41C8-9498-5FB2FC95B74A}"/>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a:extLst>
            <a:ext uri="{FF2B5EF4-FFF2-40B4-BE49-F238E27FC236}">
              <a16:creationId xmlns:a16="http://schemas.microsoft.com/office/drawing/2014/main" id="{9826FF6F-24CD-40DC-8E02-4BC5948CE538}"/>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a:extLst>
            <a:ext uri="{FF2B5EF4-FFF2-40B4-BE49-F238E27FC236}">
              <a16:creationId xmlns:a16="http://schemas.microsoft.com/office/drawing/2014/main" id="{4370E2E7-1298-47E0-AFF6-02D5B83A16FE}"/>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a:extLst>
            <a:ext uri="{FF2B5EF4-FFF2-40B4-BE49-F238E27FC236}">
              <a16:creationId xmlns:a16="http://schemas.microsoft.com/office/drawing/2014/main" id="{175B2A93-E395-409D-95C5-95D55102DFE2}"/>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a:extLst>
            <a:ext uri="{FF2B5EF4-FFF2-40B4-BE49-F238E27FC236}">
              <a16:creationId xmlns:a16="http://schemas.microsoft.com/office/drawing/2014/main" id="{D24FEB48-4987-4B49-AC9B-403FCE16B68A}"/>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a:extLst>
            <a:ext uri="{FF2B5EF4-FFF2-40B4-BE49-F238E27FC236}">
              <a16:creationId xmlns:a16="http://schemas.microsoft.com/office/drawing/2014/main" id="{C75666B7-2F73-44E3-AF9C-734C6E769E65}"/>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0" name="直線コネクタ 609">
          <a:extLst>
            <a:ext uri="{FF2B5EF4-FFF2-40B4-BE49-F238E27FC236}">
              <a16:creationId xmlns:a16="http://schemas.microsoft.com/office/drawing/2014/main" id="{ADCC071C-3571-4D57-927C-3E54037820AA}"/>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1" name="テキスト ボックス 610">
          <a:extLst>
            <a:ext uri="{FF2B5EF4-FFF2-40B4-BE49-F238E27FC236}">
              <a16:creationId xmlns:a16="http://schemas.microsoft.com/office/drawing/2014/main" id="{97E0D40D-B6AC-45FD-BD0E-51467CDAEC47}"/>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2" name="直線コネクタ 611">
          <a:extLst>
            <a:ext uri="{FF2B5EF4-FFF2-40B4-BE49-F238E27FC236}">
              <a16:creationId xmlns:a16="http://schemas.microsoft.com/office/drawing/2014/main" id="{4EBE30D2-8CC9-45A0-B01C-1C1B11C1A0A1}"/>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3" name="テキスト ボックス 612">
          <a:extLst>
            <a:ext uri="{FF2B5EF4-FFF2-40B4-BE49-F238E27FC236}">
              <a16:creationId xmlns:a16="http://schemas.microsoft.com/office/drawing/2014/main" id="{A1988B0F-3DA1-4622-BB7F-BC95168AA976}"/>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4" name="直線コネクタ 613">
          <a:extLst>
            <a:ext uri="{FF2B5EF4-FFF2-40B4-BE49-F238E27FC236}">
              <a16:creationId xmlns:a16="http://schemas.microsoft.com/office/drawing/2014/main" id="{7659039F-C542-4257-84D9-11D74EAC8A10}"/>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5" name="テキスト ボックス 614">
          <a:extLst>
            <a:ext uri="{FF2B5EF4-FFF2-40B4-BE49-F238E27FC236}">
              <a16:creationId xmlns:a16="http://schemas.microsoft.com/office/drawing/2014/main" id="{E38A36F1-E6E6-4465-8538-A47F14958621}"/>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6" name="直線コネクタ 615">
          <a:extLst>
            <a:ext uri="{FF2B5EF4-FFF2-40B4-BE49-F238E27FC236}">
              <a16:creationId xmlns:a16="http://schemas.microsoft.com/office/drawing/2014/main" id="{D177E8A0-20F4-4541-B118-E51EC926C644}"/>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7" name="テキスト ボックス 616">
          <a:extLst>
            <a:ext uri="{FF2B5EF4-FFF2-40B4-BE49-F238E27FC236}">
              <a16:creationId xmlns:a16="http://schemas.microsoft.com/office/drawing/2014/main" id="{44ABE98E-FB37-4FE9-A680-2BA084466884}"/>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8" name="直線コネクタ 617">
          <a:extLst>
            <a:ext uri="{FF2B5EF4-FFF2-40B4-BE49-F238E27FC236}">
              <a16:creationId xmlns:a16="http://schemas.microsoft.com/office/drawing/2014/main" id="{FDDAABBB-1B29-470D-A159-73B2DA62A57C}"/>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9" name="テキスト ボックス 618">
          <a:extLst>
            <a:ext uri="{FF2B5EF4-FFF2-40B4-BE49-F238E27FC236}">
              <a16:creationId xmlns:a16="http://schemas.microsoft.com/office/drawing/2014/main" id="{8CEC9158-1F4F-42F4-B465-F926BF477A24}"/>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957A9920-7F96-484A-99CF-6B7C8D4A56CF}"/>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1" name="テキスト ボックス 620">
          <a:extLst>
            <a:ext uri="{FF2B5EF4-FFF2-40B4-BE49-F238E27FC236}">
              <a16:creationId xmlns:a16="http://schemas.microsoft.com/office/drawing/2014/main" id="{BBB20163-BB91-4E36-9149-BA18354436C8}"/>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学校施設】&#10;有形固定資産減価償却率グラフ枠">
          <a:extLst>
            <a:ext uri="{FF2B5EF4-FFF2-40B4-BE49-F238E27FC236}">
              <a16:creationId xmlns:a16="http://schemas.microsoft.com/office/drawing/2014/main" id="{C97197EC-E2A9-4BC1-AF38-55E8CB445FBB}"/>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623" name="直線コネクタ 622">
          <a:extLst>
            <a:ext uri="{FF2B5EF4-FFF2-40B4-BE49-F238E27FC236}">
              <a16:creationId xmlns:a16="http://schemas.microsoft.com/office/drawing/2014/main" id="{65A057A4-BFCC-4E1D-8E0A-95609D34E9A3}"/>
            </a:ext>
          </a:extLst>
        </xdr:cNvPr>
        <xdr:cNvCxnSpPr/>
      </xdr:nvCxnSpPr>
      <xdr:spPr>
        <a:xfrm flipV="1">
          <a:off x="14703424" y="9745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624" name="【学校施設】&#10;有形固定資産減価償却率最小値テキスト">
          <a:extLst>
            <a:ext uri="{FF2B5EF4-FFF2-40B4-BE49-F238E27FC236}">
              <a16:creationId xmlns:a16="http://schemas.microsoft.com/office/drawing/2014/main" id="{91BA98D5-7E4E-49D0-9E07-58285A5B8DFE}"/>
            </a:ext>
          </a:extLst>
        </xdr:cNvPr>
        <xdr:cNvSpPr txBox="1"/>
      </xdr:nvSpPr>
      <xdr:spPr>
        <a:xfrm>
          <a:off x="1474216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625" name="直線コネクタ 624">
          <a:extLst>
            <a:ext uri="{FF2B5EF4-FFF2-40B4-BE49-F238E27FC236}">
              <a16:creationId xmlns:a16="http://schemas.microsoft.com/office/drawing/2014/main" id="{11359F05-7A78-426A-802D-CF8797B9BC62}"/>
            </a:ext>
          </a:extLst>
        </xdr:cNvPr>
        <xdr:cNvCxnSpPr/>
      </xdr:nvCxnSpPr>
      <xdr:spPr>
        <a:xfrm>
          <a:off x="14611350" y="10991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626" name="【学校施設】&#10;有形固定資産減価償却率最大値テキスト">
          <a:extLst>
            <a:ext uri="{FF2B5EF4-FFF2-40B4-BE49-F238E27FC236}">
              <a16:creationId xmlns:a16="http://schemas.microsoft.com/office/drawing/2014/main" id="{C70F5FD9-E577-4C60-B37E-EDC1F7E71961}"/>
            </a:ext>
          </a:extLst>
        </xdr:cNvPr>
        <xdr:cNvSpPr txBox="1"/>
      </xdr:nvSpPr>
      <xdr:spPr>
        <a:xfrm>
          <a:off x="14742160" y="9526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627" name="直線コネクタ 626">
          <a:extLst>
            <a:ext uri="{FF2B5EF4-FFF2-40B4-BE49-F238E27FC236}">
              <a16:creationId xmlns:a16="http://schemas.microsoft.com/office/drawing/2014/main" id="{D088D603-7E04-45E2-BB77-D42264148A48}"/>
            </a:ext>
          </a:extLst>
        </xdr:cNvPr>
        <xdr:cNvCxnSpPr/>
      </xdr:nvCxnSpPr>
      <xdr:spPr>
        <a:xfrm>
          <a:off x="14611350" y="9745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628" name="【学校施設】&#10;有形固定資産減価償却率平均値テキスト">
          <a:extLst>
            <a:ext uri="{FF2B5EF4-FFF2-40B4-BE49-F238E27FC236}">
              <a16:creationId xmlns:a16="http://schemas.microsoft.com/office/drawing/2014/main" id="{C1A6C3E3-EB05-47E1-9125-59BE01435B5B}"/>
            </a:ext>
          </a:extLst>
        </xdr:cNvPr>
        <xdr:cNvSpPr txBox="1"/>
      </xdr:nvSpPr>
      <xdr:spPr>
        <a:xfrm>
          <a:off x="14742160" y="10342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629" name="フローチャート: 判断 628">
          <a:extLst>
            <a:ext uri="{FF2B5EF4-FFF2-40B4-BE49-F238E27FC236}">
              <a16:creationId xmlns:a16="http://schemas.microsoft.com/office/drawing/2014/main" id="{72A33676-1040-41EC-88D1-8E2705F872A3}"/>
            </a:ext>
          </a:extLst>
        </xdr:cNvPr>
        <xdr:cNvSpPr/>
      </xdr:nvSpPr>
      <xdr:spPr>
        <a:xfrm>
          <a:off x="14649450" y="1036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630" name="フローチャート: 判断 629">
          <a:extLst>
            <a:ext uri="{FF2B5EF4-FFF2-40B4-BE49-F238E27FC236}">
              <a16:creationId xmlns:a16="http://schemas.microsoft.com/office/drawing/2014/main" id="{0166BB6F-82C0-4F6D-9C95-65CD8C99077C}"/>
            </a:ext>
          </a:extLst>
        </xdr:cNvPr>
        <xdr:cNvSpPr/>
      </xdr:nvSpPr>
      <xdr:spPr>
        <a:xfrm>
          <a:off x="13887450" y="103619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631" name="フローチャート: 判断 630">
          <a:extLst>
            <a:ext uri="{FF2B5EF4-FFF2-40B4-BE49-F238E27FC236}">
              <a16:creationId xmlns:a16="http://schemas.microsoft.com/office/drawing/2014/main" id="{C3F4EB9A-9C9D-4D13-805D-560A5213E337}"/>
            </a:ext>
          </a:extLst>
        </xdr:cNvPr>
        <xdr:cNvSpPr/>
      </xdr:nvSpPr>
      <xdr:spPr>
        <a:xfrm>
          <a:off x="13089890" y="1035240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632" name="フローチャート: 判断 631">
          <a:extLst>
            <a:ext uri="{FF2B5EF4-FFF2-40B4-BE49-F238E27FC236}">
              <a16:creationId xmlns:a16="http://schemas.microsoft.com/office/drawing/2014/main" id="{6F4987D9-CC8A-4C0B-9A6F-0D037ADD514B}"/>
            </a:ext>
          </a:extLst>
        </xdr:cNvPr>
        <xdr:cNvSpPr/>
      </xdr:nvSpPr>
      <xdr:spPr>
        <a:xfrm>
          <a:off x="12303760" y="1035240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633" name="フローチャート: 判断 632">
          <a:extLst>
            <a:ext uri="{FF2B5EF4-FFF2-40B4-BE49-F238E27FC236}">
              <a16:creationId xmlns:a16="http://schemas.microsoft.com/office/drawing/2014/main" id="{39B607A8-D8BA-45A3-B57D-E6F0EE385EA6}"/>
            </a:ext>
          </a:extLst>
        </xdr:cNvPr>
        <xdr:cNvSpPr/>
      </xdr:nvSpPr>
      <xdr:spPr>
        <a:xfrm>
          <a:off x="11487150" y="1037336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AA5FD548-DC29-40B4-8DE5-249C883EE12E}"/>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25645684-50C6-4AFB-964E-B31B4B2AFA12}"/>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50DCF4BC-ED0E-4B91-9A57-9672559A193D}"/>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4DF40361-C2E3-4A92-BF21-B92C04336A9B}"/>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7B64C7D8-790E-4AFD-B0AD-56B043CF246B}"/>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xdr:rowOff>
    </xdr:from>
    <xdr:to>
      <xdr:col>85</xdr:col>
      <xdr:colOff>177800</xdr:colOff>
      <xdr:row>60</xdr:row>
      <xdr:rowOff>111760</xdr:rowOff>
    </xdr:to>
    <xdr:sp macro="" textlink="">
      <xdr:nvSpPr>
        <xdr:cNvPr id="639" name="楕円 638">
          <a:extLst>
            <a:ext uri="{FF2B5EF4-FFF2-40B4-BE49-F238E27FC236}">
              <a16:creationId xmlns:a16="http://schemas.microsoft.com/office/drawing/2014/main" id="{5E1A095C-50D4-493B-ADA9-6F5AA2FE237C}"/>
            </a:ext>
          </a:extLst>
        </xdr:cNvPr>
        <xdr:cNvSpPr/>
      </xdr:nvSpPr>
      <xdr:spPr>
        <a:xfrm>
          <a:off x="14649450" y="102990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33037</xdr:rowOff>
    </xdr:from>
    <xdr:ext cx="405111" cy="259045"/>
    <xdr:sp macro="" textlink="">
      <xdr:nvSpPr>
        <xdr:cNvPr id="640" name="【学校施設】&#10;有形固定資産減価償却率該当値テキスト">
          <a:extLst>
            <a:ext uri="{FF2B5EF4-FFF2-40B4-BE49-F238E27FC236}">
              <a16:creationId xmlns:a16="http://schemas.microsoft.com/office/drawing/2014/main" id="{67EF5ED2-2681-4C33-8A1F-912420D48BF6}"/>
            </a:ext>
          </a:extLst>
        </xdr:cNvPr>
        <xdr:cNvSpPr txBox="1"/>
      </xdr:nvSpPr>
      <xdr:spPr>
        <a:xfrm>
          <a:off x="14742160" y="1014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156845</xdr:rowOff>
    </xdr:from>
    <xdr:to>
      <xdr:col>81</xdr:col>
      <xdr:colOff>101600</xdr:colOff>
      <xdr:row>60</xdr:row>
      <xdr:rowOff>86995</xdr:rowOff>
    </xdr:to>
    <xdr:sp macro="" textlink="">
      <xdr:nvSpPr>
        <xdr:cNvPr id="641" name="楕円 640">
          <a:extLst>
            <a:ext uri="{FF2B5EF4-FFF2-40B4-BE49-F238E27FC236}">
              <a16:creationId xmlns:a16="http://schemas.microsoft.com/office/drawing/2014/main" id="{0BED1726-F26F-469D-BF30-0B843BF47DB9}"/>
            </a:ext>
          </a:extLst>
        </xdr:cNvPr>
        <xdr:cNvSpPr/>
      </xdr:nvSpPr>
      <xdr:spPr>
        <a:xfrm>
          <a:off x="13887450" y="102743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36195</xdr:rowOff>
    </xdr:from>
    <xdr:to>
      <xdr:col>85</xdr:col>
      <xdr:colOff>127000</xdr:colOff>
      <xdr:row>60</xdr:row>
      <xdr:rowOff>60960</xdr:rowOff>
    </xdr:to>
    <xdr:cxnSp macro="">
      <xdr:nvCxnSpPr>
        <xdr:cNvPr id="642" name="直線コネクタ 641">
          <a:extLst>
            <a:ext uri="{FF2B5EF4-FFF2-40B4-BE49-F238E27FC236}">
              <a16:creationId xmlns:a16="http://schemas.microsoft.com/office/drawing/2014/main" id="{61B0429A-A19E-453D-9EB8-94987B22C9DB}"/>
            </a:ext>
          </a:extLst>
        </xdr:cNvPr>
        <xdr:cNvCxnSpPr/>
      </xdr:nvCxnSpPr>
      <xdr:spPr>
        <a:xfrm>
          <a:off x="13942060" y="10323195"/>
          <a:ext cx="762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13970</xdr:rowOff>
    </xdr:from>
    <xdr:to>
      <xdr:col>76</xdr:col>
      <xdr:colOff>165100</xdr:colOff>
      <xdr:row>60</xdr:row>
      <xdr:rowOff>115570</xdr:rowOff>
    </xdr:to>
    <xdr:sp macro="" textlink="">
      <xdr:nvSpPr>
        <xdr:cNvPr id="643" name="楕円 642">
          <a:extLst>
            <a:ext uri="{FF2B5EF4-FFF2-40B4-BE49-F238E27FC236}">
              <a16:creationId xmlns:a16="http://schemas.microsoft.com/office/drawing/2014/main" id="{7F11FBEA-5882-4BA6-86E3-34BF417A964A}"/>
            </a:ext>
          </a:extLst>
        </xdr:cNvPr>
        <xdr:cNvSpPr/>
      </xdr:nvSpPr>
      <xdr:spPr>
        <a:xfrm>
          <a:off x="13089890" y="1030478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36195</xdr:rowOff>
    </xdr:from>
    <xdr:to>
      <xdr:col>81</xdr:col>
      <xdr:colOff>50800</xdr:colOff>
      <xdr:row>60</xdr:row>
      <xdr:rowOff>64770</xdr:rowOff>
    </xdr:to>
    <xdr:cxnSp macro="">
      <xdr:nvCxnSpPr>
        <xdr:cNvPr id="644" name="直線コネクタ 643">
          <a:extLst>
            <a:ext uri="{FF2B5EF4-FFF2-40B4-BE49-F238E27FC236}">
              <a16:creationId xmlns:a16="http://schemas.microsoft.com/office/drawing/2014/main" id="{3D103581-2C55-4847-96AA-180830C2CB42}"/>
            </a:ext>
          </a:extLst>
        </xdr:cNvPr>
        <xdr:cNvCxnSpPr/>
      </xdr:nvCxnSpPr>
      <xdr:spPr>
        <a:xfrm flipV="1">
          <a:off x="13144500" y="10323195"/>
          <a:ext cx="7975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162560</xdr:rowOff>
    </xdr:from>
    <xdr:to>
      <xdr:col>72</xdr:col>
      <xdr:colOff>38100</xdr:colOff>
      <xdr:row>60</xdr:row>
      <xdr:rowOff>92710</xdr:rowOff>
    </xdr:to>
    <xdr:sp macro="" textlink="">
      <xdr:nvSpPr>
        <xdr:cNvPr id="645" name="楕円 644">
          <a:extLst>
            <a:ext uri="{FF2B5EF4-FFF2-40B4-BE49-F238E27FC236}">
              <a16:creationId xmlns:a16="http://schemas.microsoft.com/office/drawing/2014/main" id="{B74CE8A7-5026-471F-8AED-45E60AC64A23}"/>
            </a:ext>
          </a:extLst>
        </xdr:cNvPr>
        <xdr:cNvSpPr/>
      </xdr:nvSpPr>
      <xdr:spPr>
        <a:xfrm>
          <a:off x="12303760" y="102800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41910</xdr:rowOff>
    </xdr:from>
    <xdr:to>
      <xdr:col>76</xdr:col>
      <xdr:colOff>114300</xdr:colOff>
      <xdr:row>60</xdr:row>
      <xdr:rowOff>64770</xdr:rowOff>
    </xdr:to>
    <xdr:cxnSp macro="">
      <xdr:nvCxnSpPr>
        <xdr:cNvPr id="646" name="直線コネクタ 645">
          <a:extLst>
            <a:ext uri="{FF2B5EF4-FFF2-40B4-BE49-F238E27FC236}">
              <a16:creationId xmlns:a16="http://schemas.microsoft.com/office/drawing/2014/main" id="{AEEB570C-30BE-4941-87BA-94E3D3C9AD60}"/>
            </a:ext>
          </a:extLst>
        </xdr:cNvPr>
        <xdr:cNvCxnSpPr/>
      </xdr:nvCxnSpPr>
      <xdr:spPr>
        <a:xfrm>
          <a:off x="12346940" y="1033081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139700</xdr:rowOff>
    </xdr:from>
    <xdr:to>
      <xdr:col>67</xdr:col>
      <xdr:colOff>101600</xdr:colOff>
      <xdr:row>60</xdr:row>
      <xdr:rowOff>69850</xdr:rowOff>
    </xdr:to>
    <xdr:sp macro="" textlink="">
      <xdr:nvSpPr>
        <xdr:cNvPr id="647" name="楕円 646">
          <a:extLst>
            <a:ext uri="{FF2B5EF4-FFF2-40B4-BE49-F238E27FC236}">
              <a16:creationId xmlns:a16="http://schemas.microsoft.com/office/drawing/2014/main" id="{1A9ED307-6E4D-4762-8B82-0DEB0846A56D}"/>
            </a:ext>
          </a:extLst>
        </xdr:cNvPr>
        <xdr:cNvSpPr/>
      </xdr:nvSpPr>
      <xdr:spPr>
        <a:xfrm>
          <a:off x="11487150" y="102514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19050</xdr:rowOff>
    </xdr:from>
    <xdr:to>
      <xdr:col>71</xdr:col>
      <xdr:colOff>177800</xdr:colOff>
      <xdr:row>60</xdr:row>
      <xdr:rowOff>41910</xdr:rowOff>
    </xdr:to>
    <xdr:cxnSp macro="">
      <xdr:nvCxnSpPr>
        <xdr:cNvPr id="648" name="直線コネクタ 647">
          <a:extLst>
            <a:ext uri="{FF2B5EF4-FFF2-40B4-BE49-F238E27FC236}">
              <a16:creationId xmlns:a16="http://schemas.microsoft.com/office/drawing/2014/main" id="{D7FBA65C-E9B4-4CC8-84B9-486BFEB416CB}"/>
            </a:ext>
          </a:extLst>
        </xdr:cNvPr>
        <xdr:cNvCxnSpPr/>
      </xdr:nvCxnSpPr>
      <xdr:spPr>
        <a:xfrm>
          <a:off x="11541760" y="10302240"/>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649" name="n_1aveValue【学校施設】&#10;有形固定資産減価償却率">
          <a:extLst>
            <a:ext uri="{FF2B5EF4-FFF2-40B4-BE49-F238E27FC236}">
              <a16:creationId xmlns:a16="http://schemas.microsoft.com/office/drawing/2014/main" id="{4B36988D-2D23-42FA-B8C6-51A890CECC41}"/>
            </a:ext>
          </a:extLst>
        </xdr:cNvPr>
        <xdr:cNvSpPr txBox="1"/>
      </xdr:nvSpPr>
      <xdr:spPr>
        <a:xfrm>
          <a:off x="1373823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160037</xdr:rowOff>
    </xdr:from>
    <xdr:ext cx="405111" cy="259045"/>
    <xdr:sp macro="" textlink="">
      <xdr:nvSpPr>
        <xdr:cNvPr id="650" name="n_2aveValue【学校施設】&#10;有形固定資産減価償却率">
          <a:extLst>
            <a:ext uri="{FF2B5EF4-FFF2-40B4-BE49-F238E27FC236}">
              <a16:creationId xmlns:a16="http://schemas.microsoft.com/office/drawing/2014/main" id="{D0325706-4293-44E2-9269-2AE2C61EB847}"/>
            </a:ext>
          </a:extLst>
        </xdr:cNvPr>
        <xdr:cNvSpPr txBox="1"/>
      </xdr:nvSpPr>
      <xdr:spPr>
        <a:xfrm>
          <a:off x="1295718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160037</xdr:rowOff>
    </xdr:from>
    <xdr:ext cx="405111" cy="259045"/>
    <xdr:sp macro="" textlink="">
      <xdr:nvSpPr>
        <xdr:cNvPr id="651" name="n_3aveValue【学校施設】&#10;有形固定資産減価償却率">
          <a:extLst>
            <a:ext uri="{FF2B5EF4-FFF2-40B4-BE49-F238E27FC236}">
              <a16:creationId xmlns:a16="http://schemas.microsoft.com/office/drawing/2014/main" id="{91FAC0BC-1963-4BBA-89D5-FEE6CB6603A0}"/>
            </a:ext>
          </a:extLst>
        </xdr:cNvPr>
        <xdr:cNvSpPr txBox="1"/>
      </xdr:nvSpPr>
      <xdr:spPr>
        <a:xfrm>
          <a:off x="1217105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5732</xdr:rowOff>
    </xdr:from>
    <xdr:ext cx="405111" cy="259045"/>
    <xdr:sp macro="" textlink="">
      <xdr:nvSpPr>
        <xdr:cNvPr id="652" name="n_4aveValue【学校施設】&#10;有形固定資産減価償却率">
          <a:extLst>
            <a:ext uri="{FF2B5EF4-FFF2-40B4-BE49-F238E27FC236}">
              <a16:creationId xmlns:a16="http://schemas.microsoft.com/office/drawing/2014/main" id="{6527095F-AC52-4579-9BC8-ED73583DF7CB}"/>
            </a:ext>
          </a:extLst>
        </xdr:cNvPr>
        <xdr:cNvSpPr txBox="1"/>
      </xdr:nvSpPr>
      <xdr:spPr>
        <a:xfrm>
          <a:off x="113544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103522</xdr:rowOff>
    </xdr:from>
    <xdr:ext cx="405111" cy="259045"/>
    <xdr:sp macro="" textlink="">
      <xdr:nvSpPr>
        <xdr:cNvPr id="653" name="n_1mainValue【学校施設】&#10;有形固定資産減価償却率">
          <a:extLst>
            <a:ext uri="{FF2B5EF4-FFF2-40B4-BE49-F238E27FC236}">
              <a16:creationId xmlns:a16="http://schemas.microsoft.com/office/drawing/2014/main" id="{6C725C11-9EDD-45E7-9309-25472C613D7D}"/>
            </a:ext>
          </a:extLst>
        </xdr:cNvPr>
        <xdr:cNvSpPr txBox="1"/>
      </xdr:nvSpPr>
      <xdr:spPr>
        <a:xfrm>
          <a:off x="1373823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132097</xdr:rowOff>
    </xdr:from>
    <xdr:ext cx="405111" cy="259045"/>
    <xdr:sp macro="" textlink="">
      <xdr:nvSpPr>
        <xdr:cNvPr id="654" name="n_2mainValue【学校施設】&#10;有形固定資産減価償却率">
          <a:extLst>
            <a:ext uri="{FF2B5EF4-FFF2-40B4-BE49-F238E27FC236}">
              <a16:creationId xmlns:a16="http://schemas.microsoft.com/office/drawing/2014/main" id="{5CD41604-0922-4EED-B4DF-6FB3CE507FC3}"/>
            </a:ext>
          </a:extLst>
        </xdr:cNvPr>
        <xdr:cNvSpPr txBox="1"/>
      </xdr:nvSpPr>
      <xdr:spPr>
        <a:xfrm>
          <a:off x="1295718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109237</xdr:rowOff>
    </xdr:from>
    <xdr:ext cx="405111" cy="259045"/>
    <xdr:sp macro="" textlink="">
      <xdr:nvSpPr>
        <xdr:cNvPr id="655" name="n_3mainValue【学校施設】&#10;有形固定資産減価償却率">
          <a:extLst>
            <a:ext uri="{FF2B5EF4-FFF2-40B4-BE49-F238E27FC236}">
              <a16:creationId xmlns:a16="http://schemas.microsoft.com/office/drawing/2014/main" id="{9A98D86C-A197-4052-9CB5-C89DA017C6D3}"/>
            </a:ext>
          </a:extLst>
        </xdr:cNvPr>
        <xdr:cNvSpPr txBox="1"/>
      </xdr:nvSpPr>
      <xdr:spPr>
        <a:xfrm>
          <a:off x="12171054" y="1005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86377</xdr:rowOff>
    </xdr:from>
    <xdr:ext cx="405111" cy="259045"/>
    <xdr:sp macro="" textlink="">
      <xdr:nvSpPr>
        <xdr:cNvPr id="656" name="n_4mainValue【学校施設】&#10;有形固定資産減価償却率">
          <a:extLst>
            <a:ext uri="{FF2B5EF4-FFF2-40B4-BE49-F238E27FC236}">
              <a16:creationId xmlns:a16="http://schemas.microsoft.com/office/drawing/2014/main" id="{4B0D68A2-78A9-4145-9546-FAE2BA75F36D}"/>
            </a:ext>
          </a:extLst>
        </xdr:cNvPr>
        <xdr:cNvSpPr txBox="1"/>
      </xdr:nvSpPr>
      <xdr:spPr>
        <a:xfrm>
          <a:off x="113544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97A9759E-5227-40BD-8B48-390C182C39CB}"/>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6D549B55-1CD1-446D-B6BC-9CAEB2A3E041}"/>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A761FE4A-0220-4D57-A48A-D59BE4D37DD6}"/>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488294EF-900B-4FEB-BE94-3773806DEEA4}"/>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0A5776AF-747E-4871-9A02-3DD99461C5CA}"/>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9D6ECC74-A7A6-4D16-8724-258EB20C7FCC}"/>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C8F6CCA7-52C2-469D-AAA1-38375ED68755}"/>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3C952EE5-9390-4DD9-9F55-7A42C5E22AF2}"/>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401B12B9-AD30-496C-84CC-D3EB2C68A02A}"/>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077D9595-3AB2-4CBF-BC1C-EB16486A973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7" name="テキスト ボックス 666">
          <a:extLst>
            <a:ext uri="{FF2B5EF4-FFF2-40B4-BE49-F238E27FC236}">
              <a16:creationId xmlns:a16="http://schemas.microsoft.com/office/drawing/2014/main" id="{9B73EEFC-5054-448A-88C3-164BE07D360E}"/>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68" name="直線コネクタ 667">
          <a:extLst>
            <a:ext uri="{FF2B5EF4-FFF2-40B4-BE49-F238E27FC236}">
              <a16:creationId xmlns:a16="http://schemas.microsoft.com/office/drawing/2014/main" id="{65618C8E-1CA9-4065-8BEB-BD516D2177D2}"/>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69" name="テキスト ボックス 668">
          <a:extLst>
            <a:ext uri="{FF2B5EF4-FFF2-40B4-BE49-F238E27FC236}">
              <a16:creationId xmlns:a16="http://schemas.microsoft.com/office/drawing/2014/main" id="{465014B7-83D8-402D-9795-7F7B15D117D8}"/>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0" name="直線コネクタ 669">
          <a:extLst>
            <a:ext uri="{FF2B5EF4-FFF2-40B4-BE49-F238E27FC236}">
              <a16:creationId xmlns:a16="http://schemas.microsoft.com/office/drawing/2014/main" id="{CE0E14F8-A857-4FB6-89A3-C9DA2ABBCB97}"/>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1" name="テキスト ボックス 670">
          <a:extLst>
            <a:ext uri="{FF2B5EF4-FFF2-40B4-BE49-F238E27FC236}">
              <a16:creationId xmlns:a16="http://schemas.microsoft.com/office/drawing/2014/main" id="{C954BEFA-ABB1-4FB2-BDD7-2A52105961BC}"/>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2" name="直線コネクタ 671">
          <a:extLst>
            <a:ext uri="{FF2B5EF4-FFF2-40B4-BE49-F238E27FC236}">
              <a16:creationId xmlns:a16="http://schemas.microsoft.com/office/drawing/2014/main" id="{3D83FFC0-AEDE-4684-A714-53A15CB1E23F}"/>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3" name="テキスト ボックス 672">
          <a:extLst>
            <a:ext uri="{FF2B5EF4-FFF2-40B4-BE49-F238E27FC236}">
              <a16:creationId xmlns:a16="http://schemas.microsoft.com/office/drawing/2014/main" id="{8E1A994B-85BD-4577-8CC4-BA7E53986758}"/>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4" name="直線コネクタ 673">
          <a:extLst>
            <a:ext uri="{FF2B5EF4-FFF2-40B4-BE49-F238E27FC236}">
              <a16:creationId xmlns:a16="http://schemas.microsoft.com/office/drawing/2014/main" id="{86A1764B-F9E0-4B20-AD55-DFBAA832A3E3}"/>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75" name="テキスト ボックス 674">
          <a:extLst>
            <a:ext uri="{FF2B5EF4-FFF2-40B4-BE49-F238E27FC236}">
              <a16:creationId xmlns:a16="http://schemas.microsoft.com/office/drawing/2014/main" id="{B283F34B-8CF3-4A3E-B293-09A0518EA56A}"/>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76" name="直線コネクタ 675">
          <a:extLst>
            <a:ext uri="{FF2B5EF4-FFF2-40B4-BE49-F238E27FC236}">
              <a16:creationId xmlns:a16="http://schemas.microsoft.com/office/drawing/2014/main" id="{09799424-FD72-4CCE-94F9-1E35CF34E1A5}"/>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77" name="テキスト ボックス 676">
          <a:extLst>
            <a:ext uri="{FF2B5EF4-FFF2-40B4-BE49-F238E27FC236}">
              <a16:creationId xmlns:a16="http://schemas.microsoft.com/office/drawing/2014/main" id="{7D274E87-5716-44CA-A69A-F3DC56C8CB30}"/>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78" name="直線コネクタ 677">
          <a:extLst>
            <a:ext uri="{FF2B5EF4-FFF2-40B4-BE49-F238E27FC236}">
              <a16:creationId xmlns:a16="http://schemas.microsoft.com/office/drawing/2014/main" id="{BDCEFF7D-E49A-46FA-84A3-57F7F273A2B7}"/>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79" name="テキスト ボックス 678">
          <a:extLst>
            <a:ext uri="{FF2B5EF4-FFF2-40B4-BE49-F238E27FC236}">
              <a16:creationId xmlns:a16="http://schemas.microsoft.com/office/drawing/2014/main" id="{B99DA754-0631-4DB1-9B28-59A9CFCE14B6}"/>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439E88F0-C80A-45F9-B0A4-1B5D05DED0DE}"/>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EAC6B5FE-0A0D-4A3A-AFCF-C5E8B66D7267}"/>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2D5CD541-2BF6-4AB3-B811-C960C9C67EAB}"/>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683" name="直線コネクタ 682">
          <a:extLst>
            <a:ext uri="{FF2B5EF4-FFF2-40B4-BE49-F238E27FC236}">
              <a16:creationId xmlns:a16="http://schemas.microsoft.com/office/drawing/2014/main" id="{557BC875-BF5A-4975-B009-CF8F35A66B70}"/>
            </a:ext>
          </a:extLst>
        </xdr:cNvPr>
        <xdr:cNvCxnSpPr/>
      </xdr:nvCxnSpPr>
      <xdr:spPr>
        <a:xfrm flipV="1">
          <a:off x="19947254" y="9640388"/>
          <a:ext cx="0" cy="1381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684" name="【学校施設】&#10;一人当たり面積最小値テキスト">
          <a:extLst>
            <a:ext uri="{FF2B5EF4-FFF2-40B4-BE49-F238E27FC236}">
              <a16:creationId xmlns:a16="http://schemas.microsoft.com/office/drawing/2014/main" id="{771B4F8A-06BA-434E-946E-9C7FBEADC3D9}"/>
            </a:ext>
          </a:extLst>
        </xdr:cNvPr>
        <xdr:cNvSpPr txBox="1"/>
      </xdr:nvSpPr>
      <xdr:spPr>
        <a:xfrm>
          <a:off x="19985990" y="1102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685" name="直線コネクタ 684">
          <a:extLst>
            <a:ext uri="{FF2B5EF4-FFF2-40B4-BE49-F238E27FC236}">
              <a16:creationId xmlns:a16="http://schemas.microsoft.com/office/drawing/2014/main" id="{D779B3AE-D900-4BD8-83D0-A5B5F2606397}"/>
            </a:ext>
          </a:extLst>
        </xdr:cNvPr>
        <xdr:cNvCxnSpPr/>
      </xdr:nvCxnSpPr>
      <xdr:spPr>
        <a:xfrm>
          <a:off x="19885660" y="110220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686" name="【学校施設】&#10;一人当たり面積最大値テキスト">
          <a:extLst>
            <a:ext uri="{FF2B5EF4-FFF2-40B4-BE49-F238E27FC236}">
              <a16:creationId xmlns:a16="http://schemas.microsoft.com/office/drawing/2014/main" id="{046C268F-1F99-4AEB-82DD-6DD2DF3E4D16}"/>
            </a:ext>
          </a:extLst>
        </xdr:cNvPr>
        <xdr:cNvSpPr txBox="1"/>
      </xdr:nvSpPr>
      <xdr:spPr>
        <a:xfrm>
          <a:off x="19985990" y="941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687" name="直線コネクタ 686">
          <a:extLst>
            <a:ext uri="{FF2B5EF4-FFF2-40B4-BE49-F238E27FC236}">
              <a16:creationId xmlns:a16="http://schemas.microsoft.com/office/drawing/2014/main" id="{29B6B056-6FA4-4AF6-BC5C-75042DF7FCD0}"/>
            </a:ext>
          </a:extLst>
        </xdr:cNvPr>
        <xdr:cNvCxnSpPr/>
      </xdr:nvCxnSpPr>
      <xdr:spPr>
        <a:xfrm>
          <a:off x="19885660" y="9640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688" name="【学校施設】&#10;一人当たり面積平均値テキスト">
          <a:extLst>
            <a:ext uri="{FF2B5EF4-FFF2-40B4-BE49-F238E27FC236}">
              <a16:creationId xmlns:a16="http://schemas.microsoft.com/office/drawing/2014/main" id="{3CC22FFD-5D0B-4D6B-BD21-F3BC9DC693A1}"/>
            </a:ext>
          </a:extLst>
        </xdr:cNvPr>
        <xdr:cNvSpPr txBox="1"/>
      </xdr:nvSpPr>
      <xdr:spPr>
        <a:xfrm>
          <a:off x="19985990" y="10319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689" name="フローチャート: 判断 688">
          <a:extLst>
            <a:ext uri="{FF2B5EF4-FFF2-40B4-BE49-F238E27FC236}">
              <a16:creationId xmlns:a16="http://schemas.microsoft.com/office/drawing/2014/main" id="{FBFA38E5-6901-4F02-BDA3-12B11279C008}"/>
            </a:ext>
          </a:extLst>
        </xdr:cNvPr>
        <xdr:cNvSpPr/>
      </xdr:nvSpPr>
      <xdr:spPr>
        <a:xfrm>
          <a:off x="19904710" y="10471604"/>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690" name="フローチャート: 判断 689">
          <a:extLst>
            <a:ext uri="{FF2B5EF4-FFF2-40B4-BE49-F238E27FC236}">
              <a16:creationId xmlns:a16="http://schemas.microsoft.com/office/drawing/2014/main" id="{B2982243-F4A7-4B7D-BD6B-F177D5DEC539}"/>
            </a:ext>
          </a:extLst>
        </xdr:cNvPr>
        <xdr:cNvSpPr/>
      </xdr:nvSpPr>
      <xdr:spPr>
        <a:xfrm>
          <a:off x="19161760" y="1047568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691" name="フローチャート: 判断 690">
          <a:extLst>
            <a:ext uri="{FF2B5EF4-FFF2-40B4-BE49-F238E27FC236}">
              <a16:creationId xmlns:a16="http://schemas.microsoft.com/office/drawing/2014/main" id="{0AF02D0E-9A49-42FB-9F1A-1835E767280C}"/>
            </a:ext>
          </a:extLst>
        </xdr:cNvPr>
        <xdr:cNvSpPr/>
      </xdr:nvSpPr>
      <xdr:spPr>
        <a:xfrm>
          <a:off x="18345150" y="1033607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692" name="フローチャート: 判断 691">
          <a:extLst>
            <a:ext uri="{FF2B5EF4-FFF2-40B4-BE49-F238E27FC236}">
              <a16:creationId xmlns:a16="http://schemas.microsoft.com/office/drawing/2014/main" id="{F720E44A-A2BF-434D-9CD8-1CABB088CFFC}"/>
            </a:ext>
          </a:extLst>
        </xdr:cNvPr>
        <xdr:cNvSpPr/>
      </xdr:nvSpPr>
      <xdr:spPr>
        <a:xfrm>
          <a:off x="17547590" y="1030369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693" name="フローチャート: 判断 692">
          <a:extLst>
            <a:ext uri="{FF2B5EF4-FFF2-40B4-BE49-F238E27FC236}">
              <a16:creationId xmlns:a16="http://schemas.microsoft.com/office/drawing/2014/main" id="{74D3FF5F-B048-4D6E-A988-F45E52635016}"/>
            </a:ext>
          </a:extLst>
        </xdr:cNvPr>
        <xdr:cNvSpPr/>
      </xdr:nvSpPr>
      <xdr:spPr>
        <a:xfrm>
          <a:off x="16761460" y="10298521"/>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2B4ADE94-F3EF-440C-B965-E14F2463E394}"/>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458E82C6-698B-4EC4-AB2D-82894D381F86}"/>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84FE6A61-43F4-436B-9148-2A987946BF1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DB586530-6CEC-4E1B-98B1-CCD4F2BFF485}"/>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713743ED-8F4F-487F-AB1E-46705085CFF5}"/>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141877</xdr:rowOff>
    </xdr:from>
    <xdr:to>
      <xdr:col>116</xdr:col>
      <xdr:colOff>114300</xdr:colOff>
      <xdr:row>64</xdr:row>
      <xdr:rowOff>72027</xdr:rowOff>
    </xdr:to>
    <xdr:sp macro="" textlink="">
      <xdr:nvSpPr>
        <xdr:cNvPr id="699" name="楕円 698">
          <a:extLst>
            <a:ext uri="{FF2B5EF4-FFF2-40B4-BE49-F238E27FC236}">
              <a16:creationId xmlns:a16="http://schemas.microsoft.com/office/drawing/2014/main" id="{84FD27B6-F181-48F8-BA40-319D8F12F07B}"/>
            </a:ext>
          </a:extLst>
        </xdr:cNvPr>
        <xdr:cNvSpPr/>
      </xdr:nvSpPr>
      <xdr:spPr>
        <a:xfrm>
          <a:off x="19904710" y="1094132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56804</xdr:rowOff>
    </xdr:from>
    <xdr:ext cx="469744" cy="259045"/>
    <xdr:sp macro="" textlink="">
      <xdr:nvSpPr>
        <xdr:cNvPr id="700" name="【学校施設】&#10;一人当たり面積該当値テキスト">
          <a:extLst>
            <a:ext uri="{FF2B5EF4-FFF2-40B4-BE49-F238E27FC236}">
              <a16:creationId xmlns:a16="http://schemas.microsoft.com/office/drawing/2014/main" id="{CA55D57C-CE9A-4537-9CB2-04F666A50E4F}"/>
            </a:ext>
          </a:extLst>
        </xdr:cNvPr>
        <xdr:cNvSpPr txBox="1"/>
      </xdr:nvSpPr>
      <xdr:spPr>
        <a:xfrm>
          <a:off x="19985990" y="10861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145143</xdr:rowOff>
    </xdr:from>
    <xdr:to>
      <xdr:col>112</xdr:col>
      <xdr:colOff>38100</xdr:colOff>
      <xdr:row>64</xdr:row>
      <xdr:rowOff>75293</xdr:rowOff>
    </xdr:to>
    <xdr:sp macro="" textlink="">
      <xdr:nvSpPr>
        <xdr:cNvPr id="701" name="楕円 700">
          <a:extLst>
            <a:ext uri="{FF2B5EF4-FFF2-40B4-BE49-F238E27FC236}">
              <a16:creationId xmlns:a16="http://schemas.microsoft.com/office/drawing/2014/main" id="{38DD3901-AD44-4D78-8B85-179AB8B78A9C}"/>
            </a:ext>
          </a:extLst>
        </xdr:cNvPr>
        <xdr:cNvSpPr/>
      </xdr:nvSpPr>
      <xdr:spPr>
        <a:xfrm>
          <a:off x="19161760" y="1094458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21227</xdr:rowOff>
    </xdr:from>
    <xdr:to>
      <xdr:col>116</xdr:col>
      <xdr:colOff>63500</xdr:colOff>
      <xdr:row>64</xdr:row>
      <xdr:rowOff>24493</xdr:rowOff>
    </xdr:to>
    <xdr:cxnSp macro="">
      <xdr:nvCxnSpPr>
        <xdr:cNvPr id="702" name="直線コネクタ 701">
          <a:extLst>
            <a:ext uri="{FF2B5EF4-FFF2-40B4-BE49-F238E27FC236}">
              <a16:creationId xmlns:a16="http://schemas.microsoft.com/office/drawing/2014/main" id="{22E4485A-6490-4FB2-A118-59B45C3148A2}"/>
            </a:ext>
          </a:extLst>
        </xdr:cNvPr>
        <xdr:cNvCxnSpPr/>
      </xdr:nvCxnSpPr>
      <xdr:spPr>
        <a:xfrm flipV="1">
          <a:off x="19204940" y="10990217"/>
          <a:ext cx="7429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138612</xdr:rowOff>
    </xdr:from>
    <xdr:to>
      <xdr:col>107</xdr:col>
      <xdr:colOff>101600</xdr:colOff>
      <xdr:row>64</xdr:row>
      <xdr:rowOff>68762</xdr:rowOff>
    </xdr:to>
    <xdr:sp macro="" textlink="">
      <xdr:nvSpPr>
        <xdr:cNvPr id="703" name="楕円 702">
          <a:extLst>
            <a:ext uri="{FF2B5EF4-FFF2-40B4-BE49-F238E27FC236}">
              <a16:creationId xmlns:a16="http://schemas.microsoft.com/office/drawing/2014/main" id="{3B93EAAE-2B40-4B33-BB69-8AE581CBFDC5}"/>
            </a:ext>
          </a:extLst>
        </xdr:cNvPr>
        <xdr:cNvSpPr/>
      </xdr:nvSpPr>
      <xdr:spPr>
        <a:xfrm>
          <a:off x="18345150" y="109361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17962</xdr:rowOff>
    </xdr:from>
    <xdr:to>
      <xdr:col>111</xdr:col>
      <xdr:colOff>177800</xdr:colOff>
      <xdr:row>64</xdr:row>
      <xdr:rowOff>24493</xdr:rowOff>
    </xdr:to>
    <xdr:cxnSp macro="">
      <xdr:nvCxnSpPr>
        <xdr:cNvPr id="704" name="直線コネクタ 703">
          <a:extLst>
            <a:ext uri="{FF2B5EF4-FFF2-40B4-BE49-F238E27FC236}">
              <a16:creationId xmlns:a16="http://schemas.microsoft.com/office/drawing/2014/main" id="{1236AEE8-6BCC-4359-965B-56C0BDD705EA}"/>
            </a:ext>
          </a:extLst>
        </xdr:cNvPr>
        <xdr:cNvCxnSpPr/>
      </xdr:nvCxnSpPr>
      <xdr:spPr>
        <a:xfrm>
          <a:off x="18399760" y="1099457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132080</xdr:rowOff>
    </xdr:from>
    <xdr:to>
      <xdr:col>102</xdr:col>
      <xdr:colOff>165100</xdr:colOff>
      <xdr:row>64</xdr:row>
      <xdr:rowOff>62230</xdr:rowOff>
    </xdr:to>
    <xdr:sp macro="" textlink="">
      <xdr:nvSpPr>
        <xdr:cNvPr id="705" name="楕円 704">
          <a:extLst>
            <a:ext uri="{FF2B5EF4-FFF2-40B4-BE49-F238E27FC236}">
              <a16:creationId xmlns:a16="http://schemas.microsoft.com/office/drawing/2014/main" id="{8B81188C-285B-49E3-BAF9-4200D68F33FF}"/>
            </a:ext>
          </a:extLst>
        </xdr:cNvPr>
        <xdr:cNvSpPr/>
      </xdr:nvSpPr>
      <xdr:spPr>
        <a:xfrm>
          <a:off x="17547590" y="109372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11430</xdr:rowOff>
    </xdr:from>
    <xdr:to>
      <xdr:col>107</xdr:col>
      <xdr:colOff>50800</xdr:colOff>
      <xdr:row>64</xdr:row>
      <xdr:rowOff>17962</xdr:rowOff>
    </xdr:to>
    <xdr:cxnSp macro="">
      <xdr:nvCxnSpPr>
        <xdr:cNvPr id="706" name="直線コネクタ 705">
          <a:extLst>
            <a:ext uri="{FF2B5EF4-FFF2-40B4-BE49-F238E27FC236}">
              <a16:creationId xmlns:a16="http://schemas.microsoft.com/office/drawing/2014/main" id="{E7F0C421-15DF-4D8B-A963-17B792406CDA}"/>
            </a:ext>
          </a:extLst>
        </xdr:cNvPr>
        <xdr:cNvCxnSpPr/>
      </xdr:nvCxnSpPr>
      <xdr:spPr>
        <a:xfrm>
          <a:off x="17602200" y="10988040"/>
          <a:ext cx="79756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117384</xdr:rowOff>
    </xdr:from>
    <xdr:to>
      <xdr:col>98</xdr:col>
      <xdr:colOff>38100</xdr:colOff>
      <xdr:row>64</xdr:row>
      <xdr:rowOff>47534</xdr:rowOff>
    </xdr:to>
    <xdr:sp macro="" textlink="">
      <xdr:nvSpPr>
        <xdr:cNvPr id="707" name="楕円 706">
          <a:extLst>
            <a:ext uri="{FF2B5EF4-FFF2-40B4-BE49-F238E27FC236}">
              <a16:creationId xmlns:a16="http://schemas.microsoft.com/office/drawing/2014/main" id="{6450934B-3025-49FB-87E2-78F99E3EFB80}"/>
            </a:ext>
          </a:extLst>
        </xdr:cNvPr>
        <xdr:cNvSpPr/>
      </xdr:nvSpPr>
      <xdr:spPr>
        <a:xfrm>
          <a:off x="16761460" y="1091873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168184</xdr:rowOff>
    </xdr:from>
    <xdr:to>
      <xdr:col>102</xdr:col>
      <xdr:colOff>114300</xdr:colOff>
      <xdr:row>64</xdr:row>
      <xdr:rowOff>11430</xdr:rowOff>
    </xdr:to>
    <xdr:cxnSp macro="">
      <xdr:nvCxnSpPr>
        <xdr:cNvPr id="708" name="直線コネクタ 707">
          <a:extLst>
            <a:ext uri="{FF2B5EF4-FFF2-40B4-BE49-F238E27FC236}">
              <a16:creationId xmlns:a16="http://schemas.microsoft.com/office/drawing/2014/main" id="{7E3A4C87-7E92-4949-B120-3C419B4FB710}"/>
            </a:ext>
          </a:extLst>
        </xdr:cNvPr>
        <xdr:cNvCxnSpPr/>
      </xdr:nvCxnSpPr>
      <xdr:spPr>
        <a:xfrm>
          <a:off x="16804640" y="10973344"/>
          <a:ext cx="79756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709" name="n_1aveValue【学校施設】&#10;一人当たり面積">
          <a:extLst>
            <a:ext uri="{FF2B5EF4-FFF2-40B4-BE49-F238E27FC236}">
              <a16:creationId xmlns:a16="http://schemas.microsoft.com/office/drawing/2014/main" id="{D1937986-B5D4-4F1F-B8B3-C8AB189402BE}"/>
            </a:ext>
          </a:extLst>
        </xdr:cNvPr>
        <xdr:cNvSpPr txBox="1"/>
      </xdr:nvSpPr>
      <xdr:spPr>
        <a:xfrm>
          <a:off x="18982132" y="1025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710" name="n_2aveValue【学校施設】&#10;一人当たり面積">
          <a:extLst>
            <a:ext uri="{FF2B5EF4-FFF2-40B4-BE49-F238E27FC236}">
              <a16:creationId xmlns:a16="http://schemas.microsoft.com/office/drawing/2014/main" id="{758ED0FF-EB46-407B-A203-1EE23CE119CB}"/>
            </a:ext>
          </a:extLst>
        </xdr:cNvPr>
        <xdr:cNvSpPr txBox="1"/>
      </xdr:nvSpPr>
      <xdr:spPr>
        <a:xfrm>
          <a:off x="18182032" y="1011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711" name="n_3aveValue【学校施設】&#10;一人当たり面積">
          <a:extLst>
            <a:ext uri="{FF2B5EF4-FFF2-40B4-BE49-F238E27FC236}">
              <a16:creationId xmlns:a16="http://schemas.microsoft.com/office/drawing/2014/main" id="{5AE9E8BE-E2EE-4433-AA75-0E91DBFC502C}"/>
            </a:ext>
          </a:extLst>
        </xdr:cNvPr>
        <xdr:cNvSpPr txBox="1"/>
      </xdr:nvSpPr>
      <xdr:spPr>
        <a:xfrm>
          <a:off x="17384472" y="10078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712" name="n_4aveValue【学校施設】&#10;一人当たり面積">
          <a:extLst>
            <a:ext uri="{FF2B5EF4-FFF2-40B4-BE49-F238E27FC236}">
              <a16:creationId xmlns:a16="http://schemas.microsoft.com/office/drawing/2014/main" id="{7B168106-DA10-4485-B54D-FC270FD2E358}"/>
            </a:ext>
          </a:extLst>
        </xdr:cNvPr>
        <xdr:cNvSpPr txBox="1"/>
      </xdr:nvSpPr>
      <xdr:spPr>
        <a:xfrm>
          <a:off x="16588817" y="1007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66420</xdr:rowOff>
    </xdr:from>
    <xdr:ext cx="469744" cy="259045"/>
    <xdr:sp macro="" textlink="">
      <xdr:nvSpPr>
        <xdr:cNvPr id="713" name="n_1mainValue【学校施設】&#10;一人当たり面積">
          <a:extLst>
            <a:ext uri="{FF2B5EF4-FFF2-40B4-BE49-F238E27FC236}">
              <a16:creationId xmlns:a16="http://schemas.microsoft.com/office/drawing/2014/main" id="{BF7464F5-889E-4C27-A6BF-74436AEB5A60}"/>
            </a:ext>
          </a:extLst>
        </xdr:cNvPr>
        <xdr:cNvSpPr txBox="1"/>
      </xdr:nvSpPr>
      <xdr:spPr>
        <a:xfrm>
          <a:off x="18982132" y="11037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59889</xdr:rowOff>
    </xdr:from>
    <xdr:ext cx="469744" cy="259045"/>
    <xdr:sp macro="" textlink="">
      <xdr:nvSpPr>
        <xdr:cNvPr id="714" name="n_2mainValue【学校施設】&#10;一人当たり面積">
          <a:extLst>
            <a:ext uri="{FF2B5EF4-FFF2-40B4-BE49-F238E27FC236}">
              <a16:creationId xmlns:a16="http://schemas.microsoft.com/office/drawing/2014/main" id="{C7ECE955-1E4D-4F19-B841-F3034C214C96}"/>
            </a:ext>
          </a:extLst>
        </xdr:cNvPr>
        <xdr:cNvSpPr txBox="1"/>
      </xdr:nvSpPr>
      <xdr:spPr>
        <a:xfrm>
          <a:off x="18182032" y="1102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53357</xdr:rowOff>
    </xdr:from>
    <xdr:ext cx="469744" cy="259045"/>
    <xdr:sp macro="" textlink="">
      <xdr:nvSpPr>
        <xdr:cNvPr id="715" name="n_3mainValue【学校施設】&#10;一人当たり面積">
          <a:extLst>
            <a:ext uri="{FF2B5EF4-FFF2-40B4-BE49-F238E27FC236}">
              <a16:creationId xmlns:a16="http://schemas.microsoft.com/office/drawing/2014/main" id="{073466BC-C9C3-40B5-9DED-69505A6C60ED}"/>
            </a:ext>
          </a:extLst>
        </xdr:cNvPr>
        <xdr:cNvSpPr txBox="1"/>
      </xdr:nvSpPr>
      <xdr:spPr>
        <a:xfrm>
          <a:off x="17384472"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38661</xdr:rowOff>
    </xdr:from>
    <xdr:ext cx="469744" cy="259045"/>
    <xdr:sp macro="" textlink="">
      <xdr:nvSpPr>
        <xdr:cNvPr id="716" name="n_4mainValue【学校施設】&#10;一人当たり面積">
          <a:extLst>
            <a:ext uri="{FF2B5EF4-FFF2-40B4-BE49-F238E27FC236}">
              <a16:creationId xmlns:a16="http://schemas.microsoft.com/office/drawing/2014/main" id="{0786778C-BE47-4484-9433-169723F79089}"/>
            </a:ext>
          </a:extLst>
        </xdr:cNvPr>
        <xdr:cNvSpPr txBox="1"/>
      </xdr:nvSpPr>
      <xdr:spPr>
        <a:xfrm>
          <a:off x="16588817" y="1101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ED4D39C8-98EA-4874-9C15-FD995739AD97}"/>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AA1AAE71-847D-4AF4-B83E-F74B20E5CC9C}"/>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87DE95FE-D2A3-4423-8C70-4C8E21718D23}"/>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B5EE56B-79D7-43A3-AC5E-C71427E4D916}"/>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23AC0F1D-8A0F-476C-89AD-219A5EC08764}"/>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F0A9D040-64B3-4548-B96E-6A1074E0346C}"/>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13973413-A151-4461-9474-85EF90D74AE6}"/>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543B5D0D-F98C-4228-AE56-0083DCBFC77D}"/>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197EDC9D-3349-4993-904F-B1DC58139342}"/>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04B25C98-94E0-424B-992A-9159B5DDB12D}"/>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AA04C5C4-E1E5-4945-937E-2D28F5C3BAED}"/>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8" name="直線コネクタ 727">
          <a:extLst>
            <a:ext uri="{FF2B5EF4-FFF2-40B4-BE49-F238E27FC236}">
              <a16:creationId xmlns:a16="http://schemas.microsoft.com/office/drawing/2014/main" id="{4B8CEB8C-04ED-497F-9BC1-44C3674A123C}"/>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9" name="テキスト ボックス 728">
          <a:extLst>
            <a:ext uri="{FF2B5EF4-FFF2-40B4-BE49-F238E27FC236}">
              <a16:creationId xmlns:a16="http://schemas.microsoft.com/office/drawing/2014/main" id="{799B65CC-49A1-4957-A86B-5F6B957AA676}"/>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0" name="直線コネクタ 729">
          <a:extLst>
            <a:ext uri="{FF2B5EF4-FFF2-40B4-BE49-F238E27FC236}">
              <a16:creationId xmlns:a16="http://schemas.microsoft.com/office/drawing/2014/main" id="{BF2512C2-F2D3-4ADA-8C15-4CC62EFE658D}"/>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1" name="テキスト ボックス 730">
          <a:extLst>
            <a:ext uri="{FF2B5EF4-FFF2-40B4-BE49-F238E27FC236}">
              <a16:creationId xmlns:a16="http://schemas.microsoft.com/office/drawing/2014/main" id="{F62A3F0C-E35F-4BED-BFBC-6461BA89E795}"/>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2" name="直線コネクタ 731">
          <a:extLst>
            <a:ext uri="{FF2B5EF4-FFF2-40B4-BE49-F238E27FC236}">
              <a16:creationId xmlns:a16="http://schemas.microsoft.com/office/drawing/2014/main" id="{263DCC81-F7D0-4CCD-AAE4-F0FC925A8C6A}"/>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3" name="テキスト ボックス 732">
          <a:extLst>
            <a:ext uri="{FF2B5EF4-FFF2-40B4-BE49-F238E27FC236}">
              <a16:creationId xmlns:a16="http://schemas.microsoft.com/office/drawing/2014/main" id="{90A06AB8-23D7-4813-B3D8-97117B6CE879}"/>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4" name="直線コネクタ 733">
          <a:extLst>
            <a:ext uri="{FF2B5EF4-FFF2-40B4-BE49-F238E27FC236}">
              <a16:creationId xmlns:a16="http://schemas.microsoft.com/office/drawing/2014/main" id="{27EB65A8-C696-4AB8-AD23-81E688DEF669}"/>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5" name="テキスト ボックス 734">
          <a:extLst>
            <a:ext uri="{FF2B5EF4-FFF2-40B4-BE49-F238E27FC236}">
              <a16:creationId xmlns:a16="http://schemas.microsoft.com/office/drawing/2014/main" id="{2923575D-38C4-476B-BE13-DD560E25A218}"/>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6" name="直線コネクタ 735">
          <a:extLst>
            <a:ext uri="{FF2B5EF4-FFF2-40B4-BE49-F238E27FC236}">
              <a16:creationId xmlns:a16="http://schemas.microsoft.com/office/drawing/2014/main" id="{1F0F36E7-3D59-4454-A983-BE56078880B7}"/>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7" name="テキスト ボックス 736">
          <a:extLst>
            <a:ext uri="{FF2B5EF4-FFF2-40B4-BE49-F238E27FC236}">
              <a16:creationId xmlns:a16="http://schemas.microsoft.com/office/drawing/2014/main" id="{396CCF5F-2A61-4132-9245-CCD8EA317030}"/>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a:extLst>
            <a:ext uri="{FF2B5EF4-FFF2-40B4-BE49-F238E27FC236}">
              <a16:creationId xmlns:a16="http://schemas.microsoft.com/office/drawing/2014/main" id="{55962314-37E5-478B-9269-080AFA798C55}"/>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9" name="テキスト ボックス 738">
          <a:extLst>
            <a:ext uri="{FF2B5EF4-FFF2-40B4-BE49-F238E27FC236}">
              <a16:creationId xmlns:a16="http://schemas.microsoft.com/office/drawing/2014/main" id="{CD9ECA86-CD18-4310-B322-C581A25E5774}"/>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a:extLst>
            <a:ext uri="{FF2B5EF4-FFF2-40B4-BE49-F238E27FC236}">
              <a16:creationId xmlns:a16="http://schemas.microsoft.com/office/drawing/2014/main" id="{C68A11E7-8272-4872-8C61-5472F467B579}"/>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741" name="直線コネクタ 740">
          <a:extLst>
            <a:ext uri="{FF2B5EF4-FFF2-40B4-BE49-F238E27FC236}">
              <a16:creationId xmlns:a16="http://schemas.microsoft.com/office/drawing/2014/main" id="{8508C909-E70F-4512-B4B9-513A3C4EB638}"/>
            </a:ext>
          </a:extLst>
        </xdr:cNvPr>
        <xdr:cNvCxnSpPr/>
      </xdr:nvCxnSpPr>
      <xdr:spPr>
        <a:xfrm flipV="1">
          <a:off x="14703424" y="1329309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2" name="【児童館】&#10;有形固定資産減価償却率最小値テキスト">
          <a:extLst>
            <a:ext uri="{FF2B5EF4-FFF2-40B4-BE49-F238E27FC236}">
              <a16:creationId xmlns:a16="http://schemas.microsoft.com/office/drawing/2014/main" id="{F935076F-F3DD-4648-8FC5-D08F5D7702A9}"/>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3" name="直線コネクタ 742">
          <a:extLst>
            <a:ext uri="{FF2B5EF4-FFF2-40B4-BE49-F238E27FC236}">
              <a16:creationId xmlns:a16="http://schemas.microsoft.com/office/drawing/2014/main" id="{E1DA7026-0100-4E3C-81A6-1DE23A049115}"/>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744" name="【児童館】&#10;有形固定資産減価償却率最大値テキスト">
          <a:extLst>
            <a:ext uri="{FF2B5EF4-FFF2-40B4-BE49-F238E27FC236}">
              <a16:creationId xmlns:a16="http://schemas.microsoft.com/office/drawing/2014/main" id="{25FF7DC9-69EF-415C-BE8C-A470F6858A38}"/>
            </a:ext>
          </a:extLst>
        </xdr:cNvPr>
        <xdr:cNvSpPr txBox="1"/>
      </xdr:nvSpPr>
      <xdr:spPr>
        <a:xfrm>
          <a:off x="14742160" y="1307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745" name="直線コネクタ 744">
          <a:extLst>
            <a:ext uri="{FF2B5EF4-FFF2-40B4-BE49-F238E27FC236}">
              <a16:creationId xmlns:a16="http://schemas.microsoft.com/office/drawing/2014/main" id="{02E6910F-4EBE-4423-80B0-E7F4BFD13A71}"/>
            </a:ext>
          </a:extLst>
        </xdr:cNvPr>
        <xdr:cNvCxnSpPr/>
      </xdr:nvCxnSpPr>
      <xdr:spPr>
        <a:xfrm>
          <a:off x="14611350" y="1329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746" name="【児童館】&#10;有形固定資産減価償却率平均値テキスト">
          <a:extLst>
            <a:ext uri="{FF2B5EF4-FFF2-40B4-BE49-F238E27FC236}">
              <a16:creationId xmlns:a16="http://schemas.microsoft.com/office/drawing/2014/main" id="{72DAE6FE-7D3B-4022-8CC0-91B77F12EE86}"/>
            </a:ext>
          </a:extLst>
        </xdr:cNvPr>
        <xdr:cNvSpPr txBox="1"/>
      </xdr:nvSpPr>
      <xdr:spPr>
        <a:xfrm>
          <a:off x="1474216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747" name="フローチャート: 判断 746">
          <a:extLst>
            <a:ext uri="{FF2B5EF4-FFF2-40B4-BE49-F238E27FC236}">
              <a16:creationId xmlns:a16="http://schemas.microsoft.com/office/drawing/2014/main" id="{5FBA7214-6C21-4434-BED7-DB7749A0BFCC}"/>
            </a:ext>
          </a:extLst>
        </xdr:cNvPr>
        <xdr:cNvSpPr/>
      </xdr:nvSpPr>
      <xdr:spPr>
        <a:xfrm>
          <a:off x="14649450" y="139852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748" name="フローチャート: 判断 747">
          <a:extLst>
            <a:ext uri="{FF2B5EF4-FFF2-40B4-BE49-F238E27FC236}">
              <a16:creationId xmlns:a16="http://schemas.microsoft.com/office/drawing/2014/main" id="{BFDCF9FD-E473-4E2E-AF7C-7071FA91AFE4}"/>
            </a:ext>
          </a:extLst>
        </xdr:cNvPr>
        <xdr:cNvSpPr/>
      </xdr:nvSpPr>
      <xdr:spPr>
        <a:xfrm>
          <a:off x="13887450" y="1397952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749" name="フローチャート: 判断 748">
          <a:extLst>
            <a:ext uri="{FF2B5EF4-FFF2-40B4-BE49-F238E27FC236}">
              <a16:creationId xmlns:a16="http://schemas.microsoft.com/office/drawing/2014/main" id="{C3BB4883-0628-441F-A8C9-323F7E0FF378}"/>
            </a:ext>
          </a:extLst>
        </xdr:cNvPr>
        <xdr:cNvSpPr/>
      </xdr:nvSpPr>
      <xdr:spPr>
        <a:xfrm>
          <a:off x="13089890" y="1400238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750" name="フローチャート: 判断 749">
          <a:extLst>
            <a:ext uri="{FF2B5EF4-FFF2-40B4-BE49-F238E27FC236}">
              <a16:creationId xmlns:a16="http://schemas.microsoft.com/office/drawing/2014/main" id="{E765BA26-E1A3-4119-8F54-2A862518B267}"/>
            </a:ext>
          </a:extLst>
        </xdr:cNvPr>
        <xdr:cNvSpPr/>
      </xdr:nvSpPr>
      <xdr:spPr>
        <a:xfrm>
          <a:off x="12303760" y="139795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751" name="フローチャート: 判断 750">
          <a:extLst>
            <a:ext uri="{FF2B5EF4-FFF2-40B4-BE49-F238E27FC236}">
              <a16:creationId xmlns:a16="http://schemas.microsoft.com/office/drawing/2014/main" id="{F97AC2B8-BD38-4B88-9CD2-C35A5CFA5262}"/>
            </a:ext>
          </a:extLst>
        </xdr:cNvPr>
        <xdr:cNvSpPr/>
      </xdr:nvSpPr>
      <xdr:spPr>
        <a:xfrm>
          <a:off x="11487150" y="139814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97FDA45D-31E6-4C14-A7EC-5FDC4895AA61}"/>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7163F8FA-53CD-4A08-B7DF-946D095C5351}"/>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8FBF3B0B-F877-41C1-A7CC-B8701130ABAC}"/>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522CD405-61C1-4137-AEC5-C4A91923A3F1}"/>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323AB0C0-0A8C-46F9-9896-236CFC0133E8}"/>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120650</xdr:rowOff>
    </xdr:from>
    <xdr:to>
      <xdr:col>85</xdr:col>
      <xdr:colOff>177800</xdr:colOff>
      <xdr:row>84</xdr:row>
      <xdr:rowOff>50800</xdr:rowOff>
    </xdr:to>
    <xdr:sp macro="" textlink="">
      <xdr:nvSpPr>
        <xdr:cNvPr id="757" name="楕円 756">
          <a:extLst>
            <a:ext uri="{FF2B5EF4-FFF2-40B4-BE49-F238E27FC236}">
              <a16:creationId xmlns:a16="http://schemas.microsoft.com/office/drawing/2014/main" id="{FB6A6251-203B-4582-8E68-AB7E0E1B9C8E}"/>
            </a:ext>
          </a:extLst>
        </xdr:cNvPr>
        <xdr:cNvSpPr/>
      </xdr:nvSpPr>
      <xdr:spPr>
        <a:xfrm>
          <a:off x="14649450" y="143529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99077</xdr:rowOff>
    </xdr:from>
    <xdr:ext cx="405111" cy="259045"/>
    <xdr:sp macro="" textlink="">
      <xdr:nvSpPr>
        <xdr:cNvPr id="758" name="【児童館】&#10;有形固定資産減価償却率該当値テキスト">
          <a:extLst>
            <a:ext uri="{FF2B5EF4-FFF2-40B4-BE49-F238E27FC236}">
              <a16:creationId xmlns:a16="http://schemas.microsoft.com/office/drawing/2014/main" id="{2DB04558-1B68-43E2-90AE-D4B12CD06332}"/>
            </a:ext>
          </a:extLst>
        </xdr:cNvPr>
        <xdr:cNvSpPr txBox="1"/>
      </xdr:nvSpPr>
      <xdr:spPr>
        <a:xfrm>
          <a:off x="14742160" y="1432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88264</xdr:rowOff>
    </xdr:from>
    <xdr:to>
      <xdr:col>81</xdr:col>
      <xdr:colOff>101600</xdr:colOff>
      <xdr:row>84</xdr:row>
      <xdr:rowOff>18414</xdr:rowOff>
    </xdr:to>
    <xdr:sp macro="" textlink="">
      <xdr:nvSpPr>
        <xdr:cNvPr id="759" name="楕円 758">
          <a:extLst>
            <a:ext uri="{FF2B5EF4-FFF2-40B4-BE49-F238E27FC236}">
              <a16:creationId xmlns:a16="http://schemas.microsoft.com/office/drawing/2014/main" id="{6B70906A-6D88-43DD-A82E-534A7BF24040}"/>
            </a:ext>
          </a:extLst>
        </xdr:cNvPr>
        <xdr:cNvSpPr/>
      </xdr:nvSpPr>
      <xdr:spPr>
        <a:xfrm>
          <a:off x="13887450" y="143224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139064</xdr:rowOff>
    </xdr:from>
    <xdr:to>
      <xdr:col>85</xdr:col>
      <xdr:colOff>127000</xdr:colOff>
      <xdr:row>84</xdr:row>
      <xdr:rowOff>0</xdr:rowOff>
    </xdr:to>
    <xdr:cxnSp macro="">
      <xdr:nvCxnSpPr>
        <xdr:cNvPr id="760" name="直線コネクタ 759">
          <a:extLst>
            <a:ext uri="{FF2B5EF4-FFF2-40B4-BE49-F238E27FC236}">
              <a16:creationId xmlns:a16="http://schemas.microsoft.com/office/drawing/2014/main" id="{840BC490-74EB-4033-97B8-C64F54B00EF7}"/>
            </a:ext>
          </a:extLst>
        </xdr:cNvPr>
        <xdr:cNvCxnSpPr/>
      </xdr:nvCxnSpPr>
      <xdr:spPr>
        <a:xfrm>
          <a:off x="13942060" y="14365604"/>
          <a:ext cx="762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48261</xdr:rowOff>
    </xdr:from>
    <xdr:to>
      <xdr:col>76</xdr:col>
      <xdr:colOff>165100</xdr:colOff>
      <xdr:row>83</xdr:row>
      <xdr:rowOff>149861</xdr:rowOff>
    </xdr:to>
    <xdr:sp macro="" textlink="">
      <xdr:nvSpPr>
        <xdr:cNvPr id="761" name="楕円 760">
          <a:extLst>
            <a:ext uri="{FF2B5EF4-FFF2-40B4-BE49-F238E27FC236}">
              <a16:creationId xmlns:a16="http://schemas.microsoft.com/office/drawing/2014/main" id="{D8A7F1D1-4FC6-49E3-9047-FF7042675D80}"/>
            </a:ext>
          </a:extLst>
        </xdr:cNvPr>
        <xdr:cNvSpPr/>
      </xdr:nvSpPr>
      <xdr:spPr>
        <a:xfrm>
          <a:off x="13089890" y="1428051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99061</xdr:rowOff>
    </xdr:from>
    <xdr:to>
      <xdr:col>81</xdr:col>
      <xdr:colOff>50800</xdr:colOff>
      <xdr:row>83</xdr:row>
      <xdr:rowOff>139064</xdr:rowOff>
    </xdr:to>
    <xdr:cxnSp macro="">
      <xdr:nvCxnSpPr>
        <xdr:cNvPr id="762" name="直線コネクタ 761">
          <a:extLst>
            <a:ext uri="{FF2B5EF4-FFF2-40B4-BE49-F238E27FC236}">
              <a16:creationId xmlns:a16="http://schemas.microsoft.com/office/drawing/2014/main" id="{B2E580A7-AB00-4C4C-8E6F-0E9E976B0B93}"/>
            </a:ext>
          </a:extLst>
        </xdr:cNvPr>
        <xdr:cNvCxnSpPr/>
      </xdr:nvCxnSpPr>
      <xdr:spPr>
        <a:xfrm>
          <a:off x="13144500" y="14325601"/>
          <a:ext cx="79756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71120</xdr:rowOff>
    </xdr:from>
    <xdr:to>
      <xdr:col>72</xdr:col>
      <xdr:colOff>38100</xdr:colOff>
      <xdr:row>84</xdr:row>
      <xdr:rowOff>1270</xdr:rowOff>
    </xdr:to>
    <xdr:sp macro="" textlink="">
      <xdr:nvSpPr>
        <xdr:cNvPr id="763" name="楕円 762">
          <a:extLst>
            <a:ext uri="{FF2B5EF4-FFF2-40B4-BE49-F238E27FC236}">
              <a16:creationId xmlns:a16="http://schemas.microsoft.com/office/drawing/2014/main" id="{5D0026B5-8D16-4F8C-9F67-FD2913738870}"/>
            </a:ext>
          </a:extLst>
        </xdr:cNvPr>
        <xdr:cNvSpPr/>
      </xdr:nvSpPr>
      <xdr:spPr>
        <a:xfrm>
          <a:off x="12303760" y="142995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99061</xdr:rowOff>
    </xdr:from>
    <xdr:to>
      <xdr:col>76</xdr:col>
      <xdr:colOff>114300</xdr:colOff>
      <xdr:row>83</xdr:row>
      <xdr:rowOff>121920</xdr:rowOff>
    </xdr:to>
    <xdr:cxnSp macro="">
      <xdr:nvCxnSpPr>
        <xdr:cNvPr id="764" name="直線コネクタ 763">
          <a:extLst>
            <a:ext uri="{FF2B5EF4-FFF2-40B4-BE49-F238E27FC236}">
              <a16:creationId xmlns:a16="http://schemas.microsoft.com/office/drawing/2014/main" id="{CD41886B-22E0-43CE-B560-6A1F7E1553AE}"/>
            </a:ext>
          </a:extLst>
        </xdr:cNvPr>
        <xdr:cNvCxnSpPr/>
      </xdr:nvCxnSpPr>
      <xdr:spPr>
        <a:xfrm flipV="1">
          <a:off x="12346940" y="14325601"/>
          <a:ext cx="797560" cy="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76836</xdr:rowOff>
    </xdr:from>
    <xdr:to>
      <xdr:col>67</xdr:col>
      <xdr:colOff>101600</xdr:colOff>
      <xdr:row>84</xdr:row>
      <xdr:rowOff>6986</xdr:rowOff>
    </xdr:to>
    <xdr:sp macro="" textlink="">
      <xdr:nvSpPr>
        <xdr:cNvPr id="765" name="楕円 764">
          <a:extLst>
            <a:ext uri="{FF2B5EF4-FFF2-40B4-BE49-F238E27FC236}">
              <a16:creationId xmlns:a16="http://schemas.microsoft.com/office/drawing/2014/main" id="{E3311F42-279F-4CE5-9195-5884C22DD00E}"/>
            </a:ext>
          </a:extLst>
        </xdr:cNvPr>
        <xdr:cNvSpPr/>
      </xdr:nvSpPr>
      <xdr:spPr>
        <a:xfrm>
          <a:off x="11487150" y="143071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121920</xdr:rowOff>
    </xdr:from>
    <xdr:to>
      <xdr:col>71</xdr:col>
      <xdr:colOff>177800</xdr:colOff>
      <xdr:row>83</xdr:row>
      <xdr:rowOff>127636</xdr:rowOff>
    </xdr:to>
    <xdr:cxnSp macro="">
      <xdr:nvCxnSpPr>
        <xdr:cNvPr id="766" name="直線コネクタ 765">
          <a:extLst>
            <a:ext uri="{FF2B5EF4-FFF2-40B4-BE49-F238E27FC236}">
              <a16:creationId xmlns:a16="http://schemas.microsoft.com/office/drawing/2014/main" id="{864F6FD7-44C4-41F2-8BCE-01BE3361C80A}"/>
            </a:ext>
          </a:extLst>
        </xdr:cNvPr>
        <xdr:cNvCxnSpPr/>
      </xdr:nvCxnSpPr>
      <xdr:spPr>
        <a:xfrm flipV="1">
          <a:off x="11541760" y="14354175"/>
          <a:ext cx="80518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767" name="n_1aveValue【児童館】&#10;有形固定資産減価償却率">
          <a:extLst>
            <a:ext uri="{FF2B5EF4-FFF2-40B4-BE49-F238E27FC236}">
              <a16:creationId xmlns:a16="http://schemas.microsoft.com/office/drawing/2014/main" id="{93BC573F-E145-45B8-AA27-9D83E7C8FD3A}"/>
            </a:ext>
          </a:extLst>
        </xdr:cNvPr>
        <xdr:cNvSpPr txBox="1"/>
      </xdr:nvSpPr>
      <xdr:spPr>
        <a:xfrm>
          <a:off x="1373823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768" name="n_2aveValue【児童館】&#10;有形固定資産減価償却率">
          <a:extLst>
            <a:ext uri="{FF2B5EF4-FFF2-40B4-BE49-F238E27FC236}">
              <a16:creationId xmlns:a16="http://schemas.microsoft.com/office/drawing/2014/main" id="{773C502B-C428-49D0-BCF9-324BCB51D26E}"/>
            </a:ext>
          </a:extLst>
        </xdr:cNvPr>
        <xdr:cNvSpPr txBox="1"/>
      </xdr:nvSpPr>
      <xdr:spPr>
        <a:xfrm>
          <a:off x="12957184" y="13773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42563</xdr:rowOff>
    </xdr:from>
    <xdr:ext cx="405111" cy="259045"/>
    <xdr:sp macro="" textlink="">
      <xdr:nvSpPr>
        <xdr:cNvPr id="769" name="n_3aveValue【児童館】&#10;有形固定資産減価償却率">
          <a:extLst>
            <a:ext uri="{FF2B5EF4-FFF2-40B4-BE49-F238E27FC236}">
              <a16:creationId xmlns:a16="http://schemas.microsoft.com/office/drawing/2014/main" id="{FFAF7D39-7E1F-4DB9-B3DB-DDCF714D3606}"/>
            </a:ext>
          </a:extLst>
        </xdr:cNvPr>
        <xdr:cNvSpPr txBox="1"/>
      </xdr:nvSpPr>
      <xdr:spPr>
        <a:xfrm>
          <a:off x="12171054" y="13760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36847</xdr:rowOff>
    </xdr:from>
    <xdr:ext cx="405111" cy="259045"/>
    <xdr:sp macro="" textlink="">
      <xdr:nvSpPr>
        <xdr:cNvPr id="770" name="n_4aveValue【児童館】&#10;有形固定資産減価償却率">
          <a:extLst>
            <a:ext uri="{FF2B5EF4-FFF2-40B4-BE49-F238E27FC236}">
              <a16:creationId xmlns:a16="http://schemas.microsoft.com/office/drawing/2014/main" id="{7BAAD38F-D477-4F26-B360-F34A7248506A}"/>
            </a:ext>
          </a:extLst>
        </xdr:cNvPr>
        <xdr:cNvSpPr txBox="1"/>
      </xdr:nvSpPr>
      <xdr:spPr>
        <a:xfrm>
          <a:off x="113544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9541</xdr:rowOff>
    </xdr:from>
    <xdr:ext cx="405111" cy="259045"/>
    <xdr:sp macro="" textlink="">
      <xdr:nvSpPr>
        <xdr:cNvPr id="771" name="n_1mainValue【児童館】&#10;有形固定資産減価償却率">
          <a:extLst>
            <a:ext uri="{FF2B5EF4-FFF2-40B4-BE49-F238E27FC236}">
              <a16:creationId xmlns:a16="http://schemas.microsoft.com/office/drawing/2014/main" id="{938B64C3-5192-4CE5-87CA-D2CB0149C9CA}"/>
            </a:ext>
          </a:extLst>
        </xdr:cNvPr>
        <xdr:cNvSpPr txBox="1"/>
      </xdr:nvSpPr>
      <xdr:spPr>
        <a:xfrm>
          <a:off x="13738234" y="14413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140988</xdr:rowOff>
    </xdr:from>
    <xdr:ext cx="405111" cy="259045"/>
    <xdr:sp macro="" textlink="">
      <xdr:nvSpPr>
        <xdr:cNvPr id="772" name="n_2mainValue【児童館】&#10;有形固定資産減価償却率">
          <a:extLst>
            <a:ext uri="{FF2B5EF4-FFF2-40B4-BE49-F238E27FC236}">
              <a16:creationId xmlns:a16="http://schemas.microsoft.com/office/drawing/2014/main" id="{D333D917-3A95-4005-A293-2AEEB1C5228F}"/>
            </a:ext>
          </a:extLst>
        </xdr:cNvPr>
        <xdr:cNvSpPr txBox="1"/>
      </xdr:nvSpPr>
      <xdr:spPr>
        <a:xfrm>
          <a:off x="12957184" y="1436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163847</xdr:rowOff>
    </xdr:from>
    <xdr:ext cx="405111" cy="259045"/>
    <xdr:sp macro="" textlink="">
      <xdr:nvSpPr>
        <xdr:cNvPr id="773" name="n_3mainValue【児童館】&#10;有形固定資産減価償却率">
          <a:extLst>
            <a:ext uri="{FF2B5EF4-FFF2-40B4-BE49-F238E27FC236}">
              <a16:creationId xmlns:a16="http://schemas.microsoft.com/office/drawing/2014/main" id="{0F4B1497-2668-4C5C-8889-FB8067CB8AF4}"/>
            </a:ext>
          </a:extLst>
        </xdr:cNvPr>
        <xdr:cNvSpPr txBox="1"/>
      </xdr:nvSpPr>
      <xdr:spPr>
        <a:xfrm>
          <a:off x="12171054" y="1439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169563</xdr:rowOff>
    </xdr:from>
    <xdr:ext cx="405111" cy="259045"/>
    <xdr:sp macro="" textlink="">
      <xdr:nvSpPr>
        <xdr:cNvPr id="774" name="n_4mainValue【児童館】&#10;有形固定資産減価償却率">
          <a:extLst>
            <a:ext uri="{FF2B5EF4-FFF2-40B4-BE49-F238E27FC236}">
              <a16:creationId xmlns:a16="http://schemas.microsoft.com/office/drawing/2014/main" id="{EA668881-DE8D-417E-9E93-92088BD89882}"/>
            </a:ext>
          </a:extLst>
        </xdr:cNvPr>
        <xdr:cNvSpPr txBox="1"/>
      </xdr:nvSpPr>
      <xdr:spPr>
        <a:xfrm>
          <a:off x="11354444" y="14403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924CF5FD-8DC6-4ED8-ABE2-8D4931448EDF}"/>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9E2F3F50-6091-47A5-BEA6-CF55867787B4}"/>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4422545A-2205-4A86-B775-C0A5AA83D9FA}"/>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703D24D7-DCF4-4896-BDF7-6D2AA4A82D4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E1A5981C-608B-422D-8D64-9FEA4C4B7620}"/>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ABA6D5CD-4202-4021-84B6-0582B19D7B2E}"/>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3F2896AB-0DE6-47A4-8761-416EB61C0EE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9E73554B-2332-4D2D-A345-CF4E6D118215}"/>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8669CBCF-D485-4A97-B6C8-7A0AE2D163B2}"/>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00A44747-3BA4-4C9E-9F5B-FE9D5BA60007}"/>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5" name="直線コネクタ 784">
          <a:extLst>
            <a:ext uri="{FF2B5EF4-FFF2-40B4-BE49-F238E27FC236}">
              <a16:creationId xmlns:a16="http://schemas.microsoft.com/office/drawing/2014/main" id="{4441A1A2-7590-4793-B3BB-9028F8E5CD1F}"/>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6" name="テキスト ボックス 785">
          <a:extLst>
            <a:ext uri="{FF2B5EF4-FFF2-40B4-BE49-F238E27FC236}">
              <a16:creationId xmlns:a16="http://schemas.microsoft.com/office/drawing/2014/main" id="{CAC49B5B-8360-42B5-A4FA-68E77F226773}"/>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7" name="直線コネクタ 786">
          <a:extLst>
            <a:ext uri="{FF2B5EF4-FFF2-40B4-BE49-F238E27FC236}">
              <a16:creationId xmlns:a16="http://schemas.microsoft.com/office/drawing/2014/main" id="{0463D45E-6D62-4527-A2BC-15196DF8BA1B}"/>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8" name="テキスト ボックス 787">
          <a:extLst>
            <a:ext uri="{FF2B5EF4-FFF2-40B4-BE49-F238E27FC236}">
              <a16:creationId xmlns:a16="http://schemas.microsoft.com/office/drawing/2014/main" id="{AB9BFCA4-C958-42F7-908E-82D383E89DC4}"/>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9" name="直線コネクタ 788">
          <a:extLst>
            <a:ext uri="{FF2B5EF4-FFF2-40B4-BE49-F238E27FC236}">
              <a16:creationId xmlns:a16="http://schemas.microsoft.com/office/drawing/2014/main" id="{46289DCF-2BB3-4C7B-9199-EF03CAA4D9BA}"/>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0" name="テキスト ボックス 789">
          <a:extLst>
            <a:ext uri="{FF2B5EF4-FFF2-40B4-BE49-F238E27FC236}">
              <a16:creationId xmlns:a16="http://schemas.microsoft.com/office/drawing/2014/main" id="{A8320451-B02B-4DCA-91E7-F14AF527A3BD}"/>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1" name="直線コネクタ 790">
          <a:extLst>
            <a:ext uri="{FF2B5EF4-FFF2-40B4-BE49-F238E27FC236}">
              <a16:creationId xmlns:a16="http://schemas.microsoft.com/office/drawing/2014/main" id="{ECE8A4E7-F3D2-465A-A364-9951FFEDE426}"/>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2" name="テキスト ボックス 791">
          <a:extLst>
            <a:ext uri="{FF2B5EF4-FFF2-40B4-BE49-F238E27FC236}">
              <a16:creationId xmlns:a16="http://schemas.microsoft.com/office/drawing/2014/main" id="{2A90A79E-FFE4-4D2E-9A27-54568E61E6A3}"/>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3" name="直線コネクタ 792">
          <a:extLst>
            <a:ext uri="{FF2B5EF4-FFF2-40B4-BE49-F238E27FC236}">
              <a16:creationId xmlns:a16="http://schemas.microsoft.com/office/drawing/2014/main" id="{52F60663-16C1-4E9A-8E45-80E7229EED43}"/>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4" name="テキスト ボックス 793">
          <a:extLst>
            <a:ext uri="{FF2B5EF4-FFF2-40B4-BE49-F238E27FC236}">
              <a16:creationId xmlns:a16="http://schemas.microsoft.com/office/drawing/2014/main" id="{C07DC879-F11F-430F-B2F6-21ABE032FEE9}"/>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a:extLst>
            <a:ext uri="{FF2B5EF4-FFF2-40B4-BE49-F238E27FC236}">
              <a16:creationId xmlns:a16="http://schemas.microsoft.com/office/drawing/2014/main" id="{B50FB9E3-B402-489E-A6BE-7895542CCD3F}"/>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a:extLst>
            <a:ext uri="{FF2B5EF4-FFF2-40B4-BE49-F238E27FC236}">
              <a16:creationId xmlns:a16="http://schemas.microsoft.com/office/drawing/2014/main" id="{91DC0061-8148-4818-89A9-0DCF0A02D12C}"/>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児童館】&#10;一人当たり面積グラフ枠">
          <a:extLst>
            <a:ext uri="{FF2B5EF4-FFF2-40B4-BE49-F238E27FC236}">
              <a16:creationId xmlns:a16="http://schemas.microsoft.com/office/drawing/2014/main" id="{4EA65BE1-9475-4A03-96E2-3805709751FB}"/>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798" name="直線コネクタ 797">
          <a:extLst>
            <a:ext uri="{FF2B5EF4-FFF2-40B4-BE49-F238E27FC236}">
              <a16:creationId xmlns:a16="http://schemas.microsoft.com/office/drawing/2014/main" id="{53C73949-4441-45AF-A701-926E8552302C}"/>
            </a:ext>
          </a:extLst>
        </xdr:cNvPr>
        <xdr:cNvCxnSpPr/>
      </xdr:nvCxnSpPr>
      <xdr:spPr>
        <a:xfrm flipV="1">
          <a:off x="19947254" y="1325499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99" name="【児童館】&#10;一人当たり面積最小値テキスト">
          <a:extLst>
            <a:ext uri="{FF2B5EF4-FFF2-40B4-BE49-F238E27FC236}">
              <a16:creationId xmlns:a16="http://schemas.microsoft.com/office/drawing/2014/main" id="{AF733B14-7623-45D1-BD88-1D331277EA01}"/>
            </a:ext>
          </a:extLst>
        </xdr:cNvPr>
        <xdr:cNvSpPr txBox="1"/>
      </xdr:nvSpPr>
      <xdr:spPr>
        <a:xfrm>
          <a:off x="19985990"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800" name="直線コネクタ 799">
          <a:extLst>
            <a:ext uri="{FF2B5EF4-FFF2-40B4-BE49-F238E27FC236}">
              <a16:creationId xmlns:a16="http://schemas.microsoft.com/office/drawing/2014/main" id="{4330B6B4-5BF7-41CA-AB4B-8BE73E4A7B11}"/>
            </a:ext>
          </a:extLst>
        </xdr:cNvPr>
        <xdr:cNvCxnSpPr/>
      </xdr:nvCxnSpPr>
      <xdr:spPr>
        <a:xfrm>
          <a:off x="19885660" y="1482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801" name="【児童館】&#10;一人当たり面積最大値テキスト">
          <a:extLst>
            <a:ext uri="{FF2B5EF4-FFF2-40B4-BE49-F238E27FC236}">
              <a16:creationId xmlns:a16="http://schemas.microsoft.com/office/drawing/2014/main" id="{8C4DF436-CDE5-4A34-BFD7-4A27BDC38FEC}"/>
            </a:ext>
          </a:extLst>
        </xdr:cNvPr>
        <xdr:cNvSpPr txBox="1"/>
      </xdr:nvSpPr>
      <xdr:spPr>
        <a:xfrm>
          <a:off x="19985990" y="13035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802" name="直線コネクタ 801">
          <a:extLst>
            <a:ext uri="{FF2B5EF4-FFF2-40B4-BE49-F238E27FC236}">
              <a16:creationId xmlns:a16="http://schemas.microsoft.com/office/drawing/2014/main" id="{66A38D2E-F342-49C2-BF16-3A33C3F4C93D}"/>
            </a:ext>
          </a:extLst>
        </xdr:cNvPr>
        <xdr:cNvCxnSpPr/>
      </xdr:nvCxnSpPr>
      <xdr:spPr>
        <a:xfrm>
          <a:off x="19885660" y="13254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803" name="【児童館】&#10;一人当たり面積平均値テキスト">
          <a:extLst>
            <a:ext uri="{FF2B5EF4-FFF2-40B4-BE49-F238E27FC236}">
              <a16:creationId xmlns:a16="http://schemas.microsoft.com/office/drawing/2014/main" id="{34DEA542-23EE-4103-B8A5-548BDD39EB35}"/>
            </a:ext>
          </a:extLst>
        </xdr:cNvPr>
        <xdr:cNvSpPr txBox="1"/>
      </xdr:nvSpPr>
      <xdr:spPr>
        <a:xfrm>
          <a:off x="19985990" y="14162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804" name="フローチャート: 判断 803">
          <a:extLst>
            <a:ext uri="{FF2B5EF4-FFF2-40B4-BE49-F238E27FC236}">
              <a16:creationId xmlns:a16="http://schemas.microsoft.com/office/drawing/2014/main" id="{82F1F2A6-E406-4ECE-B632-F3507B276420}"/>
            </a:ext>
          </a:extLst>
        </xdr:cNvPr>
        <xdr:cNvSpPr/>
      </xdr:nvSpPr>
      <xdr:spPr>
        <a:xfrm>
          <a:off x="19904710" y="143148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805" name="フローチャート: 判断 804">
          <a:extLst>
            <a:ext uri="{FF2B5EF4-FFF2-40B4-BE49-F238E27FC236}">
              <a16:creationId xmlns:a16="http://schemas.microsoft.com/office/drawing/2014/main" id="{10CEA0DC-59E9-4C15-A78C-65C7D5809D22}"/>
            </a:ext>
          </a:extLst>
        </xdr:cNvPr>
        <xdr:cNvSpPr/>
      </xdr:nvSpPr>
      <xdr:spPr>
        <a:xfrm>
          <a:off x="19161760" y="143148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06" name="フローチャート: 判断 805">
          <a:extLst>
            <a:ext uri="{FF2B5EF4-FFF2-40B4-BE49-F238E27FC236}">
              <a16:creationId xmlns:a16="http://schemas.microsoft.com/office/drawing/2014/main" id="{7AEE7BF0-5C04-492F-B2F0-AB534EA3F023}"/>
            </a:ext>
          </a:extLst>
        </xdr:cNvPr>
        <xdr:cNvSpPr/>
      </xdr:nvSpPr>
      <xdr:spPr>
        <a:xfrm>
          <a:off x="18345150" y="143529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807" name="フローチャート: 判断 806">
          <a:extLst>
            <a:ext uri="{FF2B5EF4-FFF2-40B4-BE49-F238E27FC236}">
              <a16:creationId xmlns:a16="http://schemas.microsoft.com/office/drawing/2014/main" id="{59C538DD-454E-421C-841E-3D695D7263F5}"/>
            </a:ext>
          </a:extLst>
        </xdr:cNvPr>
        <xdr:cNvSpPr/>
      </xdr:nvSpPr>
      <xdr:spPr>
        <a:xfrm>
          <a:off x="17547590" y="143910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808" name="フローチャート: 判断 807">
          <a:extLst>
            <a:ext uri="{FF2B5EF4-FFF2-40B4-BE49-F238E27FC236}">
              <a16:creationId xmlns:a16="http://schemas.microsoft.com/office/drawing/2014/main" id="{39FC2DE7-56ED-4128-A1E9-E9828AC3991E}"/>
            </a:ext>
          </a:extLst>
        </xdr:cNvPr>
        <xdr:cNvSpPr/>
      </xdr:nvSpPr>
      <xdr:spPr>
        <a:xfrm>
          <a:off x="16761460" y="143529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7D551A3B-2499-460B-93CE-67A552068F0D}"/>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EC9654D1-F870-4031-A5D0-FAB3BCD04F8A}"/>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BBC8A2BB-AEEA-43B0-A98A-6A2B58D86D93}"/>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538A32FD-CBD6-45AD-8366-DA3506B5345B}"/>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0F8ADB15-68BB-4820-BCED-47C1A5679722}"/>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14" name="楕円 813">
          <a:extLst>
            <a:ext uri="{FF2B5EF4-FFF2-40B4-BE49-F238E27FC236}">
              <a16:creationId xmlns:a16="http://schemas.microsoft.com/office/drawing/2014/main" id="{7CB38EE0-5110-4095-B248-B6386E3A4B13}"/>
            </a:ext>
          </a:extLst>
        </xdr:cNvPr>
        <xdr:cNvSpPr/>
      </xdr:nvSpPr>
      <xdr:spPr>
        <a:xfrm>
          <a:off x="19904710" y="146958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15" name="【児童館】&#10;一人当たり面積該当値テキスト">
          <a:extLst>
            <a:ext uri="{FF2B5EF4-FFF2-40B4-BE49-F238E27FC236}">
              <a16:creationId xmlns:a16="http://schemas.microsoft.com/office/drawing/2014/main" id="{500AEDB5-9F0C-4C27-928F-DF9C398B88E7}"/>
            </a:ext>
          </a:extLst>
        </xdr:cNvPr>
        <xdr:cNvSpPr txBox="1"/>
      </xdr:nvSpPr>
      <xdr:spPr>
        <a:xfrm>
          <a:off x="199859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16" name="楕円 815">
          <a:extLst>
            <a:ext uri="{FF2B5EF4-FFF2-40B4-BE49-F238E27FC236}">
              <a16:creationId xmlns:a16="http://schemas.microsoft.com/office/drawing/2014/main" id="{9DC1D177-E075-4F99-91F6-7B31409C0EDC}"/>
            </a:ext>
          </a:extLst>
        </xdr:cNvPr>
        <xdr:cNvSpPr/>
      </xdr:nvSpPr>
      <xdr:spPr>
        <a:xfrm>
          <a:off x="19161760" y="146958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17" name="直線コネクタ 816">
          <a:extLst>
            <a:ext uri="{FF2B5EF4-FFF2-40B4-BE49-F238E27FC236}">
              <a16:creationId xmlns:a16="http://schemas.microsoft.com/office/drawing/2014/main" id="{8C22E1AF-C0CE-4E45-87E2-6B157553A83B}"/>
            </a:ext>
          </a:extLst>
        </xdr:cNvPr>
        <xdr:cNvCxnSpPr/>
      </xdr:nvCxnSpPr>
      <xdr:spPr>
        <a:xfrm>
          <a:off x="19204940" y="147447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18" name="楕円 817">
          <a:extLst>
            <a:ext uri="{FF2B5EF4-FFF2-40B4-BE49-F238E27FC236}">
              <a16:creationId xmlns:a16="http://schemas.microsoft.com/office/drawing/2014/main" id="{CBA2B073-1E61-4808-A7AB-032FFAFDA001}"/>
            </a:ext>
          </a:extLst>
        </xdr:cNvPr>
        <xdr:cNvSpPr/>
      </xdr:nvSpPr>
      <xdr:spPr>
        <a:xfrm>
          <a:off x="18345150" y="146958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19" name="直線コネクタ 818">
          <a:extLst>
            <a:ext uri="{FF2B5EF4-FFF2-40B4-BE49-F238E27FC236}">
              <a16:creationId xmlns:a16="http://schemas.microsoft.com/office/drawing/2014/main" id="{C40E12CD-4C4A-4C0D-B5A9-9501AFF93C8C}"/>
            </a:ext>
          </a:extLst>
        </xdr:cNvPr>
        <xdr:cNvCxnSpPr/>
      </xdr:nvCxnSpPr>
      <xdr:spPr>
        <a:xfrm>
          <a:off x="18399760" y="147447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20" name="楕円 819">
          <a:extLst>
            <a:ext uri="{FF2B5EF4-FFF2-40B4-BE49-F238E27FC236}">
              <a16:creationId xmlns:a16="http://schemas.microsoft.com/office/drawing/2014/main" id="{727AEF1A-5EFF-4B96-A3F2-80699E5D0F3B}"/>
            </a:ext>
          </a:extLst>
        </xdr:cNvPr>
        <xdr:cNvSpPr/>
      </xdr:nvSpPr>
      <xdr:spPr>
        <a:xfrm>
          <a:off x="17547590" y="146958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21" name="直線コネクタ 820">
          <a:extLst>
            <a:ext uri="{FF2B5EF4-FFF2-40B4-BE49-F238E27FC236}">
              <a16:creationId xmlns:a16="http://schemas.microsoft.com/office/drawing/2014/main" id="{AFBA7C3F-4837-41F0-9849-7B774D5253EE}"/>
            </a:ext>
          </a:extLst>
        </xdr:cNvPr>
        <xdr:cNvCxnSpPr/>
      </xdr:nvCxnSpPr>
      <xdr:spPr>
        <a:xfrm>
          <a:off x="17602200" y="147447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22" name="楕円 821">
          <a:extLst>
            <a:ext uri="{FF2B5EF4-FFF2-40B4-BE49-F238E27FC236}">
              <a16:creationId xmlns:a16="http://schemas.microsoft.com/office/drawing/2014/main" id="{8D07654F-78E4-48AA-A3C4-B61C564EEE0B}"/>
            </a:ext>
          </a:extLst>
        </xdr:cNvPr>
        <xdr:cNvSpPr/>
      </xdr:nvSpPr>
      <xdr:spPr>
        <a:xfrm>
          <a:off x="16761460" y="146958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23" name="直線コネクタ 822">
          <a:extLst>
            <a:ext uri="{FF2B5EF4-FFF2-40B4-BE49-F238E27FC236}">
              <a16:creationId xmlns:a16="http://schemas.microsoft.com/office/drawing/2014/main" id="{8B36498A-A743-46E1-A991-9510B3D59F90}"/>
            </a:ext>
          </a:extLst>
        </xdr:cNvPr>
        <xdr:cNvCxnSpPr/>
      </xdr:nvCxnSpPr>
      <xdr:spPr>
        <a:xfrm>
          <a:off x="16804640" y="147447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29227</xdr:rowOff>
    </xdr:from>
    <xdr:ext cx="469744" cy="259045"/>
    <xdr:sp macro="" textlink="">
      <xdr:nvSpPr>
        <xdr:cNvPr id="824" name="n_1aveValue【児童館】&#10;一人当たり面積">
          <a:extLst>
            <a:ext uri="{FF2B5EF4-FFF2-40B4-BE49-F238E27FC236}">
              <a16:creationId xmlns:a16="http://schemas.microsoft.com/office/drawing/2014/main" id="{DFA12B1E-6932-4FC8-BE7C-55770219F9E6}"/>
            </a:ext>
          </a:extLst>
        </xdr:cNvPr>
        <xdr:cNvSpPr txBox="1"/>
      </xdr:nvSpPr>
      <xdr:spPr>
        <a:xfrm>
          <a:off x="18982132" y="1408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25" name="n_2aveValue【児童館】&#10;一人当たり面積">
          <a:extLst>
            <a:ext uri="{FF2B5EF4-FFF2-40B4-BE49-F238E27FC236}">
              <a16:creationId xmlns:a16="http://schemas.microsoft.com/office/drawing/2014/main" id="{15718CEF-B359-404E-9A91-0E50013B0612}"/>
            </a:ext>
          </a:extLst>
        </xdr:cNvPr>
        <xdr:cNvSpPr txBox="1"/>
      </xdr:nvSpPr>
      <xdr:spPr>
        <a:xfrm>
          <a:off x="1818203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826" name="n_3aveValue【児童館】&#10;一人当たり面積">
          <a:extLst>
            <a:ext uri="{FF2B5EF4-FFF2-40B4-BE49-F238E27FC236}">
              <a16:creationId xmlns:a16="http://schemas.microsoft.com/office/drawing/2014/main" id="{4DCA87CB-F970-4A6B-B7C3-24E7B1696CBF}"/>
            </a:ext>
          </a:extLst>
        </xdr:cNvPr>
        <xdr:cNvSpPr txBox="1"/>
      </xdr:nvSpPr>
      <xdr:spPr>
        <a:xfrm>
          <a:off x="17384472" y="141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827" name="n_4aveValue【児童館】&#10;一人当たり面積">
          <a:extLst>
            <a:ext uri="{FF2B5EF4-FFF2-40B4-BE49-F238E27FC236}">
              <a16:creationId xmlns:a16="http://schemas.microsoft.com/office/drawing/2014/main" id="{7622900B-79B6-445D-83D7-588308F06260}"/>
            </a:ext>
          </a:extLst>
        </xdr:cNvPr>
        <xdr:cNvSpPr txBox="1"/>
      </xdr:nvSpPr>
      <xdr:spPr>
        <a:xfrm>
          <a:off x="1658881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28" name="n_1mainValue【児童館】&#10;一人当たり面積">
          <a:extLst>
            <a:ext uri="{FF2B5EF4-FFF2-40B4-BE49-F238E27FC236}">
              <a16:creationId xmlns:a16="http://schemas.microsoft.com/office/drawing/2014/main" id="{78343734-5A45-4760-BE54-B8AA180C0FAF}"/>
            </a:ext>
          </a:extLst>
        </xdr:cNvPr>
        <xdr:cNvSpPr txBox="1"/>
      </xdr:nvSpPr>
      <xdr:spPr>
        <a:xfrm>
          <a:off x="18982132"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29" name="n_2mainValue【児童館】&#10;一人当たり面積">
          <a:extLst>
            <a:ext uri="{FF2B5EF4-FFF2-40B4-BE49-F238E27FC236}">
              <a16:creationId xmlns:a16="http://schemas.microsoft.com/office/drawing/2014/main" id="{A1C32507-36A0-4E3A-8941-27FDF74955B6}"/>
            </a:ext>
          </a:extLst>
        </xdr:cNvPr>
        <xdr:cNvSpPr txBox="1"/>
      </xdr:nvSpPr>
      <xdr:spPr>
        <a:xfrm>
          <a:off x="18182032"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30" name="n_3mainValue【児童館】&#10;一人当たり面積">
          <a:extLst>
            <a:ext uri="{FF2B5EF4-FFF2-40B4-BE49-F238E27FC236}">
              <a16:creationId xmlns:a16="http://schemas.microsoft.com/office/drawing/2014/main" id="{542C7EF2-D5B7-460B-99D8-4EF2DDCE321E}"/>
            </a:ext>
          </a:extLst>
        </xdr:cNvPr>
        <xdr:cNvSpPr txBox="1"/>
      </xdr:nvSpPr>
      <xdr:spPr>
        <a:xfrm>
          <a:off x="17384472"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31" name="n_4mainValue【児童館】&#10;一人当たり面積">
          <a:extLst>
            <a:ext uri="{FF2B5EF4-FFF2-40B4-BE49-F238E27FC236}">
              <a16:creationId xmlns:a16="http://schemas.microsoft.com/office/drawing/2014/main" id="{3C3CE857-A158-40E8-BD68-1879C019FB9B}"/>
            </a:ext>
          </a:extLst>
        </xdr:cNvPr>
        <xdr:cNvSpPr txBox="1"/>
      </xdr:nvSpPr>
      <xdr:spPr>
        <a:xfrm>
          <a:off x="16588817"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a:extLst>
            <a:ext uri="{FF2B5EF4-FFF2-40B4-BE49-F238E27FC236}">
              <a16:creationId xmlns:a16="http://schemas.microsoft.com/office/drawing/2014/main" id="{780CC554-5A4B-4AC3-BA8B-A3008E669469}"/>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a:extLst>
            <a:ext uri="{FF2B5EF4-FFF2-40B4-BE49-F238E27FC236}">
              <a16:creationId xmlns:a16="http://schemas.microsoft.com/office/drawing/2014/main" id="{0128C938-8E53-461F-AA18-E5872D29B20B}"/>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a:extLst>
            <a:ext uri="{FF2B5EF4-FFF2-40B4-BE49-F238E27FC236}">
              <a16:creationId xmlns:a16="http://schemas.microsoft.com/office/drawing/2014/main" id="{DFAD529C-DC14-47E3-B146-D25F9874BE5D}"/>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a:extLst>
            <a:ext uri="{FF2B5EF4-FFF2-40B4-BE49-F238E27FC236}">
              <a16:creationId xmlns:a16="http://schemas.microsoft.com/office/drawing/2014/main" id="{8EF43E0A-D29D-4A1E-87CE-9EA188CE3514}"/>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a:extLst>
            <a:ext uri="{FF2B5EF4-FFF2-40B4-BE49-F238E27FC236}">
              <a16:creationId xmlns:a16="http://schemas.microsoft.com/office/drawing/2014/main" id="{D2922CA2-6A3B-435F-A4DA-A31CD959700C}"/>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a:extLst>
            <a:ext uri="{FF2B5EF4-FFF2-40B4-BE49-F238E27FC236}">
              <a16:creationId xmlns:a16="http://schemas.microsoft.com/office/drawing/2014/main" id="{4E8B32A6-E257-4C99-874A-415DFAEEB197}"/>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a:extLst>
            <a:ext uri="{FF2B5EF4-FFF2-40B4-BE49-F238E27FC236}">
              <a16:creationId xmlns:a16="http://schemas.microsoft.com/office/drawing/2014/main" id="{46538372-9244-4431-94B2-6003D7FC222F}"/>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a:extLst>
            <a:ext uri="{FF2B5EF4-FFF2-40B4-BE49-F238E27FC236}">
              <a16:creationId xmlns:a16="http://schemas.microsoft.com/office/drawing/2014/main" id="{829AA1B0-6557-4221-AF60-612BA40E3AF6}"/>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a:extLst>
            <a:ext uri="{FF2B5EF4-FFF2-40B4-BE49-F238E27FC236}">
              <a16:creationId xmlns:a16="http://schemas.microsoft.com/office/drawing/2014/main" id="{F893420D-2D21-4108-AE5C-4437CCDD9767}"/>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a:extLst>
            <a:ext uri="{FF2B5EF4-FFF2-40B4-BE49-F238E27FC236}">
              <a16:creationId xmlns:a16="http://schemas.microsoft.com/office/drawing/2014/main" id="{3408C728-B3BA-4EEB-9522-5532648BD06B}"/>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a:extLst>
            <a:ext uri="{FF2B5EF4-FFF2-40B4-BE49-F238E27FC236}">
              <a16:creationId xmlns:a16="http://schemas.microsoft.com/office/drawing/2014/main" id="{1323E0E2-05F9-4291-A853-1AFFE3014EC1}"/>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843" name="直線コネクタ 842">
          <a:extLst>
            <a:ext uri="{FF2B5EF4-FFF2-40B4-BE49-F238E27FC236}">
              <a16:creationId xmlns:a16="http://schemas.microsoft.com/office/drawing/2014/main" id="{50B522B7-C4ED-4B1A-85FB-E005B84B7F46}"/>
            </a:ext>
          </a:extLst>
        </xdr:cNvPr>
        <xdr:cNvCxnSpPr/>
      </xdr:nvCxnSpPr>
      <xdr:spPr>
        <a:xfrm>
          <a:off x="1120394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844" name="テキスト ボックス 843">
          <a:extLst>
            <a:ext uri="{FF2B5EF4-FFF2-40B4-BE49-F238E27FC236}">
              <a16:creationId xmlns:a16="http://schemas.microsoft.com/office/drawing/2014/main" id="{E2B45ACD-3C5D-4164-968E-AED37B461234}"/>
            </a:ext>
          </a:extLst>
        </xdr:cNvPr>
        <xdr:cNvSpPr txBox="1"/>
      </xdr:nvSpPr>
      <xdr:spPr>
        <a:xfrm>
          <a:off x="1080153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845" name="直線コネクタ 844">
          <a:extLst>
            <a:ext uri="{FF2B5EF4-FFF2-40B4-BE49-F238E27FC236}">
              <a16:creationId xmlns:a16="http://schemas.microsoft.com/office/drawing/2014/main" id="{F9080F39-C7E7-4C70-933D-ACEAF5B7DC26}"/>
            </a:ext>
          </a:extLst>
        </xdr:cNvPr>
        <xdr:cNvCxnSpPr/>
      </xdr:nvCxnSpPr>
      <xdr:spPr>
        <a:xfrm>
          <a:off x="1120394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846" name="テキスト ボックス 845">
          <a:extLst>
            <a:ext uri="{FF2B5EF4-FFF2-40B4-BE49-F238E27FC236}">
              <a16:creationId xmlns:a16="http://schemas.microsoft.com/office/drawing/2014/main" id="{95C7EE10-DE75-440D-B277-AF46BA43075F}"/>
            </a:ext>
          </a:extLst>
        </xdr:cNvPr>
        <xdr:cNvSpPr txBox="1"/>
      </xdr:nvSpPr>
      <xdr:spPr>
        <a:xfrm>
          <a:off x="10842791" y="1799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847" name="直線コネクタ 846">
          <a:extLst>
            <a:ext uri="{FF2B5EF4-FFF2-40B4-BE49-F238E27FC236}">
              <a16:creationId xmlns:a16="http://schemas.microsoft.com/office/drawing/2014/main" id="{66D41A58-856A-4E52-A478-9D414DB41FAD}"/>
            </a:ext>
          </a:extLst>
        </xdr:cNvPr>
        <xdr:cNvCxnSpPr/>
      </xdr:nvCxnSpPr>
      <xdr:spPr>
        <a:xfrm>
          <a:off x="1120394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848" name="テキスト ボックス 847">
          <a:extLst>
            <a:ext uri="{FF2B5EF4-FFF2-40B4-BE49-F238E27FC236}">
              <a16:creationId xmlns:a16="http://schemas.microsoft.com/office/drawing/2014/main" id="{9CD33CC4-7C9A-46E7-8C8E-4D6E4C2015A2}"/>
            </a:ext>
          </a:extLst>
        </xdr:cNvPr>
        <xdr:cNvSpPr txBox="1"/>
      </xdr:nvSpPr>
      <xdr:spPr>
        <a:xfrm>
          <a:off x="10842791" y="1753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849" name="直線コネクタ 848">
          <a:extLst>
            <a:ext uri="{FF2B5EF4-FFF2-40B4-BE49-F238E27FC236}">
              <a16:creationId xmlns:a16="http://schemas.microsoft.com/office/drawing/2014/main" id="{FFBF4683-68C3-4590-8D52-43791825FA90}"/>
            </a:ext>
          </a:extLst>
        </xdr:cNvPr>
        <xdr:cNvCxnSpPr/>
      </xdr:nvCxnSpPr>
      <xdr:spPr>
        <a:xfrm>
          <a:off x="1120394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850" name="テキスト ボックス 849">
          <a:extLst>
            <a:ext uri="{FF2B5EF4-FFF2-40B4-BE49-F238E27FC236}">
              <a16:creationId xmlns:a16="http://schemas.microsoft.com/office/drawing/2014/main" id="{7AFB3DA4-1DDA-40DC-87DA-427C6B1C91CC}"/>
            </a:ext>
          </a:extLst>
        </xdr:cNvPr>
        <xdr:cNvSpPr txBox="1"/>
      </xdr:nvSpPr>
      <xdr:spPr>
        <a:xfrm>
          <a:off x="10842791" y="1707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E9C428A4-3405-4E12-9C19-AFF83CF667C5}"/>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52" name="テキスト ボックス 851">
          <a:extLst>
            <a:ext uri="{FF2B5EF4-FFF2-40B4-BE49-F238E27FC236}">
              <a16:creationId xmlns:a16="http://schemas.microsoft.com/office/drawing/2014/main" id="{2E307D5B-31E3-416E-9B36-81BB0FA685AA}"/>
            </a:ext>
          </a:extLst>
        </xdr:cNvPr>
        <xdr:cNvSpPr txBox="1"/>
      </xdr:nvSpPr>
      <xdr:spPr>
        <a:xfrm>
          <a:off x="10842791" y="1662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公民館】&#10;有形固定資産減価償却率グラフ枠">
          <a:extLst>
            <a:ext uri="{FF2B5EF4-FFF2-40B4-BE49-F238E27FC236}">
              <a16:creationId xmlns:a16="http://schemas.microsoft.com/office/drawing/2014/main" id="{9E4DD78E-A5B3-4AF4-86E8-C6675FBC94DC}"/>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854" name="直線コネクタ 853">
          <a:extLst>
            <a:ext uri="{FF2B5EF4-FFF2-40B4-BE49-F238E27FC236}">
              <a16:creationId xmlns:a16="http://schemas.microsoft.com/office/drawing/2014/main" id="{906C1ACA-5591-4A48-AB41-2B065B8B00DC}"/>
            </a:ext>
          </a:extLst>
        </xdr:cNvPr>
        <xdr:cNvCxnSpPr/>
      </xdr:nvCxnSpPr>
      <xdr:spPr>
        <a:xfrm flipV="1">
          <a:off x="14703424" y="17154525"/>
          <a:ext cx="0" cy="1322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855" name="【公民館】&#10;有形固定資産減価償却率最小値テキスト">
          <a:extLst>
            <a:ext uri="{FF2B5EF4-FFF2-40B4-BE49-F238E27FC236}">
              <a16:creationId xmlns:a16="http://schemas.microsoft.com/office/drawing/2014/main" id="{017CF24C-42C9-485C-95D5-6B2E7839A4D3}"/>
            </a:ext>
          </a:extLst>
        </xdr:cNvPr>
        <xdr:cNvSpPr txBox="1"/>
      </xdr:nvSpPr>
      <xdr:spPr>
        <a:xfrm>
          <a:off x="14742160" y="18480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856" name="直線コネクタ 855">
          <a:extLst>
            <a:ext uri="{FF2B5EF4-FFF2-40B4-BE49-F238E27FC236}">
              <a16:creationId xmlns:a16="http://schemas.microsoft.com/office/drawing/2014/main" id="{76828515-55E8-4F8F-8DA5-6667D08D1EE6}"/>
            </a:ext>
          </a:extLst>
        </xdr:cNvPr>
        <xdr:cNvCxnSpPr/>
      </xdr:nvCxnSpPr>
      <xdr:spPr>
        <a:xfrm>
          <a:off x="14611350" y="18476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857" name="【公民館】&#10;有形固定資産減価償却率最大値テキスト">
          <a:extLst>
            <a:ext uri="{FF2B5EF4-FFF2-40B4-BE49-F238E27FC236}">
              <a16:creationId xmlns:a16="http://schemas.microsoft.com/office/drawing/2014/main" id="{FE2E101F-EB80-4678-A716-587DFE5E4621}"/>
            </a:ext>
          </a:extLst>
        </xdr:cNvPr>
        <xdr:cNvSpPr txBox="1"/>
      </xdr:nvSpPr>
      <xdr:spPr>
        <a:xfrm>
          <a:off x="14742160" y="1693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858" name="直線コネクタ 857">
          <a:extLst>
            <a:ext uri="{FF2B5EF4-FFF2-40B4-BE49-F238E27FC236}">
              <a16:creationId xmlns:a16="http://schemas.microsoft.com/office/drawing/2014/main" id="{CFB5DA4B-0B0C-47CC-BF77-F6220513234A}"/>
            </a:ext>
          </a:extLst>
        </xdr:cNvPr>
        <xdr:cNvCxnSpPr/>
      </xdr:nvCxnSpPr>
      <xdr:spPr>
        <a:xfrm>
          <a:off x="14611350" y="1715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84853</xdr:rowOff>
    </xdr:from>
    <xdr:ext cx="405111" cy="259045"/>
    <xdr:sp macro="" textlink="">
      <xdr:nvSpPr>
        <xdr:cNvPr id="859" name="【公民館】&#10;有形固定資産減価償却率平均値テキスト">
          <a:extLst>
            <a:ext uri="{FF2B5EF4-FFF2-40B4-BE49-F238E27FC236}">
              <a16:creationId xmlns:a16="http://schemas.microsoft.com/office/drawing/2014/main" id="{8C3AB6F2-43BF-4DE5-92FA-E13130A53322}"/>
            </a:ext>
          </a:extLst>
        </xdr:cNvPr>
        <xdr:cNvSpPr txBox="1"/>
      </xdr:nvSpPr>
      <xdr:spPr>
        <a:xfrm>
          <a:off x="14742160" y="175746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860" name="フローチャート: 判断 859">
          <a:extLst>
            <a:ext uri="{FF2B5EF4-FFF2-40B4-BE49-F238E27FC236}">
              <a16:creationId xmlns:a16="http://schemas.microsoft.com/office/drawing/2014/main" id="{FB943308-072C-4B82-A58A-155E6BDD9E77}"/>
            </a:ext>
          </a:extLst>
        </xdr:cNvPr>
        <xdr:cNvSpPr/>
      </xdr:nvSpPr>
      <xdr:spPr>
        <a:xfrm>
          <a:off x="14649450" y="1771751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861" name="フローチャート: 判断 860">
          <a:extLst>
            <a:ext uri="{FF2B5EF4-FFF2-40B4-BE49-F238E27FC236}">
              <a16:creationId xmlns:a16="http://schemas.microsoft.com/office/drawing/2014/main" id="{A7900F41-D5E9-4E6E-A2D3-A6CEA1D25931}"/>
            </a:ext>
          </a:extLst>
        </xdr:cNvPr>
        <xdr:cNvSpPr/>
      </xdr:nvSpPr>
      <xdr:spPr>
        <a:xfrm>
          <a:off x="13887450" y="1768741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862" name="フローチャート: 判断 861">
          <a:extLst>
            <a:ext uri="{FF2B5EF4-FFF2-40B4-BE49-F238E27FC236}">
              <a16:creationId xmlns:a16="http://schemas.microsoft.com/office/drawing/2014/main" id="{FB22C2A7-FD4D-421F-BB20-5EB40EDB53F2}"/>
            </a:ext>
          </a:extLst>
        </xdr:cNvPr>
        <xdr:cNvSpPr/>
      </xdr:nvSpPr>
      <xdr:spPr>
        <a:xfrm>
          <a:off x="13089890" y="1764131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863" name="フローチャート: 判断 862">
          <a:extLst>
            <a:ext uri="{FF2B5EF4-FFF2-40B4-BE49-F238E27FC236}">
              <a16:creationId xmlns:a16="http://schemas.microsoft.com/office/drawing/2014/main" id="{40FD5E0E-552E-4F3B-8F25-F6FD57B81056}"/>
            </a:ext>
          </a:extLst>
        </xdr:cNvPr>
        <xdr:cNvSpPr/>
      </xdr:nvSpPr>
      <xdr:spPr>
        <a:xfrm>
          <a:off x="12303760" y="1763255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141987</xdr:rowOff>
    </xdr:from>
    <xdr:to>
      <xdr:col>67</xdr:col>
      <xdr:colOff>101600</xdr:colOff>
      <xdr:row>103</xdr:row>
      <xdr:rowOff>72137</xdr:rowOff>
    </xdr:to>
    <xdr:sp macro="" textlink="">
      <xdr:nvSpPr>
        <xdr:cNvPr id="864" name="フローチャート: 判断 863">
          <a:extLst>
            <a:ext uri="{FF2B5EF4-FFF2-40B4-BE49-F238E27FC236}">
              <a16:creationId xmlns:a16="http://schemas.microsoft.com/office/drawing/2014/main" id="{E3F63281-F2F6-4AE3-99FF-8B3A41ADD7C7}"/>
            </a:ext>
          </a:extLst>
        </xdr:cNvPr>
        <xdr:cNvSpPr/>
      </xdr:nvSpPr>
      <xdr:spPr>
        <a:xfrm>
          <a:off x="11487150" y="1762798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34070EEC-55CE-4E41-95C1-B9E1EED786C7}"/>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4CF3835A-4E33-48B8-92C0-134120F23208}"/>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C5436DCE-A7E2-4043-8D68-8127C28D2729}"/>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D17313D2-043E-4676-BD47-1100E758CF52}"/>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337F6784-B665-4F2B-86E9-30F7A7B15857}"/>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91694</xdr:rowOff>
    </xdr:from>
    <xdr:to>
      <xdr:col>85</xdr:col>
      <xdr:colOff>177800</xdr:colOff>
      <xdr:row>104</xdr:row>
      <xdr:rowOff>21844</xdr:rowOff>
    </xdr:to>
    <xdr:sp macro="" textlink="">
      <xdr:nvSpPr>
        <xdr:cNvPr id="870" name="楕円 869">
          <a:extLst>
            <a:ext uri="{FF2B5EF4-FFF2-40B4-BE49-F238E27FC236}">
              <a16:creationId xmlns:a16="http://schemas.microsoft.com/office/drawing/2014/main" id="{BC79B0A5-1E6B-46A8-8216-8394AAAEB803}"/>
            </a:ext>
          </a:extLst>
        </xdr:cNvPr>
        <xdr:cNvSpPr/>
      </xdr:nvSpPr>
      <xdr:spPr>
        <a:xfrm>
          <a:off x="14649450" y="1775485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70121</xdr:rowOff>
    </xdr:from>
    <xdr:ext cx="405111" cy="259045"/>
    <xdr:sp macro="" textlink="">
      <xdr:nvSpPr>
        <xdr:cNvPr id="871" name="【公民館】&#10;有形固定資産減価償却率該当値テキスト">
          <a:extLst>
            <a:ext uri="{FF2B5EF4-FFF2-40B4-BE49-F238E27FC236}">
              <a16:creationId xmlns:a16="http://schemas.microsoft.com/office/drawing/2014/main" id="{47056D9A-5958-4689-B755-EE23E82EDA27}"/>
            </a:ext>
          </a:extLst>
        </xdr:cNvPr>
        <xdr:cNvSpPr txBox="1"/>
      </xdr:nvSpPr>
      <xdr:spPr>
        <a:xfrm>
          <a:off x="14742160" y="1772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43687</xdr:rowOff>
    </xdr:from>
    <xdr:to>
      <xdr:col>81</xdr:col>
      <xdr:colOff>101600</xdr:colOff>
      <xdr:row>103</xdr:row>
      <xdr:rowOff>145287</xdr:rowOff>
    </xdr:to>
    <xdr:sp macro="" textlink="">
      <xdr:nvSpPr>
        <xdr:cNvPr id="872" name="楕円 871">
          <a:extLst>
            <a:ext uri="{FF2B5EF4-FFF2-40B4-BE49-F238E27FC236}">
              <a16:creationId xmlns:a16="http://schemas.microsoft.com/office/drawing/2014/main" id="{32BF1E29-29CE-4CF4-B3E3-4CD9241F4571}"/>
            </a:ext>
          </a:extLst>
        </xdr:cNvPr>
        <xdr:cNvSpPr/>
      </xdr:nvSpPr>
      <xdr:spPr>
        <a:xfrm>
          <a:off x="13887450" y="1770494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94487</xdr:rowOff>
    </xdr:from>
    <xdr:to>
      <xdr:col>85</xdr:col>
      <xdr:colOff>127000</xdr:colOff>
      <xdr:row>103</xdr:row>
      <xdr:rowOff>142494</xdr:rowOff>
    </xdr:to>
    <xdr:cxnSp macro="">
      <xdr:nvCxnSpPr>
        <xdr:cNvPr id="873" name="直線コネクタ 872">
          <a:extLst>
            <a:ext uri="{FF2B5EF4-FFF2-40B4-BE49-F238E27FC236}">
              <a16:creationId xmlns:a16="http://schemas.microsoft.com/office/drawing/2014/main" id="{B3ECF68B-360C-4BC6-A1EE-9FC7EE4291F8}"/>
            </a:ext>
          </a:extLst>
        </xdr:cNvPr>
        <xdr:cNvCxnSpPr/>
      </xdr:nvCxnSpPr>
      <xdr:spPr>
        <a:xfrm>
          <a:off x="13942060" y="17757647"/>
          <a:ext cx="762000" cy="4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7113</xdr:rowOff>
    </xdr:from>
    <xdr:to>
      <xdr:col>76</xdr:col>
      <xdr:colOff>165100</xdr:colOff>
      <xdr:row>103</xdr:row>
      <xdr:rowOff>108713</xdr:rowOff>
    </xdr:to>
    <xdr:sp macro="" textlink="">
      <xdr:nvSpPr>
        <xdr:cNvPr id="874" name="楕円 873">
          <a:extLst>
            <a:ext uri="{FF2B5EF4-FFF2-40B4-BE49-F238E27FC236}">
              <a16:creationId xmlns:a16="http://schemas.microsoft.com/office/drawing/2014/main" id="{E53BF87F-6E0F-4FBF-BB6B-2AB911F5B4C7}"/>
            </a:ext>
          </a:extLst>
        </xdr:cNvPr>
        <xdr:cNvSpPr/>
      </xdr:nvSpPr>
      <xdr:spPr>
        <a:xfrm>
          <a:off x="13089890" y="1766836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57913</xdr:rowOff>
    </xdr:from>
    <xdr:to>
      <xdr:col>81</xdr:col>
      <xdr:colOff>50800</xdr:colOff>
      <xdr:row>103</xdr:row>
      <xdr:rowOff>94487</xdr:rowOff>
    </xdr:to>
    <xdr:cxnSp macro="">
      <xdr:nvCxnSpPr>
        <xdr:cNvPr id="875" name="直線コネクタ 874">
          <a:extLst>
            <a:ext uri="{FF2B5EF4-FFF2-40B4-BE49-F238E27FC236}">
              <a16:creationId xmlns:a16="http://schemas.microsoft.com/office/drawing/2014/main" id="{61650825-FFD9-4FAE-9B89-77DDD586CF2E}"/>
            </a:ext>
          </a:extLst>
        </xdr:cNvPr>
        <xdr:cNvCxnSpPr/>
      </xdr:nvCxnSpPr>
      <xdr:spPr>
        <a:xfrm>
          <a:off x="13144500" y="17713453"/>
          <a:ext cx="797560" cy="44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2539</xdr:rowOff>
    </xdr:from>
    <xdr:to>
      <xdr:col>72</xdr:col>
      <xdr:colOff>38100</xdr:colOff>
      <xdr:row>103</xdr:row>
      <xdr:rowOff>104139</xdr:rowOff>
    </xdr:to>
    <xdr:sp macro="" textlink="">
      <xdr:nvSpPr>
        <xdr:cNvPr id="876" name="楕円 875">
          <a:extLst>
            <a:ext uri="{FF2B5EF4-FFF2-40B4-BE49-F238E27FC236}">
              <a16:creationId xmlns:a16="http://schemas.microsoft.com/office/drawing/2014/main" id="{A3146C05-EBC5-464A-AAAA-50FDFEAB12A7}"/>
            </a:ext>
          </a:extLst>
        </xdr:cNvPr>
        <xdr:cNvSpPr/>
      </xdr:nvSpPr>
      <xdr:spPr>
        <a:xfrm>
          <a:off x="12303760" y="1766188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53339</xdr:rowOff>
    </xdr:from>
    <xdr:to>
      <xdr:col>76</xdr:col>
      <xdr:colOff>114300</xdr:colOff>
      <xdr:row>103</xdr:row>
      <xdr:rowOff>57913</xdr:rowOff>
    </xdr:to>
    <xdr:cxnSp macro="">
      <xdr:nvCxnSpPr>
        <xdr:cNvPr id="877" name="直線コネクタ 876">
          <a:extLst>
            <a:ext uri="{FF2B5EF4-FFF2-40B4-BE49-F238E27FC236}">
              <a16:creationId xmlns:a16="http://schemas.microsoft.com/office/drawing/2014/main" id="{71DE689D-ACCA-4A66-B24C-9ACF2C198234}"/>
            </a:ext>
          </a:extLst>
        </xdr:cNvPr>
        <xdr:cNvCxnSpPr/>
      </xdr:nvCxnSpPr>
      <xdr:spPr>
        <a:xfrm>
          <a:off x="12346940" y="1771649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155702</xdr:rowOff>
    </xdr:from>
    <xdr:to>
      <xdr:col>67</xdr:col>
      <xdr:colOff>101600</xdr:colOff>
      <xdr:row>103</xdr:row>
      <xdr:rowOff>85852</xdr:rowOff>
    </xdr:to>
    <xdr:sp macro="" textlink="">
      <xdr:nvSpPr>
        <xdr:cNvPr id="878" name="楕円 877">
          <a:extLst>
            <a:ext uri="{FF2B5EF4-FFF2-40B4-BE49-F238E27FC236}">
              <a16:creationId xmlns:a16="http://schemas.microsoft.com/office/drawing/2014/main" id="{689BC5BA-B48A-4B35-8A99-ACF17D51D989}"/>
            </a:ext>
          </a:extLst>
        </xdr:cNvPr>
        <xdr:cNvSpPr/>
      </xdr:nvSpPr>
      <xdr:spPr>
        <a:xfrm>
          <a:off x="11487150" y="1764360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35052</xdr:rowOff>
    </xdr:from>
    <xdr:to>
      <xdr:col>71</xdr:col>
      <xdr:colOff>177800</xdr:colOff>
      <xdr:row>103</xdr:row>
      <xdr:rowOff>53339</xdr:rowOff>
    </xdr:to>
    <xdr:cxnSp macro="">
      <xdr:nvCxnSpPr>
        <xdr:cNvPr id="879" name="直線コネクタ 878">
          <a:extLst>
            <a:ext uri="{FF2B5EF4-FFF2-40B4-BE49-F238E27FC236}">
              <a16:creationId xmlns:a16="http://schemas.microsoft.com/office/drawing/2014/main" id="{0E0E115D-9888-4C2F-99BB-7CD6DFB281B8}"/>
            </a:ext>
          </a:extLst>
        </xdr:cNvPr>
        <xdr:cNvCxnSpPr/>
      </xdr:nvCxnSpPr>
      <xdr:spPr>
        <a:xfrm>
          <a:off x="11541760" y="17694402"/>
          <a:ext cx="805180" cy="2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148099</xdr:rowOff>
    </xdr:from>
    <xdr:ext cx="405111" cy="259045"/>
    <xdr:sp macro="" textlink="">
      <xdr:nvSpPr>
        <xdr:cNvPr id="880" name="n_1aveValue【公民館】&#10;有形固定資産減価償却率">
          <a:extLst>
            <a:ext uri="{FF2B5EF4-FFF2-40B4-BE49-F238E27FC236}">
              <a16:creationId xmlns:a16="http://schemas.microsoft.com/office/drawing/2014/main" id="{04F8FE24-1162-4F03-933E-772592A0EA23}"/>
            </a:ext>
          </a:extLst>
        </xdr:cNvPr>
        <xdr:cNvSpPr txBox="1"/>
      </xdr:nvSpPr>
      <xdr:spPr>
        <a:xfrm>
          <a:off x="13738234" y="1746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100092</xdr:rowOff>
    </xdr:from>
    <xdr:ext cx="405111" cy="259045"/>
    <xdr:sp macro="" textlink="">
      <xdr:nvSpPr>
        <xdr:cNvPr id="881" name="n_2aveValue【公民館】&#10;有形固定資産減価償却率">
          <a:extLst>
            <a:ext uri="{FF2B5EF4-FFF2-40B4-BE49-F238E27FC236}">
              <a16:creationId xmlns:a16="http://schemas.microsoft.com/office/drawing/2014/main" id="{953E5B98-574F-4BAB-9109-DEF3D1EC41C9}"/>
            </a:ext>
          </a:extLst>
        </xdr:cNvPr>
        <xdr:cNvSpPr txBox="1"/>
      </xdr:nvSpPr>
      <xdr:spPr>
        <a:xfrm>
          <a:off x="12957184" y="1741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882" name="n_3aveValue【公民館】&#10;有形固定資産減価償却率">
          <a:extLst>
            <a:ext uri="{FF2B5EF4-FFF2-40B4-BE49-F238E27FC236}">
              <a16:creationId xmlns:a16="http://schemas.microsoft.com/office/drawing/2014/main" id="{E2E5004E-B55F-4196-ACB5-AF674B2344A9}"/>
            </a:ext>
          </a:extLst>
        </xdr:cNvPr>
        <xdr:cNvSpPr txBox="1"/>
      </xdr:nvSpPr>
      <xdr:spPr>
        <a:xfrm>
          <a:off x="12171054" y="17413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88664</xdr:rowOff>
    </xdr:from>
    <xdr:ext cx="405111" cy="259045"/>
    <xdr:sp macro="" textlink="">
      <xdr:nvSpPr>
        <xdr:cNvPr id="883" name="n_4aveValue【公民館】&#10;有形固定資産減価償却率">
          <a:extLst>
            <a:ext uri="{FF2B5EF4-FFF2-40B4-BE49-F238E27FC236}">
              <a16:creationId xmlns:a16="http://schemas.microsoft.com/office/drawing/2014/main" id="{D469714E-92E0-482F-8719-24FEC246245E}"/>
            </a:ext>
          </a:extLst>
        </xdr:cNvPr>
        <xdr:cNvSpPr txBox="1"/>
      </xdr:nvSpPr>
      <xdr:spPr>
        <a:xfrm>
          <a:off x="11354444" y="17408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136414</xdr:rowOff>
    </xdr:from>
    <xdr:ext cx="405111" cy="259045"/>
    <xdr:sp macro="" textlink="">
      <xdr:nvSpPr>
        <xdr:cNvPr id="884" name="n_1mainValue【公民館】&#10;有形固定資産減価償却率">
          <a:extLst>
            <a:ext uri="{FF2B5EF4-FFF2-40B4-BE49-F238E27FC236}">
              <a16:creationId xmlns:a16="http://schemas.microsoft.com/office/drawing/2014/main" id="{C88DE46B-AF86-42D5-BB90-D3609A664CAD}"/>
            </a:ext>
          </a:extLst>
        </xdr:cNvPr>
        <xdr:cNvSpPr txBox="1"/>
      </xdr:nvSpPr>
      <xdr:spPr>
        <a:xfrm>
          <a:off x="13738234" y="17791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99840</xdr:rowOff>
    </xdr:from>
    <xdr:ext cx="405111" cy="259045"/>
    <xdr:sp macro="" textlink="">
      <xdr:nvSpPr>
        <xdr:cNvPr id="885" name="n_2mainValue【公民館】&#10;有形固定資産減価償却率">
          <a:extLst>
            <a:ext uri="{FF2B5EF4-FFF2-40B4-BE49-F238E27FC236}">
              <a16:creationId xmlns:a16="http://schemas.microsoft.com/office/drawing/2014/main" id="{4BD9163C-9DF9-4C0E-9FE0-4DD7D13C355D}"/>
            </a:ext>
          </a:extLst>
        </xdr:cNvPr>
        <xdr:cNvSpPr txBox="1"/>
      </xdr:nvSpPr>
      <xdr:spPr>
        <a:xfrm>
          <a:off x="12957184" y="17755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95266</xdr:rowOff>
    </xdr:from>
    <xdr:ext cx="405111" cy="259045"/>
    <xdr:sp macro="" textlink="">
      <xdr:nvSpPr>
        <xdr:cNvPr id="886" name="n_3mainValue【公民館】&#10;有形固定資産減価償却率">
          <a:extLst>
            <a:ext uri="{FF2B5EF4-FFF2-40B4-BE49-F238E27FC236}">
              <a16:creationId xmlns:a16="http://schemas.microsoft.com/office/drawing/2014/main" id="{75A4FF5E-FB3C-4829-8BC5-36C1CD6FF19C}"/>
            </a:ext>
          </a:extLst>
        </xdr:cNvPr>
        <xdr:cNvSpPr txBox="1"/>
      </xdr:nvSpPr>
      <xdr:spPr>
        <a:xfrm>
          <a:off x="12171054" y="1775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76979</xdr:rowOff>
    </xdr:from>
    <xdr:ext cx="405111" cy="259045"/>
    <xdr:sp macro="" textlink="">
      <xdr:nvSpPr>
        <xdr:cNvPr id="887" name="n_4mainValue【公民館】&#10;有形固定資産減価償却率">
          <a:extLst>
            <a:ext uri="{FF2B5EF4-FFF2-40B4-BE49-F238E27FC236}">
              <a16:creationId xmlns:a16="http://schemas.microsoft.com/office/drawing/2014/main" id="{8C83F367-8B75-44A8-B377-0CF5B888B94D}"/>
            </a:ext>
          </a:extLst>
        </xdr:cNvPr>
        <xdr:cNvSpPr txBox="1"/>
      </xdr:nvSpPr>
      <xdr:spPr>
        <a:xfrm>
          <a:off x="11354444" y="1773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0A633972-32AC-4C1F-ADC6-597834B541F1}"/>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33377496-3D97-4C25-8AFB-000DDBCB1819}"/>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DC0D54CE-4D48-45B8-8273-18C7AE44B3E7}"/>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BDDC1A31-51A2-4796-8CAB-1F3403CF6477}"/>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45D7DA74-AEB0-4F3C-8FD8-99B4EED23833}"/>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05655B16-3809-431D-8E57-E47A42CA33AF}"/>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BAD325C4-DCC4-4F14-9054-521DEB5AEA19}"/>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5EC8C683-44DF-43F0-87F9-E1498CD10BCE}"/>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FC069FF8-FB49-443F-BB38-E102C1ACB8BB}"/>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3F79030C-8237-4E7E-AB8D-ED30AA4A9DCD}"/>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a:extLst>
            <a:ext uri="{FF2B5EF4-FFF2-40B4-BE49-F238E27FC236}">
              <a16:creationId xmlns:a16="http://schemas.microsoft.com/office/drawing/2014/main" id="{40257F84-9C38-4045-88B5-729FC2F8AF7D}"/>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a:extLst>
            <a:ext uri="{FF2B5EF4-FFF2-40B4-BE49-F238E27FC236}">
              <a16:creationId xmlns:a16="http://schemas.microsoft.com/office/drawing/2014/main" id="{7DFA64C4-0AB1-4BB5-B633-DB4E3EF6B2ED}"/>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a:extLst>
            <a:ext uri="{FF2B5EF4-FFF2-40B4-BE49-F238E27FC236}">
              <a16:creationId xmlns:a16="http://schemas.microsoft.com/office/drawing/2014/main" id="{EAD09BA2-FBDF-43A2-9830-A478D7B209D4}"/>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a:extLst>
            <a:ext uri="{FF2B5EF4-FFF2-40B4-BE49-F238E27FC236}">
              <a16:creationId xmlns:a16="http://schemas.microsoft.com/office/drawing/2014/main" id="{9DC21C9F-4975-4C50-9713-82894E134EDD}"/>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a:extLst>
            <a:ext uri="{FF2B5EF4-FFF2-40B4-BE49-F238E27FC236}">
              <a16:creationId xmlns:a16="http://schemas.microsoft.com/office/drawing/2014/main" id="{1E439A7F-CD5D-46CD-AB88-C7F2730001F9}"/>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a:extLst>
            <a:ext uri="{FF2B5EF4-FFF2-40B4-BE49-F238E27FC236}">
              <a16:creationId xmlns:a16="http://schemas.microsoft.com/office/drawing/2014/main" id="{B8DC7EF9-A7D0-48D2-BF46-34AA08B28BA8}"/>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a:extLst>
            <a:ext uri="{FF2B5EF4-FFF2-40B4-BE49-F238E27FC236}">
              <a16:creationId xmlns:a16="http://schemas.microsoft.com/office/drawing/2014/main" id="{FBB1BF67-B076-416E-9F77-555FC03CABAF}"/>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a:extLst>
            <a:ext uri="{FF2B5EF4-FFF2-40B4-BE49-F238E27FC236}">
              <a16:creationId xmlns:a16="http://schemas.microsoft.com/office/drawing/2014/main" id="{6C5D8CF4-D913-4728-B3A5-5EF031C66E25}"/>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3067F6B1-9059-4512-B51C-3F4DA6BF657C}"/>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24B6F49D-1AFB-47F9-AD7A-01F41838DFA9}"/>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公民館】&#10;一人当たり面積グラフ枠">
          <a:extLst>
            <a:ext uri="{FF2B5EF4-FFF2-40B4-BE49-F238E27FC236}">
              <a16:creationId xmlns:a16="http://schemas.microsoft.com/office/drawing/2014/main" id="{BBFEB6E5-CC78-4B93-9909-7E8A1B3185AB}"/>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909" name="直線コネクタ 908">
          <a:extLst>
            <a:ext uri="{FF2B5EF4-FFF2-40B4-BE49-F238E27FC236}">
              <a16:creationId xmlns:a16="http://schemas.microsoft.com/office/drawing/2014/main" id="{62FAF0FF-8F85-4B87-A448-F757FF618C05}"/>
            </a:ext>
          </a:extLst>
        </xdr:cNvPr>
        <xdr:cNvCxnSpPr/>
      </xdr:nvCxnSpPr>
      <xdr:spPr>
        <a:xfrm flipV="1">
          <a:off x="19947254" y="17210151"/>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910" name="【公民館】&#10;一人当たり面積最小値テキスト">
          <a:extLst>
            <a:ext uri="{FF2B5EF4-FFF2-40B4-BE49-F238E27FC236}">
              <a16:creationId xmlns:a16="http://schemas.microsoft.com/office/drawing/2014/main" id="{86C7776C-761F-4035-95A4-32E09B4F0425}"/>
            </a:ext>
          </a:extLst>
        </xdr:cNvPr>
        <xdr:cNvSpPr txBox="1"/>
      </xdr:nvSpPr>
      <xdr:spPr>
        <a:xfrm>
          <a:off x="19985990" y="1858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911" name="直線コネクタ 910">
          <a:extLst>
            <a:ext uri="{FF2B5EF4-FFF2-40B4-BE49-F238E27FC236}">
              <a16:creationId xmlns:a16="http://schemas.microsoft.com/office/drawing/2014/main" id="{BFC12E9F-CAEB-40DE-9199-D001FA58BB14}"/>
            </a:ext>
          </a:extLst>
        </xdr:cNvPr>
        <xdr:cNvCxnSpPr/>
      </xdr:nvCxnSpPr>
      <xdr:spPr>
        <a:xfrm>
          <a:off x="19885660" y="185817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912" name="【公民館】&#10;一人当たり面積最大値テキスト">
          <a:extLst>
            <a:ext uri="{FF2B5EF4-FFF2-40B4-BE49-F238E27FC236}">
              <a16:creationId xmlns:a16="http://schemas.microsoft.com/office/drawing/2014/main" id="{13D1B2D6-5B94-44B6-901E-593AA7C4159C}"/>
            </a:ext>
          </a:extLst>
        </xdr:cNvPr>
        <xdr:cNvSpPr txBox="1"/>
      </xdr:nvSpPr>
      <xdr:spPr>
        <a:xfrm>
          <a:off x="19985990" y="16991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913" name="直線コネクタ 912">
          <a:extLst>
            <a:ext uri="{FF2B5EF4-FFF2-40B4-BE49-F238E27FC236}">
              <a16:creationId xmlns:a16="http://schemas.microsoft.com/office/drawing/2014/main" id="{C551CDB4-1231-4200-A383-A29616F9FBC4}"/>
            </a:ext>
          </a:extLst>
        </xdr:cNvPr>
        <xdr:cNvCxnSpPr/>
      </xdr:nvCxnSpPr>
      <xdr:spPr>
        <a:xfrm>
          <a:off x="19885660" y="172101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152416</xdr:rowOff>
    </xdr:from>
    <xdr:ext cx="469744" cy="259045"/>
    <xdr:sp macro="" textlink="">
      <xdr:nvSpPr>
        <xdr:cNvPr id="914" name="【公民館】&#10;一人当たり面積平均値テキスト">
          <a:extLst>
            <a:ext uri="{FF2B5EF4-FFF2-40B4-BE49-F238E27FC236}">
              <a16:creationId xmlns:a16="http://schemas.microsoft.com/office/drawing/2014/main" id="{7A2B1A30-8659-4C81-AA81-E4C1DAA81ACF}"/>
            </a:ext>
          </a:extLst>
        </xdr:cNvPr>
        <xdr:cNvSpPr txBox="1"/>
      </xdr:nvSpPr>
      <xdr:spPr>
        <a:xfrm>
          <a:off x="19985990" y="1815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915" name="フローチャート: 判断 914">
          <a:extLst>
            <a:ext uri="{FF2B5EF4-FFF2-40B4-BE49-F238E27FC236}">
              <a16:creationId xmlns:a16="http://schemas.microsoft.com/office/drawing/2014/main" id="{77CC1440-6728-45A1-AC0A-EEC621739C13}"/>
            </a:ext>
          </a:extLst>
        </xdr:cNvPr>
        <xdr:cNvSpPr/>
      </xdr:nvSpPr>
      <xdr:spPr>
        <a:xfrm>
          <a:off x="19904710" y="1817623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916" name="フローチャート: 判断 915">
          <a:extLst>
            <a:ext uri="{FF2B5EF4-FFF2-40B4-BE49-F238E27FC236}">
              <a16:creationId xmlns:a16="http://schemas.microsoft.com/office/drawing/2014/main" id="{C33EB2CD-9C50-495D-B160-15392C0D88A9}"/>
            </a:ext>
          </a:extLst>
        </xdr:cNvPr>
        <xdr:cNvSpPr/>
      </xdr:nvSpPr>
      <xdr:spPr>
        <a:xfrm>
          <a:off x="19161760" y="1819071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917" name="フローチャート: 判断 916">
          <a:extLst>
            <a:ext uri="{FF2B5EF4-FFF2-40B4-BE49-F238E27FC236}">
              <a16:creationId xmlns:a16="http://schemas.microsoft.com/office/drawing/2014/main" id="{EB446EEE-7D69-499F-BBD8-21F2A578E75B}"/>
            </a:ext>
          </a:extLst>
        </xdr:cNvPr>
        <xdr:cNvSpPr/>
      </xdr:nvSpPr>
      <xdr:spPr>
        <a:xfrm>
          <a:off x="18345150" y="1819071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918" name="フローチャート: 判断 917">
          <a:extLst>
            <a:ext uri="{FF2B5EF4-FFF2-40B4-BE49-F238E27FC236}">
              <a16:creationId xmlns:a16="http://schemas.microsoft.com/office/drawing/2014/main" id="{12086EE8-AC28-40BC-B8B4-F466BC560028}"/>
            </a:ext>
          </a:extLst>
        </xdr:cNvPr>
        <xdr:cNvSpPr/>
      </xdr:nvSpPr>
      <xdr:spPr>
        <a:xfrm>
          <a:off x="17547590" y="1819071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919" name="フローチャート: 判断 918">
          <a:extLst>
            <a:ext uri="{FF2B5EF4-FFF2-40B4-BE49-F238E27FC236}">
              <a16:creationId xmlns:a16="http://schemas.microsoft.com/office/drawing/2014/main" id="{27D0AEB9-234F-49C8-9F5A-7ADCFF507D77}"/>
            </a:ext>
          </a:extLst>
        </xdr:cNvPr>
        <xdr:cNvSpPr/>
      </xdr:nvSpPr>
      <xdr:spPr>
        <a:xfrm>
          <a:off x="16761460" y="1817623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41AD913A-A874-43C8-8D84-A554883826CA}"/>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18817258-2686-4CEB-A5A3-887E70B39748}"/>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FFBAF79E-1E2D-4072-B13D-09D066112BB9}"/>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F35B7DEA-72DC-4DCE-83E8-13C938867571}"/>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BCB59F0F-962E-4A5A-8EE5-51EF9A5A7CC4}"/>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4826</xdr:rowOff>
    </xdr:from>
    <xdr:to>
      <xdr:col>116</xdr:col>
      <xdr:colOff>114300</xdr:colOff>
      <xdr:row>103</xdr:row>
      <xdr:rowOff>106426</xdr:rowOff>
    </xdr:to>
    <xdr:sp macro="" textlink="">
      <xdr:nvSpPr>
        <xdr:cNvPr id="925" name="楕円 924">
          <a:extLst>
            <a:ext uri="{FF2B5EF4-FFF2-40B4-BE49-F238E27FC236}">
              <a16:creationId xmlns:a16="http://schemas.microsoft.com/office/drawing/2014/main" id="{C5C4227F-3B1B-47A0-B55E-DBA07AA9BD75}"/>
            </a:ext>
          </a:extLst>
        </xdr:cNvPr>
        <xdr:cNvSpPr/>
      </xdr:nvSpPr>
      <xdr:spPr>
        <a:xfrm>
          <a:off x="19904710" y="1766608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27703</xdr:rowOff>
    </xdr:from>
    <xdr:ext cx="469744" cy="259045"/>
    <xdr:sp macro="" textlink="">
      <xdr:nvSpPr>
        <xdr:cNvPr id="926" name="【公民館】&#10;一人当たり面積該当値テキスト">
          <a:extLst>
            <a:ext uri="{FF2B5EF4-FFF2-40B4-BE49-F238E27FC236}">
              <a16:creationId xmlns:a16="http://schemas.microsoft.com/office/drawing/2014/main" id="{D17CD351-2DD3-452B-836F-972D1EA49696}"/>
            </a:ext>
          </a:extLst>
        </xdr:cNvPr>
        <xdr:cNvSpPr txBox="1"/>
      </xdr:nvSpPr>
      <xdr:spPr>
        <a:xfrm>
          <a:off x="19985990" y="1751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4826</xdr:rowOff>
    </xdr:from>
    <xdr:to>
      <xdr:col>112</xdr:col>
      <xdr:colOff>38100</xdr:colOff>
      <xdr:row>103</xdr:row>
      <xdr:rowOff>106426</xdr:rowOff>
    </xdr:to>
    <xdr:sp macro="" textlink="">
      <xdr:nvSpPr>
        <xdr:cNvPr id="927" name="楕円 926">
          <a:extLst>
            <a:ext uri="{FF2B5EF4-FFF2-40B4-BE49-F238E27FC236}">
              <a16:creationId xmlns:a16="http://schemas.microsoft.com/office/drawing/2014/main" id="{D354BC41-29F8-4A4A-8E33-DAFBDC792F43}"/>
            </a:ext>
          </a:extLst>
        </xdr:cNvPr>
        <xdr:cNvSpPr/>
      </xdr:nvSpPr>
      <xdr:spPr>
        <a:xfrm>
          <a:off x="19161760" y="176660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55626</xdr:rowOff>
    </xdr:from>
    <xdr:to>
      <xdr:col>116</xdr:col>
      <xdr:colOff>63500</xdr:colOff>
      <xdr:row>103</xdr:row>
      <xdr:rowOff>55626</xdr:rowOff>
    </xdr:to>
    <xdr:cxnSp macro="">
      <xdr:nvCxnSpPr>
        <xdr:cNvPr id="928" name="直線コネクタ 927">
          <a:extLst>
            <a:ext uri="{FF2B5EF4-FFF2-40B4-BE49-F238E27FC236}">
              <a16:creationId xmlns:a16="http://schemas.microsoft.com/office/drawing/2014/main" id="{0822F423-9945-45A9-80D9-A6069F228989}"/>
            </a:ext>
          </a:extLst>
        </xdr:cNvPr>
        <xdr:cNvCxnSpPr/>
      </xdr:nvCxnSpPr>
      <xdr:spPr>
        <a:xfrm>
          <a:off x="19204940" y="1771878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13970</xdr:rowOff>
    </xdr:from>
    <xdr:to>
      <xdr:col>107</xdr:col>
      <xdr:colOff>101600</xdr:colOff>
      <xdr:row>103</xdr:row>
      <xdr:rowOff>115570</xdr:rowOff>
    </xdr:to>
    <xdr:sp macro="" textlink="">
      <xdr:nvSpPr>
        <xdr:cNvPr id="929" name="楕円 928">
          <a:extLst>
            <a:ext uri="{FF2B5EF4-FFF2-40B4-BE49-F238E27FC236}">
              <a16:creationId xmlns:a16="http://schemas.microsoft.com/office/drawing/2014/main" id="{81320AE8-D912-4AD2-931D-E3AB129895EE}"/>
            </a:ext>
          </a:extLst>
        </xdr:cNvPr>
        <xdr:cNvSpPr/>
      </xdr:nvSpPr>
      <xdr:spPr>
        <a:xfrm>
          <a:off x="18345150" y="17677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55626</xdr:rowOff>
    </xdr:from>
    <xdr:to>
      <xdr:col>111</xdr:col>
      <xdr:colOff>177800</xdr:colOff>
      <xdr:row>103</xdr:row>
      <xdr:rowOff>64770</xdr:rowOff>
    </xdr:to>
    <xdr:cxnSp macro="">
      <xdr:nvCxnSpPr>
        <xdr:cNvPr id="930" name="直線コネクタ 929">
          <a:extLst>
            <a:ext uri="{FF2B5EF4-FFF2-40B4-BE49-F238E27FC236}">
              <a16:creationId xmlns:a16="http://schemas.microsoft.com/office/drawing/2014/main" id="{2DE0302D-441E-452A-9266-14C3BC252366}"/>
            </a:ext>
          </a:extLst>
        </xdr:cNvPr>
        <xdr:cNvCxnSpPr/>
      </xdr:nvCxnSpPr>
      <xdr:spPr>
        <a:xfrm flipV="1">
          <a:off x="18399760" y="17718786"/>
          <a:ext cx="80518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59689</xdr:rowOff>
    </xdr:from>
    <xdr:to>
      <xdr:col>102</xdr:col>
      <xdr:colOff>165100</xdr:colOff>
      <xdr:row>103</xdr:row>
      <xdr:rowOff>161289</xdr:rowOff>
    </xdr:to>
    <xdr:sp macro="" textlink="">
      <xdr:nvSpPr>
        <xdr:cNvPr id="931" name="楕円 930">
          <a:extLst>
            <a:ext uri="{FF2B5EF4-FFF2-40B4-BE49-F238E27FC236}">
              <a16:creationId xmlns:a16="http://schemas.microsoft.com/office/drawing/2014/main" id="{E9E7DB38-0C9F-4FBE-844B-05C5F7F5E7C0}"/>
            </a:ext>
          </a:extLst>
        </xdr:cNvPr>
        <xdr:cNvSpPr/>
      </xdr:nvSpPr>
      <xdr:spPr>
        <a:xfrm>
          <a:off x="17547590" y="1771522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64770</xdr:rowOff>
    </xdr:from>
    <xdr:to>
      <xdr:col>107</xdr:col>
      <xdr:colOff>50800</xdr:colOff>
      <xdr:row>103</xdr:row>
      <xdr:rowOff>110489</xdr:rowOff>
    </xdr:to>
    <xdr:cxnSp macro="">
      <xdr:nvCxnSpPr>
        <xdr:cNvPr id="932" name="直線コネクタ 931">
          <a:extLst>
            <a:ext uri="{FF2B5EF4-FFF2-40B4-BE49-F238E27FC236}">
              <a16:creationId xmlns:a16="http://schemas.microsoft.com/office/drawing/2014/main" id="{48F9502A-7E01-432B-A5CB-BAAD23999A9F}"/>
            </a:ext>
          </a:extLst>
        </xdr:cNvPr>
        <xdr:cNvCxnSpPr/>
      </xdr:nvCxnSpPr>
      <xdr:spPr>
        <a:xfrm flipV="1">
          <a:off x="17602200" y="17722215"/>
          <a:ext cx="79756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59689</xdr:rowOff>
    </xdr:from>
    <xdr:to>
      <xdr:col>98</xdr:col>
      <xdr:colOff>38100</xdr:colOff>
      <xdr:row>103</xdr:row>
      <xdr:rowOff>161289</xdr:rowOff>
    </xdr:to>
    <xdr:sp macro="" textlink="">
      <xdr:nvSpPr>
        <xdr:cNvPr id="933" name="楕円 932">
          <a:extLst>
            <a:ext uri="{FF2B5EF4-FFF2-40B4-BE49-F238E27FC236}">
              <a16:creationId xmlns:a16="http://schemas.microsoft.com/office/drawing/2014/main" id="{48E99295-827C-4791-88D0-E2E41D895B92}"/>
            </a:ext>
          </a:extLst>
        </xdr:cNvPr>
        <xdr:cNvSpPr/>
      </xdr:nvSpPr>
      <xdr:spPr>
        <a:xfrm>
          <a:off x="16761460" y="1771522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110489</xdr:rowOff>
    </xdr:from>
    <xdr:to>
      <xdr:col>102</xdr:col>
      <xdr:colOff>114300</xdr:colOff>
      <xdr:row>103</xdr:row>
      <xdr:rowOff>110489</xdr:rowOff>
    </xdr:to>
    <xdr:cxnSp macro="">
      <xdr:nvCxnSpPr>
        <xdr:cNvPr id="934" name="直線コネクタ 933">
          <a:extLst>
            <a:ext uri="{FF2B5EF4-FFF2-40B4-BE49-F238E27FC236}">
              <a16:creationId xmlns:a16="http://schemas.microsoft.com/office/drawing/2014/main" id="{2D030324-3F9C-42B4-975E-FC0BA1573E51}"/>
            </a:ext>
          </a:extLst>
        </xdr:cNvPr>
        <xdr:cNvCxnSpPr/>
      </xdr:nvCxnSpPr>
      <xdr:spPr>
        <a:xfrm>
          <a:off x="16804640" y="1776793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113555</xdr:rowOff>
    </xdr:from>
    <xdr:ext cx="469744" cy="259045"/>
    <xdr:sp macro="" textlink="">
      <xdr:nvSpPr>
        <xdr:cNvPr id="935" name="n_1aveValue【公民館】&#10;一人当たり面積">
          <a:extLst>
            <a:ext uri="{FF2B5EF4-FFF2-40B4-BE49-F238E27FC236}">
              <a16:creationId xmlns:a16="http://schemas.microsoft.com/office/drawing/2014/main" id="{2174A68C-503F-4CF4-B9BD-DC580BFD2EF2}"/>
            </a:ext>
          </a:extLst>
        </xdr:cNvPr>
        <xdr:cNvSpPr txBox="1"/>
      </xdr:nvSpPr>
      <xdr:spPr>
        <a:xfrm>
          <a:off x="18982132"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113555</xdr:rowOff>
    </xdr:from>
    <xdr:ext cx="469744" cy="259045"/>
    <xdr:sp macro="" textlink="">
      <xdr:nvSpPr>
        <xdr:cNvPr id="936" name="n_2aveValue【公民館】&#10;一人当たり面積">
          <a:extLst>
            <a:ext uri="{FF2B5EF4-FFF2-40B4-BE49-F238E27FC236}">
              <a16:creationId xmlns:a16="http://schemas.microsoft.com/office/drawing/2014/main" id="{5C46B0D2-C5D4-439B-8AF3-B9BF38FC5665}"/>
            </a:ext>
          </a:extLst>
        </xdr:cNvPr>
        <xdr:cNvSpPr txBox="1"/>
      </xdr:nvSpPr>
      <xdr:spPr>
        <a:xfrm>
          <a:off x="18182032"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113555</xdr:rowOff>
    </xdr:from>
    <xdr:ext cx="469744" cy="259045"/>
    <xdr:sp macro="" textlink="">
      <xdr:nvSpPr>
        <xdr:cNvPr id="937" name="n_3aveValue【公民館】&#10;一人当たり面積">
          <a:extLst>
            <a:ext uri="{FF2B5EF4-FFF2-40B4-BE49-F238E27FC236}">
              <a16:creationId xmlns:a16="http://schemas.microsoft.com/office/drawing/2014/main" id="{DA50E796-4EDC-4630-9CA8-7FE2B348568B}"/>
            </a:ext>
          </a:extLst>
        </xdr:cNvPr>
        <xdr:cNvSpPr txBox="1"/>
      </xdr:nvSpPr>
      <xdr:spPr>
        <a:xfrm>
          <a:off x="17384472"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95266</xdr:rowOff>
    </xdr:from>
    <xdr:ext cx="469744" cy="259045"/>
    <xdr:sp macro="" textlink="">
      <xdr:nvSpPr>
        <xdr:cNvPr id="938" name="n_4aveValue【公民館】&#10;一人当たり面積">
          <a:extLst>
            <a:ext uri="{FF2B5EF4-FFF2-40B4-BE49-F238E27FC236}">
              <a16:creationId xmlns:a16="http://schemas.microsoft.com/office/drawing/2014/main" id="{62A2912D-3837-416B-BA1A-A575001A831B}"/>
            </a:ext>
          </a:extLst>
        </xdr:cNvPr>
        <xdr:cNvSpPr txBox="1"/>
      </xdr:nvSpPr>
      <xdr:spPr>
        <a:xfrm>
          <a:off x="16588817" y="1826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122953</xdr:rowOff>
    </xdr:from>
    <xdr:ext cx="469744" cy="259045"/>
    <xdr:sp macro="" textlink="">
      <xdr:nvSpPr>
        <xdr:cNvPr id="939" name="n_1mainValue【公民館】&#10;一人当たり面積">
          <a:extLst>
            <a:ext uri="{FF2B5EF4-FFF2-40B4-BE49-F238E27FC236}">
              <a16:creationId xmlns:a16="http://schemas.microsoft.com/office/drawing/2014/main" id="{04ACEDF7-B051-4B62-97E5-648B28BA4B0B}"/>
            </a:ext>
          </a:extLst>
        </xdr:cNvPr>
        <xdr:cNvSpPr txBox="1"/>
      </xdr:nvSpPr>
      <xdr:spPr>
        <a:xfrm>
          <a:off x="18982132" y="1744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132097</xdr:rowOff>
    </xdr:from>
    <xdr:ext cx="469744" cy="259045"/>
    <xdr:sp macro="" textlink="">
      <xdr:nvSpPr>
        <xdr:cNvPr id="940" name="n_2mainValue【公民館】&#10;一人当たり面積">
          <a:extLst>
            <a:ext uri="{FF2B5EF4-FFF2-40B4-BE49-F238E27FC236}">
              <a16:creationId xmlns:a16="http://schemas.microsoft.com/office/drawing/2014/main" id="{97B6D0DE-44B7-4040-9E72-AB53343565CD}"/>
            </a:ext>
          </a:extLst>
        </xdr:cNvPr>
        <xdr:cNvSpPr txBox="1"/>
      </xdr:nvSpPr>
      <xdr:spPr>
        <a:xfrm>
          <a:off x="18182032" y="1745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6366</xdr:rowOff>
    </xdr:from>
    <xdr:ext cx="469744" cy="259045"/>
    <xdr:sp macro="" textlink="">
      <xdr:nvSpPr>
        <xdr:cNvPr id="941" name="n_3mainValue【公民館】&#10;一人当たり面積">
          <a:extLst>
            <a:ext uri="{FF2B5EF4-FFF2-40B4-BE49-F238E27FC236}">
              <a16:creationId xmlns:a16="http://schemas.microsoft.com/office/drawing/2014/main" id="{3776C86F-2022-49F6-BDBE-1127DF5B62F5}"/>
            </a:ext>
          </a:extLst>
        </xdr:cNvPr>
        <xdr:cNvSpPr txBox="1"/>
      </xdr:nvSpPr>
      <xdr:spPr>
        <a:xfrm>
          <a:off x="17384472" y="1749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6366</xdr:rowOff>
    </xdr:from>
    <xdr:ext cx="469744" cy="259045"/>
    <xdr:sp macro="" textlink="">
      <xdr:nvSpPr>
        <xdr:cNvPr id="942" name="n_4mainValue【公民館】&#10;一人当たり面積">
          <a:extLst>
            <a:ext uri="{FF2B5EF4-FFF2-40B4-BE49-F238E27FC236}">
              <a16:creationId xmlns:a16="http://schemas.microsoft.com/office/drawing/2014/main" id="{106523AD-6A9A-44F9-AE58-928CC4125250}"/>
            </a:ext>
          </a:extLst>
        </xdr:cNvPr>
        <xdr:cNvSpPr txBox="1"/>
      </xdr:nvSpPr>
      <xdr:spPr>
        <a:xfrm>
          <a:off x="16588817" y="1749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86D5BB57-0DE9-4920-ADBF-C53418CAD60F}"/>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DDA63EC7-85A1-4F5A-9026-FC7A3DC4AEB1}"/>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CFFB7BD3-A752-4862-9C05-A87ED17E9A7F}"/>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類似団体内では比較的人口が多く、市域が比較的狭いことから、単位を一人当たりとする指標については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公民館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を除き低い数値を示している。</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公民館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１１公民館を行政機能とともに併設し、２単独公民館についても防災拠点、地域活動拠点としての機能を有していることもあり、類似団体と比べ一人当たり面積が高い数値を示している。また、有形固定資産減価償却率については、</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や</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港湾・漁港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については類似団体平均の伸び率を上回る伸びと</a:t>
          </a:r>
          <a:r>
            <a:rPr kumimoji="1" lang="ja-JP" altLang="en-US" sz="1100">
              <a:solidFill>
                <a:schemeClr val="dk1"/>
              </a:solidFill>
              <a:effectLst/>
              <a:latin typeface="+mn-lt"/>
              <a:ea typeface="+mn-ea"/>
              <a:cs typeface="+mn-cs"/>
            </a:rPr>
            <a:t>な</a:t>
          </a:r>
          <a:r>
            <a:rPr kumimoji="1" lang="ja-JP" altLang="ja-JP" sz="1100">
              <a:solidFill>
                <a:schemeClr val="dk1"/>
              </a:solidFill>
              <a:effectLst/>
              <a:latin typeface="+mn-lt"/>
              <a:ea typeface="+mn-ea"/>
              <a:cs typeface="+mn-cs"/>
            </a:rPr>
            <a:t>って</a:t>
          </a:r>
          <a:r>
            <a:rPr kumimoji="1" lang="ja-JP" altLang="en-US" sz="1100">
              <a:solidFill>
                <a:schemeClr val="dk1"/>
              </a:solidFill>
              <a:effectLst/>
              <a:latin typeface="+mn-lt"/>
              <a:ea typeface="+mn-ea"/>
              <a:cs typeface="+mn-cs"/>
            </a:rPr>
            <a:t>いるなど</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複数の施設で類似団体平均を超えている状況であり、</a:t>
          </a:r>
          <a:r>
            <a:rPr kumimoji="1" lang="ja-JP" altLang="ja-JP" sz="1100">
              <a:solidFill>
                <a:schemeClr val="dk1"/>
              </a:solidFill>
              <a:effectLst/>
              <a:latin typeface="+mn-lt"/>
              <a:ea typeface="+mn-ea"/>
              <a:cs typeface="+mn-cs"/>
            </a:rPr>
            <a:t>全体的には公共施設の老朽化が進んでいるため、再整備短期プラン等に基づき、計画的に対応していく。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363D288-4A5D-467C-9077-994C475B81FA}"/>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62E71D2-454B-4ECC-9F11-8D32A8F05303}"/>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6722431-8680-4087-9477-B76FFFACE481}"/>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7BF8D25-EC8C-42C8-BC50-172FF1E0F25F}"/>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C71547C-A05A-4A7A-842C-D94F66E7F676}"/>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0ABED36-AB9A-4112-96EB-EBE22580F798}"/>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54C8EA2-D9B9-4F62-882B-A0DE46E06F66}"/>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3D49094-903E-4734-A2AA-6B7A75EB75E5}"/>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4E877F9-1A28-422F-BFDB-076536F04851}"/>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3D10B94-00F9-4AF3-9434-99E5B591A474}"/>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445,172
437,138
69.56
175,344,387
169,283,856
5,732,795
92,308,993
78,803,398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381CD6A-0A80-40A0-8464-ED3A0584FBFF}"/>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787DD77-4F86-4503-B9F0-FFC0AAD99177}"/>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7DA4F46-7012-4AC7-9152-AC8C36CC6904}"/>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8937CD2-B055-429E-BA15-01C6D44D1E77}"/>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81503C7-E92F-4B0D-BAD4-51001EB58B66}"/>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CC78CA1-7222-46D5-93D7-B98EB238A7EB}"/>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F5F2458-23CB-46E5-A76A-5E04EF2F7C0E}"/>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4BA7652-BE59-45CC-85AB-BAE4F030D557}"/>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2D9179C-78EB-497C-86C0-E43ABC743995}"/>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0C76D30-98F6-4C83-8111-BDB5A43D0DF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D989B7A-992E-4DEF-AB8E-913C99E8A17C}"/>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405C066-7A7C-42FE-B036-00F7A7A74DE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1E858A5-0195-4FF1-9687-EA56FA27BB64}"/>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85E43B7-AC9D-41DD-87E3-1065F8722437}"/>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EDF48B8-D536-4CCD-9CF2-2C49CC5FA125}"/>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DDA40E8-3884-41F2-B702-757F547A9798}"/>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FD927E3-36B8-430A-AFF2-3DBADED9FA1E}"/>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93CB4CD-CB6C-49AB-A101-4003DC3A4CEC}"/>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BB53271-298A-4A47-804F-D03F73937841}"/>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B5EF36D-FC78-4A98-9BDE-B56BA0AEC0B6}"/>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588A830-0F4E-4DC4-BCF4-AC77B92488D8}"/>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54237F7-2148-4A3B-A828-DC1B9BC585A5}"/>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89C46B0-A0BF-457B-AFD9-22257CC56623}"/>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F348915-263B-46F9-9E6B-6122A010B919}"/>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C41129F-5CF9-436B-99E4-5329AAC08360}"/>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5C99CFF-3567-456B-883C-8731C5DD5ADE}"/>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5D569C3-0FC6-4D3A-9C6E-F79B6CDA85EB}"/>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1BD008F-FD53-4056-B1D1-1BF7D2F20B3C}"/>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FBBC30F-14FD-4F2A-8F93-584D14F8D184}"/>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9D4EE6E-C815-4CD2-B082-4999A9B625D4}"/>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9F7E313-5052-4C65-84F2-60909E91A02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F06A8CA-FB2B-486C-82F4-ED5577681BFD}"/>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03BA004-4103-4743-8EC6-FDEB53117504}"/>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CA31BC6-4527-4E9D-A6FA-26E04F963FA6}"/>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1351218-1AAB-47E6-9DE3-510021D93BB3}"/>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5CF7F298-9635-4AE2-8734-C08BA9552C86}"/>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B956479-CB43-4310-ABB3-F3D3D057E05D}"/>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99A36E3-CAF2-4ABB-A201-164399379232}"/>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5547E4C-E18D-4285-82E2-CB28F98AB7D6}"/>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1E6E872-F938-444E-8BD4-F6024C36A5E0}"/>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278441A-1EDB-4CEC-B5C8-8412E6881ACE}"/>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769F5FF-F334-42A6-8B9F-3B553B788AB2}"/>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9CB109B-248B-4A85-93CA-A5A352C106A7}"/>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3F4AB2D-7788-426F-A3C7-E35DBB82D101}"/>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6FAE5C10-2142-4134-B4DC-721D8BA4EDFD}"/>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200AD032-8961-456B-AE7E-10C8FB3334DD}"/>
            </a:ext>
          </a:extLst>
        </xdr:cNvPr>
        <xdr:cNvCxnSpPr/>
      </xdr:nvCxnSpPr>
      <xdr:spPr>
        <a:xfrm flipV="1">
          <a:off x="4173855" y="5875020"/>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4D8CD2C5-CEBB-4116-9768-C608A0656392}"/>
            </a:ext>
          </a:extLst>
        </xdr:cNvPr>
        <xdr:cNvSpPr txBox="1"/>
      </xdr:nvSpPr>
      <xdr:spPr>
        <a:xfrm>
          <a:off x="4212590" y="703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E9796282-AE32-48D9-96E2-560CCA794DFA}"/>
            </a:ext>
          </a:extLst>
        </xdr:cNvPr>
        <xdr:cNvCxnSpPr/>
      </xdr:nvCxnSpPr>
      <xdr:spPr>
        <a:xfrm>
          <a:off x="4112260" y="7031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E914D8AD-9BF4-49CF-AB65-036F502CD235}"/>
            </a:ext>
          </a:extLst>
        </xdr:cNvPr>
        <xdr:cNvSpPr txBox="1"/>
      </xdr:nvSpPr>
      <xdr:spPr>
        <a:xfrm>
          <a:off x="4212590" y="565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340423F4-1714-45FC-8443-1C138C973FBD}"/>
            </a:ext>
          </a:extLst>
        </xdr:cNvPr>
        <xdr:cNvCxnSpPr/>
      </xdr:nvCxnSpPr>
      <xdr:spPr>
        <a:xfrm>
          <a:off x="4112260" y="5875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985E20A9-8C9B-4362-9A94-FC498D55ABCB}"/>
            </a:ext>
          </a:extLst>
        </xdr:cNvPr>
        <xdr:cNvSpPr txBox="1"/>
      </xdr:nvSpPr>
      <xdr:spPr>
        <a:xfrm>
          <a:off x="4212590" y="6127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AC5429F1-322A-4738-AC5F-6ABF17205ECA}"/>
            </a:ext>
          </a:extLst>
        </xdr:cNvPr>
        <xdr:cNvSpPr/>
      </xdr:nvSpPr>
      <xdr:spPr>
        <a:xfrm>
          <a:off x="4131310" y="62699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4DD80903-76DB-45B0-97C7-8BE191070896}"/>
            </a:ext>
          </a:extLst>
        </xdr:cNvPr>
        <xdr:cNvSpPr/>
      </xdr:nvSpPr>
      <xdr:spPr>
        <a:xfrm>
          <a:off x="3388360" y="6245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CD9F9E47-70B4-412E-ABB2-F55091B24F1C}"/>
            </a:ext>
          </a:extLst>
        </xdr:cNvPr>
        <xdr:cNvSpPr/>
      </xdr:nvSpPr>
      <xdr:spPr>
        <a:xfrm>
          <a:off x="2571750" y="62547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93029C0E-82A5-48B4-B7CF-45113FC879B0}"/>
            </a:ext>
          </a:extLst>
        </xdr:cNvPr>
        <xdr:cNvSpPr/>
      </xdr:nvSpPr>
      <xdr:spPr>
        <a:xfrm>
          <a:off x="1774190" y="622236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E8C840B8-B747-4E3A-B13D-2E557E31980E}"/>
            </a:ext>
          </a:extLst>
        </xdr:cNvPr>
        <xdr:cNvSpPr/>
      </xdr:nvSpPr>
      <xdr:spPr>
        <a:xfrm>
          <a:off x="988060" y="626808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3469965-9A81-42A5-B592-C0F0512954F8}"/>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ECEDFA9-9001-46B1-9A6E-C03610E225FC}"/>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AF3AA77-653E-4BD6-AA15-3D1B83087970}"/>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3A17D18-E773-491B-994F-B622D888C80B}"/>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1EEF61B-EC65-42E9-AFBB-4DE602C303E4}"/>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156845</xdr:rowOff>
    </xdr:from>
    <xdr:to>
      <xdr:col>24</xdr:col>
      <xdr:colOff>114300</xdr:colOff>
      <xdr:row>38</xdr:row>
      <xdr:rowOff>86995</xdr:rowOff>
    </xdr:to>
    <xdr:sp macro="" textlink="">
      <xdr:nvSpPr>
        <xdr:cNvPr id="73" name="楕円 72">
          <a:extLst>
            <a:ext uri="{FF2B5EF4-FFF2-40B4-BE49-F238E27FC236}">
              <a16:creationId xmlns:a16="http://schemas.microsoft.com/office/drawing/2014/main" id="{6F9EFE01-8A8F-4AC1-95ED-6212C584CCF6}"/>
            </a:ext>
          </a:extLst>
        </xdr:cNvPr>
        <xdr:cNvSpPr/>
      </xdr:nvSpPr>
      <xdr:spPr>
        <a:xfrm>
          <a:off x="4131310" y="65024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135272</xdr:rowOff>
    </xdr:from>
    <xdr:ext cx="405111" cy="259045"/>
    <xdr:sp macro="" textlink="">
      <xdr:nvSpPr>
        <xdr:cNvPr id="74" name="【図書館】&#10;有形固定資産減価償却率該当値テキスト">
          <a:extLst>
            <a:ext uri="{FF2B5EF4-FFF2-40B4-BE49-F238E27FC236}">
              <a16:creationId xmlns:a16="http://schemas.microsoft.com/office/drawing/2014/main" id="{843E2B27-5389-4761-AD17-2E7C17549FB8}"/>
            </a:ext>
          </a:extLst>
        </xdr:cNvPr>
        <xdr:cNvSpPr txBox="1"/>
      </xdr:nvSpPr>
      <xdr:spPr>
        <a:xfrm>
          <a:off x="4212590"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128270</xdr:rowOff>
    </xdr:from>
    <xdr:to>
      <xdr:col>20</xdr:col>
      <xdr:colOff>38100</xdr:colOff>
      <xdr:row>38</xdr:row>
      <xdr:rowOff>58420</xdr:rowOff>
    </xdr:to>
    <xdr:sp macro="" textlink="">
      <xdr:nvSpPr>
        <xdr:cNvPr id="75" name="楕円 74">
          <a:extLst>
            <a:ext uri="{FF2B5EF4-FFF2-40B4-BE49-F238E27FC236}">
              <a16:creationId xmlns:a16="http://schemas.microsoft.com/office/drawing/2014/main" id="{DA1D5247-1B28-42A6-AF2D-F2ABF9F6DD9D}"/>
            </a:ext>
          </a:extLst>
        </xdr:cNvPr>
        <xdr:cNvSpPr/>
      </xdr:nvSpPr>
      <xdr:spPr>
        <a:xfrm>
          <a:off x="3388360" y="64757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7620</xdr:rowOff>
    </xdr:from>
    <xdr:to>
      <xdr:col>24</xdr:col>
      <xdr:colOff>63500</xdr:colOff>
      <xdr:row>38</xdr:row>
      <xdr:rowOff>36195</xdr:rowOff>
    </xdr:to>
    <xdr:cxnSp macro="">
      <xdr:nvCxnSpPr>
        <xdr:cNvPr id="76" name="直線コネクタ 75">
          <a:extLst>
            <a:ext uri="{FF2B5EF4-FFF2-40B4-BE49-F238E27FC236}">
              <a16:creationId xmlns:a16="http://schemas.microsoft.com/office/drawing/2014/main" id="{C9F77554-87D7-489D-A3E2-BC048AC59404}"/>
            </a:ext>
          </a:extLst>
        </xdr:cNvPr>
        <xdr:cNvCxnSpPr/>
      </xdr:nvCxnSpPr>
      <xdr:spPr>
        <a:xfrm>
          <a:off x="3431540" y="6524625"/>
          <a:ext cx="7429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97790</xdr:rowOff>
    </xdr:from>
    <xdr:to>
      <xdr:col>15</xdr:col>
      <xdr:colOff>101600</xdr:colOff>
      <xdr:row>38</xdr:row>
      <xdr:rowOff>27940</xdr:rowOff>
    </xdr:to>
    <xdr:sp macro="" textlink="">
      <xdr:nvSpPr>
        <xdr:cNvPr id="77" name="楕円 76">
          <a:extLst>
            <a:ext uri="{FF2B5EF4-FFF2-40B4-BE49-F238E27FC236}">
              <a16:creationId xmlns:a16="http://schemas.microsoft.com/office/drawing/2014/main" id="{A8537296-70AC-46BB-B67F-67D1331B9848}"/>
            </a:ext>
          </a:extLst>
        </xdr:cNvPr>
        <xdr:cNvSpPr/>
      </xdr:nvSpPr>
      <xdr:spPr>
        <a:xfrm>
          <a:off x="2571750" y="64376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148590</xdr:rowOff>
    </xdr:from>
    <xdr:to>
      <xdr:col>19</xdr:col>
      <xdr:colOff>177800</xdr:colOff>
      <xdr:row>38</xdr:row>
      <xdr:rowOff>7620</xdr:rowOff>
    </xdr:to>
    <xdr:cxnSp macro="">
      <xdr:nvCxnSpPr>
        <xdr:cNvPr id="78" name="直線コネクタ 77">
          <a:extLst>
            <a:ext uri="{FF2B5EF4-FFF2-40B4-BE49-F238E27FC236}">
              <a16:creationId xmlns:a16="http://schemas.microsoft.com/office/drawing/2014/main" id="{9EF4C3A1-FFBB-4B21-BB2C-97E706BABDC2}"/>
            </a:ext>
          </a:extLst>
        </xdr:cNvPr>
        <xdr:cNvCxnSpPr/>
      </xdr:nvCxnSpPr>
      <xdr:spPr>
        <a:xfrm>
          <a:off x="2626360" y="6492240"/>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63500</xdr:rowOff>
    </xdr:from>
    <xdr:to>
      <xdr:col>10</xdr:col>
      <xdr:colOff>165100</xdr:colOff>
      <xdr:row>37</xdr:row>
      <xdr:rowOff>165100</xdr:rowOff>
    </xdr:to>
    <xdr:sp macro="" textlink="">
      <xdr:nvSpPr>
        <xdr:cNvPr id="79" name="楕円 78">
          <a:extLst>
            <a:ext uri="{FF2B5EF4-FFF2-40B4-BE49-F238E27FC236}">
              <a16:creationId xmlns:a16="http://schemas.microsoft.com/office/drawing/2014/main" id="{CFA23F17-FE24-4F5A-A684-98F8F899F7B6}"/>
            </a:ext>
          </a:extLst>
        </xdr:cNvPr>
        <xdr:cNvSpPr/>
      </xdr:nvSpPr>
      <xdr:spPr>
        <a:xfrm>
          <a:off x="1774190" y="64033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114300</xdr:rowOff>
    </xdr:from>
    <xdr:to>
      <xdr:col>15</xdr:col>
      <xdr:colOff>50800</xdr:colOff>
      <xdr:row>37</xdr:row>
      <xdr:rowOff>148590</xdr:rowOff>
    </xdr:to>
    <xdr:cxnSp macro="">
      <xdr:nvCxnSpPr>
        <xdr:cNvPr id="80" name="直線コネクタ 79">
          <a:extLst>
            <a:ext uri="{FF2B5EF4-FFF2-40B4-BE49-F238E27FC236}">
              <a16:creationId xmlns:a16="http://schemas.microsoft.com/office/drawing/2014/main" id="{70AA6632-EEF3-4371-BF57-346A3030742E}"/>
            </a:ext>
          </a:extLst>
        </xdr:cNvPr>
        <xdr:cNvCxnSpPr/>
      </xdr:nvCxnSpPr>
      <xdr:spPr>
        <a:xfrm>
          <a:off x="1828800" y="6457950"/>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34925</xdr:rowOff>
    </xdr:from>
    <xdr:to>
      <xdr:col>6</xdr:col>
      <xdr:colOff>38100</xdr:colOff>
      <xdr:row>37</xdr:row>
      <xdr:rowOff>136525</xdr:rowOff>
    </xdr:to>
    <xdr:sp macro="" textlink="">
      <xdr:nvSpPr>
        <xdr:cNvPr id="81" name="楕円 80">
          <a:extLst>
            <a:ext uri="{FF2B5EF4-FFF2-40B4-BE49-F238E27FC236}">
              <a16:creationId xmlns:a16="http://schemas.microsoft.com/office/drawing/2014/main" id="{6319EEDB-B9F1-441B-B337-98FBCE6E9A5E}"/>
            </a:ext>
          </a:extLst>
        </xdr:cNvPr>
        <xdr:cNvSpPr/>
      </xdr:nvSpPr>
      <xdr:spPr>
        <a:xfrm>
          <a:off x="988060" y="63785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85725</xdr:rowOff>
    </xdr:from>
    <xdr:to>
      <xdr:col>10</xdr:col>
      <xdr:colOff>114300</xdr:colOff>
      <xdr:row>37</xdr:row>
      <xdr:rowOff>114300</xdr:rowOff>
    </xdr:to>
    <xdr:cxnSp macro="">
      <xdr:nvCxnSpPr>
        <xdr:cNvPr id="82" name="直線コネクタ 81">
          <a:extLst>
            <a:ext uri="{FF2B5EF4-FFF2-40B4-BE49-F238E27FC236}">
              <a16:creationId xmlns:a16="http://schemas.microsoft.com/office/drawing/2014/main" id="{E43BD721-7E95-490D-B9B6-B8E942A159C3}"/>
            </a:ext>
          </a:extLst>
        </xdr:cNvPr>
        <xdr:cNvCxnSpPr/>
      </xdr:nvCxnSpPr>
      <xdr:spPr>
        <a:xfrm>
          <a:off x="1031240" y="6431280"/>
          <a:ext cx="7975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1473CD37-EFB8-4421-9A34-DB7A42BD49E8}"/>
            </a:ext>
          </a:extLst>
        </xdr:cNvPr>
        <xdr:cNvSpPr txBox="1"/>
      </xdr:nvSpPr>
      <xdr:spPr>
        <a:xfrm>
          <a:off x="3239144" y="601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1E4C6BDE-AAEE-47C2-96BE-B33729E42A7E}"/>
            </a:ext>
          </a:extLst>
        </xdr:cNvPr>
        <xdr:cNvSpPr txBox="1"/>
      </xdr:nvSpPr>
      <xdr:spPr>
        <a:xfrm>
          <a:off x="24390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8512AAA6-F6AA-4CD8-8F4E-805CE9226336}"/>
            </a:ext>
          </a:extLst>
        </xdr:cNvPr>
        <xdr:cNvSpPr txBox="1"/>
      </xdr:nvSpPr>
      <xdr:spPr>
        <a:xfrm>
          <a:off x="164148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46372</xdr:rowOff>
    </xdr:from>
    <xdr:ext cx="405111" cy="259045"/>
    <xdr:sp macro="" textlink="">
      <xdr:nvSpPr>
        <xdr:cNvPr id="86" name="n_4aveValue【図書館】&#10;有形固定資産減価償却率">
          <a:extLst>
            <a:ext uri="{FF2B5EF4-FFF2-40B4-BE49-F238E27FC236}">
              <a16:creationId xmlns:a16="http://schemas.microsoft.com/office/drawing/2014/main" id="{075F24CC-F9F0-4F04-B45E-BF43609E7552}"/>
            </a:ext>
          </a:extLst>
        </xdr:cNvPr>
        <xdr:cNvSpPr txBox="1"/>
      </xdr:nvSpPr>
      <xdr:spPr>
        <a:xfrm>
          <a:off x="85535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49547</xdr:rowOff>
    </xdr:from>
    <xdr:ext cx="405111" cy="259045"/>
    <xdr:sp macro="" textlink="">
      <xdr:nvSpPr>
        <xdr:cNvPr id="87" name="n_1mainValue【図書館】&#10;有形固定資産減価償却率">
          <a:extLst>
            <a:ext uri="{FF2B5EF4-FFF2-40B4-BE49-F238E27FC236}">
              <a16:creationId xmlns:a16="http://schemas.microsoft.com/office/drawing/2014/main" id="{ED50FB56-900A-40A4-9A00-0AEB22A69C5E}"/>
            </a:ext>
          </a:extLst>
        </xdr:cNvPr>
        <xdr:cNvSpPr txBox="1"/>
      </xdr:nvSpPr>
      <xdr:spPr>
        <a:xfrm>
          <a:off x="32391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19067</xdr:rowOff>
    </xdr:from>
    <xdr:ext cx="405111" cy="259045"/>
    <xdr:sp macro="" textlink="">
      <xdr:nvSpPr>
        <xdr:cNvPr id="88" name="n_2mainValue【図書館】&#10;有形固定資産減価償却率">
          <a:extLst>
            <a:ext uri="{FF2B5EF4-FFF2-40B4-BE49-F238E27FC236}">
              <a16:creationId xmlns:a16="http://schemas.microsoft.com/office/drawing/2014/main" id="{A96260FA-EDE2-4C7E-90B0-06C70A3FF02B}"/>
            </a:ext>
          </a:extLst>
        </xdr:cNvPr>
        <xdr:cNvSpPr txBox="1"/>
      </xdr:nvSpPr>
      <xdr:spPr>
        <a:xfrm>
          <a:off x="24390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156227</xdr:rowOff>
    </xdr:from>
    <xdr:ext cx="405111" cy="259045"/>
    <xdr:sp macro="" textlink="">
      <xdr:nvSpPr>
        <xdr:cNvPr id="89" name="n_3mainValue【図書館】&#10;有形固定資産減価償却率">
          <a:extLst>
            <a:ext uri="{FF2B5EF4-FFF2-40B4-BE49-F238E27FC236}">
              <a16:creationId xmlns:a16="http://schemas.microsoft.com/office/drawing/2014/main" id="{94B82999-6006-4D5E-993A-6CE1601F8AD2}"/>
            </a:ext>
          </a:extLst>
        </xdr:cNvPr>
        <xdr:cNvSpPr txBox="1"/>
      </xdr:nvSpPr>
      <xdr:spPr>
        <a:xfrm>
          <a:off x="164148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127652</xdr:rowOff>
    </xdr:from>
    <xdr:ext cx="405111" cy="259045"/>
    <xdr:sp macro="" textlink="">
      <xdr:nvSpPr>
        <xdr:cNvPr id="90" name="n_4mainValue【図書館】&#10;有形固定資産減価償却率">
          <a:extLst>
            <a:ext uri="{FF2B5EF4-FFF2-40B4-BE49-F238E27FC236}">
              <a16:creationId xmlns:a16="http://schemas.microsoft.com/office/drawing/2014/main" id="{0703EFC6-DA2D-4E7F-8F5F-D3DC1768B057}"/>
            </a:ext>
          </a:extLst>
        </xdr:cNvPr>
        <xdr:cNvSpPr txBox="1"/>
      </xdr:nvSpPr>
      <xdr:spPr>
        <a:xfrm>
          <a:off x="85535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76ECB11-F7B1-4E80-AC28-DC373689155A}"/>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D60B804B-9973-4580-932C-2A1B5CE445FD}"/>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DF99819-1406-4C39-8F89-E1B6B57E35E0}"/>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480BC95-70CC-48BF-B137-64DD914120ED}"/>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6DB37BF-8149-4085-BD05-EF5E314E96C3}"/>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28A4756A-8A0A-4FC1-8FFB-455C3F20BE9D}"/>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CDF6F7D-526C-4D40-B21D-7A4320F3D454}"/>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F23CF19-ECF2-4C11-BB96-F22820512325}"/>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A3F48B8E-3D4D-42F9-BB13-D98812B49152}"/>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4F930A0-13C8-4978-87B3-A03C03FF6D53}"/>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ADC0666F-8B80-47E3-A6E1-1140DAFCE64D}"/>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B176D6E6-344A-4477-9AA9-5D956E0C0C4C}"/>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56E102AF-AFE8-4D33-AF41-F4A91627250F}"/>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66536333-A62E-477B-80B9-862305F725ED}"/>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15B5938E-70CD-4DBA-9C41-F8958CB7FBB0}"/>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1B3DD321-60A5-4FA7-85D0-14F1CF18CD35}"/>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D88D031-9A81-4DE7-A3E5-41DBA2F4391B}"/>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311304F6-0C14-452B-98AA-9BECF0566242}"/>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54C9177D-6F24-46B8-9B65-DAB7B3381B4A}"/>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93BE43D9-447C-44CD-AEC0-E9E4E0FD6DE6}"/>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B709B485-C08F-43CF-85B8-F28E1D44B81B}"/>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6EC03968-35E3-46B7-A8BC-1C57FFCD83A3}"/>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A016D5BB-D7C2-4B6A-8FC7-7F706737DEFA}"/>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B38611EB-C797-45F6-A171-C00B1968DD1D}"/>
            </a:ext>
          </a:extLst>
        </xdr:cNvPr>
        <xdr:cNvCxnSpPr/>
      </xdr:nvCxnSpPr>
      <xdr:spPr>
        <a:xfrm flipV="1">
          <a:off x="9429115" y="5600700"/>
          <a:ext cx="0" cy="1572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79F1B449-4E4A-4847-9B50-4B09C26D297B}"/>
            </a:ext>
          </a:extLst>
        </xdr:cNvPr>
        <xdr:cNvSpPr txBox="1"/>
      </xdr:nvSpPr>
      <xdr:spPr>
        <a:xfrm>
          <a:off x="946785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73F76A74-7262-43B1-8B4B-EC00E4E4FA68}"/>
            </a:ext>
          </a:extLst>
        </xdr:cNvPr>
        <xdr:cNvCxnSpPr/>
      </xdr:nvCxnSpPr>
      <xdr:spPr>
        <a:xfrm>
          <a:off x="9356090" y="71735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87828A73-585C-48EB-A79C-972B0D63769F}"/>
            </a:ext>
          </a:extLst>
        </xdr:cNvPr>
        <xdr:cNvSpPr txBox="1"/>
      </xdr:nvSpPr>
      <xdr:spPr>
        <a:xfrm>
          <a:off x="9467850" y="5372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59BC6570-E0B4-42DD-8572-BDACCFF995C2}"/>
            </a:ext>
          </a:extLst>
        </xdr:cNvPr>
        <xdr:cNvCxnSpPr/>
      </xdr:nvCxnSpPr>
      <xdr:spPr>
        <a:xfrm>
          <a:off x="9356090" y="56007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5559847C-2E3F-490E-BA42-85424BADBDAA}"/>
            </a:ext>
          </a:extLst>
        </xdr:cNvPr>
        <xdr:cNvSpPr txBox="1"/>
      </xdr:nvSpPr>
      <xdr:spPr>
        <a:xfrm>
          <a:off x="9467850" y="6656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D076C7D6-804F-4EBF-814C-83F0D9E9AA43}"/>
            </a:ext>
          </a:extLst>
        </xdr:cNvPr>
        <xdr:cNvSpPr/>
      </xdr:nvSpPr>
      <xdr:spPr>
        <a:xfrm>
          <a:off x="9394190" y="680910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F4088550-DD9E-4AC9-BB63-84F3E99A049C}"/>
            </a:ext>
          </a:extLst>
        </xdr:cNvPr>
        <xdr:cNvSpPr/>
      </xdr:nvSpPr>
      <xdr:spPr>
        <a:xfrm>
          <a:off x="8632190" y="68091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6CDC9B11-E55A-4FCD-BD16-81BF5D272E3C}"/>
            </a:ext>
          </a:extLst>
        </xdr:cNvPr>
        <xdr:cNvSpPr/>
      </xdr:nvSpPr>
      <xdr:spPr>
        <a:xfrm>
          <a:off x="7846060" y="68160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08259DE6-37D4-441C-9D59-7E8A2E4D45F9}"/>
            </a:ext>
          </a:extLst>
        </xdr:cNvPr>
        <xdr:cNvSpPr/>
      </xdr:nvSpPr>
      <xdr:spPr>
        <a:xfrm>
          <a:off x="7029450" y="681609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725FF70B-4382-4939-A297-11FDF25FBE61}"/>
            </a:ext>
          </a:extLst>
        </xdr:cNvPr>
        <xdr:cNvSpPr/>
      </xdr:nvSpPr>
      <xdr:spPr>
        <a:xfrm>
          <a:off x="6231890" y="685800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2954110-CF48-4145-A664-2B22ECFD9632}"/>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B525C81-DF3D-4BBA-BBDA-0C0496202702}"/>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C922887-5FAB-4583-9397-7DA1133D0DD0}"/>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E2ACFA9-F0C1-4188-BB83-75B6017E7A05}"/>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7FC2F22-7A7A-4BDB-87D1-AFE79370089F}"/>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50800</xdr:rowOff>
    </xdr:from>
    <xdr:to>
      <xdr:col>55</xdr:col>
      <xdr:colOff>50800</xdr:colOff>
      <xdr:row>40</xdr:row>
      <xdr:rowOff>152400</xdr:rowOff>
    </xdr:to>
    <xdr:sp macro="" textlink="">
      <xdr:nvSpPr>
        <xdr:cNvPr id="130" name="楕円 129">
          <a:extLst>
            <a:ext uri="{FF2B5EF4-FFF2-40B4-BE49-F238E27FC236}">
              <a16:creationId xmlns:a16="http://schemas.microsoft.com/office/drawing/2014/main" id="{90DD1E25-A33F-44F8-8EFD-05854CFC753A}"/>
            </a:ext>
          </a:extLst>
        </xdr:cNvPr>
        <xdr:cNvSpPr/>
      </xdr:nvSpPr>
      <xdr:spPr>
        <a:xfrm>
          <a:off x="9394190" y="691261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29227</xdr:rowOff>
    </xdr:from>
    <xdr:ext cx="469744" cy="259045"/>
    <xdr:sp macro="" textlink="">
      <xdr:nvSpPr>
        <xdr:cNvPr id="131" name="【図書館】&#10;一人当たり面積該当値テキスト">
          <a:extLst>
            <a:ext uri="{FF2B5EF4-FFF2-40B4-BE49-F238E27FC236}">
              <a16:creationId xmlns:a16="http://schemas.microsoft.com/office/drawing/2014/main" id="{4B5FFBCF-D8AD-4806-9FEB-6B420AC089A0}"/>
            </a:ext>
          </a:extLst>
        </xdr:cNvPr>
        <xdr:cNvSpPr txBox="1"/>
      </xdr:nvSpPr>
      <xdr:spPr>
        <a:xfrm>
          <a:off x="9467850" y="6885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50800</xdr:rowOff>
    </xdr:from>
    <xdr:to>
      <xdr:col>50</xdr:col>
      <xdr:colOff>165100</xdr:colOff>
      <xdr:row>40</xdr:row>
      <xdr:rowOff>152400</xdr:rowOff>
    </xdr:to>
    <xdr:sp macro="" textlink="">
      <xdr:nvSpPr>
        <xdr:cNvPr id="132" name="楕円 131">
          <a:extLst>
            <a:ext uri="{FF2B5EF4-FFF2-40B4-BE49-F238E27FC236}">
              <a16:creationId xmlns:a16="http://schemas.microsoft.com/office/drawing/2014/main" id="{289BD12F-7C80-41A5-83F7-1E20925EF9F0}"/>
            </a:ext>
          </a:extLst>
        </xdr:cNvPr>
        <xdr:cNvSpPr/>
      </xdr:nvSpPr>
      <xdr:spPr>
        <a:xfrm>
          <a:off x="8632190" y="69126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101600</xdr:rowOff>
    </xdr:from>
    <xdr:to>
      <xdr:col>55</xdr:col>
      <xdr:colOff>0</xdr:colOff>
      <xdr:row>40</xdr:row>
      <xdr:rowOff>101600</xdr:rowOff>
    </xdr:to>
    <xdr:cxnSp macro="">
      <xdr:nvCxnSpPr>
        <xdr:cNvPr id="133" name="直線コネクタ 132">
          <a:extLst>
            <a:ext uri="{FF2B5EF4-FFF2-40B4-BE49-F238E27FC236}">
              <a16:creationId xmlns:a16="http://schemas.microsoft.com/office/drawing/2014/main" id="{D1FEB89E-0AB1-4A16-867A-6B2F633F71D4}"/>
            </a:ext>
          </a:extLst>
        </xdr:cNvPr>
        <xdr:cNvCxnSpPr/>
      </xdr:nvCxnSpPr>
      <xdr:spPr>
        <a:xfrm>
          <a:off x="8686800" y="69557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50800</xdr:rowOff>
    </xdr:from>
    <xdr:to>
      <xdr:col>46</xdr:col>
      <xdr:colOff>38100</xdr:colOff>
      <xdr:row>40</xdr:row>
      <xdr:rowOff>152400</xdr:rowOff>
    </xdr:to>
    <xdr:sp macro="" textlink="">
      <xdr:nvSpPr>
        <xdr:cNvPr id="134" name="楕円 133">
          <a:extLst>
            <a:ext uri="{FF2B5EF4-FFF2-40B4-BE49-F238E27FC236}">
              <a16:creationId xmlns:a16="http://schemas.microsoft.com/office/drawing/2014/main" id="{307D16AC-67EE-4DBB-AF91-DF08F4F9FCD4}"/>
            </a:ext>
          </a:extLst>
        </xdr:cNvPr>
        <xdr:cNvSpPr/>
      </xdr:nvSpPr>
      <xdr:spPr>
        <a:xfrm>
          <a:off x="7846060" y="6912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101600</xdr:rowOff>
    </xdr:from>
    <xdr:to>
      <xdr:col>50</xdr:col>
      <xdr:colOff>114300</xdr:colOff>
      <xdr:row>40</xdr:row>
      <xdr:rowOff>101600</xdr:rowOff>
    </xdr:to>
    <xdr:cxnSp macro="">
      <xdr:nvCxnSpPr>
        <xdr:cNvPr id="135" name="直線コネクタ 134">
          <a:extLst>
            <a:ext uri="{FF2B5EF4-FFF2-40B4-BE49-F238E27FC236}">
              <a16:creationId xmlns:a16="http://schemas.microsoft.com/office/drawing/2014/main" id="{B83391B0-1B97-4A8F-8ECC-570310577975}"/>
            </a:ext>
          </a:extLst>
        </xdr:cNvPr>
        <xdr:cNvCxnSpPr/>
      </xdr:nvCxnSpPr>
      <xdr:spPr>
        <a:xfrm>
          <a:off x="7889240" y="69557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50800</xdr:rowOff>
    </xdr:from>
    <xdr:to>
      <xdr:col>41</xdr:col>
      <xdr:colOff>101600</xdr:colOff>
      <xdr:row>40</xdr:row>
      <xdr:rowOff>152400</xdr:rowOff>
    </xdr:to>
    <xdr:sp macro="" textlink="">
      <xdr:nvSpPr>
        <xdr:cNvPr id="136" name="楕円 135">
          <a:extLst>
            <a:ext uri="{FF2B5EF4-FFF2-40B4-BE49-F238E27FC236}">
              <a16:creationId xmlns:a16="http://schemas.microsoft.com/office/drawing/2014/main" id="{DF0B39EF-72F7-488C-BD4A-906F58F6650A}"/>
            </a:ext>
          </a:extLst>
        </xdr:cNvPr>
        <xdr:cNvSpPr/>
      </xdr:nvSpPr>
      <xdr:spPr>
        <a:xfrm>
          <a:off x="7029450" y="69126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101600</xdr:rowOff>
    </xdr:from>
    <xdr:to>
      <xdr:col>45</xdr:col>
      <xdr:colOff>177800</xdr:colOff>
      <xdr:row>40</xdr:row>
      <xdr:rowOff>101600</xdr:rowOff>
    </xdr:to>
    <xdr:cxnSp macro="">
      <xdr:nvCxnSpPr>
        <xdr:cNvPr id="137" name="直線コネクタ 136">
          <a:extLst>
            <a:ext uri="{FF2B5EF4-FFF2-40B4-BE49-F238E27FC236}">
              <a16:creationId xmlns:a16="http://schemas.microsoft.com/office/drawing/2014/main" id="{697601C5-AF24-41FB-840C-3586D4BCEC50}"/>
            </a:ext>
          </a:extLst>
        </xdr:cNvPr>
        <xdr:cNvCxnSpPr/>
      </xdr:nvCxnSpPr>
      <xdr:spPr>
        <a:xfrm>
          <a:off x="7084060" y="69557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50800</xdr:rowOff>
    </xdr:from>
    <xdr:to>
      <xdr:col>36</xdr:col>
      <xdr:colOff>165100</xdr:colOff>
      <xdr:row>40</xdr:row>
      <xdr:rowOff>152400</xdr:rowOff>
    </xdr:to>
    <xdr:sp macro="" textlink="">
      <xdr:nvSpPr>
        <xdr:cNvPr id="138" name="楕円 137">
          <a:extLst>
            <a:ext uri="{FF2B5EF4-FFF2-40B4-BE49-F238E27FC236}">
              <a16:creationId xmlns:a16="http://schemas.microsoft.com/office/drawing/2014/main" id="{C75AE3C5-A883-4E42-996F-BCDF8FEF0611}"/>
            </a:ext>
          </a:extLst>
        </xdr:cNvPr>
        <xdr:cNvSpPr/>
      </xdr:nvSpPr>
      <xdr:spPr>
        <a:xfrm>
          <a:off x="6231890" y="69126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101600</xdr:rowOff>
    </xdr:from>
    <xdr:to>
      <xdr:col>41</xdr:col>
      <xdr:colOff>50800</xdr:colOff>
      <xdr:row>40</xdr:row>
      <xdr:rowOff>101600</xdr:rowOff>
    </xdr:to>
    <xdr:cxnSp macro="">
      <xdr:nvCxnSpPr>
        <xdr:cNvPr id="139" name="直線コネクタ 138">
          <a:extLst>
            <a:ext uri="{FF2B5EF4-FFF2-40B4-BE49-F238E27FC236}">
              <a16:creationId xmlns:a16="http://schemas.microsoft.com/office/drawing/2014/main" id="{B141E259-898A-4B41-A189-8BEDD3A46E83}"/>
            </a:ext>
          </a:extLst>
        </xdr:cNvPr>
        <xdr:cNvCxnSpPr/>
      </xdr:nvCxnSpPr>
      <xdr:spPr>
        <a:xfrm>
          <a:off x="6286500" y="69557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38C30C77-1937-4681-AC54-F43BE316C7BE}"/>
            </a:ext>
          </a:extLst>
        </xdr:cNvPr>
        <xdr:cNvSpPr txBox="1"/>
      </xdr:nvSpPr>
      <xdr:spPr>
        <a:xfrm>
          <a:off x="8454467" y="658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87FEA961-05F2-4512-8538-956370E3314E}"/>
            </a:ext>
          </a:extLst>
        </xdr:cNvPr>
        <xdr:cNvSpPr txBox="1"/>
      </xdr:nvSpPr>
      <xdr:spPr>
        <a:xfrm>
          <a:off x="7673417" y="65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80027</xdr:rowOff>
    </xdr:from>
    <xdr:ext cx="469744" cy="259045"/>
    <xdr:sp macro="" textlink="">
      <xdr:nvSpPr>
        <xdr:cNvPr id="142" name="n_3aveValue【図書館】&#10;一人当たり面積">
          <a:extLst>
            <a:ext uri="{FF2B5EF4-FFF2-40B4-BE49-F238E27FC236}">
              <a16:creationId xmlns:a16="http://schemas.microsoft.com/office/drawing/2014/main" id="{1E1A729C-A902-49C0-8670-2BC38575FD0B}"/>
            </a:ext>
          </a:extLst>
        </xdr:cNvPr>
        <xdr:cNvSpPr txBox="1"/>
      </xdr:nvSpPr>
      <xdr:spPr>
        <a:xfrm>
          <a:off x="6866332" y="65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012EE07F-88B2-4BB4-8691-41017C987660}"/>
            </a:ext>
          </a:extLst>
        </xdr:cNvPr>
        <xdr:cNvSpPr txBox="1"/>
      </xdr:nvSpPr>
      <xdr:spPr>
        <a:xfrm>
          <a:off x="6068772" y="663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143527</xdr:rowOff>
    </xdr:from>
    <xdr:ext cx="469744" cy="259045"/>
    <xdr:sp macro="" textlink="">
      <xdr:nvSpPr>
        <xdr:cNvPr id="144" name="n_1mainValue【図書館】&#10;一人当たり面積">
          <a:extLst>
            <a:ext uri="{FF2B5EF4-FFF2-40B4-BE49-F238E27FC236}">
              <a16:creationId xmlns:a16="http://schemas.microsoft.com/office/drawing/2014/main" id="{8C3A9964-1F1F-4D1F-9A45-8D3230BF2A91}"/>
            </a:ext>
          </a:extLst>
        </xdr:cNvPr>
        <xdr:cNvSpPr txBox="1"/>
      </xdr:nvSpPr>
      <xdr:spPr>
        <a:xfrm>
          <a:off x="8454467" y="699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143527</xdr:rowOff>
    </xdr:from>
    <xdr:ext cx="469744" cy="259045"/>
    <xdr:sp macro="" textlink="">
      <xdr:nvSpPr>
        <xdr:cNvPr id="145" name="n_2mainValue【図書館】&#10;一人当たり面積">
          <a:extLst>
            <a:ext uri="{FF2B5EF4-FFF2-40B4-BE49-F238E27FC236}">
              <a16:creationId xmlns:a16="http://schemas.microsoft.com/office/drawing/2014/main" id="{93F69D12-DF56-40AB-AC98-71A37E6AD67B}"/>
            </a:ext>
          </a:extLst>
        </xdr:cNvPr>
        <xdr:cNvSpPr txBox="1"/>
      </xdr:nvSpPr>
      <xdr:spPr>
        <a:xfrm>
          <a:off x="7673417" y="699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143527</xdr:rowOff>
    </xdr:from>
    <xdr:ext cx="469744" cy="259045"/>
    <xdr:sp macro="" textlink="">
      <xdr:nvSpPr>
        <xdr:cNvPr id="146" name="n_3mainValue【図書館】&#10;一人当たり面積">
          <a:extLst>
            <a:ext uri="{FF2B5EF4-FFF2-40B4-BE49-F238E27FC236}">
              <a16:creationId xmlns:a16="http://schemas.microsoft.com/office/drawing/2014/main" id="{F06FE931-C464-41ED-8F04-04CA16956871}"/>
            </a:ext>
          </a:extLst>
        </xdr:cNvPr>
        <xdr:cNvSpPr txBox="1"/>
      </xdr:nvSpPr>
      <xdr:spPr>
        <a:xfrm>
          <a:off x="6866332" y="699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143527</xdr:rowOff>
    </xdr:from>
    <xdr:ext cx="469744" cy="259045"/>
    <xdr:sp macro="" textlink="">
      <xdr:nvSpPr>
        <xdr:cNvPr id="147" name="n_4mainValue【図書館】&#10;一人当たり面積">
          <a:extLst>
            <a:ext uri="{FF2B5EF4-FFF2-40B4-BE49-F238E27FC236}">
              <a16:creationId xmlns:a16="http://schemas.microsoft.com/office/drawing/2014/main" id="{3A6F68BF-EA5C-4668-96A8-2E3084139BD6}"/>
            </a:ext>
          </a:extLst>
        </xdr:cNvPr>
        <xdr:cNvSpPr txBox="1"/>
      </xdr:nvSpPr>
      <xdr:spPr>
        <a:xfrm>
          <a:off x="6068772" y="699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807C3068-1208-4376-AF06-02DEAA6338AD}"/>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5AEC4F68-C4E2-4DC9-82CB-AB7338C3C186}"/>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DA15425A-0856-492F-91DB-D2550FAC3AF2}"/>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79AA9D84-3A4D-443F-A5F0-191569C9F8A2}"/>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C412B2F5-8F4E-459A-88A4-500B59E831BB}"/>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5A82B6CF-1FCB-49C5-883B-8C19E118EF0E}"/>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6C08800A-AD99-46D2-AE08-5D7EA997216B}"/>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4DC0F576-37A7-4182-998D-11DEAD30AB49}"/>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5F7B5FDE-3B8F-4829-A89E-F64042A54B9B}"/>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542B06DF-27C3-4B48-A490-F35AA4740300}"/>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EB08CAD-EC8B-4CDF-8EFA-CD233868EA9F}"/>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11D0F4A8-ADB2-456F-8CC7-F2700766C8D2}"/>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15E64FA9-200B-4FA5-89F8-C5B1C63ADD32}"/>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41D718D1-9742-4D2C-8AF4-1BD4C2934383}"/>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396947D8-D67F-42A0-932D-7E90D8BCF4AC}"/>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D339647A-0112-4682-94F7-DE460C0EF705}"/>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82DAB19E-144C-4D13-B450-2500C6DE9CF1}"/>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55FF67DB-A214-4887-AED4-3458B8A58F7A}"/>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3E1A85E0-C7C1-4934-82E6-AF57CAC4A3E9}"/>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AB7661A6-CEE3-495A-9512-4C06F99F873F}"/>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E363CB04-D25D-44F2-BE1F-8A8A90407B9C}"/>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7C53C982-9AC5-404A-A2BF-CBAB28511742}"/>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9C2FC3F1-D1F1-4B30-AF33-3C4096025732}"/>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9DE49FAF-CA08-42AB-A2AE-951BE6070B77}"/>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34C3836B-C8C6-4BB9-BD88-1E7B41E84897}"/>
            </a:ext>
          </a:extLst>
        </xdr:cNvPr>
        <xdr:cNvCxnSpPr/>
      </xdr:nvCxnSpPr>
      <xdr:spPr>
        <a:xfrm flipV="1">
          <a:off x="417385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BEB8CCB2-0805-4E4B-BF47-AD5F890FC1EB}"/>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DAF58AEE-F834-4B02-9BF4-A14468492CB1}"/>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C401D8D9-49CE-4A89-AC89-4E6CBDCC93A0}"/>
            </a:ext>
          </a:extLst>
        </xdr:cNvPr>
        <xdr:cNvSpPr txBox="1"/>
      </xdr:nvSpPr>
      <xdr:spPr>
        <a:xfrm>
          <a:off x="4212590" y="934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7449A97B-F96D-44D0-AD04-DF2F44C34846}"/>
            </a:ext>
          </a:extLst>
        </xdr:cNvPr>
        <xdr:cNvCxnSpPr/>
      </xdr:nvCxnSpPr>
      <xdr:spPr>
        <a:xfrm>
          <a:off x="4112260" y="9578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8F2A5D52-C169-4A6C-8CFE-47EA04B8B026}"/>
            </a:ext>
          </a:extLst>
        </xdr:cNvPr>
        <xdr:cNvSpPr txBox="1"/>
      </xdr:nvSpPr>
      <xdr:spPr>
        <a:xfrm>
          <a:off x="4212590" y="10108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EBE12949-2D3A-4034-B24F-708F01351A54}"/>
            </a:ext>
          </a:extLst>
        </xdr:cNvPr>
        <xdr:cNvSpPr/>
      </xdr:nvSpPr>
      <xdr:spPr>
        <a:xfrm>
          <a:off x="4131310" y="102514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D293A9C3-3789-423A-86C9-1F2033DFCB81}"/>
            </a:ext>
          </a:extLst>
        </xdr:cNvPr>
        <xdr:cNvSpPr/>
      </xdr:nvSpPr>
      <xdr:spPr>
        <a:xfrm>
          <a:off x="3388360" y="1021905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29BAB2F8-5DB2-4984-80E5-428EBA4765A3}"/>
            </a:ext>
          </a:extLst>
        </xdr:cNvPr>
        <xdr:cNvSpPr/>
      </xdr:nvSpPr>
      <xdr:spPr>
        <a:xfrm>
          <a:off x="2571750" y="1017143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E18FC22D-AED4-40BE-8271-8A013DAB1511}"/>
            </a:ext>
          </a:extLst>
        </xdr:cNvPr>
        <xdr:cNvSpPr/>
      </xdr:nvSpPr>
      <xdr:spPr>
        <a:xfrm>
          <a:off x="1774190" y="101847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880DCFB1-1B9A-4DC4-90C0-CDFF8B5BDA09}"/>
            </a:ext>
          </a:extLst>
        </xdr:cNvPr>
        <xdr:cNvSpPr/>
      </xdr:nvSpPr>
      <xdr:spPr>
        <a:xfrm>
          <a:off x="988060" y="102323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0164EDE-28BF-4090-A59D-132A6AE95598}"/>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E131A62-8450-4E07-9778-EC9F8F9AE555}"/>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C1343CC-3DD2-44F9-84EB-232B51D15642}"/>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24BACE0-A4E5-4572-AC38-D9C7E0251E9A}"/>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2E7E6DE-985D-4AD2-8D52-90B035C5A787}"/>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8" name="楕円 187">
          <a:extLst>
            <a:ext uri="{FF2B5EF4-FFF2-40B4-BE49-F238E27FC236}">
              <a16:creationId xmlns:a16="http://schemas.microsoft.com/office/drawing/2014/main" id="{EE246A67-D2A8-4EF9-83F9-3CA8C81A023D}"/>
            </a:ext>
          </a:extLst>
        </xdr:cNvPr>
        <xdr:cNvSpPr/>
      </xdr:nvSpPr>
      <xdr:spPr>
        <a:xfrm>
          <a:off x="4131310" y="10422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110507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3155CA28-A4C8-4FD7-962A-5372ABB50058}"/>
            </a:ext>
          </a:extLst>
        </xdr:cNvPr>
        <xdr:cNvSpPr txBox="1"/>
      </xdr:nvSpPr>
      <xdr:spPr>
        <a:xfrm>
          <a:off x="421259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93980</xdr:rowOff>
    </xdr:from>
    <xdr:to>
      <xdr:col>20</xdr:col>
      <xdr:colOff>38100</xdr:colOff>
      <xdr:row>61</xdr:row>
      <xdr:rowOff>24130</xdr:rowOff>
    </xdr:to>
    <xdr:sp macro="" textlink="">
      <xdr:nvSpPr>
        <xdr:cNvPr id="190" name="楕円 189">
          <a:extLst>
            <a:ext uri="{FF2B5EF4-FFF2-40B4-BE49-F238E27FC236}">
              <a16:creationId xmlns:a16="http://schemas.microsoft.com/office/drawing/2014/main" id="{FC9045FD-38D6-4610-B954-78B243998B87}"/>
            </a:ext>
          </a:extLst>
        </xdr:cNvPr>
        <xdr:cNvSpPr/>
      </xdr:nvSpPr>
      <xdr:spPr>
        <a:xfrm>
          <a:off x="3388360" y="103847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144780</xdr:rowOff>
    </xdr:from>
    <xdr:to>
      <xdr:col>24</xdr:col>
      <xdr:colOff>63500</xdr:colOff>
      <xdr:row>61</xdr:row>
      <xdr:rowOff>11430</xdr:rowOff>
    </xdr:to>
    <xdr:cxnSp macro="">
      <xdr:nvCxnSpPr>
        <xdr:cNvPr id="191" name="直線コネクタ 190">
          <a:extLst>
            <a:ext uri="{FF2B5EF4-FFF2-40B4-BE49-F238E27FC236}">
              <a16:creationId xmlns:a16="http://schemas.microsoft.com/office/drawing/2014/main" id="{C7B11C0F-6366-4EBD-B785-4C757E3CCD75}"/>
            </a:ext>
          </a:extLst>
        </xdr:cNvPr>
        <xdr:cNvCxnSpPr/>
      </xdr:nvCxnSpPr>
      <xdr:spPr>
        <a:xfrm>
          <a:off x="3431540" y="10429875"/>
          <a:ext cx="7429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55880</xdr:rowOff>
    </xdr:from>
    <xdr:to>
      <xdr:col>15</xdr:col>
      <xdr:colOff>101600</xdr:colOff>
      <xdr:row>60</xdr:row>
      <xdr:rowOff>157480</xdr:rowOff>
    </xdr:to>
    <xdr:sp macro="" textlink="">
      <xdr:nvSpPr>
        <xdr:cNvPr id="192" name="楕円 191">
          <a:extLst>
            <a:ext uri="{FF2B5EF4-FFF2-40B4-BE49-F238E27FC236}">
              <a16:creationId xmlns:a16="http://schemas.microsoft.com/office/drawing/2014/main" id="{00D4A06B-9962-4234-9CEF-FD41008E83E8}"/>
            </a:ext>
          </a:extLst>
        </xdr:cNvPr>
        <xdr:cNvSpPr/>
      </xdr:nvSpPr>
      <xdr:spPr>
        <a:xfrm>
          <a:off x="2571750" y="103466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106680</xdr:rowOff>
    </xdr:from>
    <xdr:to>
      <xdr:col>19</xdr:col>
      <xdr:colOff>177800</xdr:colOff>
      <xdr:row>60</xdr:row>
      <xdr:rowOff>144780</xdr:rowOff>
    </xdr:to>
    <xdr:cxnSp macro="">
      <xdr:nvCxnSpPr>
        <xdr:cNvPr id="193" name="直線コネクタ 192">
          <a:extLst>
            <a:ext uri="{FF2B5EF4-FFF2-40B4-BE49-F238E27FC236}">
              <a16:creationId xmlns:a16="http://schemas.microsoft.com/office/drawing/2014/main" id="{22FF0EC5-7D98-451B-8D55-E5FBCE5E999D}"/>
            </a:ext>
          </a:extLst>
        </xdr:cNvPr>
        <xdr:cNvCxnSpPr/>
      </xdr:nvCxnSpPr>
      <xdr:spPr>
        <a:xfrm>
          <a:off x="2626360" y="10391775"/>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94" name="楕円 193">
          <a:extLst>
            <a:ext uri="{FF2B5EF4-FFF2-40B4-BE49-F238E27FC236}">
              <a16:creationId xmlns:a16="http://schemas.microsoft.com/office/drawing/2014/main" id="{35A3E6F5-13FD-46B8-988C-8B0BC981FE3A}"/>
            </a:ext>
          </a:extLst>
        </xdr:cNvPr>
        <xdr:cNvSpPr/>
      </xdr:nvSpPr>
      <xdr:spPr>
        <a:xfrm>
          <a:off x="1774190" y="1030287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62865</xdr:rowOff>
    </xdr:from>
    <xdr:to>
      <xdr:col>15</xdr:col>
      <xdr:colOff>50800</xdr:colOff>
      <xdr:row>60</xdr:row>
      <xdr:rowOff>106680</xdr:rowOff>
    </xdr:to>
    <xdr:cxnSp macro="">
      <xdr:nvCxnSpPr>
        <xdr:cNvPr id="195" name="直線コネクタ 194">
          <a:extLst>
            <a:ext uri="{FF2B5EF4-FFF2-40B4-BE49-F238E27FC236}">
              <a16:creationId xmlns:a16="http://schemas.microsoft.com/office/drawing/2014/main" id="{63A61992-A4C3-4C6B-9BD9-159858DA8988}"/>
            </a:ext>
          </a:extLst>
        </xdr:cNvPr>
        <xdr:cNvCxnSpPr/>
      </xdr:nvCxnSpPr>
      <xdr:spPr>
        <a:xfrm>
          <a:off x="1828800" y="10346055"/>
          <a:ext cx="7975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141605</xdr:rowOff>
    </xdr:from>
    <xdr:to>
      <xdr:col>6</xdr:col>
      <xdr:colOff>38100</xdr:colOff>
      <xdr:row>60</xdr:row>
      <xdr:rowOff>71755</xdr:rowOff>
    </xdr:to>
    <xdr:sp macro="" textlink="">
      <xdr:nvSpPr>
        <xdr:cNvPr id="196" name="楕円 195">
          <a:extLst>
            <a:ext uri="{FF2B5EF4-FFF2-40B4-BE49-F238E27FC236}">
              <a16:creationId xmlns:a16="http://schemas.microsoft.com/office/drawing/2014/main" id="{88184A1D-1AE4-4784-BD3A-A11EC14FDA1F}"/>
            </a:ext>
          </a:extLst>
        </xdr:cNvPr>
        <xdr:cNvSpPr/>
      </xdr:nvSpPr>
      <xdr:spPr>
        <a:xfrm>
          <a:off x="988060" y="102552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20955</xdr:rowOff>
    </xdr:from>
    <xdr:to>
      <xdr:col>10</xdr:col>
      <xdr:colOff>114300</xdr:colOff>
      <xdr:row>60</xdr:row>
      <xdr:rowOff>62865</xdr:rowOff>
    </xdr:to>
    <xdr:cxnSp macro="">
      <xdr:nvCxnSpPr>
        <xdr:cNvPr id="197" name="直線コネクタ 196">
          <a:extLst>
            <a:ext uri="{FF2B5EF4-FFF2-40B4-BE49-F238E27FC236}">
              <a16:creationId xmlns:a16="http://schemas.microsoft.com/office/drawing/2014/main" id="{03C269AF-9CA9-407B-AB88-A9F2B31FBF59}"/>
            </a:ext>
          </a:extLst>
        </xdr:cNvPr>
        <xdr:cNvCxnSpPr/>
      </xdr:nvCxnSpPr>
      <xdr:spPr>
        <a:xfrm>
          <a:off x="1031240" y="10304145"/>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8A74F488-0472-4951-9320-D042ED286CC2}"/>
            </a:ext>
          </a:extLst>
        </xdr:cNvPr>
        <xdr:cNvSpPr txBox="1"/>
      </xdr:nvSpPr>
      <xdr:spPr>
        <a:xfrm>
          <a:off x="32391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F041DD46-6738-4943-9660-526E689464C7}"/>
            </a:ext>
          </a:extLst>
        </xdr:cNvPr>
        <xdr:cNvSpPr txBox="1"/>
      </xdr:nvSpPr>
      <xdr:spPr>
        <a:xfrm>
          <a:off x="2439044"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37E7F1C9-223D-411D-A2FF-419EBE03AB4C}"/>
            </a:ext>
          </a:extLst>
        </xdr:cNvPr>
        <xdr:cNvSpPr txBox="1"/>
      </xdr:nvSpPr>
      <xdr:spPr>
        <a:xfrm>
          <a:off x="164148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1" name="n_4aveValue【体育館・プール】&#10;有形固定資産減価償却率">
          <a:extLst>
            <a:ext uri="{FF2B5EF4-FFF2-40B4-BE49-F238E27FC236}">
              <a16:creationId xmlns:a16="http://schemas.microsoft.com/office/drawing/2014/main" id="{F297E56E-42C5-4ACE-AA61-EA55933B3A6F}"/>
            </a:ext>
          </a:extLst>
        </xdr:cNvPr>
        <xdr:cNvSpPr txBox="1"/>
      </xdr:nvSpPr>
      <xdr:spPr>
        <a:xfrm>
          <a:off x="85535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15257</xdr:rowOff>
    </xdr:from>
    <xdr:ext cx="405111" cy="259045"/>
    <xdr:sp macro="" textlink="">
      <xdr:nvSpPr>
        <xdr:cNvPr id="202" name="n_1mainValue【体育館・プール】&#10;有形固定資産減価償却率">
          <a:extLst>
            <a:ext uri="{FF2B5EF4-FFF2-40B4-BE49-F238E27FC236}">
              <a16:creationId xmlns:a16="http://schemas.microsoft.com/office/drawing/2014/main" id="{C942944A-5EF5-447F-BD3C-86EF671A92ED}"/>
            </a:ext>
          </a:extLst>
        </xdr:cNvPr>
        <xdr:cNvSpPr txBox="1"/>
      </xdr:nvSpPr>
      <xdr:spPr>
        <a:xfrm>
          <a:off x="32391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148607</xdr:rowOff>
    </xdr:from>
    <xdr:ext cx="405111" cy="259045"/>
    <xdr:sp macro="" textlink="">
      <xdr:nvSpPr>
        <xdr:cNvPr id="203" name="n_2mainValue【体育館・プール】&#10;有形固定資産減価償却率">
          <a:extLst>
            <a:ext uri="{FF2B5EF4-FFF2-40B4-BE49-F238E27FC236}">
              <a16:creationId xmlns:a16="http://schemas.microsoft.com/office/drawing/2014/main" id="{59D2DD40-2A22-4647-8C4C-24CB012AF418}"/>
            </a:ext>
          </a:extLst>
        </xdr:cNvPr>
        <xdr:cNvSpPr txBox="1"/>
      </xdr:nvSpPr>
      <xdr:spPr>
        <a:xfrm>
          <a:off x="24390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104792</xdr:rowOff>
    </xdr:from>
    <xdr:ext cx="405111" cy="259045"/>
    <xdr:sp macro="" textlink="">
      <xdr:nvSpPr>
        <xdr:cNvPr id="204" name="n_3mainValue【体育館・プール】&#10;有形固定資産減価償却率">
          <a:extLst>
            <a:ext uri="{FF2B5EF4-FFF2-40B4-BE49-F238E27FC236}">
              <a16:creationId xmlns:a16="http://schemas.microsoft.com/office/drawing/2014/main" id="{8E656CA2-CD5C-4D21-843D-2AAE810C872B}"/>
            </a:ext>
          </a:extLst>
        </xdr:cNvPr>
        <xdr:cNvSpPr txBox="1"/>
      </xdr:nvSpPr>
      <xdr:spPr>
        <a:xfrm>
          <a:off x="164148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62882</xdr:rowOff>
    </xdr:from>
    <xdr:ext cx="405111" cy="259045"/>
    <xdr:sp macro="" textlink="">
      <xdr:nvSpPr>
        <xdr:cNvPr id="205" name="n_4mainValue【体育館・プール】&#10;有形固定資産減価償却率">
          <a:extLst>
            <a:ext uri="{FF2B5EF4-FFF2-40B4-BE49-F238E27FC236}">
              <a16:creationId xmlns:a16="http://schemas.microsoft.com/office/drawing/2014/main" id="{7F9C4EFB-F72C-480B-9DC6-9F154131206B}"/>
            </a:ext>
          </a:extLst>
        </xdr:cNvPr>
        <xdr:cNvSpPr txBox="1"/>
      </xdr:nvSpPr>
      <xdr:spPr>
        <a:xfrm>
          <a:off x="85535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60C4893A-C6E6-4453-A63C-C4165600C5B0}"/>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1609A94-53C9-4BFA-AEF1-EEB626AC7DED}"/>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DB0A9864-3407-4F48-B806-73373F9A6576}"/>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1081C8BB-3A79-4021-B8FD-C2FDF2EF0AB0}"/>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7AE6B266-03F8-44FB-BE35-1657DBA9D3A8}"/>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7E4AAE52-E085-4B9A-BB38-160672B47ED7}"/>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C0EE1B7F-6BE3-42BD-8260-6B37B7A95776}"/>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4FE621F3-138F-40C0-BDAC-97D2CC3CA02F}"/>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5FCC730C-FD36-4393-8752-2E38EC3EAB00}"/>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23C7AC09-BD9E-4714-B270-97C02BFA7783}"/>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F59D4FBC-D159-4831-A1E8-88097F1D774F}"/>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9DACCE25-E85E-443C-8551-79CAF7EB610F}"/>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A9F8362B-DB1B-4E1E-8932-846DBACA2D7E}"/>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7BB241EB-11AB-49F7-963B-84872B0EEE2D}"/>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35F6EA0E-AA3F-438E-93A3-EE0A2BCC637A}"/>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7380F52A-CBBC-4019-A75F-5C41F6C87B48}"/>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A93EE11-25F4-4F50-9690-8012EFB3DE93}"/>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CD2D641A-8F3C-493F-8DFB-9175F983AC5E}"/>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8A8700B4-7D91-4D3E-B3C7-0F70DD378118}"/>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BF89F8E3-F6DE-4080-930A-6051D9DA7724}"/>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6356D089-2623-4810-A269-D9704C101997}"/>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5840402F-4988-4E24-8421-EA40FC56F451}"/>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FB2DC0A3-6FDD-45DE-9F1E-1394A8A43CA7}"/>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511EAE6E-63D3-47A8-BF5E-3EA0DD98506B}"/>
            </a:ext>
          </a:extLst>
        </xdr:cNvPr>
        <xdr:cNvCxnSpPr/>
      </xdr:nvCxnSpPr>
      <xdr:spPr>
        <a:xfrm flipV="1">
          <a:off x="9429115" y="963930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7D69541B-9722-4F6F-8A02-719B39515052}"/>
            </a:ext>
          </a:extLst>
        </xdr:cNvPr>
        <xdr:cNvSpPr txBox="1"/>
      </xdr:nvSpPr>
      <xdr:spPr>
        <a:xfrm>
          <a:off x="946785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B0290622-4859-4511-9032-90A1F6F2C13A}"/>
            </a:ext>
          </a:extLst>
        </xdr:cNvPr>
        <xdr:cNvCxnSpPr/>
      </xdr:nvCxnSpPr>
      <xdr:spPr>
        <a:xfrm>
          <a:off x="9356090" y="109308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803B79B2-EA20-49DB-8392-BFA4D7377B29}"/>
            </a:ext>
          </a:extLst>
        </xdr:cNvPr>
        <xdr:cNvSpPr txBox="1"/>
      </xdr:nvSpPr>
      <xdr:spPr>
        <a:xfrm>
          <a:off x="9467850" y="941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CB5F848C-23D7-47D3-A12D-53CFF0CD100C}"/>
            </a:ext>
          </a:extLst>
        </xdr:cNvPr>
        <xdr:cNvCxnSpPr/>
      </xdr:nvCxnSpPr>
      <xdr:spPr>
        <a:xfrm>
          <a:off x="9356090" y="96393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5B5A5F5B-7222-40BD-B0EB-EA0A61EF4938}"/>
            </a:ext>
          </a:extLst>
        </xdr:cNvPr>
        <xdr:cNvSpPr txBox="1"/>
      </xdr:nvSpPr>
      <xdr:spPr>
        <a:xfrm>
          <a:off x="9467850" y="105048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55E79E6D-86B4-4FCD-A901-5DD4EDEFB05A}"/>
            </a:ext>
          </a:extLst>
        </xdr:cNvPr>
        <xdr:cNvSpPr/>
      </xdr:nvSpPr>
      <xdr:spPr>
        <a:xfrm>
          <a:off x="9394190" y="1064768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3428395E-8064-46AE-B569-C6BDC3254AB6}"/>
            </a:ext>
          </a:extLst>
        </xdr:cNvPr>
        <xdr:cNvSpPr/>
      </xdr:nvSpPr>
      <xdr:spPr>
        <a:xfrm>
          <a:off x="8632190" y="106667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89231990-78A8-46EE-89E0-844B321ED3AA}"/>
            </a:ext>
          </a:extLst>
        </xdr:cNvPr>
        <xdr:cNvSpPr/>
      </xdr:nvSpPr>
      <xdr:spPr>
        <a:xfrm>
          <a:off x="7846060" y="10647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624AA11C-D19B-4B14-B801-02CF1663C26C}"/>
            </a:ext>
          </a:extLst>
        </xdr:cNvPr>
        <xdr:cNvSpPr/>
      </xdr:nvSpPr>
      <xdr:spPr>
        <a:xfrm>
          <a:off x="7029450" y="1065720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983AD6B0-9726-44AC-B752-DD27B62EE90C}"/>
            </a:ext>
          </a:extLst>
        </xdr:cNvPr>
        <xdr:cNvSpPr/>
      </xdr:nvSpPr>
      <xdr:spPr>
        <a:xfrm>
          <a:off x="6231890" y="106857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EEF3C89-0E5D-4963-881A-C33F3DF7D5EC}"/>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191E102-8A24-4691-B82C-DD88F25F4AB8}"/>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D4ACE42-E63D-4A70-8C43-5E2F2C734108}"/>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2150EF7-4D1C-4FB6-89A6-78B057C54595}"/>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0AAAA97-5044-41ED-B4D6-E5772BF64161}"/>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45" name="楕円 244">
          <a:extLst>
            <a:ext uri="{FF2B5EF4-FFF2-40B4-BE49-F238E27FC236}">
              <a16:creationId xmlns:a16="http://schemas.microsoft.com/office/drawing/2014/main" id="{F02DB062-CDE8-404A-A00D-CF1FA4D8678F}"/>
            </a:ext>
          </a:extLst>
        </xdr:cNvPr>
        <xdr:cNvSpPr/>
      </xdr:nvSpPr>
      <xdr:spPr>
        <a:xfrm>
          <a:off x="9394190" y="1077150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58437</xdr:rowOff>
    </xdr:from>
    <xdr:ext cx="469744" cy="259045"/>
    <xdr:sp macro="" textlink="">
      <xdr:nvSpPr>
        <xdr:cNvPr id="246" name="【体育館・プール】&#10;一人当たり面積該当値テキスト">
          <a:extLst>
            <a:ext uri="{FF2B5EF4-FFF2-40B4-BE49-F238E27FC236}">
              <a16:creationId xmlns:a16="http://schemas.microsoft.com/office/drawing/2014/main" id="{160C41BD-AF09-4142-AB3A-EE2B257AACA8}"/>
            </a:ext>
          </a:extLst>
        </xdr:cNvPr>
        <xdr:cNvSpPr txBox="1"/>
      </xdr:nvSpPr>
      <xdr:spPr>
        <a:xfrm>
          <a:off x="9467850" y="1068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143510</xdr:rowOff>
    </xdr:from>
    <xdr:to>
      <xdr:col>50</xdr:col>
      <xdr:colOff>165100</xdr:colOff>
      <xdr:row>63</xdr:row>
      <xdr:rowOff>73660</xdr:rowOff>
    </xdr:to>
    <xdr:sp macro="" textlink="">
      <xdr:nvSpPr>
        <xdr:cNvPr id="247" name="楕円 246">
          <a:extLst>
            <a:ext uri="{FF2B5EF4-FFF2-40B4-BE49-F238E27FC236}">
              <a16:creationId xmlns:a16="http://schemas.microsoft.com/office/drawing/2014/main" id="{B11CE874-191E-4A1B-B8A6-3DC53426FC5F}"/>
            </a:ext>
          </a:extLst>
        </xdr:cNvPr>
        <xdr:cNvSpPr/>
      </xdr:nvSpPr>
      <xdr:spPr>
        <a:xfrm>
          <a:off x="8632190" y="107715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22860</xdr:rowOff>
    </xdr:from>
    <xdr:to>
      <xdr:col>55</xdr:col>
      <xdr:colOff>0</xdr:colOff>
      <xdr:row>63</xdr:row>
      <xdr:rowOff>22860</xdr:rowOff>
    </xdr:to>
    <xdr:cxnSp macro="">
      <xdr:nvCxnSpPr>
        <xdr:cNvPr id="248" name="直線コネクタ 247">
          <a:extLst>
            <a:ext uri="{FF2B5EF4-FFF2-40B4-BE49-F238E27FC236}">
              <a16:creationId xmlns:a16="http://schemas.microsoft.com/office/drawing/2014/main" id="{294BCFCD-CA63-44D2-8FC5-76E921BB67B5}"/>
            </a:ext>
          </a:extLst>
        </xdr:cNvPr>
        <xdr:cNvCxnSpPr/>
      </xdr:nvCxnSpPr>
      <xdr:spPr>
        <a:xfrm>
          <a:off x="8686800" y="108204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97790</xdr:rowOff>
    </xdr:from>
    <xdr:to>
      <xdr:col>46</xdr:col>
      <xdr:colOff>38100</xdr:colOff>
      <xdr:row>63</xdr:row>
      <xdr:rowOff>27940</xdr:rowOff>
    </xdr:to>
    <xdr:sp macro="" textlink="">
      <xdr:nvSpPr>
        <xdr:cNvPr id="249" name="楕円 248">
          <a:extLst>
            <a:ext uri="{FF2B5EF4-FFF2-40B4-BE49-F238E27FC236}">
              <a16:creationId xmlns:a16="http://schemas.microsoft.com/office/drawing/2014/main" id="{F206C596-93CC-4B7C-86C0-25E1F52D0934}"/>
            </a:ext>
          </a:extLst>
        </xdr:cNvPr>
        <xdr:cNvSpPr/>
      </xdr:nvSpPr>
      <xdr:spPr>
        <a:xfrm>
          <a:off x="7846060" y="107238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148590</xdr:rowOff>
    </xdr:from>
    <xdr:to>
      <xdr:col>50</xdr:col>
      <xdr:colOff>114300</xdr:colOff>
      <xdr:row>63</xdr:row>
      <xdr:rowOff>22860</xdr:rowOff>
    </xdr:to>
    <xdr:cxnSp macro="">
      <xdr:nvCxnSpPr>
        <xdr:cNvPr id="250" name="直線コネクタ 249">
          <a:extLst>
            <a:ext uri="{FF2B5EF4-FFF2-40B4-BE49-F238E27FC236}">
              <a16:creationId xmlns:a16="http://schemas.microsoft.com/office/drawing/2014/main" id="{7C629043-BE0C-4671-A22A-201F2E2A8593}"/>
            </a:ext>
          </a:extLst>
        </xdr:cNvPr>
        <xdr:cNvCxnSpPr/>
      </xdr:nvCxnSpPr>
      <xdr:spPr>
        <a:xfrm>
          <a:off x="7889240" y="10778490"/>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93980</xdr:rowOff>
    </xdr:from>
    <xdr:to>
      <xdr:col>41</xdr:col>
      <xdr:colOff>101600</xdr:colOff>
      <xdr:row>63</xdr:row>
      <xdr:rowOff>24130</xdr:rowOff>
    </xdr:to>
    <xdr:sp macro="" textlink="">
      <xdr:nvSpPr>
        <xdr:cNvPr id="251" name="楕円 250">
          <a:extLst>
            <a:ext uri="{FF2B5EF4-FFF2-40B4-BE49-F238E27FC236}">
              <a16:creationId xmlns:a16="http://schemas.microsoft.com/office/drawing/2014/main" id="{07B116C1-5A82-439B-9586-F66B87AAE243}"/>
            </a:ext>
          </a:extLst>
        </xdr:cNvPr>
        <xdr:cNvSpPr/>
      </xdr:nvSpPr>
      <xdr:spPr>
        <a:xfrm>
          <a:off x="7029450" y="107276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144780</xdr:rowOff>
    </xdr:from>
    <xdr:to>
      <xdr:col>45</xdr:col>
      <xdr:colOff>177800</xdr:colOff>
      <xdr:row>62</xdr:row>
      <xdr:rowOff>148590</xdr:rowOff>
    </xdr:to>
    <xdr:cxnSp macro="">
      <xdr:nvCxnSpPr>
        <xdr:cNvPr id="252" name="直線コネクタ 251">
          <a:extLst>
            <a:ext uri="{FF2B5EF4-FFF2-40B4-BE49-F238E27FC236}">
              <a16:creationId xmlns:a16="http://schemas.microsoft.com/office/drawing/2014/main" id="{B32852A5-1689-4976-B4BF-75CD1CFE1E94}"/>
            </a:ext>
          </a:extLst>
        </xdr:cNvPr>
        <xdr:cNvCxnSpPr/>
      </xdr:nvCxnSpPr>
      <xdr:spPr>
        <a:xfrm>
          <a:off x="7084060" y="10772775"/>
          <a:ext cx="80518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59690</xdr:rowOff>
    </xdr:from>
    <xdr:to>
      <xdr:col>36</xdr:col>
      <xdr:colOff>165100</xdr:colOff>
      <xdr:row>62</xdr:row>
      <xdr:rowOff>161290</xdr:rowOff>
    </xdr:to>
    <xdr:sp macro="" textlink="">
      <xdr:nvSpPr>
        <xdr:cNvPr id="253" name="楕円 252">
          <a:extLst>
            <a:ext uri="{FF2B5EF4-FFF2-40B4-BE49-F238E27FC236}">
              <a16:creationId xmlns:a16="http://schemas.microsoft.com/office/drawing/2014/main" id="{922E24DA-A980-4C9B-B9D1-8A86BDE00C57}"/>
            </a:ext>
          </a:extLst>
        </xdr:cNvPr>
        <xdr:cNvSpPr/>
      </xdr:nvSpPr>
      <xdr:spPr>
        <a:xfrm>
          <a:off x="6231890" y="1068578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110490</xdr:rowOff>
    </xdr:from>
    <xdr:to>
      <xdr:col>41</xdr:col>
      <xdr:colOff>50800</xdr:colOff>
      <xdr:row>62</xdr:row>
      <xdr:rowOff>144780</xdr:rowOff>
    </xdr:to>
    <xdr:cxnSp macro="">
      <xdr:nvCxnSpPr>
        <xdr:cNvPr id="254" name="直線コネクタ 253">
          <a:extLst>
            <a:ext uri="{FF2B5EF4-FFF2-40B4-BE49-F238E27FC236}">
              <a16:creationId xmlns:a16="http://schemas.microsoft.com/office/drawing/2014/main" id="{A36BB6E4-504A-4C3A-ACD2-983A9C3290BB}"/>
            </a:ext>
          </a:extLst>
        </xdr:cNvPr>
        <xdr:cNvCxnSpPr/>
      </xdr:nvCxnSpPr>
      <xdr:spPr>
        <a:xfrm>
          <a:off x="6286500" y="10740390"/>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5BA0FFFF-4864-4AD3-B992-2671BDBC1BA4}"/>
            </a:ext>
          </a:extLst>
        </xdr:cNvPr>
        <xdr:cNvSpPr txBox="1"/>
      </xdr:nvSpPr>
      <xdr:spPr>
        <a:xfrm>
          <a:off x="845446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EF9559FF-B50C-4BF9-AFD6-56409DADABEB}"/>
            </a:ext>
          </a:extLst>
        </xdr:cNvPr>
        <xdr:cNvSpPr txBox="1"/>
      </xdr:nvSpPr>
      <xdr:spPr>
        <a:xfrm>
          <a:off x="767341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32FFD934-A911-4468-8709-3FADAB319B11}"/>
            </a:ext>
          </a:extLst>
        </xdr:cNvPr>
        <xdr:cNvSpPr txBox="1"/>
      </xdr:nvSpPr>
      <xdr:spPr>
        <a:xfrm>
          <a:off x="6866332"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5E453A53-661D-4CAF-BD6D-A5041D5CAE16}"/>
            </a:ext>
          </a:extLst>
        </xdr:cNvPr>
        <xdr:cNvSpPr txBox="1"/>
      </xdr:nvSpPr>
      <xdr:spPr>
        <a:xfrm>
          <a:off x="6068772"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64787</xdr:rowOff>
    </xdr:from>
    <xdr:ext cx="469744" cy="259045"/>
    <xdr:sp macro="" textlink="">
      <xdr:nvSpPr>
        <xdr:cNvPr id="259" name="n_1mainValue【体育館・プール】&#10;一人当たり面積">
          <a:extLst>
            <a:ext uri="{FF2B5EF4-FFF2-40B4-BE49-F238E27FC236}">
              <a16:creationId xmlns:a16="http://schemas.microsoft.com/office/drawing/2014/main" id="{8945E901-F839-4DFD-8B62-6E12D5FC9FA5}"/>
            </a:ext>
          </a:extLst>
        </xdr:cNvPr>
        <xdr:cNvSpPr txBox="1"/>
      </xdr:nvSpPr>
      <xdr:spPr>
        <a:xfrm>
          <a:off x="8454467" y="1086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19067</xdr:rowOff>
    </xdr:from>
    <xdr:ext cx="469744" cy="259045"/>
    <xdr:sp macro="" textlink="">
      <xdr:nvSpPr>
        <xdr:cNvPr id="260" name="n_2mainValue【体育館・プール】&#10;一人当たり面積">
          <a:extLst>
            <a:ext uri="{FF2B5EF4-FFF2-40B4-BE49-F238E27FC236}">
              <a16:creationId xmlns:a16="http://schemas.microsoft.com/office/drawing/2014/main" id="{1185A650-B889-417F-B523-C11A2C7A6623}"/>
            </a:ext>
          </a:extLst>
        </xdr:cNvPr>
        <xdr:cNvSpPr txBox="1"/>
      </xdr:nvSpPr>
      <xdr:spPr>
        <a:xfrm>
          <a:off x="767341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15257</xdr:rowOff>
    </xdr:from>
    <xdr:ext cx="469744" cy="259045"/>
    <xdr:sp macro="" textlink="">
      <xdr:nvSpPr>
        <xdr:cNvPr id="261" name="n_3mainValue【体育館・プール】&#10;一人当たり面積">
          <a:extLst>
            <a:ext uri="{FF2B5EF4-FFF2-40B4-BE49-F238E27FC236}">
              <a16:creationId xmlns:a16="http://schemas.microsoft.com/office/drawing/2014/main" id="{A95D0A33-FC8F-4365-AD9F-44FBAA47C166}"/>
            </a:ext>
          </a:extLst>
        </xdr:cNvPr>
        <xdr:cNvSpPr txBox="1"/>
      </xdr:nvSpPr>
      <xdr:spPr>
        <a:xfrm>
          <a:off x="6866332" y="1082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152417</xdr:rowOff>
    </xdr:from>
    <xdr:ext cx="469744" cy="259045"/>
    <xdr:sp macro="" textlink="">
      <xdr:nvSpPr>
        <xdr:cNvPr id="262" name="n_4mainValue【体育館・プール】&#10;一人当たり面積">
          <a:extLst>
            <a:ext uri="{FF2B5EF4-FFF2-40B4-BE49-F238E27FC236}">
              <a16:creationId xmlns:a16="http://schemas.microsoft.com/office/drawing/2014/main" id="{57D1C305-72AB-46DF-8300-339253A0A702}"/>
            </a:ext>
          </a:extLst>
        </xdr:cNvPr>
        <xdr:cNvSpPr txBox="1"/>
      </xdr:nvSpPr>
      <xdr:spPr>
        <a:xfrm>
          <a:off x="6068772"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D8ED66F7-20F1-42AD-B420-0FFD1D90A386}"/>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B596633D-C110-450D-82E1-696BD181C7DC}"/>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AC6E5C7-2076-4475-BFA2-740647C82EDE}"/>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81D36B5A-8C78-454B-A9FD-02224414F0F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81CBBF0-A71F-4EAD-AEFE-406705530E1E}"/>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81AE403C-EF3A-485B-B142-BA0DAE56EC4F}"/>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A652017-7AEF-425A-82F5-24CB4892F1A6}"/>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20C52858-9559-46C8-8B66-7EEC54A2CADC}"/>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E78465E4-23E2-4ECD-8E44-61FBF31B31D0}"/>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F39294DE-CB8B-4C2F-B523-5044083AC718}"/>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93F8E3BB-A09A-4696-8C94-23E3FEF22649}"/>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40D0D43C-269B-4B41-8069-8B8994074703}"/>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336315FA-88E2-47E9-BC25-3D6EF3E4AA1D}"/>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8E782B0F-AE11-4F23-9826-043354423F2F}"/>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220C25E0-CA08-4BD4-A2DA-DB2ED3C6773D}"/>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889B0CD0-94AD-49C4-8BCD-BB259A06F142}"/>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46045DC0-3E4A-464E-8BF6-D13CD3C46F37}"/>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E3BCCAAD-0F77-4313-BCE5-45DAD2D23C68}"/>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E4ABDEC1-9E6A-44BA-9C3D-B78571DB212E}"/>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F8F45AD6-1290-43E3-835D-F98E1792075B}"/>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5D0FFDC-6A9E-48B4-9634-9C0706AB5020}"/>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3DF0DFC7-6163-4AB3-A4C3-008691142255}"/>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3AFEED45-8B8F-4591-B181-032F13A4A349}"/>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9FCE7FB5-F2E8-4DFD-8BFD-8D83220E60A8}"/>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EBF233C4-89BA-4351-B05F-3DF6F3F2F631}"/>
            </a:ext>
          </a:extLst>
        </xdr:cNvPr>
        <xdr:cNvCxnSpPr/>
      </xdr:nvCxnSpPr>
      <xdr:spPr>
        <a:xfrm flipV="1">
          <a:off x="4173855" y="13296899"/>
          <a:ext cx="0" cy="1362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2FE52BB1-9CF7-4366-942C-4CFEB62E03D9}"/>
            </a:ext>
          </a:extLst>
        </xdr:cNvPr>
        <xdr:cNvSpPr txBox="1"/>
      </xdr:nvSpPr>
      <xdr:spPr>
        <a:xfrm>
          <a:off x="421259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C5B88471-6928-4E04-BDAC-DC248F77A9E4}"/>
            </a:ext>
          </a:extLst>
        </xdr:cNvPr>
        <xdr:cNvCxnSpPr/>
      </xdr:nvCxnSpPr>
      <xdr:spPr>
        <a:xfrm>
          <a:off x="4112260" y="14658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EBC4B717-3D0C-4BF8-AA91-524FDB2D361C}"/>
            </a:ext>
          </a:extLst>
        </xdr:cNvPr>
        <xdr:cNvSpPr txBox="1"/>
      </xdr:nvSpPr>
      <xdr:spPr>
        <a:xfrm>
          <a:off x="4212590" y="1306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E1743089-0FA6-4300-AF6A-881953338C01}"/>
            </a:ext>
          </a:extLst>
        </xdr:cNvPr>
        <xdr:cNvCxnSpPr/>
      </xdr:nvCxnSpPr>
      <xdr:spPr>
        <a:xfrm>
          <a:off x="4112260" y="132968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110507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3D714166-BF9F-4B91-809E-CCC1773B6400}"/>
            </a:ext>
          </a:extLst>
        </xdr:cNvPr>
        <xdr:cNvSpPr txBox="1"/>
      </xdr:nvSpPr>
      <xdr:spPr>
        <a:xfrm>
          <a:off x="4212590" y="1399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487568E6-E0FD-4454-B372-A2C160242414}"/>
            </a:ext>
          </a:extLst>
        </xdr:cNvPr>
        <xdr:cNvSpPr/>
      </xdr:nvSpPr>
      <xdr:spPr>
        <a:xfrm>
          <a:off x="4131310" y="140233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D0179179-04AC-40EC-AD1D-3EEF42F5E2A7}"/>
            </a:ext>
          </a:extLst>
        </xdr:cNvPr>
        <xdr:cNvSpPr/>
      </xdr:nvSpPr>
      <xdr:spPr>
        <a:xfrm>
          <a:off x="3388360" y="140004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8527741B-BDA8-41C2-AB99-EBB95BA5BA9B}"/>
            </a:ext>
          </a:extLst>
        </xdr:cNvPr>
        <xdr:cNvSpPr/>
      </xdr:nvSpPr>
      <xdr:spPr>
        <a:xfrm>
          <a:off x="2571750" y="139890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A4CA13B7-55BF-4C7C-BDC2-E7E363B004FF}"/>
            </a:ext>
          </a:extLst>
        </xdr:cNvPr>
        <xdr:cNvSpPr/>
      </xdr:nvSpPr>
      <xdr:spPr>
        <a:xfrm>
          <a:off x="1774190" y="1399285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B3F58B3F-282E-4E2E-82B3-C9B13FE71FDE}"/>
            </a:ext>
          </a:extLst>
        </xdr:cNvPr>
        <xdr:cNvSpPr/>
      </xdr:nvSpPr>
      <xdr:spPr>
        <a:xfrm>
          <a:off x="988060" y="13962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3EFE02F-BB30-473A-B5F2-0118F4643049}"/>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24635FA-50F1-456B-B8B4-05EB6779493D}"/>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2C001A0-73AB-48E7-B21F-873E3F33F6D5}"/>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EE83CE7-02FA-4238-93D4-884DB51ECA3E}"/>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5722E20-4591-4ED5-B709-649492FCDBB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103505</xdr:rowOff>
    </xdr:from>
    <xdr:to>
      <xdr:col>24</xdr:col>
      <xdr:colOff>114300</xdr:colOff>
      <xdr:row>82</xdr:row>
      <xdr:rowOff>33655</xdr:rowOff>
    </xdr:to>
    <xdr:sp macro="" textlink="">
      <xdr:nvSpPr>
        <xdr:cNvPr id="303" name="楕円 302">
          <a:extLst>
            <a:ext uri="{FF2B5EF4-FFF2-40B4-BE49-F238E27FC236}">
              <a16:creationId xmlns:a16="http://schemas.microsoft.com/office/drawing/2014/main" id="{E6F1826A-7D6E-4CE7-8CD8-BCA2663B532D}"/>
            </a:ext>
          </a:extLst>
        </xdr:cNvPr>
        <xdr:cNvSpPr/>
      </xdr:nvSpPr>
      <xdr:spPr>
        <a:xfrm>
          <a:off x="4131310" y="139890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126382</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F04A2086-859A-4B86-9285-FD6A7E4AE86B}"/>
            </a:ext>
          </a:extLst>
        </xdr:cNvPr>
        <xdr:cNvSpPr txBox="1"/>
      </xdr:nvSpPr>
      <xdr:spPr>
        <a:xfrm>
          <a:off x="4212590" y="1384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69214</xdr:rowOff>
    </xdr:from>
    <xdr:to>
      <xdr:col>20</xdr:col>
      <xdr:colOff>38100</xdr:colOff>
      <xdr:row>81</xdr:row>
      <xdr:rowOff>170814</xdr:rowOff>
    </xdr:to>
    <xdr:sp macro="" textlink="">
      <xdr:nvSpPr>
        <xdr:cNvPr id="305" name="楕円 304">
          <a:extLst>
            <a:ext uri="{FF2B5EF4-FFF2-40B4-BE49-F238E27FC236}">
              <a16:creationId xmlns:a16="http://schemas.microsoft.com/office/drawing/2014/main" id="{339AD172-85C7-43A8-AFED-F15D2D892159}"/>
            </a:ext>
          </a:extLst>
        </xdr:cNvPr>
        <xdr:cNvSpPr/>
      </xdr:nvSpPr>
      <xdr:spPr>
        <a:xfrm>
          <a:off x="3388360" y="1395475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120014</xdr:rowOff>
    </xdr:from>
    <xdr:to>
      <xdr:col>24</xdr:col>
      <xdr:colOff>63500</xdr:colOff>
      <xdr:row>81</xdr:row>
      <xdr:rowOff>154305</xdr:rowOff>
    </xdr:to>
    <xdr:cxnSp macro="">
      <xdr:nvCxnSpPr>
        <xdr:cNvPr id="306" name="直線コネクタ 305">
          <a:extLst>
            <a:ext uri="{FF2B5EF4-FFF2-40B4-BE49-F238E27FC236}">
              <a16:creationId xmlns:a16="http://schemas.microsoft.com/office/drawing/2014/main" id="{6CD28EEC-A6EC-4BD5-BBF8-978A15CB9938}"/>
            </a:ext>
          </a:extLst>
        </xdr:cNvPr>
        <xdr:cNvCxnSpPr/>
      </xdr:nvCxnSpPr>
      <xdr:spPr>
        <a:xfrm>
          <a:off x="3431540" y="14009369"/>
          <a:ext cx="74295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44450</xdr:rowOff>
    </xdr:from>
    <xdr:to>
      <xdr:col>15</xdr:col>
      <xdr:colOff>101600</xdr:colOff>
      <xdr:row>81</xdr:row>
      <xdr:rowOff>146050</xdr:rowOff>
    </xdr:to>
    <xdr:sp macro="" textlink="">
      <xdr:nvSpPr>
        <xdr:cNvPr id="307" name="楕円 306">
          <a:extLst>
            <a:ext uri="{FF2B5EF4-FFF2-40B4-BE49-F238E27FC236}">
              <a16:creationId xmlns:a16="http://schemas.microsoft.com/office/drawing/2014/main" id="{5FCE4C2F-6969-4E51-BF24-8DA6F7F59307}"/>
            </a:ext>
          </a:extLst>
        </xdr:cNvPr>
        <xdr:cNvSpPr/>
      </xdr:nvSpPr>
      <xdr:spPr>
        <a:xfrm>
          <a:off x="2571750" y="139338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95250</xdr:rowOff>
    </xdr:from>
    <xdr:to>
      <xdr:col>19</xdr:col>
      <xdr:colOff>177800</xdr:colOff>
      <xdr:row>81</xdr:row>
      <xdr:rowOff>120014</xdr:rowOff>
    </xdr:to>
    <xdr:cxnSp macro="">
      <xdr:nvCxnSpPr>
        <xdr:cNvPr id="308" name="直線コネクタ 307">
          <a:extLst>
            <a:ext uri="{FF2B5EF4-FFF2-40B4-BE49-F238E27FC236}">
              <a16:creationId xmlns:a16="http://schemas.microsoft.com/office/drawing/2014/main" id="{9C6D15A6-B763-48C7-AA59-C4AFB0779436}"/>
            </a:ext>
          </a:extLst>
        </xdr:cNvPr>
        <xdr:cNvCxnSpPr/>
      </xdr:nvCxnSpPr>
      <xdr:spPr>
        <a:xfrm>
          <a:off x="2626360" y="13978890"/>
          <a:ext cx="80518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156845</xdr:rowOff>
    </xdr:from>
    <xdr:to>
      <xdr:col>10</xdr:col>
      <xdr:colOff>165100</xdr:colOff>
      <xdr:row>81</xdr:row>
      <xdr:rowOff>86995</xdr:rowOff>
    </xdr:to>
    <xdr:sp macro="" textlink="">
      <xdr:nvSpPr>
        <xdr:cNvPr id="309" name="楕円 308">
          <a:extLst>
            <a:ext uri="{FF2B5EF4-FFF2-40B4-BE49-F238E27FC236}">
              <a16:creationId xmlns:a16="http://schemas.microsoft.com/office/drawing/2014/main" id="{3A9F005C-4EAE-4E4B-B3A8-6940C280F3F5}"/>
            </a:ext>
          </a:extLst>
        </xdr:cNvPr>
        <xdr:cNvSpPr/>
      </xdr:nvSpPr>
      <xdr:spPr>
        <a:xfrm>
          <a:off x="1774190" y="138747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36195</xdr:rowOff>
    </xdr:from>
    <xdr:to>
      <xdr:col>15</xdr:col>
      <xdr:colOff>50800</xdr:colOff>
      <xdr:row>81</xdr:row>
      <xdr:rowOff>95250</xdr:rowOff>
    </xdr:to>
    <xdr:cxnSp macro="">
      <xdr:nvCxnSpPr>
        <xdr:cNvPr id="310" name="直線コネクタ 309">
          <a:extLst>
            <a:ext uri="{FF2B5EF4-FFF2-40B4-BE49-F238E27FC236}">
              <a16:creationId xmlns:a16="http://schemas.microsoft.com/office/drawing/2014/main" id="{102A90A1-B680-4677-ACDB-8525CCE1FFC4}"/>
            </a:ext>
          </a:extLst>
        </xdr:cNvPr>
        <xdr:cNvCxnSpPr/>
      </xdr:nvCxnSpPr>
      <xdr:spPr>
        <a:xfrm>
          <a:off x="1828800" y="13923645"/>
          <a:ext cx="79756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126364</xdr:rowOff>
    </xdr:from>
    <xdr:to>
      <xdr:col>6</xdr:col>
      <xdr:colOff>38100</xdr:colOff>
      <xdr:row>81</xdr:row>
      <xdr:rowOff>56514</xdr:rowOff>
    </xdr:to>
    <xdr:sp macro="" textlink="">
      <xdr:nvSpPr>
        <xdr:cNvPr id="311" name="楕円 310">
          <a:extLst>
            <a:ext uri="{FF2B5EF4-FFF2-40B4-BE49-F238E27FC236}">
              <a16:creationId xmlns:a16="http://schemas.microsoft.com/office/drawing/2014/main" id="{847D15DF-D616-4F08-9661-43A419C30BA0}"/>
            </a:ext>
          </a:extLst>
        </xdr:cNvPr>
        <xdr:cNvSpPr/>
      </xdr:nvSpPr>
      <xdr:spPr>
        <a:xfrm>
          <a:off x="988060" y="138461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5714</xdr:rowOff>
    </xdr:from>
    <xdr:to>
      <xdr:col>10</xdr:col>
      <xdr:colOff>114300</xdr:colOff>
      <xdr:row>81</xdr:row>
      <xdr:rowOff>36195</xdr:rowOff>
    </xdr:to>
    <xdr:cxnSp macro="">
      <xdr:nvCxnSpPr>
        <xdr:cNvPr id="312" name="直線コネクタ 311">
          <a:extLst>
            <a:ext uri="{FF2B5EF4-FFF2-40B4-BE49-F238E27FC236}">
              <a16:creationId xmlns:a16="http://schemas.microsoft.com/office/drawing/2014/main" id="{F90A65C5-53A7-4A86-81D6-F720EBD19D45}"/>
            </a:ext>
          </a:extLst>
        </xdr:cNvPr>
        <xdr:cNvCxnSpPr/>
      </xdr:nvCxnSpPr>
      <xdr:spPr>
        <a:xfrm>
          <a:off x="1031240" y="13895069"/>
          <a:ext cx="797560" cy="2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3" name="n_1aveValue【福祉施設】&#10;有形固定資産減価償却率">
          <a:extLst>
            <a:ext uri="{FF2B5EF4-FFF2-40B4-BE49-F238E27FC236}">
              <a16:creationId xmlns:a16="http://schemas.microsoft.com/office/drawing/2014/main" id="{3E4EC3CE-98F2-42E8-BB46-EB9F027E9485}"/>
            </a:ext>
          </a:extLst>
        </xdr:cNvPr>
        <xdr:cNvSpPr txBox="1"/>
      </xdr:nvSpPr>
      <xdr:spPr>
        <a:xfrm>
          <a:off x="32391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4" name="n_2aveValue【福祉施設】&#10;有形固定資産減価償却率">
          <a:extLst>
            <a:ext uri="{FF2B5EF4-FFF2-40B4-BE49-F238E27FC236}">
              <a16:creationId xmlns:a16="http://schemas.microsoft.com/office/drawing/2014/main" id="{7AE5A6D8-599D-4E77-8A69-D0337D17B2A8}"/>
            </a:ext>
          </a:extLst>
        </xdr:cNvPr>
        <xdr:cNvSpPr txBox="1"/>
      </xdr:nvSpPr>
      <xdr:spPr>
        <a:xfrm>
          <a:off x="2439044" y="1407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28591</xdr:rowOff>
    </xdr:from>
    <xdr:ext cx="405111" cy="259045"/>
    <xdr:sp macro="" textlink="">
      <xdr:nvSpPr>
        <xdr:cNvPr id="315" name="n_3aveValue【福祉施設】&#10;有形固定資産減価償却率">
          <a:extLst>
            <a:ext uri="{FF2B5EF4-FFF2-40B4-BE49-F238E27FC236}">
              <a16:creationId xmlns:a16="http://schemas.microsoft.com/office/drawing/2014/main" id="{FDD15A65-041C-4685-9C91-7F1BF629C411}"/>
            </a:ext>
          </a:extLst>
        </xdr:cNvPr>
        <xdr:cNvSpPr txBox="1"/>
      </xdr:nvSpPr>
      <xdr:spPr>
        <a:xfrm>
          <a:off x="1641484" y="14085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316" name="n_4aveValue【福祉施設】&#10;有形固定資産減価償却率">
          <a:extLst>
            <a:ext uri="{FF2B5EF4-FFF2-40B4-BE49-F238E27FC236}">
              <a16:creationId xmlns:a16="http://schemas.microsoft.com/office/drawing/2014/main" id="{C7B02AA7-5D81-411D-A2FE-8A58D77C8AB0}"/>
            </a:ext>
          </a:extLst>
        </xdr:cNvPr>
        <xdr:cNvSpPr txBox="1"/>
      </xdr:nvSpPr>
      <xdr:spPr>
        <a:xfrm>
          <a:off x="855354" y="1405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15891</xdr:rowOff>
    </xdr:from>
    <xdr:ext cx="405111" cy="259045"/>
    <xdr:sp macro="" textlink="">
      <xdr:nvSpPr>
        <xdr:cNvPr id="317" name="n_1mainValue【福祉施設】&#10;有形固定資産減価償却率">
          <a:extLst>
            <a:ext uri="{FF2B5EF4-FFF2-40B4-BE49-F238E27FC236}">
              <a16:creationId xmlns:a16="http://schemas.microsoft.com/office/drawing/2014/main" id="{70870A96-8460-469F-92DB-95395D348C96}"/>
            </a:ext>
          </a:extLst>
        </xdr:cNvPr>
        <xdr:cNvSpPr txBox="1"/>
      </xdr:nvSpPr>
      <xdr:spPr>
        <a:xfrm>
          <a:off x="3239144" y="1373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162577</xdr:rowOff>
    </xdr:from>
    <xdr:ext cx="405111" cy="259045"/>
    <xdr:sp macro="" textlink="">
      <xdr:nvSpPr>
        <xdr:cNvPr id="318" name="n_2mainValue【福祉施設】&#10;有形固定資産減価償却率">
          <a:extLst>
            <a:ext uri="{FF2B5EF4-FFF2-40B4-BE49-F238E27FC236}">
              <a16:creationId xmlns:a16="http://schemas.microsoft.com/office/drawing/2014/main" id="{D62EF29F-E115-405C-A104-A2900AE22270}"/>
            </a:ext>
          </a:extLst>
        </xdr:cNvPr>
        <xdr:cNvSpPr txBox="1"/>
      </xdr:nvSpPr>
      <xdr:spPr>
        <a:xfrm>
          <a:off x="24390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103522</xdr:rowOff>
    </xdr:from>
    <xdr:ext cx="405111" cy="259045"/>
    <xdr:sp macro="" textlink="">
      <xdr:nvSpPr>
        <xdr:cNvPr id="319" name="n_3mainValue【福祉施設】&#10;有形固定資産減価償却率">
          <a:extLst>
            <a:ext uri="{FF2B5EF4-FFF2-40B4-BE49-F238E27FC236}">
              <a16:creationId xmlns:a16="http://schemas.microsoft.com/office/drawing/2014/main" id="{32F322C4-111B-4CFA-B08F-05BF5F353DCC}"/>
            </a:ext>
          </a:extLst>
        </xdr:cNvPr>
        <xdr:cNvSpPr txBox="1"/>
      </xdr:nvSpPr>
      <xdr:spPr>
        <a:xfrm>
          <a:off x="1641484" y="1364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73041</xdr:rowOff>
    </xdr:from>
    <xdr:ext cx="405111" cy="259045"/>
    <xdr:sp macro="" textlink="">
      <xdr:nvSpPr>
        <xdr:cNvPr id="320" name="n_4mainValue【福祉施設】&#10;有形固定資産減価償却率">
          <a:extLst>
            <a:ext uri="{FF2B5EF4-FFF2-40B4-BE49-F238E27FC236}">
              <a16:creationId xmlns:a16="http://schemas.microsoft.com/office/drawing/2014/main" id="{49C207D3-EA3D-438B-9C16-BD303162C155}"/>
            </a:ext>
          </a:extLst>
        </xdr:cNvPr>
        <xdr:cNvSpPr txBox="1"/>
      </xdr:nvSpPr>
      <xdr:spPr>
        <a:xfrm>
          <a:off x="855354"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CBD5A5F-B20F-4C91-8FD3-A67B4263FFA1}"/>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3C6934C-E510-47EB-854A-B6204E1536C6}"/>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37EC00DC-4BAD-4B3B-8392-73116794F3F4}"/>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8B1B252-4D65-4F9E-AC8E-2373162A00D7}"/>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EC32CA6D-1D2A-4030-8A4F-309425308A32}"/>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D650E02F-9A43-4829-A5AB-918A14356797}"/>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A6AD9711-757D-463E-96E5-C52E1014A95D}"/>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7D9E1958-2F36-44F2-A86D-6CC2BA4E497E}"/>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DC861766-F3DF-4638-B04C-E0CD86D22F7E}"/>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96D0D02-B500-4FA6-A149-5E946E9C2B76}"/>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CC9F4580-CA63-4430-9679-72F219B45281}"/>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C373D426-808D-47AD-B14D-4CDCE141C12F}"/>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FC633217-FA1F-41A4-ABEB-F5D4D7E47D81}"/>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857D529A-C3D6-4985-A770-0A52FE1A41A3}"/>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46239EE9-273E-4209-A739-A41AF713D47E}"/>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8C4D22FE-F516-4DFE-9BCB-602B666D48D3}"/>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3373AB08-CC87-4C3D-B129-FE35690A51A7}"/>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983EC34C-A28E-44FA-A937-E2D5CCA4CF21}"/>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FE1280A0-431B-45F8-B78F-78C0609811E6}"/>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01A7AD6C-1F01-4EF3-9A78-AC26D730E861}"/>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C0BE7826-2078-4DE9-A2F3-5AEE9514E8A1}"/>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EC026552-F3AD-4A51-ACB6-73F274783197}"/>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C24575C7-4381-403E-8A82-4FEBBE06D512}"/>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722E2C87-CD74-4276-8D11-6A7E31FCDE38}"/>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9EB25EE1-C55B-497C-A525-60AE85F13116}"/>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24A7D2DF-CED9-43FD-AA45-040029235119}"/>
            </a:ext>
          </a:extLst>
        </xdr:cNvPr>
        <xdr:cNvCxnSpPr/>
      </xdr:nvCxnSpPr>
      <xdr:spPr>
        <a:xfrm flipV="1">
          <a:off x="9429115" y="13456648"/>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6F19779D-ED6B-4161-86C6-50FE62AA425A}"/>
            </a:ext>
          </a:extLst>
        </xdr:cNvPr>
        <xdr:cNvSpPr txBox="1"/>
      </xdr:nvSpPr>
      <xdr:spPr>
        <a:xfrm>
          <a:off x="9467850" y="14877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ED705672-DAA0-46C0-8467-47F1A4E9F3CA}"/>
            </a:ext>
          </a:extLst>
        </xdr:cNvPr>
        <xdr:cNvCxnSpPr/>
      </xdr:nvCxnSpPr>
      <xdr:spPr>
        <a:xfrm>
          <a:off x="9356090" y="1487179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A7A70A45-A69E-4C83-B2E0-D670DDCBE464}"/>
            </a:ext>
          </a:extLst>
        </xdr:cNvPr>
        <xdr:cNvSpPr txBox="1"/>
      </xdr:nvSpPr>
      <xdr:spPr>
        <a:xfrm>
          <a:off x="9467850" y="1322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7BC97E15-0941-42E9-88B8-CEF0802B5B1C}"/>
            </a:ext>
          </a:extLst>
        </xdr:cNvPr>
        <xdr:cNvCxnSpPr/>
      </xdr:nvCxnSpPr>
      <xdr:spPr>
        <a:xfrm>
          <a:off x="9356090" y="1345664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132641</xdr:rowOff>
    </xdr:from>
    <xdr:ext cx="469744" cy="259045"/>
    <xdr:sp macro="" textlink="">
      <xdr:nvSpPr>
        <xdr:cNvPr id="351" name="【福祉施設】&#10;一人当たり面積平均値テキスト">
          <a:extLst>
            <a:ext uri="{FF2B5EF4-FFF2-40B4-BE49-F238E27FC236}">
              <a16:creationId xmlns:a16="http://schemas.microsoft.com/office/drawing/2014/main" id="{F6EEB33D-F742-456D-B043-FF18FC0ECDC0}"/>
            </a:ext>
          </a:extLst>
        </xdr:cNvPr>
        <xdr:cNvSpPr txBox="1"/>
      </xdr:nvSpPr>
      <xdr:spPr>
        <a:xfrm>
          <a:off x="9467850" y="141953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2BB5BA81-5EC4-4BA1-8886-82B95FC8688B}"/>
            </a:ext>
          </a:extLst>
        </xdr:cNvPr>
        <xdr:cNvSpPr/>
      </xdr:nvSpPr>
      <xdr:spPr>
        <a:xfrm>
          <a:off x="9394190" y="1433820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2499556B-FF6C-4A82-A0CD-A5D9203A5207}"/>
            </a:ext>
          </a:extLst>
        </xdr:cNvPr>
        <xdr:cNvSpPr/>
      </xdr:nvSpPr>
      <xdr:spPr>
        <a:xfrm>
          <a:off x="8632190" y="1433820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724C6627-607A-4E65-A73C-908865F33472}"/>
            </a:ext>
          </a:extLst>
        </xdr:cNvPr>
        <xdr:cNvSpPr/>
      </xdr:nvSpPr>
      <xdr:spPr>
        <a:xfrm>
          <a:off x="7846060" y="1433820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CF7EB814-5EF1-47B5-96F9-69ECCE39D918}"/>
            </a:ext>
          </a:extLst>
        </xdr:cNvPr>
        <xdr:cNvSpPr/>
      </xdr:nvSpPr>
      <xdr:spPr>
        <a:xfrm>
          <a:off x="7029450" y="143836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1D2CBBC9-9C27-4962-BAF5-401FE5971C44}"/>
            </a:ext>
          </a:extLst>
        </xdr:cNvPr>
        <xdr:cNvSpPr/>
      </xdr:nvSpPr>
      <xdr:spPr>
        <a:xfrm>
          <a:off x="6231890" y="143836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BFB2442-4E1D-4712-A395-1EDD6CCA77C1}"/>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1C0F236-C561-471B-82D2-C714F658BE95}"/>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56E4466-6C3A-4A20-8A89-B4D00147FA55}"/>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D820206-7A7E-4418-A8DD-230589C3F14B}"/>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6CE4D594-2E1C-430E-B68F-D8145070C799}"/>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47171</xdr:rowOff>
    </xdr:from>
    <xdr:to>
      <xdr:col>55</xdr:col>
      <xdr:colOff>50800</xdr:colOff>
      <xdr:row>84</xdr:row>
      <xdr:rowOff>148771</xdr:rowOff>
    </xdr:to>
    <xdr:sp macro="" textlink="">
      <xdr:nvSpPr>
        <xdr:cNvPr id="362" name="楕円 361">
          <a:extLst>
            <a:ext uri="{FF2B5EF4-FFF2-40B4-BE49-F238E27FC236}">
              <a16:creationId xmlns:a16="http://schemas.microsoft.com/office/drawing/2014/main" id="{9FA503B3-A705-4C57-A744-F3AC27E9CC14}"/>
            </a:ext>
          </a:extLst>
        </xdr:cNvPr>
        <xdr:cNvSpPr/>
      </xdr:nvSpPr>
      <xdr:spPr>
        <a:xfrm>
          <a:off x="9394190" y="14450876"/>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25598</xdr:rowOff>
    </xdr:from>
    <xdr:ext cx="469744" cy="259045"/>
    <xdr:sp macro="" textlink="">
      <xdr:nvSpPr>
        <xdr:cNvPr id="363" name="【福祉施設】&#10;一人当たり面積該当値テキスト">
          <a:extLst>
            <a:ext uri="{FF2B5EF4-FFF2-40B4-BE49-F238E27FC236}">
              <a16:creationId xmlns:a16="http://schemas.microsoft.com/office/drawing/2014/main" id="{543740D0-4A53-404A-A3E4-AA4F7AF1C18E}"/>
            </a:ext>
          </a:extLst>
        </xdr:cNvPr>
        <xdr:cNvSpPr txBox="1"/>
      </xdr:nvSpPr>
      <xdr:spPr>
        <a:xfrm>
          <a:off x="9467850" y="144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47171</xdr:rowOff>
    </xdr:from>
    <xdr:to>
      <xdr:col>50</xdr:col>
      <xdr:colOff>165100</xdr:colOff>
      <xdr:row>84</xdr:row>
      <xdr:rowOff>148771</xdr:rowOff>
    </xdr:to>
    <xdr:sp macro="" textlink="">
      <xdr:nvSpPr>
        <xdr:cNvPr id="364" name="楕円 363">
          <a:extLst>
            <a:ext uri="{FF2B5EF4-FFF2-40B4-BE49-F238E27FC236}">
              <a16:creationId xmlns:a16="http://schemas.microsoft.com/office/drawing/2014/main" id="{56FC1B36-48DC-4A2F-B822-DAAD145D128E}"/>
            </a:ext>
          </a:extLst>
        </xdr:cNvPr>
        <xdr:cNvSpPr/>
      </xdr:nvSpPr>
      <xdr:spPr>
        <a:xfrm>
          <a:off x="8632190" y="1445087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97971</xdr:rowOff>
    </xdr:from>
    <xdr:to>
      <xdr:col>55</xdr:col>
      <xdr:colOff>0</xdr:colOff>
      <xdr:row>84</xdr:row>
      <xdr:rowOff>97971</xdr:rowOff>
    </xdr:to>
    <xdr:cxnSp macro="">
      <xdr:nvCxnSpPr>
        <xdr:cNvPr id="365" name="直線コネクタ 364">
          <a:extLst>
            <a:ext uri="{FF2B5EF4-FFF2-40B4-BE49-F238E27FC236}">
              <a16:creationId xmlns:a16="http://schemas.microsoft.com/office/drawing/2014/main" id="{48903713-DE7E-461C-9F29-4D68C0E54B2C}"/>
            </a:ext>
          </a:extLst>
        </xdr:cNvPr>
        <xdr:cNvCxnSpPr/>
      </xdr:nvCxnSpPr>
      <xdr:spPr>
        <a:xfrm>
          <a:off x="8686800" y="1449596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47171</xdr:rowOff>
    </xdr:from>
    <xdr:to>
      <xdr:col>46</xdr:col>
      <xdr:colOff>38100</xdr:colOff>
      <xdr:row>84</xdr:row>
      <xdr:rowOff>148771</xdr:rowOff>
    </xdr:to>
    <xdr:sp macro="" textlink="">
      <xdr:nvSpPr>
        <xdr:cNvPr id="366" name="楕円 365">
          <a:extLst>
            <a:ext uri="{FF2B5EF4-FFF2-40B4-BE49-F238E27FC236}">
              <a16:creationId xmlns:a16="http://schemas.microsoft.com/office/drawing/2014/main" id="{90C87EEF-0D1B-4735-9427-056CE4B57EA9}"/>
            </a:ext>
          </a:extLst>
        </xdr:cNvPr>
        <xdr:cNvSpPr/>
      </xdr:nvSpPr>
      <xdr:spPr>
        <a:xfrm>
          <a:off x="7846060" y="1445087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97971</xdr:rowOff>
    </xdr:from>
    <xdr:to>
      <xdr:col>50</xdr:col>
      <xdr:colOff>114300</xdr:colOff>
      <xdr:row>84</xdr:row>
      <xdr:rowOff>97971</xdr:rowOff>
    </xdr:to>
    <xdr:cxnSp macro="">
      <xdr:nvCxnSpPr>
        <xdr:cNvPr id="367" name="直線コネクタ 366">
          <a:extLst>
            <a:ext uri="{FF2B5EF4-FFF2-40B4-BE49-F238E27FC236}">
              <a16:creationId xmlns:a16="http://schemas.microsoft.com/office/drawing/2014/main" id="{5F7E34EF-64A1-4BC2-AD74-4A5F38F43AA2}"/>
            </a:ext>
          </a:extLst>
        </xdr:cNvPr>
        <xdr:cNvCxnSpPr/>
      </xdr:nvCxnSpPr>
      <xdr:spPr>
        <a:xfrm>
          <a:off x="7889240" y="1449596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101600</xdr:rowOff>
    </xdr:from>
    <xdr:to>
      <xdr:col>41</xdr:col>
      <xdr:colOff>101600</xdr:colOff>
      <xdr:row>85</xdr:row>
      <xdr:rowOff>31750</xdr:rowOff>
    </xdr:to>
    <xdr:sp macro="" textlink="">
      <xdr:nvSpPr>
        <xdr:cNvPr id="368" name="楕円 367">
          <a:extLst>
            <a:ext uri="{FF2B5EF4-FFF2-40B4-BE49-F238E27FC236}">
              <a16:creationId xmlns:a16="http://schemas.microsoft.com/office/drawing/2014/main" id="{EA947607-1F41-4595-A160-424F6091B04E}"/>
            </a:ext>
          </a:extLst>
        </xdr:cNvPr>
        <xdr:cNvSpPr/>
      </xdr:nvSpPr>
      <xdr:spPr>
        <a:xfrm>
          <a:off x="7029450" y="144995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97971</xdr:rowOff>
    </xdr:from>
    <xdr:to>
      <xdr:col>45</xdr:col>
      <xdr:colOff>177800</xdr:colOff>
      <xdr:row>84</xdr:row>
      <xdr:rowOff>152400</xdr:rowOff>
    </xdr:to>
    <xdr:cxnSp macro="">
      <xdr:nvCxnSpPr>
        <xdr:cNvPr id="369" name="直線コネクタ 368">
          <a:extLst>
            <a:ext uri="{FF2B5EF4-FFF2-40B4-BE49-F238E27FC236}">
              <a16:creationId xmlns:a16="http://schemas.microsoft.com/office/drawing/2014/main" id="{56AF4251-9C29-4E67-BF79-5F45291F5035}"/>
            </a:ext>
          </a:extLst>
        </xdr:cNvPr>
        <xdr:cNvCxnSpPr/>
      </xdr:nvCxnSpPr>
      <xdr:spPr>
        <a:xfrm flipV="1">
          <a:off x="7084060" y="14495961"/>
          <a:ext cx="805180" cy="5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101600</xdr:rowOff>
    </xdr:from>
    <xdr:to>
      <xdr:col>36</xdr:col>
      <xdr:colOff>165100</xdr:colOff>
      <xdr:row>85</xdr:row>
      <xdr:rowOff>31750</xdr:rowOff>
    </xdr:to>
    <xdr:sp macro="" textlink="">
      <xdr:nvSpPr>
        <xdr:cNvPr id="370" name="楕円 369">
          <a:extLst>
            <a:ext uri="{FF2B5EF4-FFF2-40B4-BE49-F238E27FC236}">
              <a16:creationId xmlns:a16="http://schemas.microsoft.com/office/drawing/2014/main" id="{00BE0E11-01CB-4CB3-8B7C-D32F0A315057}"/>
            </a:ext>
          </a:extLst>
        </xdr:cNvPr>
        <xdr:cNvSpPr/>
      </xdr:nvSpPr>
      <xdr:spPr>
        <a:xfrm>
          <a:off x="6231890" y="144995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152400</xdr:rowOff>
    </xdr:from>
    <xdr:to>
      <xdr:col>41</xdr:col>
      <xdr:colOff>50800</xdr:colOff>
      <xdr:row>84</xdr:row>
      <xdr:rowOff>152400</xdr:rowOff>
    </xdr:to>
    <xdr:cxnSp macro="">
      <xdr:nvCxnSpPr>
        <xdr:cNvPr id="371" name="直線コネクタ 370">
          <a:extLst>
            <a:ext uri="{FF2B5EF4-FFF2-40B4-BE49-F238E27FC236}">
              <a16:creationId xmlns:a16="http://schemas.microsoft.com/office/drawing/2014/main" id="{AFDA5C01-9EDF-4D91-A8E3-3F700D17C325}"/>
            </a:ext>
          </a:extLst>
        </xdr:cNvPr>
        <xdr:cNvCxnSpPr/>
      </xdr:nvCxnSpPr>
      <xdr:spPr>
        <a:xfrm>
          <a:off x="6286500" y="145542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56441</xdr:rowOff>
    </xdr:from>
    <xdr:ext cx="469744" cy="259045"/>
    <xdr:sp macro="" textlink="">
      <xdr:nvSpPr>
        <xdr:cNvPr id="372" name="n_1aveValue【福祉施設】&#10;一人当たり面積">
          <a:extLst>
            <a:ext uri="{FF2B5EF4-FFF2-40B4-BE49-F238E27FC236}">
              <a16:creationId xmlns:a16="http://schemas.microsoft.com/office/drawing/2014/main" id="{BA75F7B8-94D8-406C-8D39-75FE3E07A9C3}"/>
            </a:ext>
          </a:extLst>
        </xdr:cNvPr>
        <xdr:cNvSpPr txBox="1"/>
      </xdr:nvSpPr>
      <xdr:spPr>
        <a:xfrm>
          <a:off x="8454467" y="1411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73" name="n_2aveValue【福祉施設】&#10;一人当たり面積">
          <a:extLst>
            <a:ext uri="{FF2B5EF4-FFF2-40B4-BE49-F238E27FC236}">
              <a16:creationId xmlns:a16="http://schemas.microsoft.com/office/drawing/2014/main" id="{BE501DF6-D05C-4859-BC43-E59576E2D2CD}"/>
            </a:ext>
          </a:extLst>
        </xdr:cNvPr>
        <xdr:cNvSpPr txBox="1"/>
      </xdr:nvSpPr>
      <xdr:spPr>
        <a:xfrm>
          <a:off x="7673417" y="1411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99984</xdr:rowOff>
    </xdr:from>
    <xdr:ext cx="469744" cy="259045"/>
    <xdr:sp macro="" textlink="">
      <xdr:nvSpPr>
        <xdr:cNvPr id="374" name="n_3aveValue【福祉施設】&#10;一人当たり面積">
          <a:extLst>
            <a:ext uri="{FF2B5EF4-FFF2-40B4-BE49-F238E27FC236}">
              <a16:creationId xmlns:a16="http://schemas.microsoft.com/office/drawing/2014/main" id="{748345C6-A2F7-49A7-935D-C5B4450FE138}"/>
            </a:ext>
          </a:extLst>
        </xdr:cNvPr>
        <xdr:cNvSpPr txBox="1"/>
      </xdr:nvSpPr>
      <xdr:spPr>
        <a:xfrm>
          <a:off x="6866332" y="1415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99984</xdr:rowOff>
    </xdr:from>
    <xdr:ext cx="469744" cy="259045"/>
    <xdr:sp macro="" textlink="">
      <xdr:nvSpPr>
        <xdr:cNvPr id="375" name="n_4aveValue【福祉施設】&#10;一人当たり面積">
          <a:extLst>
            <a:ext uri="{FF2B5EF4-FFF2-40B4-BE49-F238E27FC236}">
              <a16:creationId xmlns:a16="http://schemas.microsoft.com/office/drawing/2014/main" id="{5241BE05-090C-42A9-AE8C-E085B0ECFBFD}"/>
            </a:ext>
          </a:extLst>
        </xdr:cNvPr>
        <xdr:cNvSpPr txBox="1"/>
      </xdr:nvSpPr>
      <xdr:spPr>
        <a:xfrm>
          <a:off x="6068772" y="1415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139898</xdr:rowOff>
    </xdr:from>
    <xdr:ext cx="469744" cy="259045"/>
    <xdr:sp macro="" textlink="">
      <xdr:nvSpPr>
        <xdr:cNvPr id="376" name="n_1mainValue【福祉施設】&#10;一人当たり面積">
          <a:extLst>
            <a:ext uri="{FF2B5EF4-FFF2-40B4-BE49-F238E27FC236}">
              <a16:creationId xmlns:a16="http://schemas.microsoft.com/office/drawing/2014/main" id="{080FA8A2-DCD3-4FDB-B726-BAC958CD91D6}"/>
            </a:ext>
          </a:extLst>
        </xdr:cNvPr>
        <xdr:cNvSpPr txBox="1"/>
      </xdr:nvSpPr>
      <xdr:spPr>
        <a:xfrm>
          <a:off x="8454467" y="145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139898</xdr:rowOff>
    </xdr:from>
    <xdr:ext cx="469744" cy="259045"/>
    <xdr:sp macro="" textlink="">
      <xdr:nvSpPr>
        <xdr:cNvPr id="377" name="n_2mainValue【福祉施設】&#10;一人当たり面積">
          <a:extLst>
            <a:ext uri="{FF2B5EF4-FFF2-40B4-BE49-F238E27FC236}">
              <a16:creationId xmlns:a16="http://schemas.microsoft.com/office/drawing/2014/main" id="{59A2945C-583C-4E4E-B9C7-B5231D8F0E08}"/>
            </a:ext>
          </a:extLst>
        </xdr:cNvPr>
        <xdr:cNvSpPr txBox="1"/>
      </xdr:nvSpPr>
      <xdr:spPr>
        <a:xfrm>
          <a:off x="7673417" y="145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22877</xdr:rowOff>
    </xdr:from>
    <xdr:ext cx="469744" cy="259045"/>
    <xdr:sp macro="" textlink="">
      <xdr:nvSpPr>
        <xdr:cNvPr id="378" name="n_3mainValue【福祉施設】&#10;一人当たり面積">
          <a:extLst>
            <a:ext uri="{FF2B5EF4-FFF2-40B4-BE49-F238E27FC236}">
              <a16:creationId xmlns:a16="http://schemas.microsoft.com/office/drawing/2014/main" id="{81045E1D-A63B-499B-A27D-20F782B6D97B}"/>
            </a:ext>
          </a:extLst>
        </xdr:cNvPr>
        <xdr:cNvSpPr txBox="1"/>
      </xdr:nvSpPr>
      <xdr:spPr>
        <a:xfrm>
          <a:off x="6866332" y="1459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22877</xdr:rowOff>
    </xdr:from>
    <xdr:ext cx="469744" cy="259045"/>
    <xdr:sp macro="" textlink="">
      <xdr:nvSpPr>
        <xdr:cNvPr id="379" name="n_4mainValue【福祉施設】&#10;一人当たり面積">
          <a:extLst>
            <a:ext uri="{FF2B5EF4-FFF2-40B4-BE49-F238E27FC236}">
              <a16:creationId xmlns:a16="http://schemas.microsoft.com/office/drawing/2014/main" id="{00EB6E12-79BD-4FC4-9826-C0461DE55DFE}"/>
            </a:ext>
          </a:extLst>
        </xdr:cNvPr>
        <xdr:cNvSpPr txBox="1"/>
      </xdr:nvSpPr>
      <xdr:spPr>
        <a:xfrm>
          <a:off x="6068772" y="1459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3C716521-730B-4608-9979-4E62624B714D}"/>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EADEC719-6FA8-4CBD-BA3B-C74709B28727}"/>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B43643DB-50A8-47F1-A27E-56E668374156}"/>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72EE3C54-A6B7-411A-925A-800D484D83DB}"/>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1E99A3F9-8162-451F-A19B-E1BE5F88F801}"/>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D880A9A9-29E4-40CF-AD5B-A1AF500B2E19}"/>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83CEF570-2F3F-4244-90AF-B4639C9C0682}"/>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7DA2BF2D-2DEE-4F1A-9C97-7483B69950D9}"/>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E0F173CE-4C24-42DF-8B98-31557F44A6BE}"/>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39911408-1C21-49E6-BB55-138F16F3ADA4}"/>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601921D8-FDF1-4BEC-BD73-7A3601F8D2D1}"/>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72CCABA9-559A-44EA-B262-A0379911B2FC}"/>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2CDCEC99-180B-4D57-B942-09DC2A32250F}"/>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58BFC5B3-663D-4F06-813F-53A6E85B8506}"/>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1C4F9E64-9EA3-49B0-A6DC-0FF8EC99F9C0}"/>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99D60A0D-1BC6-4B1F-B3B7-456799FD8BA1}"/>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F5B7463C-C32B-407B-8A05-98FDD5C09C8A}"/>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14555B96-5E30-4AEB-AA07-C814558FAC5F}"/>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20737304-2512-4794-B8F0-FB423E4DEDC1}"/>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06E21302-88C3-4C19-9B37-51C729BD9BAB}"/>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2DD5A548-59E0-4F73-B032-06A7EB3983C8}"/>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B1E7E307-13CA-4401-AEE3-40B095AFF850}"/>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9A31C794-9039-49DD-9A0B-B332A201E476}"/>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621669B-A898-49EA-B2A3-B7AC5DC66984}"/>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902274BD-ADCB-4FD4-97AB-B7F794462F57}"/>
            </a:ext>
          </a:extLst>
        </xdr:cNvPr>
        <xdr:cNvCxnSpPr/>
      </xdr:nvCxnSpPr>
      <xdr:spPr>
        <a:xfrm flipV="1">
          <a:off x="4173855" y="17337404"/>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4019792E-4B4D-4046-89E9-8651DFECD5CD}"/>
            </a:ext>
          </a:extLst>
        </xdr:cNvPr>
        <xdr:cNvSpPr txBox="1"/>
      </xdr:nvSpPr>
      <xdr:spPr>
        <a:xfrm>
          <a:off x="4212590" y="18608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27135C83-1F0C-4D4D-A8FE-56DA2C6E6C71}"/>
            </a:ext>
          </a:extLst>
        </xdr:cNvPr>
        <xdr:cNvCxnSpPr/>
      </xdr:nvCxnSpPr>
      <xdr:spPr>
        <a:xfrm>
          <a:off x="4112260" y="18611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552E1D7E-DF3C-4EC3-8D38-60BF5FCADFE0}"/>
            </a:ext>
          </a:extLst>
        </xdr:cNvPr>
        <xdr:cNvSpPr txBox="1"/>
      </xdr:nvSpPr>
      <xdr:spPr>
        <a:xfrm>
          <a:off x="4212590" y="17114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E58FE488-8472-4424-9684-A05F3648DB53}"/>
            </a:ext>
          </a:extLst>
        </xdr:cNvPr>
        <xdr:cNvCxnSpPr/>
      </xdr:nvCxnSpPr>
      <xdr:spPr>
        <a:xfrm>
          <a:off x="4112260" y="173374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80027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BDD6C676-BEB2-4EC7-BDDE-470C5D664A24}"/>
            </a:ext>
          </a:extLst>
        </xdr:cNvPr>
        <xdr:cNvSpPr txBox="1"/>
      </xdr:nvSpPr>
      <xdr:spPr>
        <a:xfrm>
          <a:off x="4212590" y="17741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04BAFB17-3AFE-43A3-8471-FEFF761B9CD9}"/>
            </a:ext>
          </a:extLst>
        </xdr:cNvPr>
        <xdr:cNvSpPr/>
      </xdr:nvSpPr>
      <xdr:spPr>
        <a:xfrm>
          <a:off x="4131310" y="17757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4EFD808D-C1AF-4B1B-BD83-5192BE66953A}"/>
            </a:ext>
          </a:extLst>
        </xdr:cNvPr>
        <xdr:cNvSpPr/>
      </xdr:nvSpPr>
      <xdr:spPr>
        <a:xfrm>
          <a:off x="3388360" y="1772475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CAD0287E-4FEE-44F7-AD6E-3CECB054535C}"/>
            </a:ext>
          </a:extLst>
        </xdr:cNvPr>
        <xdr:cNvSpPr/>
      </xdr:nvSpPr>
      <xdr:spPr>
        <a:xfrm>
          <a:off x="2571750" y="177190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F34E84C4-C16D-4F1A-BE74-07C3CF60C877}"/>
            </a:ext>
          </a:extLst>
        </xdr:cNvPr>
        <xdr:cNvSpPr/>
      </xdr:nvSpPr>
      <xdr:spPr>
        <a:xfrm>
          <a:off x="1774190" y="1770951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414" name="フローチャート: 判断 413">
          <a:extLst>
            <a:ext uri="{FF2B5EF4-FFF2-40B4-BE49-F238E27FC236}">
              <a16:creationId xmlns:a16="http://schemas.microsoft.com/office/drawing/2014/main" id="{1ED586F9-5CF6-44D9-8E5C-17C27AD99619}"/>
            </a:ext>
          </a:extLst>
        </xdr:cNvPr>
        <xdr:cNvSpPr/>
      </xdr:nvSpPr>
      <xdr:spPr>
        <a:xfrm>
          <a:off x="988060" y="17698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F0DF42E-696A-4D20-83D6-82642411CE2C}"/>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9C880F5-FC50-458E-8CA4-CA8FD067664B}"/>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6D4E4CA-5330-42B1-B664-51D19C7817F1}"/>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F1FFC4E-9AA5-481C-B215-418E1E22F702}"/>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106E4803-9AD3-4D4E-A552-D1059780C2CC}"/>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55880</xdr:rowOff>
    </xdr:from>
    <xdr:to>
      <xdr:col>24</xdr:col>
      <xdr:colOff>114300</xdr:colOff>
      <xdr:row>102</xdr:row>
      <xdr:rowOff>157480</xdr:rowOff>
    </xdr:to>
    <xdr:sp macro="" textlink="">
      <xdr:nvSpPr>
        <xdr:cNvPr id="420" name="楕円 419">
          <a:extLst>
            <a:ext uri="{FF2B5EF4-FFF2-40B4-BE49-F238E27FC236}">
              <a16:creationId xmlns:a16="http://schemas.microsoft.com/office/drawing/2014/main" id="{44C9139E-0229-4ECD-9082-1760799E40A1}"/>
            </a:ext>
          </a:extLst>
        </xdr:cNvPr>
        <xdr:cNvSpPr/>
      </xdr:nvSpPr>
      <xdr:spPr>
        <a:xfrm>
          <a:off x="4131310" y="175475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78757</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CCA036A3-EFF7-4462-A340-46667753CDDE}"/>
            </a:ext>
          </a:extLst>
        </xdr:cNvPr>
        <xdr:cNvSpPr txBox="1"/>
      </xdr:nvSpPr>
      <xdr:spPr>
        <a:xfrm>
          <a:off x="4212590" y="1739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23495</xdr:rowOff>
    </xdr:from>
    <xdr:to>
      <xdr:col>20</xdr:col>
      <xdr:colOff>38100</xdr:colOff>
      <xdr:row>102</xdr:row>
      <xdr:rowOff>125095</xdr:rowOff>
    </xdr:to>
    <xdr:sp macro="" textlink="">
      <xdr:nvSpPr>
        <xdr:cNvPr id="422" name="楕円 421">
          <a:extLst>
            <a:ext uri="{FF2B5EF4-FFF2-40B4-BE49-F238E27FC236}">
              <a16:creationId xmlns:a16="http://schemas.microsoft.com/office/drawing/2014/main" id="{305893D5-8FAB-4ED5-8E83-64604D040A6E}"/>
            </a:ext>
          </a:extLst>
        </xdr:cNvPr>
        <xdr:cNvSpPr/>
      </xdr:nvSpPr>
      <xdr:spPr>
        <a:xfrm>
          <a:off x="3388360" y="1750758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74295</xdr:rowOff>
    </xdr:from>
    <xdr:to>
      <xdr:col>24</xdr:col>
      <xdr:colOff>63500</xdr:colOff>
      <xdr:row>102</xdr:row>
      <xdr:rowOff>106680</xdr:rowOff>
    </xdr:to>
    <xdr:cxnSp macro="">
      <xdr:nvCxnSpPr>
        <xdr:cNvPr id="423" name="直線コネクタ 422">
          <a:extLst>
            <a:ext uri="{FF2B5EF4-FFF2-40B4-BE49-F238E27FC236}">
              <a16:creationId xmlns:a16="http://schemas.microsoft.com/office/drawing/2014/main" id="{8ADEFE02-464C-4036-A63E-AE21ED02DB54}"/>
            </a:ext>
          </a:extLst>
        </xdr:cNvPr>
        <xdr:cNvCxnSpPr/>
      </xdr:nvCxnSpPr>
      <xdr:spPr>
        <a:xfrm>
          <a:off x="3431540" y="17562195"/>
          <a:ext cx="7429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160655</xdr:rowOff>
    </xdr:from>
    <xdr:to>
      <xdr:col>15</xdr:col>
      <xdr:colOff>101600</xdr:colOff>
      <xdr:row>102</xdr:row>
      <xdr:rowOff>90805</xdr:rowOff>
    </xdr:to>
    <xdr:sp macro="" textlink="">
      <xdr:nvSpPr>
        <xdr:cNvPr id="424" name="楕円 423">
          <a:extLst>
            <a:ext uri="{FF2B5EF4-FFF2-40B4-BE49-F238E27FC236}">
              <a16:creationId xmlns:a16="http://schemas.microsoft.com/office/drawing/2014/main" id="{AA4C66CE-69E8-4D2E-842F-8955F97A5C53}"/>
            </a:ext>
          </a:extLst>
        </xdr:cNvPr>
        <xdr:cNvSpPr/>
      </xdr:nvSpPr>
      <xdr:spPr>
        <a:xfrm>
          <a:off x="2571750" y="174790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40005</xdr:rowOff>
    </xdr:from>
    <xdr:to>
      <xdr:col>19</xdr:col>
      <xdr:colOff>177800</xdr:colOff>
      <xdr:row>102</xdr:row>
      <xdr:rowOff>74295</xdr:rowOff>
    </xdr:to>
    <xdr:cxnSp macro="">
      <xdr:nvCxnSpPr>
        <xdr:cNvPr id="425" name="直線コネクタ 424">
          <a:extLst>
            <a:ext uri="{FF2B5EF4-FFF2-40B4-BE49-F238E27FC236}">
              <a16:creationId xmlns:a16="http://schemas.microsoft.com/office/drawing/2014/main" id="{E875F4D0-E5BD-4453-9987-26555612FF55}"/>
            </a:ext>
          </a:extLst>
        </xdr:cNvPr>
        <xdr:cNvCxnSpPr/>
      </xdr:nvCxnSpPr>
      <xdr:spPr>
        <a:xfrm>
          <a:off x="2626360" y="17527905"/>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124461</xdr:rowOff>
    </xdr:from>
    <xdr:to>
      <xdr:col>10</xdr:col>
      <xdr:colOff>165100</xdr:colOff>
      <xdr:row>102</xdr:row>
      <xdr:rowOff>54611</xdr:rowOff>
    </xdr:to>
    <xdr:sp macro="" textlink="">
      <xdr:nvSpPr>
        <xdr:cNvPr id="426" name="楕円 425">
          <a:extLst>
            <a:ext uri="{FF2B5EF4-FFF2-40B4-BE49-F238E27FC236}">
              <a16:creationId xmlns:a16="http://schemas.microsoft.com/office/drawing/2014/main" id="{D523B421-173D-4F0C-8995-CDC46153242F}"/>
            </a:ext>
          </a:extLst>
        </xdr:cNvPr>
        <xdr:cNvSpPr/>
      </xdr:nvSpPr>
      <xdr:spPr>
        <a:xfrm>
          <a:off x="1774190" y="1744281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3811</xdr:rowOff>
    </xdr:from>
    <xdr:to>
      <xdr:col>15</xdr:col>
      <xdr:colOff>50800</xdr:colOff>
      <xdr:row>102</xdr:row>
      <xdr:rowOff>40005</xdr:rowOff>
    </xdr:to>
    <xdr:cxnSp macro="">
      <xdr:nvCxnSpPr>
        <xdr:cNvPr id="427" name="直線コネクタ 426">
          <a:extLst>
            <a:ext uri="{FF2B5EF4-FFF2-40B4-BE49-F238E27FC236}">
              <a16:creationId xmlns:a16="http://schemas.microsoft.com/office/drawing/2014/main" id="{7051C452-385A-4A0D-B270-617C9055BA43}"/>
            </a:ext>
          </a:extLst>
        </xdr:cNvPr>
        <xdr:cNvCxnSpPr/>
      </xdr:nvCxnSpPr>
      <xdr:spPr>
        <a:xfrm>
          <a:off x="1828800" y="17493616"/>
          <a:ext cx="79756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90170</xdr:rowOff>
    </xdr:from>
    <xdr:to>
      <xdr:col>6</xdr:col>
      <xdr:colOff>38100</xdr:colOff>
      <xdr:row>102</xdr:row>
      <xdr:rowOff>20320</xdr:rowOff>
    </xdr:to>
    <xdr:sp macro="" textlink="">
      <xdr:nvSpPr>
        <xdr:cNvPr id="428" name="楕円 427">
          <a:extLst>
            <a:ext uri="{FF2B5EF4-FFF2-40B4-BE49-F238E27FC236}">
              <a16:creationId xmlns:a16="http://schemas.microsoft.com/office/drawing/2014/main" id="{8466EBD8-8D34-4497-9160-3FBFF7462606}"/>
            </a:ext>
          </a:extLst>
        </xdr:cNvPr>
        <xdr:cNvSpPr/>
      </xdr:nvSpPr>
      <xdr:spPr>
        <a:xfrm>
          <a:off x="988060" y="174104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140970</xdr:rowOff>
    </xdr:from>
    <xdr:to>
      <xdr:col>10</xdr:col>
      <xdr:colOff>114300</xdr:colOff>
      <xdr:row>102</xdr:row>
      <xdr:rowOff>3811</xdr:rowOff>
    </xdr:to>
    <xdr:cxnSp macro="">
      <xdr:nvCxnSpPr>
        <xdr:cNvPr id="429" name="直線コネクタ 428">
          <a:extLst>
            <a:ext uri="{FF2B5EF4-FFF2-40B4-BE49-F238E27FC236}">
              <a16:creationId xmlns:a16="http://schemas.microsoft.com/office/drawing/2014/main" id="{1454FF73-4085-459D-B3F2-A294338C263D}"/>
            </a:ext>
          </a:extLst>
        </xdr:cNvPr>
        <xdr:cNvCxnSpPr/>
      </xdr:nvCxnSpPr>
      <xdr:spPr>
        <a:xfrm>
          <a:off x="1031240" y="17455515"/>
          <a:ext cx="79756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0" name="n_1aveValue【市民会館】&#10;有形固定資産減価償却率">
          <a:extLst>
            <a:ext uri="{FF2B5EF4-FFF2-40B4-BE49-F238E27FC236}">
              <a16:creationId xmlns:a16="http://schemas.microsoft.com/office/drawing/2014/main" id="{7EB8A309-1018-4C7B-98DF-3FD99678138E}"/>
            </a:ext>
          </a:extLst>
        </xdr:cNvPr>
        <xdr:cNvSpPr txBox="1"/>
      </xdr:nvSpPr>
      <xdr:spPr>
        <a:xfrm>
          <a:off x="3239144" y="17821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148607</xdr:rowOff>
    </xdr:from>
    <xdr:ext cx="405111" cy="259045"/>
    <xdr:sp macro="" textlink="">
      <xdr:nvSpPr>
        <xdr:cNvPr id="431" name="n_2aveValue【市民会館】&#10;有形固定資産減価償却率">
          <a:extLst>
            <a:ext uri="{FF2B5EF4-FFF2-40B4-BE49-F238E27FC236}">
              <a16:creationId xmlns:a16="http://schemas.microsoft.com/office/drawing/2014/main" id="{DC60485B-5E3B-4561-9192-B26BB1F0F4BA}"/>
            </a:ext>
          </a:extLst>
        </xdr:cNvPr>
        <xdr:cNvSpPr txBox="1"/>
      </xdr:nvSpPr>
      <xdr:spPr>
        <a:xfrm>
          <a:off x="2439044" y="1780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140988</xdr:rowOff>
    </xdr:from>
    <xdr:ext cx="405111" cy="259045"/>
    <xdr:sp macro="" textlink="">
      <xdr:nvSpPr>
        <xdr:cNvPr id="432" name="n_3aveValue【市民会館】&#10;有形固定資産減価償却率">
          <a:extLst>
            <a:ext uri="{FF2B5EF4-FFF2-40B4-BE49-F238E27FC236}">
              <a16:creationId xmlns:a16="http://schemas.microsoft.com/office/drawing/2014/main" id="{927D237F-C603-432E-84C7-E471241C7C17}"/>
            </a:ext>
          </a:extLst>
        </xdr:cNvPr>
        <xdr:cNvSpPr txBox="1"/>
      </xdr:nvSpPr>
      <xdr:spPr>
        <a:xfrm>
          <a:off x="1641484" y="1779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131463</xdr:rowOff>
    </xdr:from>
    <xdr:ext cx="405111" cy="259045"/>
    <xdr:sp macro="" textlink="">
      <xdr:nvSpPr>
        <xdr:cNvPr id="433" name="n_4aveValue【市民会館】&#10;有形固定資産減価償却率">
          <a:extLst>
            <a:ext uri="{FF2B5EF4-FFF2-40B4-BE49-F238E27FC236}">
              <a16:creationId xmlns:a16="http://schemas.microsoft.com/office/drawing/2014/main" id="{F0199286-9542-4717-A3FE-5BAA84A73503}"/>
            </a:ext>
          </a:extLst>
        </xdr:cNvPr>
        <xdr:cNvSpPr txBox="1"/>
      </xdr:nvSpPr>
      <xdr:spPr>
        <a:xfrm>
          <a:off x="855354" y="1779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141622</xdr:rowOff>
    </xdr:from>
    <xdr:ext cx="405111" cy="259045"/>
    <xdr:sp macro="" textlink="">
      <xdr:nvSpPr>
        <xdr:cNvPr id="434" name="n_1mainValue【市民会館】&#10;有形固定資産減価償却率">
          <a:extLst>
            <a:ext uri="{FF2B5EF4-FFF2-40B4-BE49-F238E27FC236}">
              <a16:creationId xmlns:a16="http://schemas.microsoft.com/office/drawing/2014/main" id="{E1479EC7-A4A3-42B2-869E-5D487B5D36F6}"/>
            </a:ext>
          </a:extLst>
        </xdr:cNvPr>
        <xdr:cNvSpPr txBox="1"/>
      </xdr:nvSpPr>
      <xdr:spPr>
        <a:xfrm>
          <a:off x="32391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107332</xdr:rowOff>
    </xdr:from>
    <xdr:ext cx="405111" cy="259045"/>
    <xdr:sp macro="" textlink="">
      <xdr:nvSpPr>
        <xdr:cNvPr id="435" name="n_2mainValue【市民会館】&#10;有形固定資産減価償却率">
          <a:extLst>
            <a:ext uri="{FF2B5EF4-FFF2-40B4-BE49-F238E27FC236}">
              <a16:creationId xmlns:a16="http://schemas.microsoft.com/office/drawing/2014/main" id="{534BF39B-3661-490E-B16B-3617C6490F01}"/>
            </a:ext>
          </a:extLst>
        </xdr:cNvPr>
        <xdr:cNvSpPr txBox="1"/>
      </xdr:nvSpPr>
      <xdr:spPr>
        <a:xfrm>
          <a:off x="2439044" y="1725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71138</xdr:rowOff>
    </xdr:from>
    <xdr:ext cx="405111" cy="259045"/>
    <xdr:sp macro="" textlink="">
      <xdr:nvSpPr>
        <xdr:cNvPr id="436" name="n_3mainValue【市民会館】&#10;有形固定資産減価償却率">
          <a:extLst>
            <a:ext uri="{FF2B5EF4-FFF2-40B4-BE49-F238E27FC236}">
              <a16:creationId xmlns:a16="http://schemas.microsoft.com/office/drawing/2014/main" id="{D7F9CC06-5F0A-47C9-AE8E-3FCC74BE647D}"/>
            </a:ext>
          </a:extLst>
        </xdr:cNvPr>
        <xdr:cNvSpPr txBox="1"/>
      </xdr:nvSpPr>
      <xdr:spPr>
        <a:xfrm>
          <a:off x="1641484" y="17214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36847</xdr:rowOff>
    </xdr:from>
    <xdr:ext cx="405111" cy="259045"/>
    <xdr:sp macro="" textlink="">
      <xdr:nvSpPr>
        <xdr:cNvPr id="437" name="n_4mainValue【市民会館】&#10;有形固定資産減価償却率">
          <a:extLst>
            <a:ext uri="{FF2B5EF4-FFF2-40B4-BE49-F238E27FC236}">
              <a16:creationId xmlns:a16="http://schemas.microsoft.com/office/drawing/2014/main" id="{A44BBE25-E098-47B2-BB13-42DC010FADDB}"/>
            </a:ext>
          </a:extLst>
        </xdr:cNvPr>
        <xdr:cNvSpPr txBox="1"/>
      </xdr:nvSpPr>
      <xdr:spPr>
        <a:xfrm>
          <a:off x="855354" y="1718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B108E77B-A5B4-4823-A514-2A3B29C34F11}"/>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528323E4-10F0-4081-B757-140A35DB4935}"/>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FD42FC67-CAC6-4E00-97A5-42A7D79889C6}"/>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355491D1-DBCB-4DCC-BD8E-E723E5B09FB9}"/>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CE058016-2DBD-4CC7-A210-2ABF02A8C5F3}"/>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8E5E5BEE-F284-4E33-B1A9-8258E2B71F53}"/>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83709D4B-E0DF-4D2E-ABC2-1FFF87722216}"/>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59A1DD50-D429-41AE-BAFB-F9E59DF8B4FA}"/>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A65B1E00-0ABB-462F-AC71-B0C7C37FD430}"/>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938EF389-BAC5-4568-B2F7-B66006496B59}"/>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704DB28-04C0-459C-B85B-C1812A722BDA}"/>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4B8C2088-3DC3-4865-9A28-36731F494129}"/>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EC7056CC-5DA0-43D4-8405-7FB998DF307C}"/>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3AB3FCB0-6CE6-4854-BBB8-750A81D805AF}"/>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F970664A-439C-42F3-9659-E8910A35B364}"/>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FBF43F35-E897-44D6-98EC-BC21BBF648B2}"/>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C35245FF-4C99-4BC1-A496-3ADBD620008B}"/>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2BF64694-7E19-41C2-AA3C-86D83B06A68B}"/>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AE7525D3-41AE-42F0-A4EA-996426D2A687}"/>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2E18C443-65A1-4CD7-8438-7F186D94F8F1}"/>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D4C27D21-A886-4258-8260-A33BEAF1B963}"/>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AF4FFDE8-04D8-4BEF-8CE2-B83C5CE0935E}"/>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F54129E5-73FD-4738-A13C-61AF2DF90B28}"/>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8FBF8E34-C60F-4370-9BC5-B89A6AB17FDB}"/>
            </a:ext>
          </a:extLst>
        </xdr:cNvPr>
        <xdr:cNvCxnSpPr/>
      </xdr:nvCxnSpPr>
      <xdr:spPr>
        <a:xfrm flipV="1">
          <a:off x="9429115" y="17240251"/>
          <a:ext cx="0" cy="1304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65A29FB9-089F-4C58-A4F4-7AF10B0AD7ED}"/>
            </a:ext>
          </a:extLst>
        </xdr:cNvPr>
        <xdr:cNvSpPr txBox="1"/>
      </xdr:nvSpPr>
      <xdr:spPr>
        <a:xfrm>
          <a:off x="946785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0A4235A5-5711-42E9-B0F7-52B4BE165A92}"/>
            </a:ext>
          </a:extLst>
        </xdr:cNvPr>
        <xdr:cNvCxnSpPr/>
      </xdr:nvCxnSpPr>
      <xdr:spPr>
        <a:xfrm>
          <a:off x="9356090" y="1854517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CC850C1D-1ACF-4A6A-8042-02CEEB43F560}"/>
            </a:ext>
          </a:extLst>
        </xdr:cNvPr>
        <xdr:cNvSpPr txBox="1"/>
      </xdr:nvSpPr>
      <xdr:spPr>
        <a:xfrm>
          <a:off x="9467850" y="17021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A60BD7FD-E67D-41F4-9A72-F215F388972D}"/>
            </a:ext>
          </a:extLst>
        </xdr:cNvPr>
        <xdr:cNvCxnSpPr/>
      </xdr:nvCxnSpPr>
      <xdr:spPr>
        <a:xfrm>
          <a:off x="9356090" y="1724025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59707</xdr:rowOff>
    </xdr:from>
    <xdr:ext cx="469744" cy="259045"/>
    <xdr:sp macro="" textlink="">
      <xdr:nvSpPr>
        <xdr:cNvPr id="466" name="【市民会館】&#10;一人当たり面積平均値テキスト">
          <a:extLst>
            <a:ext uri="{FF2B5EF4-FFF2-40B4-BE49-F238E27FC236}">
              <a16:creationId xmlns:a16="http://schemas.microsoft.com/office/drawing/2014/main" id="{5C335481-0F43-4A1C-9705-771AD4670801}"/>
            </a:ext>
          </a:extLst>
        </xdr:cNvPr>
        <xdr:cNvSpPr txBox="1"/>
      </xdr:nvSpPr>
      <xdr:spPr>
        <a:xfrm>
          <a:off x="9467850" y="1788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79C8DDFE-6583-4C7C-8B7F-4FA32C74F152}"/>
            </a:ext>
          </a:extLst>
        </xdr:cNvPr>
        <xdr:cNvSpPr/>
      </xdr:nvSpPr>
      <xdr:spPr>
        <a:xfrm>
          <a:off x="9394190" y="1803908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AF4CD7EC-F22F-435F-B10C-A4C67A4D127B}"/>
            </a:ext>
          </a:extLst>
        </xdr:cNvPr>
        <xdr:cNvSpPr/>
      </xdr:nvSpPr>
      <xdr:spPr>
        <a:xfrm>
          <a:off x="8632190" y="180390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CFA0CCC1-1FCF-4426-B059-69DF3729516B}"/>
            </a:ext>
          </a:extLst>
        </xdr:cNvPr>
        <xdr:cNvSpPr/>
      </xdr:nvSpPr>
      <xdr:spPr>
        <a:xfrm>
          <a:off x="7846060" y="18039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4C4DD6A6-7BA0-4A0D-BB3F-0050B5AB64FD}"/>
            </a:ext>
          </a:extLst>
        </xdr:cNvPr>
        <xdr:cNvSpPr/>
      </xdr:nvSpPr>
      <xdr:spPr>
        <a:xfrm>
          <a:off x="7029450" y="180867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1" name="フローチャート: 判断 470">
          <a:extLst>
            <a:ext uri="{FF2B5EF4-FFF2-40B4-BE49-F238E27FC236}">
              <a16:creationId xmlns:a16="http://schemas.microsoft.com/office/drawing/2014/main" id="{CA53E7F4-996B-4A85-A43C-14CBB9CDE8BF}"/>
            </a:ext>
          </a:extLst>
        </xdr:cNvPr>
        <xdr:cNvSpPr/>
      </xdr:nvSpPr>
      <xdr:spPr>
        <a:xfrm>
          <a:off x="6231890" y="1810575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3B8A85D9-5142-4183-BFB1-C2D5C67B3A6F}"/>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7BEB10F-98D1-4F14-9FE5-A7690340D3F8}"/>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108C09BB-03C0-40FA-B359-62CE22A7884F}"/>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2F9F9603-2FA1-4F82-A8C7-2E9A9BCD1ADA}"/>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914E63F6-3DCB-4237-A2B1-E6B520B6384B}"/>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101600</xdr:rowOff>
    </xdr:from>
    <xdr:to>
      <xdr:col>55</xdr:col>
      <xdr:colOff>50800</xdr:colOff>
      <xdr:row>107</xdr:row>
      <xdr:rowOff>31750</xdr:rowOff>
    </xdr:to>
    <xdr:sp macro="" textlink="">
      <xdr:nvSpPr>
        <xdr:cNvPr id="477" name="楕円 476">
          <a:extLst>
            <a:ext uri="{FF2B5EF4-FFF2-40B4-BE49-F238E27FC236}">
              <a16:creationId xmlns:a16="http://schemas.microsoft.com/office/drawing/2014/main" id="{9A23262B-A50D-4B45-9852-91D8D9B8B581}"/>
            </a:ext>
          </a:extLst>
        </xdr:cNvPr>
        <xdr:cNvSpPr/>
      </xdr:nvSpPr>
      <xdr:spPr>
        <a:xfrm>
          <a:off x="9394190" y="1827149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80027</xdr:rowOff>
    </xdr:from>
    <xdr:ext cx="469744" cy="259045"/>
    <xdr:sp macro="" textlink="">
      <xdr:nvSpPr>
        <xdr:cNvPr id="478" name="【市民会館】&#10;一人当たり面積該当値テキスト">
          <a:extLst>
            <a:ext uri="{FF2B5EF4-FFF2-40B4-BE49-F238E27FC236}">
              <a16:creationId xmlns:a16="http://schemas.microsoft.com/office/drawing/2014/main" id="{63EE0629-173A-4A29-9F63-C9EA42AD564A}"/>
            </a:ext>
          </a:extLst>
        </xdr:cNvPr>
        <xdr:cNvSpPr txBox="1"/>
      </xdr:nvSpPr>
      <xdr:spPr>
        <a:xfrm>
          <a:off x="9467850" y="18255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101600</xdr:rowOff>
    </xdr:from>
    <xdr:to>
      <xdr:col>50</xdr:col>
      <xdr:colOff>165100</xdr:colOff>
      <xdr:row>107</xdr:row>
      <xdr:rowOff>31750</xdr:rowOff>
    </xdr:to>
    <xdr:sp macro="" textlink="">
      <xdr:nvSpPr>
        <xdr:cNvPr id="479" name="楕円 478">
          <a:extLst>
            <a:ext uri="{FF2B5EF4-FFF2-40B4-BE49-F238E27FC236}">
              <a16:creationId xmlns:a16="http://schemas.microsoft.com/office/drawing/2014/main" id="{C9F2E227-8533-4E83-B27A-EF4EAB954589}"/>
            </a:ext>
          </a:extLst>
        </xdr:cNvPr>
        <xdr:cNvSpPr/>
      </xdr:nvSpPr>
      <xdr:spPr>
        <a:xfrm>
          <a:off x="8632190" y="182714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152400</xdr:rowOff>
    </xdr:from>
    <xdr:to>
      <xdr:col>55</xdr:col>
      <xdr:colOff>0</xdr:colOff>
      <xdr:row>106</xdr:row>
      <xdr:rowOff>152400</xdr:rowOff>
    </xdr:to>
    <xdr:cxnSp macro="">
      <xdr:nvCxnSpPr>
        <xdr:cNvPr id="480" name="直線コネクタ 479">
          <a:extLst>
            <a:ext uri="{FF2B5EF4-FFF2-40B4-BE49-F238E27FC236}">
              <a16:creationId xmlns:a16="http://schemas.microsoft.com/office/drawing/2014/main" id="{DD910DF4-9A96-41CE-8F9A-46CACBDD72F3}"/>
            </a:ext>
          </a:extLst>
        </xdr:cNvPr>
        <xdr:cNvCxnSpPr/>
      </xdr:nvCxnSpPr>
      <xdr:spPr>
        <a:xfrm>
          <a:off x="8686800" y="183261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71120</xdr:rowOff>
    </xdr:from>
    <xdr:to>
      <xdr:col>46</xdr:col>
      <xdr:colOff>38100</xdr:colOff>
      <xdr:row>107</xdr:row>
      <xdr:rowOff>1270</xdr:rowOff>
    </xdr:to>
    <xdr:sp macro="" textlink="">
      <xdr:nvSpPr>
        <xdr:cNvPr id="481" name="楕円 480">
          <a:extLst>
            <a:ext uri="{FF2B5EF4-FFF2-40B4-BE49-F238E27FC236}">
              <a16:creationId xmlns:a16="http://schemas.microsoft.com/office/drawing/2014/main" id="{0EC33FD9-79E5-4927-9D41-1812794D21C3}"/>
            </a:ext>
          </a:extLst>
        </xdr:cNvPr>
        <xdr:cNvSpPr/>
      </xdr:nvSpPr>
      <xdr:spPr>
        <a:xfrm>
          <a:off x="7846060" y="182429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121920</xdr:rowOff>
    </xdr:from>
    <xdr:to>
      <xdr:col>50</xdr:col>
      <xdr:colOff>114300</xdr:colOff>
      <xdr:row>106</xdr:row>
      <xdr:rowOff>152400</xdr:rowOff>
    </xdr:to>
    <xdr:cxnSp macro="">
      <xdr:nvCxnSpPr>
        <xdr:cNvPr id="482" name="直線コネクタ 481">
          <a:extLst>
            <a:ext uri="{FF2B5EF4-FFF2-40B4-BE49-F238E27FC236}">
              <a16:creationId xmlns:a16="http://schemas.microsoft.com/office/drawing/2014/main" id="{6F010D5A-74D8-400B-9095-1F13248F7C13}"/>
            </a:ext>
          </a:extLst>
        </xdr:cNvPr>
        <xdr:cNvCxnSpPr/>
      </xdr:nvCxnSpPr>
      <xdr:spPr>
        <a:xfrm>
          <a:off x="7889240" y="18297525"/>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93980</xdr:rowOff>
    </xdr:from>
    <xdr:to>
      <xdr:col>41</xdr:col>
      <xdr:colOff>101600</xdr:colOff>
      <xdr:row>107</xdr:row>
      <xdr:rowOff>24130</xdr:rowOff>
    </xdr:to>
    <xdr:sp macro="" textlink="">
      <xdr:nvSpPr>
        <xdr:cNvPr id="483" name="楕円 482">
          <a:extLst>
            <a:ext uri="{FF2B5EF4-FFF2-40B4-BE49-F238E27FC236}">
              <a16:creationId xmlns:a16="http://schemas.microsoft.com/office/drawing/2014/main" id="{F0EDDDE3-CC58-42B7-8C19-76738B1ECC55}"/>
            </a:ext>
          </a:extLst>
        </xdr:cNvPr>
        <xdr:cNvSpPr/>
      </xdr:nvSpPr>
      <xdr:spPr>
        <a:xfrm>
          <a:off x="7029450" y="182714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121920</xdr:rowOff>
    </xdr:from>
    <xdr:to>
      <xdr:col>45</xdr:col>
      <xdr:colOff>177800</xdr:colOff>
      <xdr:row>106</xdr:row>
      <xdr:rowOff>144780</xdr:rowOff>
    </xdr:to>
    <xdr:cxnSp macro="">
      <xdr:nvCxnSpPr>
        <xdr:cNvPr id="484" name="直線コネクタ 483">
          <a:extLst>
            <a:ext uri="{FF2B5EF4-FFF2-40B4-BE49-F238E27FC236}">
              <a16:creationId xmlns:a16="http://schemas.microsoft.com/office/drawing/2014/main" id="{4EE25B68-7BA4-49E9-9F7F-A810E4675098}"/>
            </a:ext>
          </a:extLst>
        </xdr:cNvPr>
        <xdr:cNvCxnSpPr/>
      </xdr:nvCxnSpPr>
      <xdr:spPr>
        <a:xfrm flipV="1">
          <a:off x="7084060" y="18297525"/>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86361</xdr:rowOff>
    </xdr:from>
    <xdr:to>
      <xdr:col>36</xdr:col>
      <xdr:colOff>165100</xdr:colOff>
      <xdr:row>107</xdr:row>
      <xdr:rowOff>16511</xdr:rowOff>
    </xdr:to>
    <xdr:sp macro="" textlink="">
      <xdr:nvSpPr>
        <xdr:cNvPr id="485" name="楕円 484">
          <a:extLst>
            <a:ext uri="{FF2B5EF4-FFF2-40B4-BE49-F238E27FC236}">
              <a16:creationId xmlns:a16="http://schemas.microsoft.com/office/drawing/2014/main" id="{689CE10A-30D8-45DC-B208-EF9EB4FF2303}"/>
            </a:ext>
          </a:extLst>
        </xdr:cNvPr>
        <xdr:cNvSpPr/>
      </xdr:nvSpPr>
      <xdr:spPr>
        <a:xfrm>
          <a:off x="6231890" y="1826196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137161</xdr:rowOff>
    </xdr:from>
    <xdr:to>
      <xdr:col>41</xdr:col>
      <xdr:colOff>50800</xdr:colOff>
      <xdr:row>106</xdr:row>
      <xdr:rowOff>144780</xdr:rowOff>
    </xdr:to>
    <xdr:cxnSp macro="">
      <xdr:nvCxnSpPr>
        <xdr:cNvPr id="486" name="直線コネクタ 485">
          <a:extLst>
            <a:ext uri="{FF2B5EF4-FFF2-40B4-BE49-F238E27FC236}">
              <a16:creationId xmlns:a16="http://schemas.microsoft.com/office/drawing/2014/main" id="{47F72026-0191-448F-A974-CC3D225369CB}"/>
            </a:ext>
          </a:extLst>
        </xdr:cNvPr>
        <xdr:cNvCxnSpPr/>
      </xdr:nvCxnSpPr>
      <xdr:spPr>
        <a:xfrm>
          <a:off x="6286500" y="18307051"/>
          <a:ext cx="79756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154957</xdr:rowOff>
    </xdr:from>
    <xdr:ext cx="469744" cy="259045"/>
    <xdr:sp macro="" textlink="">
      <xdr:nvSpPr>
        <xdr:cNvPr id="487" name="n_1aveValue【市民会館】&#10;一人当たり面積">
          <a:extLst>
            <a:ext uri="{FF2B5EF4-FFF2-40B4-BE49-F238E27FC236}">
              <a16:creationId xmlns:a16="http://schemas.microsoft.com/office/drawing/2014/main" id="{15AC51A8-BE68-4D9C-AEEE-81761F91CC85}"/>
            </a:ext>
          </a:extLst>
        </xdr:cNvPr>
        <xdr:cNvSpPr txBox="1"/>
      </xdr:nvSpPr>
      <xdr:spPr>
        <a:xfrm>
          <a:off x="845446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88" name="n_2aveValue【市民会館】&#10;一人当たり面積">
          <a:extLst>
            <a:ext uri="{FF2B5EF4-FFF2-40B4-BE49-F238E27FC236}">
              <a16:creationId xmlns:a16="http://schemas.microsoft.com/office/drawing/2014/main" id="{241A9CBE-82F2-416F-BEB1-042E20329D7B}"/>
            </a:ext>
          </a:extLst>
        </xdr:cNvPr>
        <xdr:cNvSpPr txBox="1"/>
      </xdr:nvSpPr>
      <xdr:spPr>
        <a:xfrm>
          <a:off x="767341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89" name="n_3aveValue【市民会館】&#10;一人当たり面積">
          <a:extLst>
            <a:ext uri="{FF2B5EF4-FFF2-40B4-BE49-F238E27FC236}">
              <a16:creationId xmlns:a16="http://schemas.microsoft.com/office/drawing/2014/main" id="{371556BF-859F-4007-B668-637C57DB667E}"/>
            </a:ext>
          </a:extLst>
        </xdr:cNvPr>
        <xdr:cNvSpPr txBox="1"/>
      </xdr:nvSpPr>
      <xdr:spPr>
        <a:xfrm>
          <a:off x="6866332" y="1785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0" name="n_4aveValue【市民会館】&#10;一人当たり面積">
          <a:extLst>
            <a:ext uri="{FF2B5EF4-FFF2-40B4-BE49-F238E27FC236}">
              <a16:creationId xmlns:a16="http://schemas.microsoft.com/office/drawing/2014/main" id="{0323E7AD-B5EB-40DB-ABA8-C6F8D57581FB}"/>
            </a:ext>
          </a:extLst>
        </xdr:cNvPr>
        <xdr:cNvSpPr txBox="1"/>
      </xdr:nvSpPr>
      <xdr:spPr>
        <a:xfrm>
          <a:off x="6068772" y="1788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22877</xdr:rowOff>
    </xdr:from>
    <xdr:ext cx="469744" cy="259045"/>
    <xdr:sp macro="" textlink="">
      <xdr:nvSpPr>
        <xdr:cNvPr id="491" name="n_1mainValue【市民会館】&#10;一人当たり面積">
          <a:extLst>
            <a:ext uri="{FF2B5EF4-FFF2-40B4-BE49-F238E27FC236}">
              <a16:creationId xmlns:a16="http://schemas.microsoft.com/office/drawing/2014/main" id="{3BCD04B0-6120-42A0-B134-81CD0249E996}"/>
            </a:ext>
          </a:extLst>
        </xdr:cNvPr>
        <xdr:cNvSpPr txBox="1"/>
      </xdr:nvSpPr>
      <xdr:spPr>
        <a:xfrm>
          <a:off x="8454467" y="1836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163847</xdr:rowOff>
    </xdr:from>
    <xdr:ext cx="469744" cy="259045"/>
    <xdr:sp macro="" textlink="">
      <xdr:nvSpPr>
        <xdr:cNvPr id="492" name="n_2mainValue【市民会館】&#10;一人当たり面積">
          <a:extLst>
            <a:ext uri="{FF2B5EF4-FFF2-40B4-BE49-F238E27FC236}">
              <a16:creationId xmlns:a16="http://schemas.microsoft.com/office/drawing/2014/main" id="{37ED0210-15D2-47BF-961A-34A5340F7EB5}"/>
            </a:ext>
          </a:extLst>
        </xdr:cNvPr>
        <xdr:cNvSpPr txBox="1"/>
      </xdr:nvSpPr>
      <xdr:spPr>
        <a:xfrm>
          <a:off x="767341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15257</xdr:rowOff>
    </xdr:from>
    <xdr:ext cx="469744" cy="259045"/>
    <xdr:sp macro="" textlink="">
      <xdr:nvSpPr>
        <xdr:cNvPr id="493" name="n_3mainValue【市民会館】&#10;一人当たり面積">
          <a:extLst>
            <a:ext uri="{FF2B5EF4-FFF2-40B4-BE49-F238E27FC236}">
              <a16:creationId xmlns:a16="http://schemas.microsoft.com/office/drawing/2014/main" id="{FF0F4C2E-66BF-409C-9644-84E5A418CC89}"/>
            </a:ext>
          </a:extLst>
        </xdr:cNvPr>
        <xdr:cNvSpPr txBox="1"/>
      </xdr:nvSpPr>
      <xdr:spPr>
        <a:xfrm>
          <a:off x="6866332" y="1836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7638</xdr:rowOff>
    </xdr:from>
    <xdr:ext cx="469744" cy="259045"/>
    <xdr:sp macro="" textlink="">
      <xdr:nvSpPr>
        <xdr:cNvPr id="494" name="n_4mainValue【市民会館】&#10;一人当たり面積">
          <a:extLst>
            <a:ext uri="{FF2B5EF4-FFF2-40B4-BE49-F238E27FC236}">
              <a16:creationId xmlns:a16="http://schemas.microsoft.com/office/drawing/2014/main" id="{A2FB2237-DA97-4967-B93B-2AE08B347A83}"/>
            </a:ext>
          </a:extLst>
        </xdr:cNvPr>
        <xdr:cNvSpPr txBox="1"/>
      </xdr:nvSpPr>
      <xdr:spPr>
        <a:xfrm>
          <a:off x="6068772" y="1835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284DC4DB-E7B2-4FA8-BEB7-4BEB06E5A9FB}"/>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9C48238F-72C7-4956-ACFF-6E0118BBAADA}"/>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88F481F3-5244-42BD-8F09-0570CD6E7111}"/>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34C9A8FC-327A-4AB3-8CCF-958A396A556B}"/>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8E7042F2-9971-4B3A-AE29-6F3AD5CE207B}"/>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F014DDA1-FD84-4801-A753-FBE405FC3A92}"/>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10560A2E-E529-433F-ACC1-C35F9493C5DF}"/>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F51B40DF-07C9-4922-8B70-E2756E36F98B}"/>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DCE0355A-722C-4D11-8E7C-BBCBAA2F474A}"/>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20F0031F-9C32-4309-BB53-DBE2C0E9AA22}"/>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CBA2CC7E-22B7-4B36-8085-F46009844416}"/>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DDD6CE80-7928-4854-8F43-0B5F82030977}"/>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7B36025F-58B2-4851-9D36-C50768676F57}"/>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4DF4895E-7C7C-488B-96B6-96AA94F03443}"/>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DA505ED2-7269-46AB-9212-BE7470BE01A7}"/>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E7E5DF2E-F172-4785-9125-8C0BB7B9F0FE}"/>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E9F34354-270B-4936-86B9-B8216A1AA72C}"/>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FFDE35AB-31E1-4E18-9B6E-C292F49C87C1}"/>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9DA3D9DD-021F-408F-830C-A42B4F026501}"/>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2F1E3A59-A791-4B38-A134-37BE395BFE54}"/>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24E56DFD-3BFF-483C-A9E1-8836EC91FE92}"/>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4E8E543A-8CD3-4143-BB8C-536FF683DA4D}"/>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CCD1E5F5-9F57-4CA1-902D-8BF1B85C1384}"/>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8D3B8987-9726-442C-B918-56CDAFF50B07}"/>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713B112A-4231-47F9-B0A1-0C37B55E8ADA}"/>
            </a:ext>
          </a:extLst>
        </xdr:cNvPr>
        <xdr:cNvCxnSpPr/>
      </xdr:nvCxnSpPr>
      <xdr:spPr>
        <a:xfrm flipV="1">
          <a:off x="14703424" y="5810250"/>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FA2534C1-4582-42BD-9B72-C2635E65B4BE}"/>
            </a:ext>
          </a:extLst>
        </xdr:cNvPr>
        <xdr:cNvSpPr txBox="1"/>
      </xdr:nvSpPr>
      <xdr:spPr>
        <a:xfrm>
          <a:off x="1474216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E5EE854C-1A9D-4F67-B96D-7A3D448B5B01}"/>
            </a:ext>
          </a:extLst>
        </xdr:cNvPr>
        <xdr:cNvCxnSpPr/>
      </xdr:nvCxnSpPr>
      <xdr:spPr>
        <a:xfrm>
          <a:off x="14611350" y="7221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21198E1B-24CE-498F-8BFE-FF661DDA14BD}"/>
            </a:ext>
          </a:extLst>
        </xdr:cNvPr>
        <xdr:cNvSpPr txBox="1"/>
      </xdr:nvSpPr>
      <xdr:spPr>
        <a:xfrm>
          <a:off x="14742160" y="5581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BA0FC686-0739-47B3-BBCA-C30167CDF6A5}"/>
            </a:ext>
          </a:extLst>
        </xdr:cNvPr>
        <xdr:cNvCxnSpPr/>
      </xdr:nvCxnSpPr>
      <xdr:spPr>
        <a:xfrm>
          <a:off x="14611350" y="5810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7A7227B9-7D93-4DCA-BBB6-D8BC60708AE2}"/>
            </a:ext>
          </a:extLst>
        </xdr:cNvPr>
        <xdr:cNvSpPr txBox="1"/>
      </xdr:nvSpPr>
      <xdr:spPr>
        <a:xfrm>
          <a:off x="14742160" y="649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D34FA66F-5260-4BEF-BAFA-64859CA0E898}"/>
            </a:ext>
          </a:extLst>
        </xdr:cNvPr>
        <xdr:cNvSpPr/>
      </xdr:nvSpPr>
      <xdr:spPr>
        <a:xfrm>
          <a:off x="14649450" y="652145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ABF674C8-54A9-4C28-B859-5D3E7B35280B}"/>
            </a:ext>
          </a:extLst>
        </xdr:cNvPr>
        <xdr:cNvSpPr/>
      </xdr:nvSpPr>
      <xdr:spPr>
        <a:xfrm>
          <a:off x="13887450" y="64890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78215BB0-5E08-4E0D-872F-C501DFFD77EF}"/>
            </a:ext>
          </a:extLst>
        </xdr:cNvPr>
        <xdr:cNvSpPr/>
      </xdr:nvSpPr>
      <xdr:spPr>
        <a:xfrm>
          <a:off x="13089890" y="650240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F15956BD-1F4F-4AFC-B924-4337C1AE5298}"/>
            </a:ext>
          </a:extLst>
        </xdr:cNvPr>
        <xdr:cNvSpPr/>
      </xdr:nvSpPr>
      <xdr:spPr>
        <a:xfrm>
          <a:off x="12303760" y="654621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29" name="フローチャート: 判断 528">
          <a:extLst>
            <a:ext uri="{FF2B5EF4-FFF2-40B4-BE49-F238E27FC236}">
              <a16:creationId xmlns:a16="http://schemas.microsoft.com/office/drawing/2014/main" id="{FDEB93F0-A5E9-41C7-BF10-2EBFA61B408F}"/>
            </a:ext>
          </a:extLst>
        </xdr:cNvPr>
        <xdr:cNvSpPr/>
      </xdr:nvSpPr>
      <xdr:spPr>
        <a:xfrm>
          <a:off x="11487150" y="65652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C35B16F2-2733-40B9-A922-E2CA86AE0DEC}"/>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77395F0B-D218-4FA2-9687-A2BF69882367}"/>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7A752285-DA2F-4739-B44D-7AFDB08FDE20}"/>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D52CA50C-DFCF-4668-9EEE-2638789B337F}"/>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913AC29B-8333-446E-BF62-DB037C9A51DB}"/>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76835</xdr:rowOff>
    </xdr:from>
    <xdr:to>
      <xdr:col>85</xdr:col>
      <xdr:colOff>177800</xdr:colOff>
      <xdr:row>35</xdr:row>
      <xdr:rowOff>6985</xdr:rowOff>
    </xdr:to>
    <xdr:sp macro="" textlink="">
      <xdr:nvSpPr>
        <xdr:cNvPr id="535" name="楕円 534">
          <a:extLst>
            <a:ext uri="{FF2B5EF4-FFF2-40B4-BE49-F238E27FC236}">
              <a16:creationId xmlns:a16="http://schemas.microsoft.com/office/drawing/2014/main" id="{60A9AE57-DD4F-4189-8106-577A1F21DA56}"/>
            </a:ext>
          </a:extLst>
        </xdr:cNvPr>
        <xdr:cNvSpPr/>
      </xdr:nvSpPr>
      <xdr:spPr>
        <a:xfrm>
          <a:off x="14649450" y="59061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99712</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CAB77D98-2301-48E3-A351-D95B25E7949E}"/>
            </a:ext>
          </a:extLst>
        </xdr:cNvPr>
        <xdr:cNvSpPr txBox="1"/>
      </xdr:nvSpPr>
      <xdr:spPr>
        <a:xfrm>
          <a:off x="14742160" y="57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19685</xdr:rowOff>
    </xdr:from>
    <xdr:to>
      <xdr:col>81</xdr:col>
      <xdr:colOff>101600</xdr:colOff>
      <xdr:row>34</xdr:row>
      <xdr:rowOff>121285</xdr:rowOff>
    </xdr:to>
    <xdr:sp macro="" textlink="">
      <xdr:nvSpPr>
        <xdr:cNvPr id="537" name="楕円 536">
          <a:extLst>
            <a:ext uri="{FF2B5EF4-FFF2-40B4-BE49-F238E27FC236}">
              <a16:creationId xmlns:a16="http://schemas.microsoft.com/office/drawing/2014/main" id="{93EC821E-8B62-4C46-96F9-0361E26D7242}"/>
            </a:ext>
          </a:extLst>
        </xdr:cNvPr>
        <xdr:cNvSpPr/>
      </xdr:nvSpPr>
      <xdr:spPr>
        <a:xfrm>
          <a:off x="13887450" y="584517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70485</xdr:rowOff>
    </xdr:from>
    <xdr:to>
      <xdr:col>85</xdr:col>
      <xdr:colOff>127000</xdr:colOff>
      <xdr:row>34</xdr:row>
      <xdr:rowOff>127635</xdr:rowOff>
    </xdr:to>
    <xdr:cxnSp macro="">
      <xdr:nvCxnSpPr>
        <xdr:cNvPr id="538" name="直線コネクタ 537">
          <a:extLst>
            <a:ext uri="{FF2B5EF4-FFF2-40B4-BE49-F238E27FC236}">
              <a16:creationId xmlns:a16="http://schemas.microsoft.com/office/drawing/2014/main" id="{B89E5D2A-7302-4B84-949E-7895BFA7ECDB}"/>
            </a:ext>
          </a:extLst>
        </xdr:cNvPr>
        <xdr:cNvCxnSpPr/>
      </xdr:nvCxnSpPr>
      <xdr:spPr>
        <a:xfrm>
          <a:off x="13942060" y="5897880"/>
          <a:ext cx="762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105410</xdr:rowOff>
    </xdr:from>
    <xdr:to>
      <xdr:col>76</xdr:col>
      <xdr:colOff>165100</xdr:colOff>
      <xdr:row>39</xdr:row>
      <xdr:rowOff>35560</xdr:rowOff>
    </xdr:to>
    <xdr:sp macro="" textlink="">
      <xdr:nvSpPr>
        <xdr:cNvPr id="539" name="楕円 538">
          <a:extLst>
            <a:ext uri="{FF2B5EF4-FFF2-40B4-BE49-F238E27FC236}">
              <a16:creationId xmlns:a16="http://schemas.microsoft.com/office/drawing/2014/main" id="{8644A0BE-1C8D-41EF-ADD9-F99FB1AEC7A3}"/>
            </a:ext>
          </a:extLst>
        </xdr:cNvPr>
        <xdr:cNvSpPr/>
      </xdr:nvSpPr>
      <xdr:spPr>
        <a:xfrm>
          <a:off x="13089890" y="66186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70485</xdr:rowOff>
    </xdr:from>
    <xdr:to>
      <xdr:col>81</xdr:col>
      <xdr:colOff>50800</xdr:colOff>
      <xdr:row>38</xdr:row>
      <xdr:rowOff>156210</xdr:rowOff>
    </xdr:to>
    <xdr:cxnSp macro="">
      <xdr:nvCxnSpPr>
        <xdr:cNvPr id="540" name="直線コネクタ 539">
          <a:extLst>
            <a:ext uri="{FF2B5EF4-FFF2-40B4-BE49-F238E27FC236}">
              <a16:creationId xmlns:a16="http://schemas.microsoft.com/office/drawing/2014/main" id="{51F54880-F266-4AEA-9FE6-894F696C0D17}"/>
            </a:ext>
          </a:extLst>
        </xdr:cNvPr>
        <xdr:cNvCxnSpPr/>
      </xdr:nvCxnSpPr>
      <xdr:spPr>
        <a:xfrm flipV="1">
          <a:off x="13144500" y="5897880"/>
          <a:ext cx="797560" cy="77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86360</xdr:rowOff>
    </xdr:from>
    <xdr:to>
      <xdr:col>72</xdr:col>
      <xdr:colOff>38100</xdr:colOff>
      <xdr:row>39</xdr:row>
      <xdr:rowOff>16510</xdr:rowOff>
    </xdr:to>
    <xdr:sp macro="" textlink="">
      <xdr:nvSpPr>
        <xdr:cNvPr id="541" name="楕円 540">
          <a:extLst>
            <a:ext uri="{FF2B5EF4-FFF2-40B4-BE49-F238E27FC236}">
              <a16:creationId xmlns:a16="http://schemas.microsoft.com/office/drawing/2014/main" id="{960467EC-A5B6-4EC9-8E18-CD5CB46761C9}"/>
            </a:ext>
          </a:extLst>
        </xdr:cNvPr>
        <xdr:cNvSpPr/>
      </xdr:nvSpPr>
      <xdr:spPr>
        <a:xfrm>
          <a:off x="12303760" y="66033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137160</xdr:rowOff>
    </xdr:from>
    <xdr:to>
      <xdr:col>76</xdr:col>
      <xdr:colOff>114300</xdr:colOff>
      <xdr:row>38</xdr:row>
      <xdr:rowOff>156210</xdr:rowOff>
    </xdr:to>
    <xdr:cxnSp macro="">
      <xdr:nvCxnSpPr>
        <xdr:cNvPr id="542" name="直線コネクタ 541">
          <a:extLst>
            <a:ext uri="{FF2B5EF4-FFF2-40B4-BE49-F238E27FC236}">
              <a16:creationId xmlns:a16="http://schemas.microsoft.com/office/drawing/2014/main" id="{A9B9B239-AA68-4CD8-99F5-0076B3FB23AE}"/>
            </a:ext>
          </a:extLst>
        </xdr:cNvPr>
        <xdr:cNvCxnSpPr/>
      </xdr:nvCxnSpPr>
      <xdr:spPr>
        <a:xfrm>
          <a:off x="12346940" y="6648450"/>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46355</xdr:rowOff>
    </xdr:from>
    <xdr:to>
      <xdr:col>67</xdr:col>
      <xdr:colOff>101600</xdr:colOff>
      <xdr:row>38</xdr:row>
      <xdr:rowOff>147955</xdr:rowOff>
    </xdr:to>
    <xdr:sp macro="" textlink="">
      <xdr:nvSpPr>
        <xdr:cNvPr id="543" name="楕円 542">
          <a:extLst>
            <a:ext uri="{FF2B5EF4-FFF2-40B4-BE49-F238E27FC236}">
              <a16:creationId xmlns:a16="http://schemas.microsoft.com/office/drawing/2014/main" id="{A8EEB849-61F7-46F7-99F9-0F3C4F62013B}"/>
            </a:ext>
          </a:extLst>
        </xdr:cNvPr>
        <xdr:cNvSpPr/>
      </xdr:nvSpPr>
      <xdr:spPr>
        <a:xfrm>
          <a:off x="11487150" y="65633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97155</xdr:rowOff>
    </xdr:from>
    <xdr:to>
      <xdr:col>71</xdr:col>
      <xdr:colOff>177800</xdr:colOff>
      <xdr:row>38</xdr:row>
      <xdr:rowOff>137160</xdr:rowOff>
    </xdr:to>
    <xdr:cxnSp macro="">
      <xdr:nvCxnSpPr>
        <xdr:cNvPr id="544" name="直線コネクタ 543">
          <a:extLst>
            <a:ext uri="{FF2B5EF4-FFF2-40B4-BE49-F238E27FC236}">
              <a16:creationId xmlns:a16="http://schemas.microsoft.com/office/drawing/2014/main" id="{AD07B407-3F7A-4480-BFDB-675FFCC1BBFA}"/>
            </a:ext>
          </a:extLst>
        </xdr:cNvPr>
        <xdr:cNvCxnSpPr/>
      </xdr:nvCxnSpPr>
      <xdr:spPr>
        <a:xfrm>
          <a:off x="11541760" y="6608445"/>
          <a:ext cx="80518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68597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551ADF48-FF43-4552-B11E-C0601A138530}"/>
            </a:ext>
          </a:extLst>
        </xdr:cNvPr>
        <xdr:cNvSpPr txBox="1"/>
      </xdr:nvSpPr>
      <xdr:spPr>
        <a:xfrm>
          <a:off x="1373823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1277E5EA-FBAC-462F-9BEA-64A36D1B9918}"/>
            </a:ext>
          </a:extLst>
        </xdr:cNvPr>
        <xdr:cNvSpPr txBox="1"/>
      </xdr:nvSpPr>
      <xdr:spPr>
        <a:xfrm>
          <a:off x="1295718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151147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A0F48F4B-8B57-4CED-9D9B-D646272542F5}"/>
            </a:ext>
          </a:extLst>
        </xdr:cNvPr>
        <xdr:cNvSpPr txBox="1"/>
      </xdr:nvSpPr>
      <xdr:spPr>
        <a:xfrm>
          <a:off x="12171054"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2A397F1-8DD0-4DC1-82DC-36CB01D4A0B6}"/>
            </a:ext>
          </a:extLst>
        </xdr:cNvPr>
        <xdr:cNvSpPr txBox="1"/>
      </xdr:nvSpPr>
      <xdr:spPr>
        <a:xfrm>
          <a:off x="113544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137812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F878B6B4-7883-42CC-8EAC-F2AD64E68F91}"/>
            </a:ext>
          </a:extLst>
        </xdr:cNvPr>
        <xdr:cNvSpPr txBox="1"/>
      </xdr:nvSpPr>
      <xdr:spPr>
        <a:xfrm>
          <a:off x="13738234" y="562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26687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DE461583-882B-4BCB-9150-F0725F1D79E7}"/>
            </a:ext>
          </a:extLst>
        </xdr:cNvPr>
        <xdr:cNvSpPr txBox="1"/>
      </xdr:nvSpPr>
      <xdr:spPr>
        <a:xfrm>
          <a:off x="12957184" y="671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7637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68634A60-B4E6-4282-8AF4-565591B9C13C}"/>
            </a:ext>
          </a:extLst>
        </xdr:cNvPr>
        <xdr:cNvSpPr txBox="1"/>
      </xdr:nvSpPr>
      <xdr:spPr>
        <a:xfrm>
          <a:off x="12171054" y="669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164482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DCC7535D-BDD8-42DF-AE04-677FFB3ECC17}"/>
            </a:ext>
          </a:extLst>
        </xdr:cNvPr>
        <xdr:cNvSpPr txBox="1"/>
      </xdr:nvSpPr>
      <xdr:spPr>
        <a:xfrm>
          <a:off x="11354444" y="634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AF4C7BDC-2A0F-4062-B319-9FF84E3914CF}"/>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C54A39C-EF5C-4FE2-B42C-C25F67A5F605}"/>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E5A71F9-3C1E-4B1E-8E9F-E80F714631D2}"/>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C1AC79E1-E12E-4713-9395-DFB53FF2C015}"/>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BBA714BE-659D-494A-8E16-EEDCBEBDE3EC}"/>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D65650B0-9F6E-482C-9661-731472EBD4CC}"/>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DEC1E1B1-3164-4B72-877C-41594F283086}"/>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44A938F5-1316-4762-AD98-FB4C69297A77}"/>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E7F578AB-313D-4353-88C7-CABF79FBF07F}"/>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1A913E5A-DFF0-4290-BC0B-63C5E1DAE806}"/>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5EE6AADA-515E-41C8-B2B0-A239E5AEAA34}"/>
            </a:ext>
          </a:extLst>
        </xdr:cNvPr>
        <xdr:cNvCxnSpPr/>
      </xdr:nvCxnSpPr>
      <xdr:spPr>
        <a:xfrm>
          <a:off x="164592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6B0CFA17-220C-49DA-879B-355CA750E12A}"/>
            </a:ext>
          </a:extLst>
        </xdr:cNvPr>
        <xdr:cNvSpPr txBox="1"/>
      </xdr:nvSpPr>
      <xdr:spPr>
        <a:xfrm>
          <a:off x="16252324" y="715311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8E40F16D-E183-4728-904B-6C0F98FF34D3}"/>
            </a:ext>
          </a:extLst>
        </xdr:cNvPr>
        <xdr:cNvCxnSpPr/>
      </xdr:nvCxnSpPr>
      <xdr:spPr>
        <a:xfrm>
          <a:off x="164592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954F526A-10A5-477C-9767-7548015CACBC}"/>
            </a:ext>
          </a:extLst>
        </xdr:cNvPr>
        <xdr:cNvSpPr txBox="1"/>
      </xdr:nvSpPr>
      <xdr:spPr>
        <a:xfrm>
          <a:off x="15985051" y="682082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7B988FA4-69AD-485F-B671-641CA1E1CCDA}"/>
            </a:ext>
          </a:extLst>
        </xdr:cNvPr>
        <xdr:cNvCxnSpPr/>
      </xdr:nvCxnSpPr>
      <xdr:spPr>
        <a:xfrm>
          <a:off x="164592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B9883153-8D77-432A-9831-672D5D7B4E43}"/>
            </a:ext>
          </a:extLst>
        </xdr:cNvPr>
        <xdr:cNvSpPr txBox="1"/>
      </xdr:nvSpPr>
      <xdr:spPr>
        <a:xfrm>
          <a:off x="1598505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EE8FAF01-4853-40F5-9D4D-56DCF1FB097D}"/>
            </a:ext>
          </a:extLst>
        </xdr:cNvPr>
        <xdr:cNvCxnSpPr/>
      </xdr:nvCxnSpPr>
      <xdr:spPr>
        <a:xfrm>
          <a:off x="164592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197DEA33-036C-4B98-870F-CC1D4B0A5F06}"/>
            </a:ext>
          </a:extLst>
        </xdr:cNvPr>
        <xdr:cNvSpPr txBox="1"/>
      </xdr:nvSpPr>
      <xdr:spPr>
        <a:xfrm>
          <a:off x="15985051" y="617530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C61BF640-8117-49D2-ACE1-269F81E30265}"/>
            </a:ext>
          </a:extLst>
        </xdr:cNvPr>
        <xdr:cNvCxnSpPr/>
      </xdr:nvCxnSpPr>
      <xdr:spPr>
        <a:xfrm>
          <a:off x="164592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0AE04AF3-6AB0-4191-AD2F-9C6AF7E544C0}"/>
            </a:ext>
          </a:extLst>
        </xdr:cNvPr>
        <xdr:cNvSpPr txBox="1"/>
      </xdr:nvSpPr>
      <xdr:spPr>
        <a:xfrm>
          <a:off x="15943791" y="584873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1844B4BE-717E-4885-AC7E-3DF470418F89}"/>
            </a:ext>
          </a:extLst>
        </xdr:cNvPr>
        <xdr:cNvCxnSpPr/>
      </xdr:nvCxnSpPr>
      <xdr:spPr>
        <a:xfrm>
          <a:off x="164592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1A2EB516-EC6A-4460-B9D5-D87C43CB61E3}"/>
            </a:ext>
          </a:extLst>
        </xdr:cNvPr>
        <xdr:cNvSpPr txBox="1"/>
      </xdr:nvSpPr>
      <xdr:spPr>
        <a:xfrm>
          <a:off x="15943791" y="55164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80052BEB-CCEC-49F4-92E5-4B1DC09025AD}"/>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429292FD-8166-4ECF-8F60-4456D028C677}"/>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A571337C-3F9E-429C-85D5-56BEAC3E79F5}"/>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EA7D5CAC-413F-49A2-8137-245CE936738F}"/>
            </a:ext>
          </a:extLst>
        </xdr:cNvPr>
        <xdr:cNvCxnSpPr/>
      </xdr:nvCxnSpPr>
      <xdr:spPr>
        <a:xfrm flipV="1">
          <a:off x="19947254" y="5664392"/>
          <a:ext cx="0" cy="1572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2455DE60-375B-4B60-826F-94826A4AB748}"/>
            </a:ext>
          </a:extLst>
        </xdr:cNvPr>
        <xdr:cNvSpPr txBox="1"/>
      </xdr:nvSpPr>
      <xdr:spPr>
        <a:xfrm>
          <a:off x="19985990" y="724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939C10D0-BD14-4D3C-8BFC-57218F6D0336}"/>
            </a:ext>
          </a:extLst>
        </xdr:cNvPr>
        <xdr:cNvCxnSpPr/>
      </xdr:nvCxnSpPr>
      <xdr:spPr>
        <a:xfrm>
          <a:off x="19885660" y="7236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6828BBA2-86BB-43F2-A0F0-835F87B00689}"/>
            </a:ext>
          </a:extLst>
        </xdr:cNvPr>
        <xdr:cNvSpPr txBox="1"/>
      </xdr:nvSpPr>
      <xdr:spPr>
        <a:xfrm>
          <a:off x="19985990" y="5439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B99DDC34-30AC-47DD-8ED8-F4DB63B00966}"/>
            </a:ext>
          </a:extLst>
        </xdr:cNvPr>
        <xdr:cNvCxnSpPr/>
      </xdr:nvCxnSpPr>
      <xdr:spPr>
        <a:xfrm>
          <a:off x="19885660" y="56643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107996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1AFE9DE5-B0ED-459C-BCBE-4A29FF9D88A7}"/>
            </a:ext>
          </a:extLst>
        </xdr:cNvPr>
        <xdr:cNvSpPr txBox="1"/>
      </xdr:nvSpPr>
      <xdr:spPr>
        <a:xfrm>
          <a:off x="19985990" y="6449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B9201D33-81A8-45C2-88D5-F1A3306C2A25}"/>
            </a:ext>
          </a:extLst>
        </xdr:cNvPr>
        <xdr:cNvSpPr/>
      </xdr:nvSpPr>
      <xdr:spPr>
        <a:xfrm>
          <a:off x="19904710" y="660212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AAC24557-44CF-4667-9CD2-710AD0E60543}"/>
            </a:ext>
          </a:extLst>
        </xdr:cNvPr>
        <xdr:cNvSpPr/>
      </xdr:nvSpPr>
      <xdr:spPr>
        <a:xfrm>
          <a:off x="19161760" y="660782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214232CF-A17A-4FF5-BA2E-8F0262E5A90E}"/>
            </a:ext>
          </a:extLst>
        </xdr:cNvPr>
        <xdr:cNvSpPr/>
      </xdr:nvSpPr>
      <xdr:spPr>
        <a:xfrm>
          <a:off x="18345150" y="6647866"/>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8B097498-CAD5-45BC-B412-0182F93F4D57}"/>
            </a:ext>
          </a:extLst>
        </xdr:cNvPr>
        <xdr:cNvSpPr/>
      </xdr:nvSpPr>
      <xdr:spPr>
        <a:xfrm>
          <a:off x="17547590" y="667110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8" name="フローチャート: 判断 587">
          <a:extLst>
            <a:ext uri="{FF2B5EF4-FFF2-40B4-BE49-F238E27FC236}">
              <a16:creationId xmlns:a16="http://schemas.microsoft.com/office/drawing/2014/main" id="{5D8CADBD-FC9F-4B9C-B47D-7FC39ABD1A90}"/>
            </a:ext>
          </a:extLst>
        </xdr:cNvPr>
        <xdr:cNvSpPr/>
      </xdr:nvSpPr>
      <xdr:spPr>
        <a:xfrm>
          <a:off x="16761460" y="665060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AD463AD-0565-4EF7-B650-39C46A0B0015}"/>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5BC31187-E1AE-402D-B545-0DFF57202B4E}"/>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BB93D06-5F1E-4D92-B158-9D1EBF919CEE}"/>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B1AD5CFD-9335-4471-91BB-4EDF1928FB97}"/>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E468146F-9A6A-4137-B85E-3413BBF461F9}"/>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108207</xdr:rowOff>
    </xdr:from>
    <xdr:to>
      <xdr:col>116</xdr:col>
      <xdr:colOff>114300</xdr:colOff>
      <xdr:row>40</xdr:row>
      <xdr:rowOff>38357</xdr:rowOff>
    </xdr:to>
    <xdr:sp macro="" textlink="">
      <xdr:nvSpPr>
        <xdr:cNvPr id="594" name="楕円 593">
          <a:extLst>
            <a:ext uri="{FF2B5EF4-FFF2-40B4-BE49-F238E27FC236}">
              <a16:creationId xmlns:a16="http://schemas.microsoft.com/office/drawing/2014/main" id="{B076E18E-C993-4B84-B1F3-B6711F1EEFF1}"/>
            </a:ext>
          </a:extLst>
        </xdr:cNvPr>
        <xdr:cNvSpPr/>
      </xdr:nvSpPr>
      <xdr:spPr>
        <a:xfrm>
          <a:off x="19904710" y="67928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86634</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F87B37BF-4C0D-46F0-AEB2-A8B033F478C5}"/>
            </a:ext>
          </a:extLst>
        </xdr:cNvPr>
        <xdr:cNvSpPr txBox="1"/>
      </xdr:nvSpPr>
      <xdr:spPr>
        <a:xfrm>
          <a:off x="19985990" y="677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109612</xdr:rowOff>
    </xdr:from>
    <xdr:to>
      <xdr:col>112</xdr:col>
      <xdr:colOff>38100</xdr:colOff>
      <xdr:row>40</xdr:row>
      <xdr:rowOff>39762</xdr:rowOff>
    </xdr:to>
    <xdr:sp macro="" textlink="">
      <xdr:nvSpPr>
        <xdr:cNvPr id="596" name="楕円 595">
          <a:extLst>
            <a:ext uri="{FF2B5EF4-FFF2-40B4-BE49-F238E27FC236}">
              <a16:creationId xmlns:a16="http://schemas.microsoft.com/office/drawing/2014/main" id="{5E2CB281-87C0-41F1-B1B6-A073D1E01067}"/>
            </a:ext>
          </a:extLst>
        </xdr:cNvPr>
        <xdr:cNvSpPr/>
      </xdr:nvSpPr>
      <xdr:spPr>
        <a:xfrm>
          <a:off x="19161760" y="679425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159007</xdr:rowOff>
    </xdr:from>
    <xdr:to>
      <xdr:col>116</xdr:col>
      <xdr:colOff>63500</xdr:colOff>
      <xdr:row>39</xdr:row>
      <xdr:rowOff>160412</xdr:rowOff>
    </xdr:to>
    <xdr:cxnSp macro="">
      <xdr:nvCxnSpPr>
        <xdr:cNvPr id="597" name="直線コネクタ 596">
          <a:extLst>
            <a:ext uri="{FF2B5EF4-FFF2-40B4-BE49-F238E27FC236}">
              <a16:creationId xmlns:a16="http://schemas.microsoft.com/office/drawing/2014/main" id="{6B4F0404-4510-4C25-8B2E-184044FC3F30}"/>
            </a:ext>
          </a:extLst>
        </xdr:cNvPr>
        <xdr:cNvCxnSpPr/>
      </xdr:nvCxnSpPr>
      <xdr:spPr>
        <a:xfrm flipV="1">
          <a:off x="19204940" y="6847462"/>
          <a:ext cx="74295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61138</xdr:rowOff>
    </xdr:from>
    <xdr:to>
      <xdr:col>107</xdr:col>
      <xdr:colOff>101600</xdr:colOff>
      <xdr:row>41</xdr:row>
      <xdr:rowOff>162738</xdr:rowOff>
    </xdr:to>
    <xdr:sp macro="" textlink="">
      <xdr:nvSpPr>
        <xdr:cNvPr id="598" name="楕円 597">
          <a:extLst>
            <a:ext uri="{FF2B5EF4-FFF2-40B4-BE49-F238E27FC236}">
              <a16:creationId xmlns:a16="http://schemas.microsoft.com/office/drawing/2014/main" id="{A37EE0B0-E4FF-45FF-AF17-04ABAAA8C798}"/>
            </a:ext>
          </a:extLst>
        </xdr:cNvPr>
        <xdr:cNvSpPr/>
      </xdr:nvSpPr>
      <xdr:spPr>
        <a:xfrm>
          <a:off x="18345150" y="708677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160412</xdr:rowOff>
    </xdr:from>
    <xdr:to>
      <xdr:col>111</xdr:col>
      <xdr:colOff>177800</xdr:colOff>
      <xdr:row>41</xdr:row>
      <xdr:rowOff>111938</xdr:rowOff>
    </xdr:to>
    <xdr:cxnSp macro="">
      <xdr:nvCxnSpPr>
        <xdr:cNvPr id="599" name="直線コネクタ 598">
          <a:extLst>
            <a:ext uri="{FF2B5EF4-FFF2-40B4-BE49-F238E27FC236}">
              <a16:creationId xmlns:a16="http://schemas.microsoft.com/office/drawing/2014/main" id="{E6E6A050-6761-4D8E-9161-C1326988A8ED}"/>
            </a:ext>
          </a:extLst>
        </xdr:cNvPr>
        <xdr:cNvCxnSpPr/>
      </xdr:nvCxnSpPr>
      <xdr:spPr>
        <a:xfrm flipV="1">
          <a:off x="18399760" y="6848867"/>
          <a:ext cx="805180" cy="292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56054</xdr:rowOff>
    </xdr:from>
    <xdr:to>
      <xdr:col>102</xdr:col>
      <xdr:colOff>165100</xdr:colOff>
      <xdr:row>41</xdr:row>
      <xdr:rowOff>157654</xdr:rowOff>
    </xdr:to>
    <xdr:sp macro="" textlink="">
      <xdr:nvSpPr>
        <xdr:cNvPr id="600" name="楕円 599">
          <a:extLst>
            <a:ext uri="{FF2B5EF4-FFF2-40B4-BE49-F238E27FC236}">
              <a16:creationId xmlns:a16="http://schemas.microsoft.com/office/drawing/2014/main" id="{3A29C9C2-8441-414B-A8FE-B6DB2B5D41A0}"/>
            </a:ext>
          </a:extLst>
        </xdr:cNvPr>
        <xdr:cNvSpPr/>
      </xdr:nvSpPr>
      <xdr:spPr>
        <a:xfrm>
          <a:off x="17547590" y="7089314"/>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106854</xdr:rowOff>
    </xdr:from>
    <xdr:to>
      <xdr:col>107</xdr:col>
      <xdr:colOff>50800</xdr:colOff>
      <xdr:row>41</xdr:row>
      <xdr:rowOff>111938</xdr:rowOff>
    </xdr:to>
    <xdr:cxnSp macro="">
      <xdr:nvCxnSpPr>
        <xdr:cNvPr id="601" name="直線コネクタ 600">
          <a:extLst>
            <a:ext uri="{FF2B5EF4-FFF2-40B4-BE49-F238E27FC236}">
              <a16:creationId xmlns:a16="http://schemas.microsoft.com/office/drawing/2014/main" id="{E2A2DD0B-D907-4244-B22A-337BE652C7B1}"/>
            </a:ext>
          </a:extLst>
        </xdr:cNvPr>
        <xdr:cNvCxnSpPr/>
      </xdr:nvCxnSpPr>
      <xdr:spPr>
        <a:xfrm>
          <a:off x="17602200" y="7134399"/>
          <a:ext cx="797560" cy="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55445</xdr:rowOff>
    </xdr:from>
    <xdr:to>
      <xdr:col>98</xdr:col>
      <xdr:colOff>38100</xdr:colOff>
      <xdr:row>41</xdr:row>
      <xdr:rowOff>157045</xdr:rowOff>
    </xdr:to>
    <xdr:sp macro="" textlink="">
      <xdr:nvSpPr>
        <xdr:cNvPr id="602" name="楕円 601">
          <a:extLst>
            <a:ext uri="{FF2B5EF4-FFF2-40B4-BE49-F238E27FC236}">
              <a16:creationId xmlns:a16="http://schemas.microsoft.com/office/drawing/2014/main" id="{1F967D9C-30FB-4AFB-B972-A5763FED98B6}"/>
            </a:ext>
          </a:extLst>
        </xdr:cNvPr>
        <xdr:cNvSpPr/>
      </xdr:nvSpPr>
      <xdr:spPr>
        <a:xfrm>
          <a:off x="16761460" y="708870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106245</xdr:rowOff>
    </xdr:from>
    <xdr:to>
      <xdr:col>102</xdr:col>
      <xdr:colOff>114300</xdr:colOff>
      <xdr:row>41</xdr:row>
      <xdr:rowOff>106854</xdr:rowOff>
    </xdr:to>
    <xdr:cxnSp macro="">
      <xdr:nvCxnSpPr>
        <xdr:cNvPr id="603" name="直線コネクタ 602">
          <a:extLst>
            <a:ext uri="{FF2B5EF4-FFF2-40B4-BE49-F238E27FC236}">
              <a16:creationId xmlns:a16="http://schemas.microsoft.com/office/drawing/2014/main" id="{91E92DFC-4E84-4793-BF6A-8385CF28C755}"/>
            </a:ext>
          </a:extLst>
        </xdr:cNvPr>
        <xdr:cNvCxnSpPr/>
      </xdr:nvCxnSpPr>
      <xdr:spPr>
        <a:xfrm>
          <a:off x="16804640" y="7133790"/>
          <a:ext cx="79756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43215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DC2AE32C-D5F8-4E42-89CE-7774DB3388EC}"/>
            </a:ext>
          </a:extLst>
        </xdr:cNvPr>
        <xdr:cNvSpPr txBox="1"/>
      </xdr:nvSpPr>
      <xdr:spPr>
        <a:xfrm>
          <a:off x="18951721" y="63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75633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4398A943-FCCF-4944-A248-E74FF3E7A3DE}"/>
            </a:ext>
          </a:extLst>
        </xdr:cNvPr>
        <xdr:cNvSpPr txBox="1"/>
      </xdr:nvSpPr>
      <xdr:spPr>
        <a:xfrm>
          <a:off x="18170671" y="641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102684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52B3086E-5A82-44DB-BC53-95032CF20BB3}"/>
            </a:ext>
          </a:extLst>
        </xdr:cNvPr>
        <xdr:cNvSpPr txBox="1"/>
      </xdr:nvSpPr>
      <xdr:spPr>
        <a:xfrm>
          <a:off x="17354061" y="644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78376</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DDFCD1E5-D247-4049-A262-093A0500C524}"/>
            </a:ext>
          </a:extLst>
        </xdr:cNvPr>
        <xdr:cNvSpPr txBox="1"/>
      </xdr:nvSpPr>
      <xdr:spPr>
        <a:xfrm>
          <a:off x="16556501" y="642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30889</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EDC721-D8CB-41EE-B8FB-6350C57B9F88}"/>
            </a:ext>
          </a:extLst>
        </xdr:cNvPr>
        <xdr:cNvSpPr txBox="1"/>
      </xdr:nvSpPr>
      <xdr:spPr>
        <a:xfrm>
          <a:off x="18951721" y="688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153865</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D87E86C4-100D-437C-985F-FA540E4328E2}"/>
            </a:ext>
          </a:extLst>
        </xdr:cNvPr>
        <xdr:cNvSpPr txBox="1"/>
      </xdr:nvSpPr>
      <xdr:spPr>
        <a:xfrm>
          <a:off x="18170671" y="718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148781</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EF660C73-B907-4FF2-B116-AEC823823923}"/>
            </a:ext>
          </a:extLst>
        </xdr:cNvPr>
        <xdr:cNvSpPr txBox="1"/>
      </xdr:nvSpPr>
      <xdr:spPr>
        <a:xfrm>
          <a:off x="17354061" y="717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148172</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5FC12629-DE48-497F-AC35-110547850C33}"/>
            </a:ext>
          </a:extLst>
        </xdr:cNvPr>
        <xdr:cNvSpPr txBox="1"/>
      </xdr:nvSpPr>
      <xdr:spPr>
        <a:xfrm>
          <a:off x="16556501" y="717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B0456D4F-9B01-4658-93D3-1B04912E3E24}"/>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3CD38F6E-9227-44BF-A02A-8C1C3DFB3FAB}"/>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B6627CB1-A660-476F-A9CE-4C4E9E72321D}"/>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7446FD13-BF06-4401-ACD9-EC44C985B955}"/>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299871B0-3B38-47C1-AAB8-C0745AD9B94D}"/>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F61DF058-D76F-4B44-A103-0E6C5BA3385E}"/>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E6B87347-19FB-4F97-B8C2-D9FE136783E1}"/>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EC5B9D68-7336-438A-BBD9-DF24924BC25F}"/>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9F991BD7-AF81-455D-A8C3-B388B2451863}"/>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B403F9AF-CC04-4E64-824C-732C051659A4}"/>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F1075D88-0D46-427B-8E0C-786546F271E2}"/>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61412E37-0C4E-4AF7-BECB-A6E3FC24EF5F}"/>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5D4AD35F-A6B9-4681-AB44-9A4BC5AEA014}"/>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48BFABDE-BFF0-4CC2-B0DA-B9D8E959FABD}"/>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66CF649C-6C47-4976-92A5-7BEF1D48F338}"/>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2EA5A7E3-D5CA-4399-BAD5-ED52572F41CA}"/>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5EEAE249-5E88-4081-97A9-4E848ABD9A0E}"/>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3EB4924B-EF2A-4968-9EF9-BDF26CBB46C8}"/>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56EF9C1A-FEEC-4716-82F9-CE9540668013}"/>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491B93DC-DCF4-46F7-8640-03656D6710E3}"/>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8D583456-2BBF-4F4C-93BE-636DDC7BE4D4}"/>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65DE1AED-A64D-4EE5-A00D-FA6C46973C46}"/>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61E54EB6-F9D7-41BE-9592-DD6EABFC4E50}"/>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467CAA32-3132-4D0E-AE10-17F33E753854}"/>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66F6B97A-BB1E-41DA-B52C-E16AD36F6010}"/>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F70121EF-352A-4760-AD5F-20D9AEEA96E3}"/>
            </a:ext>
          </a:extLst>
        </xdr:cNvPr>
        <xdr:cNvCxnSpPr/>
      </xdr:nvCxnSpPr>
      <xdr:spPr>
        <a:xfrm flipV="1">
          <a:off x="14703424" y="9522278"/>
          <a:ext cx="0" cy="1486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D91A0129-DEB4-47EB-B9BE-B9D17FA397B0}"/>
            </a:ext>
          </a:extLst>
        </xdr:cNvPr>
        <xdr:cNvSpPr txBox="1"/>
      </xdr:nvSpPr>
      <xdr:spPr>
        <a:xfrm>
          <a:off x="1474216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205C919F-E7C5-4DD1-BF05-E7C418973436}"/>
            </a:ext>
          </a:extLst>
        </xdr:cNvPr>
        <xdr:cNvCxnSpPr/>
      </xdr:nvCxnSpPr>
      <xdr:spPr>
        <a:xfrm>
          <a:off x="14611350" y="110087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6ECF8145-8593-4D25-B74D-ADF936314BB4}"/>
            </a:ext>
          </a:extLst>
        </xdr:cNvPr>
        <xdr:cNvSpPr txBox="1"/>
      </xdr:nvSpPr>
      <xdr:spPr>
        <a:xfrm>
          <a:off x="14742160" y="93032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1DDA3185-C84C-44BF-A60F-B956F41BB097}"/>
            </a:ext>
          </a:extLst>
        </xdr:cNvPr>
        <xdr:cNvCxnSpPr/>
      </xdr:nvCxnSpPr>
      <xdr:spPr>
        <a:xfrm>
          <a:off x="14611350" y="95222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40294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F57B1020-4E94-4B36-9836-C540B4EAB24A}"/>
            </a:ext>
          </a:extLst>
        </xdr:cNvPr>
        <xdr:cNvSpPr txBox="1"/>
      </xdr:nvSpPr>
      <xdr:spPr>
        <a:xfrm>
          <a:off x="14742160" y="103272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690C95C4-4DC6-4416-B12D-024D5E2B704A}"/>
            </a:ext>
          </a:extLst>
        </xdr:cNvPr>
        <xdr:cNvSpPr/>
      </xdr:nvSpPr>
      <xdr:spPr>
        <a:xfrm>
          <a:off x="14649450" y="1034505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0B59C27B-BB93-4D4D-99AC-E73BC099701C}"/>
            </a:ext>
          </a:extLst>
        </xdr:cNvPr>
        <xdr:cNvSpPr/>
      </xdr:nvSpPr>
      <xdr:spPr>
        <a:xfrm>
          <a:off x="13887450" y="1032600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65A633BD-E530-4C9B-BC17-D07BE332F180}"/>
            </a:ext>
          </a:extLst>
        </xdr:cNvPr>
        <xdr:cNvSpPr/>
      </xdr:nvSpPr>
      <xdr:spPr>
        <a:xfrm>
          <a:off x="13089890" y="1031593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7EE9E840-E13B-436D-8273-E6D4D2E5FE4C}"/>
            </a:ext>
          </a:extLst>
        </xdr:cNvPr>
        <xdr:cNvSpPr/>
      </xdr:nvSpPr>
      <xdr:spPr>
        <a:xfrm>
          <a:off x="12303760" y="102840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7" name="フローチャート: 判断 646">
          <a:extLst>
            <a:ext uri="{FF2B5EF4-FFF2-40B4-BE49-F238E27FC236}">
              <a16:creationId xmlns:a16="http://schemas.microsoft.com/office/drawing/2014/main" id="{53AACC66-9B35-49B0-AB0A-6BBA520855AA}"/>
            </a:ext>
          </a:extLst>
        </xdr:cNvPr>
        <xdr:cNvSpPr/>
      </xdr:nvSpPr>
      <xdr:spPr>
        <a:xfrm>
          <a:off x="11487150" y="1024654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7F77C46A-C988-470F-91FE-B2C6DC30F665}"/>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1EEC214-3F12-4A9E-A006-436FBBCF4730}"/>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98C5C664-5D9A-453B-9DC7-B81ABE61AF94}"/>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BE6C0730-D141-4BD1-BD04-FB1083D61797}"/>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19BF69DB-2A41-4E1A-9777-9D12F62CFBF6}"/>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151674</xdr:rowOff>
    </xdr:from>
    <xdr:to>
      <xdr:col>85</xdr:col>
      <xdr:colOff>177800</xdr:colOff>
      <xdr:row>60</xdr:row>
      <xdr:rowOff>81824</xdr:rowOff>
    </xdr:to>
    <xdr:sp macro="" textlink="">
      <xdr:nvSpPr>
        <xdr:cNvPr id="653" name="楕円 652">
          <a:extLst>
            <a:ext uri="{FF2B5EF4-FFF2-40B4-BE49-F238E27FC236}">
              <a16:creationId xmlns:a16="http://schemas.microsoft.com/office/drawing/2014/main" id="{0A52DD7D-3093-44FC-A67B-189A2784862E}"/>
            </a:ext>
          </a:extLst>
        </xdr:cNvPr>
        <xdr:cNvSpPr/>
      </xdr:nvSpPr>
      <xdr:spPr>
        <a:xfrm>
          <a:off x="14649450" y="102672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3101</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6A256CFB-4352-412F-B36D-DCD169398CF3}"/>
            </a:ext>
          </a:extLst>
        </xdr:cNvPr>
        <xdr:cNvSpPr txBox="1"/>
      </xdr:nvSpPr>
      <xdr:spPr>
        <a:xfrm>
          <a:off x="14742160" y="10118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125549</xdr:rowOff>
    </xdr:from>
    <xdr:to>
      <xdr:col>81</xdr:col>
      <xdr:colOff>101600</xdr:colOff>
      <xdr:row>60</xdr:row>
      <xdr:rowOff>55699</xdr:rowOff>
    </xdr:to>
    <xdr:sp macro="" textlink="">
      <xdr:nvSpPr>
        <xdr:cNvPr id="655" name="楕円 654">
          <a:extLst>
            <a:ext uri="{FF2B5EF4-FFF2-40B4-BE49-F238E27FC236}">
              <a16:creationId xmlns:a16="http://schemas.microsoft.com/office/drawing/2014/main" id="{58B8CA1A-BAC5-44BB-9331-67B7F42C3664}"/>
            </a:ext>
          </a:extLst>
        </xdr:cNvPr>
        <xdr:cNvSpPr/>
      </xdr:nvSpPr>
      <xdr:spPr>
        <a:xfrm>
          <a:off x="13887450" y="1024300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4899</xdr:rowOff>
    </xdr:from>
    <xdr:to>
      <xdr:col>85</xdr:col>
      <xdr:colOff>127000</xdr:colOff>
      <xdr:row>60</xdr:row>
      <xdr:rowOff>31024</xdr:rowOff>
    </xdr:to>
    <xdr:cxnSp macro="">
      <xdr:nvCxnSpPr>
        <xdr:cNvPr id="656" name="直線コネクタ 655">
          <a:extLst>
            <a:ext uri="{FF2B5EF4-FFF2-40B4-BE49-F238E27FC236}">
              <a16:creationId xmlns:a16="http://schemas.microsoft.com/office/drawing/2014/main" id="{1CE4BCE2-E20F-4A6F-A6CC-FDF847C7BC19}"/>
            </a:ext>
          </a:extLst>
        </xdr:cNvPr>
        <xdr:cNvCxnSpPr/>
      </xdr:nvCxnSpPr>
      <xdr:spPr>
        <a:xfrm>
          <a:off x="13942060" y="10293804"/>
          <a:ext cx="762000" cy="2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92891</xdr:rowOff>
    </xdr:from>
    <xdr:to>
      <xdr:col>76</xdr:col>
      <xdr:colOff>165100</xdr:colOff>
      <xdr:row>60</xdr:row>
      <xdr:rowOff>23041</xdr:rowOff>
    </xdr:to>
    <xdr:sp macro="" textlink="">
      <xdr:nvSpPr>
        <xdr:cNvPr id="657" name="楕円 656">
          <a:extLst>
            <a:ext uri="{FF2B5EF4-FFF2-40B4-BE49-F238E27FC236}">
              <a16:creationId xmlns:a16="http://schemas.microsoft.com/office/drawing/2014/main" id="{D793A124-C1E2-47D6-BEFA-43C66F66E282}"/>
            </a:ext>
          </a:extLst>
        </xdr:cNvPr>
        <xdr:cNvSpPr/>
      </xdr:nvSpPr>
      <xdr:spPr>
        <a:xfrm>
          <a:off x="13089890" y="1021225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143691</xdr:rowOff>
    </xdr:from>
    <xdr:to>
      <xdr:col>81</xdr:col>
      <xdr:colOff>50800</xdr:colOff>
      <xdr:row>60</xdr:row>
      <xdr:rowOff>4899</xdr:rowOff>
    </xdr:to>
    <xdr:cxnSp macro="">
      <xdr:nvCxnSpPr>
        <xdr:cNvPr id="658" name="直線コネクタ 657">
          <a:extLst>
            <a:ext uri="{FF2B5EF4-FFF2-40B4-BE49-F238E27FC236}">
              <a16:creationId xmlns:a16="http://schemas.microsoft.com/office/drawing/2014/main" id="{C0F91407-28B9-48ED-9B20-35F702ABF3EC}"/>
            </a:ext>
          </a:extLst>
        </xdr:cNvPr>
        <xdr:cNvCxnSpPr/>
      </xdr:nvCxnSpPr>
      <xdr:spPr>
        <a:xfrm>
          <a:off x="13144500" y="10257336"/>
          <a:ext cx="797560" cy="36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58601</xdr:rowOff>
    </xdr:from>
    <xdr:to>
      <xdr:col>72</xdr:col>
      <xdr:colOff>38100</xdr:colOff>
      <xdr:row>59</xdr:row>
      <xdr:rowOff>160201</xdr:rowOff>
    </xdr:to>
    <xdr:sp macro="" textlink="">
      <xdr:nvSpPr>
        <xdr:cNvPr id="659" name="楕円 658">
          <a:extLst>
            <a:ext uri="{FF2B5EF4-FFF2-40B4-BE49-F238E27FC236}">
              <a16:creationId xmlns:a16="http://schemas.microsoft.com/office/drawing/2014/main" id="{CBFE56D9-86BC-4918-B17D-81062AA1E570}"/>
            </a:ext>
          </a:extLst>
        </xdr:cNvPr>
        <xdr:cNvSpPr/>
      </xdr:nvSpPr>
      <xdr:spPr>
        <a:xfrm>
          <a:off x="12303760" y="1017034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109401</xdr:rowOff>
    </xdr:from>
    <xdr:to>
      <xdr:col>76</xdr:col>
      <xdr:colOff>114300</xdr:colOff>
      <xdr:row>59</xdr:row>
      <xdr:rowOff>143691</xdr:rowOff>
    </xdr:to>
    <xdr:cxnSp macro="">
      <xdr:nvCxnSpPr>
        <xdr:cNvPr id="660" name="直線コネクタ 659">
          <a:extLst>
            <a:ext uri="{FF2B5EF4-FFF2-40B4-BE49-F238E27FC236}">
              <a16:creationId xmlns:a16="http://schemas.microsoft.com/office/drawing/2014/main" id="{90C9C3BD-B6B0-4051-A3D2-4C6CCC49B07A}"/>
            </a:ext>
          </a:extLst>
        </xdr:cNvPr>
        <xdr:cNvCxnSpPr/>
      </xdr:nvCxnSpPr>
      <xdr:spPr>
        <a:xfrm>
          <a:off x="12346940" y="10223046"/>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27577</xdr:rowOff>
    </xdr:from>
    <xdr:to>
      <xdr:col>67</xdr:col>
      <xdr:colOff>101600</xdr:colOff>
      <xdr:row>59</xdr:row>
      <xdr:rowOff>129177</xdr:rowOff>
    </xdr:to>
    <xdr:sp macro="" textlink="">
      <xdr:nvSpPr>
        <xdr:cNvPr id="661" name="楕円 660">
          <a:extLst>
            <a:ext uri="{FF2B5EF4-FFF2-40B4-BE49-F238E27FC236}">
              <a16:creationId xmlns:a16="http://schemas.microsoft.com/office/drawing/2014/main" id="{3286E6A9-80B6-4164-ABD9-A7D68B45E2CB}"/>
            </a:ext>
          </a:extLst>
        </xdr:cNvPr>
        <xdr:cNvSpPr/>
      </xdr:nvSpPr>
      <xdr:spPr>
        <a:xfrm>
          <a:off x="11487150" y="1014122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78377</xdr:rowOff>
    </xdr:from>
    <xdr:to>
      <xdr:col>71</xdr:col>
      <xdr:colOff>177800</xdr:colOff>
      <xdr:row>59</xdr:row>
      <xdr:rowOff>109401</xdr:rowOff>
    </xdr:to>
    <xdr:cxnSp macro="">
      <xdr:nvCxnSpPr>
        <xdr:cNvPr id="662" name="直線コネクタ 661">
          <a:extLst>
            <a:ext uri="{FF2B5EF4-FFF2-40B4-BE49-F238E27FC236}">
              <a16:creationId xmlns:a16="http://schemas.microsoft.com/office/drawing/2014/main" id="{771A1527-8347-4C52-8C64-C823D0000400}"/>
            </a:ext>
          </a:extLst>
        </xdr:cNvPr>
        <xdr:cNvCxnSpPr/>
      </xdr:nvCxnSpPr>
      <xdr:spPr>
        <a:xfrm>
          <a:off x="11541760" y="10193927"/>
          <a:ext cx="805180" cy="2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131734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660D6246-DD01-482B-8420-392247469BB2}"/>
            </a:ext>
          </a:extLst>
        </xdr:cNvPr>
        <xdr:cNvSpPr txBox="1"/>
      </xdr:nvSpPr>
      <xdr:spPr>
        <a:xfrm>
          <a:off x="13738234" y="1042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123570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7F329649-89D1-41EE-8FE6-CCEA5A15BD35}"/>
            </a:ext>
          </a:extLst>
        </xdr:cNvPr>
        <xdr:cNvSpPr txBox="1"/>
      </xdr:nvSpPr>
      <xdr:spPr>
        <a:xfrm>
          <a:off x="12957184" y="10412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86014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21F8F8AB-5319-4C29-B4AD-2F533655AE49}"/>
            </a:ext>
          </a:extLst>
        </xdr:cNvPr>
        <xdr:cNvSpPr txBox="1"/>
      </xdr:nvSpPr>
      <xdr:spPr>
        <a:xfrm>
          <a:off x="12171054" y="103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48458</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604686E7-D671-42CC-8951-1E357CD5DF21}"/>
            </a:ext>
          </a:extLst>
        </xdr:cNvPr>
        <xdr:cNvSpPr txBox="1"/>
      </xdr:nvSpPr>
      <xdr:spPr>
        <a:xfrm>
          <a:off x="11354444" y="1033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72226</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465AF0E6-8A4C-4DD3-84CF-54348B25CF72}"/>
            </a:ext>
          </a:extLst>
        </xdr:cNvPr>
        <xdr:cNvSpPr txBox="1"/>
      </xdr:nvSpPr>
      <xdr:spPr>
        <a:xfrm>
          <a:off x="13738234" y="10014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39568</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8D0AF5FD-BCCF-4E0C-B9D2-FD162AC1014F}"/>
            </a:ext>
          </a:extLst>
        </xdr:cNvPr>
        <xdr:cNvSpPr txBox="1"/>
      </xdr:nvSpPr>
      <xdr:spPr>
        <a:xfrm>
          <a:off x="1295718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5278</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DB1BAD43-DFB5-4E46-B3AB-9C756AC26059}"/>
            </a:ext>
          </a:extLst>
        </xdr:cNvPr>
        <xdr:cNvSpPr txBox="1"/>
      </xdr:nvSpPr>
      <xdr:spPr>
        <a:xfrm>
          <a:off x="12171054" y="9951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145704</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6742DFD9-3B51-4B63-8C26-81FB2D10C1C8}"/>
            </a:ext>
          </a:extLst>
        </xdr:cNvPr>
        <xdr:cNvSpPr txBox="1"/>
      </xdr:nvSpPr>
      <xdr:spPr>
        <a:xfrm>
          <a:off x="11354444" y="9916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449D1557-5F76-40E7-8284-C4D32DCE9CBA}"/>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A91AE0A6-447D-40FC-8598-62AC18AF1C6A}"/>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F7705C6C-E5B9-4856-A586-C7A8078385C2}"/>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C67C63D2-C473-4362-830D-B74E932CEA39}"/>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D0853A90-0FB9-4FF4-BE48-6D3BBAAD59DB}"/>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30DBFC41-9142-4BC4-942D-788DBFD38E87}"/>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BE53A7A6-19E0-4202-9BE6-B9CC310240EB}"/>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79E30434-F9E5-4403-8BD2-8191FB87C326}"/>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9412D2B9-9D34-444A-8DA2-756C740E10E0}"/>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292A9EE3-8000-4EDD-A17D-8505382950D2}"/>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2DD79D6B-C044-4BC8-84D5-A9CFDB803B11}"/>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DCE879EE-2B49-471B-947A-FD8DC0F50FB7}"/>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E92131AC-0BC1-4738-90D0-826339C3D510}"/>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835040CD-C828-4E24-B768-507671B95B7C}"/>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28145ECA-6A18-4D9A-9390-26E49DBFC157}"/>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8D7483DD-861C-499F-87E3-DA75C7831C22}"/>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2C3D8105-5465-4957-A9B0-9491107A7D23}"/>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BC3E7C10-ACC7-499B-8252-A3440FAC0DFF}"/>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2AC71953-B65D-489D-B8F6-74ACB34F1E5B}"/>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BC0FCD26-41A7-4811-BEED-FF03BD57E592}"/>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23CCFCFD-884F-4018-84B7-1D28B487F42A}"/>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0E3A178A-2F03-4E99-946E-09734EB62760}"/>
            </a:ext>
          </a:extLst>
        </xdr:cNvPr>
        <xdr:cNvCxnSpPr/>
      </xdr:nvCxnSpPr>
      <xdr:spPr>
        <a:xfrm flipV="1">
          <a:off x="19947254" y="973455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6A616F12-1F85-4A8D-ACD4-11624C085305}"/>
            </a:ext>
          </a:extLst>
        </xdr:cNvPr>
        <xdr:cNvSpPr txBox="1"/>
      </xdr:nvSpPr>
      <xdr:spPr>
        <a:xfrm>
          <a:off x="1998599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5B86B694-C222-476E-A5ED-836BBA9C6D5B}"/>
            </a:ext>
          </a:extLst>
        </xdr:cNvPr>
        <xdr:cNvCxnSpPr/>
      </xdr:nvCxnSpPr>
      <xdr:spPr>
        <a:xfrm>
          <a:off x="19885660" y="10930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EE623459-3129-462A-82EB-B824DA0B55E2}"/>
            </a:ext>
          </a:extLst>
        </xdr:cNvPr>
        <xdr:cNvSpPr txBox="1"/>
      </xdr:nvSpPr>
      <xdr:spPr>
        <a:xfrm>
          <a:off x="19985990" y="951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CB5F9147-0766-421F-8862-2E368C5CCE1E}"/>
            </a:ext>
          </a:extLst>
        </xdr:cNvPr>
        <xdr:cNvCxnSpPr/>
      </xdr:nvCxnSpPr>
      <xdr:spPr>
        <a:xfrm>
          <a:off x="19885660" y="9734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93E14479-55D0-4B9E-96E4-7CBFC9F0526A}"/>
            </a:ext>
          </a:extLst>
        </xdr:cNvPr>
        <xdr:cNvSpPr txBox="1"/>
      </xdr:nvSpPr>
      <xdr:spPr>
        <a:xfrm>
          <a:off x="19985990" y="104095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14DDDE9C-6BDE-4313-89FF-7D6922F04B87}"/>
            </a:ext>
          </a:extLst>
        </xdr:cNvPr>
        <xdr:cNvSpPr/>
      </xdr:nvSpPr>
      <xdr:spPr>
        <a:xfrm>
          <a:off x="19904710" y="105524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56829280-FCCE-44C7-9E90-882E500F554B}"/>
            </a:ext>
          </a:extLst>
        </xdr:cNvPr>
        <xdr:cNvSpPr/>
      </xdr:nvSpPr>
      <xdr:spPr>
        <a:xfrm>
          <a:off x="19161760" y="105524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AB029B44-B74E-4214-BFFA-412D0B48D46A}"/>
            </a:ext>
          </a:extLst>
        </xdr:cNvPr>
        <xdr:cNvSpPr/>
      </xdr:nvSpPr>
      <xdr:spPr>
        <a:xfrm>
          <a:off x="18345150" y="105524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61814A72-A5BA-4DA9-A049-DFF0AB1D4D3C}"/>
            </a:ext>
          </a:extLst>
        </xdr:cNvPr>
        <xdr:cNvSpPr/>
      </xdr:nvSpPr>
      <xdr:spPr>
        <a:xfrm>
          <a:off x="17547590" y="105524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908F0683-7A01-449E-9FDD-C182304C8A71}"/>
            </a:ext>
          </a:extLst>
        </xdr:cNvPr>
        <xdr:cNvSpPr/>
      </xdr:nvSpPr>
      <xdr:spPr>
        <a:xfrm>
          <a:off x="16761460" y="105524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79AA6BC7-D6EB-43E5-8B40-80D88A60949B}"/>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B5C9204-6A8B-40F3-B922-3F1BDA83B5DB}"/>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F6F12C08-4302-4B1E-850E-2A2D3FC8CE37}"/>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63317AA-21D5-4FCE-B2D2-E749A2C1D212}"/>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C9BD89C5-E528-4B1C-B2F6-65B9608CBCFE}"/>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708" name="楕円 707">
          <a:extLst>
            <a:ext uri="{FF2B5EF4-FFF2-40B4-BE49-F238E27FC236}">
              <a16:creationId xmlns:a16="http://schemas.microsoft.com/office/drawing/2014/main" id="{9776E63B-69A6-4B83-A6AE-901433217023}"/>
            </a:ext>
          </a:extLst>
        </xdr:cNvPr>
        <xdr:cNvSpPr/>
      </xdr:nvSpPr>
      <xdr:spPr>
        <a:xfrm>
          <a:off x="19904710" y="106895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41927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2CE20557-1AA7-43B6-BF57-AC69552E0B69}"/>
            </a:ext>
          </a:extLst>
        </xdr:cNvPr>
        <xdr:cNvSpPr txBox="1"/>
      </xdr:nvSpPr>
      <xdr:spPr>
        <a:xfrm>
          <a:off x="19985990" y="1067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710" name="楕円 709">
          <a:extLst>
            <a:ext uri="{FF2B5EF4-FFF2-40B4-BE49-F238E27FC236}">
              <a16:creationId xmlns:a16="http://schemas.microsoft.com/office/drawing/2014/main" id="{90D86435-0171-49CD-9259-6B869AAB1B05}"/>
            </a:ext>
          </a:extLst>
        </xdr:cNvPr>
        <xdr:cNvSpPr/>
      </xdr:nvSpPr>
      <xdr:spPr>
        <a:xfrm>
          <a:off x="19161760" y="106895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114300</xdr:rowOff>
    </xdr:from>
    <xdr:to>
      <xdr:col>116</xdr:col>
      <xdr:colOff>63500</xdr:colOff>
      <xdr:row>62</xdr:row>
      <xdr:rowOff>114300</xdr:rowOff>
    </xdr:to>
    <xdr:cxnSp macro="">
      <xdr:nvCxnSpPr>
        <xdr:cNvPr id="711" name="直線コネクタ 710">
          <a:extLst>
            <a:ext uri="{FF2B5EF4-FFF2-40B4-BE49-F238E27FC236}">
              <a16:creationId xmlns:a16="http://schemas.microsoft.com/office/drawing/2014/main" id="{F9A929A8-A8E5-4ABF-A026-BB591EE8C130}"/>
            </a:ext>
          </a:extLst>
        </xdr:cNvPr>
        <xdr:cNvCxnSpPr/>
      </xdr:nvCxnSpPr>
      <xdr:spPr>
        <a:xfrm>
          <a:off x="19204940" y="10744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712" name="楕円 711">
          <a:extLst>
            <a:ext uri="{FF2B5EF4-FFF2-40B4-BE49-F238E27FC236}">
              <a16:creationId xmlns:a16="http://schemas.microsoft.com/office/drawing/2014/main" id="{5E827209-64EE-49FD-B3F9-98E2516A4CC2}"/>
            </a:ext>
          </a:extLst>
        </xdr:cNvPr>
        <xdr:cNvSpPr/>
      </xdr:nvSpPr>
      <xdr:spPr>
        <a:xfrm>
          <a:off x="18345150" y="106895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114300</xdr:rowOff>
    </xdr:to>
    <xdr:cxnSp macro="">
      <xdr:nvCxnSpPr>
        <xdr:cNvPr id="713" name="直線コネクタ 712">
          <a:extLst>
            <a:ext uri="{FF2B5EF4-FFF2-40B4-BE49-F238E27FC236}">
              <a16:creationId xmlns:a16="http://schemas.microsoft.com/office/drawing/2014/main" id="{26803DA8-0DC5-4351-9B32-E77AFFE885BE}"/>
            </a:ext>
          </a:extLst>
        </xdr:cNvPr>
        <xdr:cNvCxnSpPr/>
      </xdr:nvCxnSpPr>
      <xdr:spPr>
        <a:xfrm>
          <a:off x="18399760" y="107442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14" name="楕円 713">
          <a:extLst>
            <a:ext uri="{FF2B5EF4-FFF2-40B4-BE49-F238E27FC236}">
              <a16:creationId xmlns:a16="http://schemas.microsoft.com/office/drawing/2014/main" id="{B66F3080-DD34-4CD4-BA7A-71AEA18630CE}"/>
            </a:ext>
          </a:extLst>
        </xdr:cNvPr>
        <xdr:cNvSpPr/>
      </xdr:nvSpPr>
      <xdr:spPr>
        <a:xfrm>
          <a:off x="17547590" y="106895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114300</xdr:rowOff>
    </xdr:to>
    <xdr:cxnSp macro="">
      <xdr:nvCxnSpPr>
        <xdr:cNvPr id="715" name="直線コネクタ 714">
          <a:extLst>
            <a:ext uri="{FF2B5EF4-FFF2-40B4-BE49-F238E27FC236}">
              <a16:creationId xmlns:a16="http://schemas.microsoft.com/office/drawing/2014/main" id="{C5BE5896-FFB6-49FA-8A95-1224539762A8}"/>
            </a:ext>
          </a:extLst>
        </xdr:cNvPr>
        <xdr:cNvCxnSpPr/>
      </xdr:nvCxnSpPr>
      <xdr:spPr>
        <a:xfrm>
          <a:off x="17602200" y="107442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16" name="楕円 715">
          <a:extLst>
            <a:ext uri="{FF2B5EF4-FFF2-40B4-BE49-F238E27FC236}">
              <a16:creationId xmlns:a16="http://schemas.microsoft.com/office/drawing/2014/main" id="{D1CDD3E7-49BB-4035-99E6-94A2C123F0C0}"/>
            </a:ext>
          </a:extLst>
        </xdr:cNvPr>
        <xdr:cNvSpPr/>
      </xdr:nvSpPr>
      <xdr:spPr>
        <a:xfrm>
          <a:off x="16761460" y="106895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17" name="直線コネクタ 716">
          <a:extLst>
            <a:ext uri="{FF2B5EF4-FFF2-40B4-BE49-F238E27FC236}">
              <a16:creationId xmlns:a16="http://schemas.microsoft.com/office/drawing/2014/main" id="{C6273E0A-4E82-48BB-A55A-3FFB81F31933}"/>
            </a:ext>
          </a:extLst>
        </xdr:cNvPr>
        <xdr:cNvCxnSpPr/>
      </xdr:nvCxnSpPr>
      <xdr:spPr>
        <a:xfrm>
          <a:off x="16804640" y="107442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A83D28C2-0D33-4500-9F20-EDF077E84E91}"/>
            </a:ext>
          </a:extLst>
        </xdr:cNvPr>
        <xdr:cNvSpPr txBox="1"/>
      </xdr:nvSpPr>
      <xdr:spPr>
        <a:xfrm>
          <a:off x="18982132" y="1033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1866C8E2-BD86-434F-AB9E-BD791BD72246}"/>
            </a:ext>
          </a:extLst>
        </xdr:cNvPr>
        <xdr:cNvSpPr txBox="1"/>
      </xdr:nvSpPr>
      <xdr:spPr>
        <a:xfrm>
          <a:off x="18182032" y="1033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20" name="n_3aveValue【保健センター・保健所】&#10;一人当たり面積">
          <a:extLst>
            <a:ext uri="{FF2B5EF4-FFF2-40B4-BE49-F238E27FC236}">
              <a16:creationId xmlns:a16="http://schemas.microsoft.com/office/drawing/2014/main" id="{6C2EA0F7-3254-494B-9FC2-633CB35AABC2}"/>
            </a:ext>
          </a:extLst>
        </xdr:cNvPr>
        <xdr:cNvSpPr txBox="1"/>
      </xdr:nvSpPr>
      <xdr:spPr>
        <a:xfrm>
          <a:off x="17384472" y="1033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a:extLst>
            <a:ext uri="{FF2B5EF4-FFF2-40B4-BE49-F238E27FC236}">
              <a16:creationId xmlns:a16="http://schemas.microsoft.com/office/drawing/2014/main" id="{B9EFDE53-D35C-4940-90E4-CDE3EDC24D47}"/>
            </a:ext>
          </a:extLst>
        </xdr:cNvPr>
        <xdr:cNvSpPr txBox="1"/>
      </xdr:nvSpPr>
      <xdr:spPr>
        <a:xfrm>
          <a:off x="16588817" y="1033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722" name="n_1mainValue【保健センター・保健所】&#10;一人当たり面積">
          <a:extLst>
            <a:ext uri="{FF2B5EF4-FFF2-40B4-BE49-F238E27FC236}">
              <a16:creationId xmlns:a16="http://schemas.microsoft.com/office/drawing/2014/main" id="{0A4FAE5E-2AC7-47F4-A3FF-B29C166A50F4}"/>
            </a:ext>
          </a:extLst>
        </xdr:cNvPr>
        <xdr:cNvSpPr txBox="1"/>
      </xdr:nvSpPr>
      <xdr:spPr>
        <a:xfrm>
          <a:off x="18982132" y="1078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23" name="n_2mainValue【保健センター・保健所】&#10;一人当たり面積">
          <a:extLst>
            <a:ext uri="{FF2B5EF4-FFF2-40B4-BE49-F238E27FC236}">
              <a16:creationId xmlns:a16="http://schemas.microsoft.com/office/drawing/2014/main" id="{B1D09F3E-4A79-48E0-A9AB-557B3B429D30}"/>
            </a:ext>
          </a:extLst>
        </xdr:cNvPr>
        <xdr:cNvSpPr txBox="1"/>
      </xdr:nvSpPr>
      <xdr:spPr>
        <a:xfrm>
          <a:off x="18182032" y="1078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24" name="n_3mainValue【保健センター・保健所】&#10;一人当たり面積">
          <a:extLst>
            <a:ext uri="{FF2B5EF4-FFF2-40B4-BE49-F238E27FC236}">
              <a16:creationId xmlns:a16="http://schemas.microsoft.com/office/drawing/2014/main" id="{4AA82DEB-8959-46A2-BE1F-A2F22CA9D7D1}"/>
            </a:ext>
          </a:extLst>
        </xdr:cNvPr>
        <xdr:cNvSpPr txBox="1"/>
      </xdr:nvSpPr>
      <xdr:spPr>
        <a:xfrm>
          <a:off x="17384472" y="1078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5" name="n_4mainValue【保健センター・保健所】&#10;一人当たり面積">
          <a:extLst>
            <a:ext uri="{FF2B5EF4-FFF2-40B4-BE49-F238E27FC236}">
              <a16:creationId xmlns:a16="http://schemas.microsoft.com/office/drawing/2014/main" id="{21AC3162-2997-4E01-8FAF-A9F6867244A5}"/>
            </a:ext>
          </a:extLst>
        </xdr:cNvPr>
        <xdr:cNvSpPr txBox="1"/>
      </xdr:nvSpPr>
      <xdr:spPr>
        <a:xfrm>
          <a:off x="16588817" y="1078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4D1CA5DF-CCA8-4A14-8A10-10A28D7B9FC1}"/>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7F35B4E8-9291-4C98-953F-9EF552C31FD0}"/>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6C030D59-D2AF-4C8C-A8C0-291FDE0DAC69}"/>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849D067-90E1-4944-AD84-B99DF4EDA12C}"/>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77739A7A-3D98-4558-807B-6E94D2D9881F}"/>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EA371F05-906A-4D25-9E65-297098ADD3C2}"/>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59CECA1C-9DF8-4FDC-9B09-2A1EC390B314}"/>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B70119D6-16E0-480B-9241-D305A7D1850D}"/>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90F6C6D1-5719-4CD7-BC6D-22DF81536BAE}"/>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CEB55A11-F26A-4CA5-8914-7180136B4250}"/>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75650314-61E5-425B-BBA6-FE00C85BD7E7}"/>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506CDAA8-5BE9-410D-9990-359BB042B7EE}"/>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5ADA8481-29CD-4445-AB0F-295E783DC821}"/>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366A221B-3BD7-4E45-BC20-D27AD71CD887}"/>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E5C539F8-122D-4B6A-BD36-602F4CAE63F4}"/>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E6151C63-3D97-4BDA-BBF0-D2489128B95B}"/>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EA960982-53CA-44E7-AD22-8DD5739E6F61}"/>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8522D094-8671-4E74-B190-AD50CDEF7C71}"/>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EBBB7238-04CF-499F-BDCF-8A37CAF7F48B}"/>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DD4E6ED2-5F68-45B2-BA0C-257CFA6B6619}"/>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768ED1E1-CF86-43BE-8C18-B95A1FB00F82}"/>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E88DE402-5A14-4250-8A3A-66E163B52452}"/>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ADE1B20B-0680-4233-838E-4192D974A71E}"/>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F6514817-03FC-4EE4-B988-157D54503616}"/>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B71BEA71-8484-4B5B-AACA-691945CBA6FB}"/>
            </a:ext>
          </a:extLst>
        </xdr:cNvPr>
        <xdr:cNvCxnSpPr/>
      </xdr:nvCxnSpPr>
      <xdr:spPr>
        <a:xfrm flipV="1">
          <a:off x="14703424" y="13496925"/>
          <a:ext cx="0" cy="1133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AFE78EB7-B084-40F4-8F80-EFBCF83B98CF}"/>
            </a:ext>
          </a:extLst>
        </xdr:cNvPr>
        <xdr:cNvSpPr txBox="1"/>
      </xdr:nvSpPr>
      <xdr:spPr>
        <a:xfrm>
          <a:off x="14742160" y="1463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64E34FB6-54DC-4FE0-9A6E-65237DF6DEC1}"/>
            </a:ext>
          </a:extLst>
        </xdr:cNvPr>
        <xdr:cNvCxnSpPr/>
      </xdr:nvCxnSpPr>
      <xdr:spPr>
        <a:xfrm>
          <a:off x="14611350" y="146304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E7A2E780-58E2-4E3A-A24F-5A03A1F3B395}"/>
            </a:ext>
          </a:extLst>
        </xdr:cNvPr>
        <xdr:cNvSpPr txBox="1"/>
      </xdr:nvSpPr>
      <xdr:spPr>
        <a:xfrm>
          <a:off x="14742160" y="1326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15C9212C-FEE4-4B18-AF31-7F7514F2C6BB}"/>
            </a:ext>
          </a:extLst>
        </xdr:cNvPr>
        <xdr:cNvCxnSpPr/>
      </xdr:nvCxnSpPr>
      <xdr:spPr>
        <a:xfrm>
          <a:off x="14611350" y="134969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31132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577B6C69-9F84-4275-A49A-DDE7BA63BCC0}"/>
            </a:ext>
          </a:extLst>
        </xdr:cNvPr>
        <xdr:cNvSpPr txBox="1"/>
      </xdr:nvSpPr>
      <xdr:spPr>
        <a:xfrm>
          <a:off x="14742160" y="1391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6E72CC69-7341-49AD-8E53-8DAB68A148AF}"/>
            </a:ext>
          </a:extLst>
        </xdr:cNvPr>
        <xdr:cNvSpPr/>
      </xdr:nvSpPr>
      <xdr:spPr>
        <a:xfrm>
          <a:off x="14649450" y="140690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3CCFB14D-AC85-4C23-A742-E937639FB30F}"/>
            </a:ext>
          </a:extLst>
        </xdr:cNvPr>
        <xdr:cNvSpPr/>
      </xdr:nvSpPr>
      <xdr:spPr>
        <a:xfrm>
          <a:off x="13887450" y="140576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DDCF19AA-909E-42DF-9F37-136E69D20ED1}"/>
            </a:ext>
          </a:extLst>
        </xdr:cNvPr>
        <xdr:cNvSpPr/>
      </xdr:nvSpPr>
      <xdr:spPr>
        <a:xfrm>
          <a:off x="13089890" y="1401762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D4972EEC-35F2-4A04-B27A-E3649D8EC961}"/>
            </a:ext>
          </a:extLst>
        </xdr:cNvPr>
        <xdr:cNvSpPr/>
      </xdr:nvSpPr>
      <xdr:spPr>
        <a:xfrm>
          <a:off x="12303760" y="1399095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0" name="フローチャート: 判断 759">
          <a:extLst>
            <a:ext uri="{FF2B5EF4-FFF2-40B4-BE49-F238E27FC236}">
              <a16:creationId xmlns:a16="http://schemas.microsoft.com/office/drawing/2014/main" id="{3B7480BA-CAED-4586-8ACE-F1B4A770A21D}"/>
            </a:ext>
          </a:extLst>
        </xdr:cNvPr>
        <xdr:cNvSpPr/>
      </xdr:nvSpPr>
      <xdr:spPr>
        <a:xfrm>
          <a:off x="11487150" y="140023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63045D07-E2D2-48B1-B40E-8D4F9EB0595E}"/>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25BA9B19-1581-4B8D-B345-0723A7234652}"/>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E2030F02-CCCF-415A-AFF7-9C9908DC278D}"/>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3D7F7C06-A4D7-4445-931F-DEA37E001D06}"/>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974F2333-3627-4DF5-B0FA-621F2A8D8C43}"/>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52070</xdr:rowOff>
    </xdr:from>
    <xdr:to>
      <xdr:col>85</xdr:col>
      <xdr:colOff>177800</xdr:colOff>
      <xdr:row>82</xdr:row>
      <xdr:rowOff>153670</xdr:rowOff>
    </xdr:to>
    <xdr:sp macro="" textlink="">
      <xdr:nvSpPr>
        <xdr:cNvPr id="766" name="楕円 765">
          <a:extLst>
            <a:ext uri="{FF2B5EF4-FFF2-40B4-BE49-F238E27FC236}">
              <a16:creationId xmlns:a16="http://schemas.microsoft.com/office/drawing/2014/main" id="{A146B3F6-6FAE-405B-B095-0E886893BA4B}"/>
            </a:ext>
          </a:extLst>
        </xdr:cNvPr>
        <xdr:cNvSpPr/>
      </xdr:nvSpPr>
      <xdr:spPr>
        <a:xfrm>
          <a:off x="14649450" y="141147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30497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C6D5D55B-3E6D-4DFA-B6B7-72EAC7124553}"/>
            </a:ext>
          </a:extLst>
        </xdr:cNvPr>
        <xdr:cNvSpPr txBox="1"/>
      </xdr:nvSpPr>
      <xdr:spPr>
        <a:xfrm>
          <a:off x="14742160" y="1408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15875</xdr:rowOff>
    </xdr:from>
    <xdr:to>
      <xdr:col>81</xdr:col>
      <xdr:colOff>101600</xdr:colOff>
      <xdr:row>82</xdr:row>
      <xdr:rowOff>117475</xdr:rowOff>
    </xdr:to>
    <xdr:sp macro="" textlink="">
      <xdr:nvSpPr>
        <xdr:cNvPr id="768" name="楕円 767">
          <a:extLst>
            <a:ext uri="{FF2B5EF4-FFF2-40B4-BE49-F238E27FC236}">
              <a16:creationId xmlns:a16="http://schemas.microsoft.com/office/drawing/2014/main" id="{26BF3CCB-A8A3-41A8-84E1-230FBF633272}"/>
            </a:ext>
          </a:extLst>
        </xdr:cNvPr>
        <xdr:cNvSpPr/>
      </xdr:nvSpPr>
      <xdr:spPr>
        <a:xfrm>
          <a:off x="13887450" y="140785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66675</xdr:rowOff>
    </xdr:from>
    <xdr:to>
      <xdr:col>85</xdr:col>
      <xdr:colOff>127000</xdr:colOff>
      <xdr:row>82</xdr:row>
      <xdr:rowOff>102870</xdr:rowOff>
    </xdr:to>
    <xdr:cxnSp macro="">
      <xdr:nvCxnSpPr>
        <xdr:cNvPr id="769" name="直線コネクタ 768">
          <a:extLst>
            <a:ext uri="{FF2B5EF4-FFF2-40B4-BE49-F238E27FC236}">
              <a16:creationId xmlns:a16="http://schemas.microsoft.com/office/drawing/2014/main" id="{827A0582-AB94-4F5D-90A1-5A3C0A69A3A8}"/>
            </a:ext>
          </a:extLst>
        </xdr:cNvPr>
        <xdr:cNvCxnSpPr/>
      </xdr:nvCxnSpPr>
      <xdr:spPr>
        <a:xfrm>
          <a:off x="13942060" y="14123670"/>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141605</xdr:rowOff>
    </xdr:from>
    <xdr:to>
      <xdr:col>76</xdr:col>
      <xdr:colOff>165100</xdr:colOff>
      <xdr:row>82</xdr:row>
      <xdr:rowOff>71755</xdr:rowOff>
    </xdr:to>
    <xdr:sp macro="" textlink="">
      <xdr:nvSpPr>
        <xdr:cNvPr id="770" name="楕円 769">
          <a:extLst>
            <a:ext uri="{FF2B5EF4-FFF2-40B4-BE49-F238E27FC236}">
              <a16:creationId xmlns:a16="http://schemas.microsoft.com/office/drawing/2014/main" id="{4B6E7A05-7C20-4E49-9523-4495BDDA5B34}"/>
            </a:ext>
          </a:extLst>
        </xdr:cNvPr>
        <xdr:cNvSpPr/>
      </xdr:nvSpPr>
      <xdr:spPr>
        <a:xfrm>
          <a:off x="13089890" y="140271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20955</xdr:rowOff>
    </xdr:from>
    <xdr:to>
      <xdr:col>81</xdr:col>
      <xdr:colOff>50800</xdr:colOff>
      <xdr:row>82</xdr:row>
      <xdr:rowOff>66675</xdr:rowOff>
    </xdr:to>
    <xdr:cxnSp macro="">
      <xdr:nvCxnSpPr>
        <xdr:cNvPr id="771" name="直線コネクタ 770">
          <a:extLst>
            <a:ext uri="{FF2B5EF4-FFF2-40B4-BE49-F238E27FC236}">
              <a16:creationId xmlns:a16="http://schemas.microsoft.com/office/drawing/2014/main" id="{03ADCDE4-B6AD-402C-894C-F5D018E4DA40}"/>
            </a:ext>
          </a:extLst>
        </xdr:cNvPr>
        <xdr:cNvCxnSpPr/>
      </xdr:nvCxnSpPr>
      <xdr:spPr>
        <a:xfrm>
          <a:off x="13144500" y="14076045"/>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19686</xdr:rowOff>
    </xdr:from>
    <xdr:to>
      <xdr:col>72</xdr:col>
      <xdr:colOff>38100</xdr:colOff>
      <xdr:row>82</xdr:row>
      <xdr:rowOff>121286</xdr:rowOff>
    </xdr:to>
    <xdr:sp macro="" textlink="">
      <xdr:nvSpPr>
        <xdr:cNvPr id="772" name="楕円 771">
          <a:extLst>
            <a:ext uri="{FF2B5EF4-FFF2-40B4-BE49-F238E27FC236}">
              <a16:creationId xmlns:a16="http://schemas.microsoft.com/office/drawing/2014/main" id="{2DC2C373-D922-49EB-A1FE-FDC6B51749F8}"/>
            </a:ext>
          </a:extLst>
        </xdr:cNvPr>
        <xdr:cNvSpPr/>
      </xdr:nvSpPr>
      <xdr:spPr>
        <a:xfrm>
          <a:off x="12303760" y="1407477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20955</xdr:rowOff>
    </xdr:from>
    <xdr:to>
      <xdr:col>76</xdr:col>
      <xdr:colOff>114300</xdr:colOff>
      <xdr:row>82</xdr:row>
      <xdr:rowOff>70486</xdr:rowOff>
    </xdr:to>
    <xdr:cxnSp macro="">
      <xdr:nvCxnSpPr>
        <xdr:cNvPr id="773" name="直線コネクタ 772">
          <a:extLst>
            <a:ext uri="{FF2B5EF4-FFF2-40B4-BE49-F238E27FC236}">
              <a16:creationId xmlns:a16="http://schemas.microsoft.com/office/drawing/2014/main" id="{0EF39B2C-06D6-4A47-97E3-E31C2BEC64A0}"/>
            </a:ext>
          </a:extLst>
        </xdr:cNvPr>
        <xdr:cNvCxnSpPr/>
      </xdr:nvCxnSpPr>
      <xdr:spPr>
        <a:xfrm flipV="1">
          <a:off x="12346940" y="14076045"/>
          <a:ext cx="79756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154939</xdr:rowOff>
    </xdr:from>
    <xdr:to>
      <xdr:col>67</xdr:col>
      <xdr:colOff>101600</xdr:colOff>
      <xdr:row>82</xdr:row>
      <xdr:rowOff>85089</xdr:rowOff>
    </xdr:to>
    <xdr:sp macro="" textlink="">
      <xdr:nvSpPr>
        <xdr:cNvPr id="774" name="楕円 773">
          <a:extLst>
            <a:ext uri="{FF2B5EF4-FFF2-40B4-BE49-F238E27FC236}">
              <a16:creationId xmlns:a16="http://schemas.microsoft.com/office/drawing/2014/main" id="{6F53B5B7-8580-4ADC-880F-BB9E4F265939}"/>
            </a:ext>
          </a:extLst>
        </xdr:cNvPr>
        <xdr:cNvSpPr/>
      </xdr:nvSpPr>
      <xdr:spPr>
        <a:xfrm>
          <a:off x="11487150" y="140423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34289</xdr:rowOff>
    </xdr:from>
    <xdr:to>
      <xdr:col>71</xdr:col>
      <xdr:colOff>177800</xdr:colOff>
      <xdr:row>82</xdr:row>
      <xdr:rowOff>70486</xdr:rowOff>
    </xdr:to>
    <xdr:cxnSp macro="">
      <xdr:nvCxnSpPr>
        <xdr:cNvPr id="775" name="直線コネクタ 774">
          <a:extLst>
            <a:ext uri="{FF2B5EF4-FFF2-40B4-BE49-F238E27FC236}">
              <a16:creationId xmlns:a16="http://schemas.microsoft.com/office/drawing/2014/main" id="{B1084BF2-2F1F-4B85-879C-98B34CAD8C9D}"/>
            </a:ext>
          </a:extLst>
        </xdr:cNvPr>
        <xdr:cNvCxnSpPr/>
      </xdr:nvCxnSpPr>
      <xdr:spPr>
        <a:xfrm>
          <a:off x="11541760" y="14091284"/>
          <a:ext cx="80518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113047</xdr:rowOff>
    </xdr:from>
    <xdr:ext cx="405111" cy="259045"/>
    <xdr:sp macro="" textlink="">
      <xdr:nvSpPr>
        <xdr:cNvPr id="776" name="n_1aveValue【消防施設】&#10;有形固定資産減価償却率">
          <a:extLst>
            <a:ext uri="{FF2B5EF4-FFF2-40B4-BE49-F238E27FC236}">
              <a16:creationId xmlns:a16="http://schemas.microsoft.com/office/drawing/2014/main" id="{C83CC8B1-32E0-40C6-A54A-8FA2DA038C1E}"/>
            </a:ext>
          </a:extLst>
        </xdr:cNvPr>
        <xdr:cNvSpPr txBox="1"/>
      </xdr:nvSpPr>
      <xdr:spPr>
        <a:xfrm>
          <a:off x="1373823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777" name="n_2aveValue【消防施設】&#10;有形固定資産減価償却率">
          <a:extLst>
            <a:ext uri="{FF2B5EF4-FFF2-40B4-BE49-F238E27FC236}">
              <a16:creationId xmlns:a16="http://schemas.microsoft.com/office/drawing/2014/main" id="{1009ACCA-ACB6-4DF9-8849-0F57CF783B34}"/>
            </a:ext>
          </a:extLst>
        </xdr:cNvPr>
        <xdr:cNvSpPr txBox="1"/>
      </xdr:nvSpPr>
      <xdr:spPr>
        <a:xfrm>
          <a:off x="1295718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52088</xdr:rowOff>
    </xdr:from>
    <xdr:ext cx="405111" cy="259045"/>
    <xdr:sp macro="" textlink="">
      <xdr:nvSpPr>
        <xdr:cNvPr id="778" name="n_3aveValue【消防施設】&#10;有形固定資産減価償却率">
          <a:extLst>
            <a:ext uri="{FF2B5EF4-FFF2-40B4-BE49-F238E27FC236}">
              <a16:creationId xmlns:a16="http://schemas.microsoft.com/office/drawing/2014/main" id="{8FCB48FB-C901-48D8-8CAE-B038DBD9F76C}"/>
            </a:ext>
          </a:extLst>
        </xdr:cNvPr>
        <xdr:cNvSpPr txBox="1"/>
      </xdr:nvSpPr>
      <xdr:spPr>
        <a:xfrm>
          <a:off x="12171054" y="13771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61613</xdr:rowOff>
    </xdr:from>
    <xdr:ext cx="405111" cy="259045"/>
    <xdr:sp macro="" textlink="">
      <xdr:nvSpPr>
        <xdr:cNvPr id="779" name="n_4aveValue【消防施設】&#10;有形固定資産減価償却率">
          <a:extLst>
            <a:ext uri="{FF2B5EF4-FFF2-40B4-BE49-F238E27FC236}">
              <a16:creationId xmlns:a16="http://schemas.microsoft.com/office/drawing/2014/main" id="{6A8DCB5B-2ED2-4644-9A83-6C63F011FEAE}"/>
            </a:ext>
          </a:extLst>
        </xdr:cNvPr>
        <xdr:cNvSpPr txBox="1"/>
      </xdr:nvSpPr>
      <xdr:spPr>
        <a:xfrm>
          <a:off x="11354444" y="13773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108602</xdr:rowOff>
    </xdr:from>
    <xdr:ext cx="405111" cy="259045"/>
    <xdr:sp macro="" textlink="">
      <xdr:nvSpPr>
        <xdr:cNvPr id="780" name="n_1mainValue【消防施設】&#10;有形固定資産減価償却率">
          <a:extLst>
            <a:ext uri="{FF2B5EF4-FFF2-40B4-BE49-F238E27FC236}">
              <a16:creationId xmlns:a16="http://schemas.microsoft.com/office/drawing/2014/main" id="{6A29F49A-68E9-44C4-84D2-42E2D3C69A13}"/>
            </a:ext>
          </a:extLst>
        </xdr:cNvPr>
        <xdr:cNvSpPr txBox="1"/>
      </xdr:nvSpPr>
      <xdr:spPr>
        <a:xfrm>
          <a:off x="13738234" y="1416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62882</xdr:rowOff>
    </xdr:from>
    <xdr:ext cx="405111" cy="259045"/>
    <xdr:sp macro="" textlink="">
      <xdr:nvSpPr>
        <xdr:cNvPr id="781" name="n_2mainValue【消防施設】&#10;有形固定資産減価償却率">
          <a:extLst>
            <a:ext uri="{FF2B5EF4-FFF2-40B4-BE49-F238E27FC236}">
              <a16:creationId xmlns:a16="http://schemas.microsoft.com/office/drawing/2014/main" id="{453B1AF2-047B-4B9B-B1DC-06D6C39097CF}"/>
            </a:ext>
          </a:extLst>
        </xdr:cNvPr>
        <xdr:cNvSpPr txBox="1"/>
      </xdr:nvSpPr>
      <xdr:spPr>
        <a:xfrm>
          <a:off x="1295718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112413</xdr:rowOff>
    </xdr:from>
    <xdr:ext cx="405111" cy="259045"/>
    <xdr:sp macro="" textlink="">
      <xdr:nvSpPr>
        <xdr:cNvPr id="782" name="n_3mainValue【消防施設】&#10;有形固定資産減価償却率">
          <a:extLst>
            <a:ext uri="{FF2B5EF4-FFF2-40B4-BE49-F238E27FC236}">
              <a16:creationId xmlns:a16="http://schemas.microsoft.com/office/drawing/2014/main" id="{3A13A09B-C02E-45CF-BB0C-C6093C1B9B98}"/>
            </a:ext>
          </a:extLst>
        </xdr:cNvPr>
        <xdr:cNvSpPr txBox="1"/>
      </xdr:nvSpPr>
      <xdr:spPr>
        <a:xfrm>
          <a:off x="1217105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76216</xdr:rowOff>
    </xdr:from>
    <xdr:ext cx="405111" cy="259045"/>
    <xdr:sp macro="" textlink="">
      <xdr:nvSpPr>
        <xdr:cNvPr id="783" name="n_4mainValue【消防施設】&#10;有形固定資産減価償却率">
          <a:extLst>
            <a:ext uri="{FF2B5EF4-FFF2-40B4-BE49-F238E27FC236}">
              <a16:creationId xmlns:a16="http://schemas.microsoft.com/office/drawing/2014/main" id="{2F4867B1-3B8A-45D4-91F4-1F192EEA8DE3}"/>
            </a:ext>
          </a:extLst>
        </xdr:cNvPr>
        <xdr:cNvSpPr txBox="1"/>
      </xdr:nvSpPr>
      <xdr:spPr>
        <a:xfrm>
          <a:off x="113544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B1B72D18-86D9-4482-B1D5-FF8194739614}"/>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4EDAD5A-C450-4B63-83F3-D646420C4E07}"/>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F32A44AD-7695-4D7E-9A0B-DED5057DE4A9}"/>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8CC88BDB-3B25-4200-920C-431FA356F23C}"/>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1150AFFF-1773-4949-892F-E10134BC2373}"/>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98523462-F58B-4891-9F4C-827F7F2C9EE8}"/>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99E28D08-3E19-4F6F-96DB-A7126098137B}"/>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734062EB-D451-464A-AEA5-C1BD3C40BACB}"/>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535E8D0C-0E69-441B-B62C-962510836818}"/>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419F7E6E-5263-4525-A4D9-0470EC643CBD}"/>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C2B6F74C-BC03-4ABF-B497-516485F27F6F}"/>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B7F700A6-DEB9-4407-9B18-902C94311C12}"/>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2B04BCC2-EE62-44B4-B516-3DF4CA097673}"/>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D8C7610E-58C5-48E2-B9D3-9F67C30B6950}"/>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576FA755-7100-4913-BD4B-70BB9B33ED19}"/>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67AC4F19-2FE7-4030-810E-59FFB7CD3B3D}"/>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3C1B9E47-F03A-411D-B3D6-77F3189D3930}"/>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747DC281-EA85-4B28-8A6F-656ED20BCC67}"/>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A3973033-AF7E-4D3B-9252-BD383B824ED1}"/>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2F3D1BD9-95A7-4C05-A6F3-0D593A92E6BD}"/>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2E8CD36-CDF9-45B5-AE1A-76C6A97261C9}"/>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8D7C21AA-F169-457E-BCC3-B999CF45B146}"/>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E1A15024-D5D1-47CC-8247-9EAD37FE11EA}"/>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19710ED6-1545-4591-987A-9F9B4051DBDC}"/>
            </a:ext>
          </a:extLst>
        </xdr:cNvPr>
        <xdr:cNvCxnSpPr/>
      </xdr:nvCxnSpPr>
      <xdr:spPr>
        <a:xfrm flipV="1">
          <a:off x="19947254" y="1332420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3E483C84-A779-4D2E-B668-7C0313D399EE}"/>
            </a:ext>
          </a:extLst>
        </xdr:cNvPr>
        <xdr:cNvSpPr txBox="1"/>
      </xdr:nvSpPr>
      <xdr:spPr>
        <a:xfrm>
          <a:off x="19985990" y="14810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2AD97CB0-E982-46D7-983C-C3C5729407AF}"/>
            </a:ext>
          </a:extLst>
        </xdr:cNvPr>
        <xdr:cNvCxnSpPr/>
      </xdr:nvCxnSpPr>
      <xdr:spPr>
        <a:xfrm>
          <a:off x="19885660" y="148043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A8BD64BA-B272-48FC-BF04-1545077FE17A}"/>
            </a:ext>
          </a:extLst>
        </xdr:cNvPr>
        <xdr:cNvSpPr txBox="1"/>
      </xdr:nvSpPr>
      <xdr:spPr>
        <a:xfrm>
          <a:off x="19985990" y="1309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FF12ECA9-9380-4B51-B5D7-69823BA86469}"/>
            </a:ext>
          </a:extLst>
        </xdr:cNvPr>
        <xdr:cNvCxnSpPr/>
      </xdr:nvCxnSpPr>
      <xdr:spPr>
        <a:xfrm>
          <a:off x="19885660" y="133242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812" name="【消防施設】&#10;一人当たり面積平均値テキスト">
          <a:extLst>
            <a:ext uri="{FF2B5EF4-FFF2-40B4-BE49-F238E27FC236}">
              <a16:creationId xmlns:a16="http://schemas.microsoft.com/office/drawing/2014/main" id="{07455709-D6C4-4229-B49E-321E7FDBC58E}"/>
            </a:ext>
          </a:extLst>
        </xdr:cNvPr>
        <xdr:cNvSpPr txBox="1"/>
      </xdr:nvSpPr>
      <xdr:spPr>
        <a:xfrm>
          <a:off x="19985990" y="14325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EA383D9A-DB2B-4A1E-9EDA-311D5D8FDFD7}"/>
            </a:ext>
          </a:extLst>
        </xdr:cNvPr>
        <xdr:cNvSpPr/>
      </xdr:nvSpPr>
      <xdr:spPr>
        <a:xfrm>
          <a:off x="19904710" y="143529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B29B10F0-5FA0-4EB5-A680-6E6C674DEC26}"/>
            </a:ext>
          </a:extLst>
        </xdr:cNvPr>
        <xdr:cNvSpPr/>
      </xdr:nvSpPr>
      <xdr:spPr>
        <a:xfrm>
          <a:off x="19161760" y="143598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8C2A17E6-CE43-4D6B-9900-A95F0B5265BD}"/>
            </a:ext>
          </a:extLst>
        </xdr:cNvPr>
        <xdr:cNvSpPr/>
      </xdr:nvSpPr>
      <xdr:spPr>
        <a:xfrm>
          <a:off x="18345150" y="1435989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D5E64166-E51D-4049-8B02-407A4D8CA8FA}"/>
            </a:ext>
          </a:extLst>
        </xdr:cNvPr>
        <xdr:cNvSpPr/>
      </xdr:nvSpPr>
      <xdr:spPr>
        <a:xfrm>
          <a:off x="17547590" y="143529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7" name="フローチャート: 判断 816">
          <a:extLst>
            <a:ext uri="{FF2B5EF4-FFF2-40B4-BE49-F238E27FC236}">
              <a16:creationId xmlns:a16="http://schemas.microsoft.com/office/drawing/2014/main" id="{6FAE133F-9B6B-44DC-B4F9-D52FB00E80BB}"/>
            </a:ext>
          </a:extLst>
        </xdr:cNvPr>
        <xdr:cNvSpPr/>
      </xdr:nvSpPr>
      <xdr:spPr>
        <a:xfrm>
          <a:off x="16761460" y="1428369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2F968DDB-07C4-412A-9927-7E4448DD750C}"/>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2740E7C7-E1BA-4D5A-98DB-35842BAB0447}"/>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6D897219-8FC5-44EB-878F-B5D862B0F5C3}"/>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AC6A6264-92E5-4D82-ACCE-19ADF2C760DD}"/>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FE9BAB9-2B3B-4BDD-8D26-D4A88FF77C38}"/>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95250</xdr:rowOff>
    </xdr:from>
    <xdr:to>
      <xdr:col>116</xdr:col>
      <xdr:colOff>114300</xdr:colOff>
      <xdr:row>84</xdr:row>
      <xdr:rowOff>25400</xdr:rowOff>
    </xdr:to>
    <xdr:sp macro="" textlink="">
      <xdr:nvSpPr>
        <xdr:cNvPr id="823" name="楕円 822">
          <a:extLst>
            <a:ext uri="{FF2B5EF4-FFF2-40B4-BE49-F238E27FC236}">
              <a16:creationId xmlns:a16="http://schemas.microsoft.com/office/drawing/2014/main" id="{C1CFAD2C-EBD8-459C-8605-E02EE33F4CF0}"/>
            </a:ext>
          </a:extLst>
        </xdr:cNvPr>
        <xdr:cNvSpPr/>
      </xdr:nvSpPr>
      <xdr:spPr>
        <a:xfrm>
          <a:off x="19904710" y="1432179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118127</xdr:rowOff>
    </xdr:from>
    <xdr:ext cx="469744" cy="259045"/>
    <xdr:sp macro="" textlink="">
      <xdr:nvSpPr>
        <xdr:cNvPr id="824" name="【消防施設】&#10;一人当たり面積該当値テキスト">
          <a:extLst>
            <a:ext uri="{FF2B5EF4-FFF2-40B4-BE49-F238E27FC236}">
              <a16:creationId xmlns:a16="http://schemas.microsoft.com/office/drawing/2014/main" id="{001AE9DD-0B5E-4097-9797-8E9448E8015D}"/>
            </a:ext>
          </a:extLst>
        </xdr:cNvPr>
        <xdr:cNvSpPr txBox="1"/>
      </xdr:nvSpPr>
      <xdr:spPr>
        <a:xfrm>
          <a:off x="19985990" y="1417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95250</xdr:rowOff>
    </xdr:from>
    <xdr:to>
      <xdr:col>112</xdr:col>
      <xdr:colOff>38100</xdr:colOff>
      <xdr:row>84</xdr:row>
      <xdr:rowOff>25400</xdr:rowOff>
    </xdr:to>
    <xdr:sp macro="" textlink="">
      <xdr:nvSpPr>
        <xdr:cNvPr id="825" name="楕円 824">
          <a:extLst>
            <a:ext uri="{FF2B5EF4-FFF2-40B4-BE49-F238E27FC236}">
              <a16:creationId xmlns:a16="http://schemas.microsoft.com/office/drawing/2014/main" id="{EA62DC9E-5AA5-4165-9E97-B12D3DAA7150}"/>
            </a:ext>
          </a:extLst>
        </xdr:cNvPr>
        <xdr:cNvSpPr/>
      </xdr:nvSpPr>
      <xdr:spPr>
        <a:xfrm>
          <a:off x="19161760" y="143217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146050</xdr:rowOff>
    </xdr:from>
    <xdr:to>
      <xdr:col>116</xdr:col>
      <xdr:colOff>63500</xdr:colOff>
      <xdr:row>83</xdr:row>
      <xdr:rowOff>146050</xdr:rowOff>
    </xdr:to>
    <xdr:cxnSp macro="">
      <xdr:nvCxnSpPr>
        <xdr:cNvPr id="826" name="直線コネクタ 825">
          <a:extLst>
            <a:ext uri="{FF2B5EF4-FFF2-40B4-BE49-F238E27FC236}">
              <a16:creationId xmlns:a16="http://schemas.microsoft.com/office/drawing/2014/main" id="{D4E9DA40-A16A-4F8F-85B1-D57E2E0E6FA4}"/>
            </a:ext>
          </a:extLst>
        </xdr:cNvPr>
        <xdr:cNvCxnSpPr/>
      </xdr:nvCxnSpPr>
      <xdr:spPr>
        <a:xfrm>
          <a:off x="19204940" y="1437449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95250</xdr:rowOff>
    </xdr:from>
    <xdr:to>
      <xdr:col>107</xdr:col>
      <xdr:colOff>101600</xdr:colOff>
      <xdr:row>84</xdr:row>
      <xdr:rowOff>25400</xdr:rowOff>
    </xdr:to>
    <xdr:sp macro="" textlink="">
      <xdr:nvSpPr>
        <xdr:cNvPr id="827" name="楕円 826">
          <a:extLst>
            <a:ext uri="{FF2B5EF4-FFF2-40B4-BE49-F238E27FC236}">
              <a16:creationId xmlns:a16="http://schemas.microsoft.com/office/drawing/2014/main" id="{11F98E9B-FDA3-4CE2-A059-B3159AE67906}"/>
            </a:ext>
          </a:extLst>
        </xdr:cNvPr>
        <xdr:cNvSpPr/>
      </xdr:nvSpPr>
      <xdr:spPr>
        <a:xfrm>
          <a:off x="18345150" y="1432179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146050</xdr:rowOff>
    </xdr:from>
    <xdr:to>
      <xdr:col>111</xdr:col>
      <xdr:colOff>177800</xdr:colOff>
      <xdr:row>83</xdr:row>
      <xdr:rowOff>146050</xdr:rowOff>
    </xdr:to>
    <xdr:cxnSp macro="">
      <xdr:nvCxnSpPr>
        <xdr:cNvPr id="828" name="直線コネクタ 827">
          <a:extLst>
            <a:ext uri="{FF2B5EF4-FFF2-40B4-BE49-F238E27FC236}">
              <a16:creationId xmlns:a16="http://schemas.microsoft.com/office/drawing/2014/main" id="{0CF90D6F-6EAD-4027-B396-182B0326CDED}"/>
            </a:ext>
          </a:extLst>
        </xdr:cNvPr>
        <xdr:cNvCxnSpPr/>
      </xdr:nvCxnSpPr>
      <xdr:spPr>
        <a:xfrm>
          <a:off x="18399760" y="1437449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107950</xdr:rowOff>
    </xdr:from>
    <xdr:to>
      <xdr:col>102</xdr:col>
      <xdr:colOff>165100</xdr:colOff>
      <xdr:row>84</xdr:row>
      <xdr:rowOff>38100</xdr:rowOff>
    </xdr:to>
    <xdr:sp macro="" textlink="">
      <xdr:nvSpPr>
        <xdr:cNvPr id="829" name="楕円 828">
          <a:extLst>
            <a:ext uri="{FF2B5EF4-FFF2-40B4-BE49-F238E27FC236}">
              <a16:creationId xmlns:a16="http://schemas.microsoft.com/office/drawing/2014/main" id="{5F7B5AC2-8638-42CD-92EC-74DE7E235037}"/>
            </a:ext>
          </a:extLst>
        </xdr:cNvPr>
        <xdr:cNvSpPr/>
      </xdr:nvSpPr>
      <xdr:spPr>
        <a:xfrm>
          <a:off x="17547590" y="1433639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146050</xdr:rowOff>
    </xdr:from>
    <xdr:to>
      <xdr:col>107</xdr:col>
      <xdr:colOff>50800</xdr:colOff>
      <xdr:row>83</xdr:row>
      <xdr:rowOff>158750</xdr:rowOff>
    </xdr:to>
    <xdr:cxnSp macro="">
      <xdr:nvCxnSpPr>
        <xdr:cNvPr id="830" name="直線コネクタ 829">
          <a:extLst>
            <a:ext uri="{FF2B5EF4-FFF2-40B4-BE49-F238E27FC236}">
              <a16:creationId xmlns:a16="http://schemas.microsoft.com/office/drawing/2014/main" id="{788B22B5-0D55-451B-9EFC-D4217397B92B}"/>
            </a:ext>
          </a:extLst>
        </xdr:cNvPr>
        <xdr:cNvCxnSpPr/>
      </xdr:nvCxnSpPr>
      <xdr:spPr>
        <a:xfrm flipV="1">
          <a:off x="17602200" y="14374495"/>
          <a:ext cx="79756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95250</xdr:rowOff>
    </xdr:from>
    <xdr:to>
      <xdr:col>98</xdr:col>
      <xdr:colOff>38100</xdr:colOff>
      <xdr:row>84</xdr:row>
      <xdr:rowOff>25400</xdr:rowOff>
    </xdr:to>
    <xdr:sp macro="" textlink="">
      <xdr:nvSpPr>
        <xdr:cNvPr id="831" name="楕円 830">
          <a:extLst>
            <a:ext uri="{FF2B5EF4-FFF2-40B4-BE49-F238E27FC236}">
              <a16:creationId xmlns:a16="http://schemas.microsoft.com/office/drawing/2014/main" id="{BCB2DF23-7006-420A-B469-66365D002BFE}"/>
            </a:ext>
          </a:extLst>
        </xdr:cNvPr>
        <xdr:cNvSpPr/>
      </xdr:nvSpPr>
      <xdr:spPr>
        <a:xfrm>
          <a:off x="16761460" y="143217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146050</xdr:rowOff>
    </xdr:from>
    <xdr:to>
      <xdr:col>102</xdr:col>
      <xdr:colOff>114300</xdr:colOff>
      <xdr:row>83</xdr:row>
      <xdr:rowOff>158750</xdr:rowOff>
    </xdr:to>
    <xdr:cxnSp macro="">
      <xdr:nvCxnSpPr>
        <xdr:cNvPr id="832" name="直線コネクタ 831">
          <a:extLst>
            <a:ext uri="{FF2B5EF4-FFF2-40B4-BE49-F238E27FC236}">
              <a16:creationId xmlns:a16="http://schemas.microsoft.com/office/drawing/2014/main" id="{689F00FC-2909-4A85-B4AB-879C9C238BF4}"/>
            </a:ext>
          </a:extLst>
        </xdr:cNvPr>
        <xdr:cNvCxnSpPr/>
      </xdr:nvCxnSpPr>
      <xdr:spPr>
        <a:xfrm>
          <a:off x="16804640" y="14374495"/>
          <a:ext cx="79756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54627</xdr:rowOff>
    </xdr:from>
    <xdr:ext cx="469744" cy="259045"/>
    <xdr:sp macro="" textlink="">
      <xdr:nvSpPr>
        <xdr:cNvPr id="833" name="n_1aveValue【消防施設】&#10;一人当たり面積">
          <a:extLst>
            <a:ext uri="{FF2B5EF4-FFF2-40B4-BE49-F238E27FC236}">
              <a16:creationId xmlns:a16="http://schemas.microsoft.com/office/drawing/2014/main" id="{61436B8E-4D7E-43BD-997C-CE69CF86EA50}"/>
            </a:ext>
          </a:extLst>
        </xdr:cNvPr>
        <xdr:cNvSpPr txBox="1"/>
      </xdr:nvSpPr>
      <xdr:spPr>
        <a:xfrm>
          <a:off x="18982132" y="14460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54627</xdr:rowOff>
    </xdr:from>
    <xdr:ext cx="469744" cy="259045"/>
    <xdr:sp macro="" textlink="">
      <xdr:nvSpPr>
        <xdr:cNvPr id="834" name="n_2aveValue【消防施設】&#10;一人当たり面積">
          <a:extLst>
            <a:ext uri="{FF2B5EF4-FFF2-40B4-BE49-F238E27FC236}">
              <a16:creationId xmlns:a16="http://schemas.microsoft.com/office/drawing/2014/main" id="{0B561927-F17A-430A-986C-625D83C44442}"/>
            </a:ext>
          </a:extLst>
        </xdr:cNvPr>
        <xdr:cNvSpPr txBox="1"/>
      </xdr:nvSpPr>
      <xdr:spPr>
        <a:xfrm>
          <a:off x="18182032" y="14460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835" name="n_3aveValue【消防施設】&#10;一人当たり面積">
          <a:extLst>
            <a:ext uri="{FF2B5EF4-FFF2-40B4-BE49-F238E27FC236}">
              <a16:creationId xmlns:a16="http://schemas.microsoft.com/office/drawing/2014/main" id="{822062B6-F4CF-4748-AD9D-173C0F5491D2}"/>
            </a:ext>
          </a:extLst>
        </xdr:cNvPr>
        <xdr:cNvSpPr txBox="1"/>
      </xdr:nvSpPr>
      <xdr:spPr>
        <a:xfrm>
          <a:off x="17384472" y="14445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836" name="n_4aveValue【消防施設】&#10;一人当たり面積">
          <a:extLst>
            <a:ext uri="{FF2B5EF4-FFF2-40B4-BE49-F238E27FC236}">
              <a16:creationId xmlns:a16="http://schemas.microsoft.com/office/drawing/2014/main" id="{198BE367-B81F-4271-8748-9716960C35F4}"/>
            </a:ext>
          </a:extLst>
        </xdr:cNvPr>
        <xdr:cNvSpPr txBox="1"/>
      </xdr:nvSpPr>
      <xdr:spPr>
        <a:xfrm>
          <a:off x="16588817" y="1406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41927</xdr:rowOff>
    </xdr:from>
    <xdr:ext cx="469744" cy="259045"/>
    <xdr:sp macro="" textlink="">
      <xdr:nvSpPr>
        <xdr:cNvPr id="837" name="n_1mainValue【消防施設】&#10;一人当たり面積">
          <a:extLst>
            <a:ext uri="{FF2B5EF4-FFF2-40B4-BE49-F238E27FC236}">
              <a16:creationId xmlns:a16="http://schemas.microsoft.com/office/drawing/2014/main" id="{4E5C092B-799F-457E-82DA-9257D5C1A471}"/>
            </a:ext>
          </a:extLst>
        </xdr:cNvPr>
        <xdr:cNvSpPr txBox="1"/>
      </xdr:nvSpPr>
      <xdr:spPr>
        <a:xfrm>
          <a:off x="18982132" y="1410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41927</xdr:rowOff>
    </xdr:from>
    <xdr:ext cx="469744" cy="259045"/>
    <xdr:sp macro="" textlink="">
      <xdr:nvSpPr>
        <xdr:cNvPr id="838" name="n_2mainValue【消防施設】&#10;一人当たり面積">
          <a:extLst>
            <a:ext uri="{FF2B5EF4-FFF2-40B4-BE49-F238E27FC236}">
              <a16:creationId xmlns:a16="http://schemas.microsoft.com/office/drawing/2014/main" id="{135C7FE4-AA8D-4974-9CFE-91829D5DBE09}"/>
            </a:ext>
          </a:extLst>
        </xdr:cNvPr>
        <xdr:cNvSpPr txBox="1"/>
      </xdr:nvSpPr>
      <xdr:spPr>
        <a:xfrm>
          <a:off x="18182032" y="1410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54627</xdr:rowOff>
    </xdr:from>
    <xdr:ext cx="469744" cy="259045"/>
    <xdr:sp macro="" textlink="">
      <xdr:nvSpPr>
        <xdr:cNvPr id="839" name="n_3mainValue【消防施設】&#10;一人当たり面積">
          <a:extLst>
            <a:ext uri="{FF2B5EF4-FFF2-40B4-BE49-F238E27FC236}">
              <a16:creationId xmlns:a16="http://schemas.microsoft.com/office/drawing/2014/main" id="{03A0636F-0502-4DE7-8AB0-E6501116FCA6}"/>
            </a:ext>
          </a:extLst>
        </xdr:cNvPr>
        <xdr:cNvSpPr txBox="1"/>
      </xdr:nvSpPr>
      <xdr:spPr>
        <a:xfrm>
          <a:off x="17384472" y="1411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16527</xdr:rowOff>
    </xdr:from>
    <xdr:ext cx="469744" cy="259045"/>
    <xdr:sp macro="" textlink="">
      <xdr:nvSpPr>
        <xdr:cNvPr id="840" name="n_4mainValue【消防施設】&#10;一人当たり面積">
          <a:extLst>
            <a:ext uri="{FF2B5EF4-FFF2-40B4-BE49-F238E27FC236}">
              <a16:creationId xmlns:a16="http://schemas.microsoft.com/office/drawing/2014/main" id="{C13744A1-C2D0-431B-B5AE-67B1D0029357}"/>
            </a:ext>
          </a:extLst>
        </xdr:cNvPr>
        <xdr:cNvSpPr txBox="1"/>
      </xdr:nvSpPr>
      <xdr:spPr>
        <a:xfrm>
          <a:off x="16588817" y="1442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F6159798-25DC-4686-9613-4270C9818F26}"/>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25352FC2-7BFD-4E5F-ACBA-5099D157DC1D}"/>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4B094948-1093-424D-BC5D-8703D4799766}"/>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A963B52A-5BFB-4037-B52C-CEECBEBBC848}"/>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F92233F3-F31B-4DF8-BDD8-3737722F8660}"/>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969B1A5D-1BD7-4576-B061-3C3EC10426F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9CB61776-88E6-4C5D-BFB3-B70A682562E5}"/>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4D68F5D4-DC4B-4DB3-AAFA-EF350EAD0A8E}"/>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50641176-9A1C-4ED5-B715-49473C591183}"/>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E17B1887-7589-4030-8F55-BEFADAE84590}"/>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8EED5E3F-7158-489C-9770-47A2132D2463}"/>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AB5A0668-0C8A-4BA9-B36D-A5FC985D1B1B}"/>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98CB71BE-9D5B-46FF-ACDE-9A3DA14E122B}"/>
            </a:ext>
          </a:extLst>
        </xdr:cNvPr>
        <xdr:cNvSpPr txBox="1"/>
      </xdr:nvSpPr>
      <xdr:spPr>
        <a:xfrm>
          <a:off x="10842791" y="18528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777EC40E-3502-4988-8916-52AA164B8EE8}"/>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9DEA259D-BBD6-41D8-847A-3D5697879B3D}"/>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0F2FAA25-F96F-44EA-89B6-8A22030F4304}"/>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50213D18-1E33-486F-84C4-9189FAF22CF4}"/>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381DC816-8345-44ED-9B5E-5437BC4FD60D}"/>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91136ADA-4B88-4F9A-86BE-26DE3BA6A81A}"/>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6D96D10E-F1AC-4586-8CA1-116DA159C168}"/>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833D2C7A-AF19-420D-98D8-CA89A24DF0D1}"/>
            </a:ext>
          </a:extLst>
        </xdr:cNvPr>
        <xdr:cNvSpPr txBox="1"/>
      </xdr:nvSpPr>
      <xdr:spPr>
        <a:xfrm>
          <a:off x="10905006" y="1700087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B01AA012-EC6A-4B4D-AC16-C5427353D030}"/>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3B674D4A-C6B8-480B-B4A9-45B5446E2ECC}"/>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FD872D3F-2BEB-46AA-B68D-250848FD809C}"/>
            </a:ext>
          </a:extLst>
        </xdr:cNvPr>
        <xdr:cNvCxnSpPr/>
      </xdr:nvCxnSpPr>
      <xdr:spPr>
        <a:xfrm flipV="1">
          <a:off x="14703424" y="17379315"/>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DC6AF355-06D6-4658-8A71-ADC2FE20F953}"/>
            </a:ext>
          </a:extLst>
        </xdr:cNvPr>
        <xdr:cNvSpPr txBox="1"/>
      </xdr:nvSpPr>
      <xdr:spPr>
        <a:xfrm>
          <a:off x="14742160" y="1876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7D83E776-673E-417E-8251-6C7C1C80DFC5}"/>
            </a:ext>
          </a:extLst>
        </xdr:cNvPr>
        <xdr:cNvCxnSpPr/>
      </xdr:nvCxnSpPr>
      <xdr:spPr>
        <a:xfrm>
          <a:off x="14611350" y="187566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54CF28E4-B65C-478F-9490-9776DE6DDFE9}"/>
            </a:ext>
          </a:extLst>
        </xdr:cNvPr>
        <xdr:cNvSpPr txBox="1"/>
      </xdr:nvSpPr>
      <xdr:spPr>
        <a:xfrm>
          <a:off x="14742160" y="1716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13FB9AD2-FB5D-4DC2-AA1A-F9AA94F5221B}"/>
            </a:ext>
          </a:extLst>
        </xdr:cNvPr>
        <xdr:cNvCxnSpPr/>
      </xdr:nvCxnSpPr>
      <xdr:spPr>
        <a:xfrm>
          <a:off x="14611350" y="173793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83838</xdr:rowOff>
    </xdr:from>
    <xdr:ext cx="405111" cy="259045"/>
    <xdr:sp macro="" textlink="">
      <xdr:nvSpPr>
        <xdr:cNvPr id="869" name="【庁舎】&#10;有形固定資産減価償却率平均値テキスト">
          <a:extLst>
            <a:ext uri="{FF2B5EF4-FFF2-40B4-BE49-F238E27FC236}">
              <a16:creationId xmlns:a16="http://schemas.microsoft.com/office/drawing/2014/main" id="{0F26BB8B-C044-431B-8E4D-918CD8C4F3F1}"/>
            </a:ext>
          </a:extLst>
        </xdr:cNvPr>
        <xdr:cNvSpPr txBox="1"/>
      </xdr:nvSpPr>
      <xdr:spPr>
        <a:xfrm>
          <a:off x="14742160" y="17916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8B60B03F-D8B0-4EE9-91C0-E9A03BAD2D75}"/>
            </a:ext>
          </a:extLst>
        </xdr:cNvPr>
        <xdr:cNvSpPr/>
      </xdr:nvSpPr>
      <xdr:spPr>
        <a:xfrm>
          <a:off x="14649450" y="1793430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3215A65F-43EF-426B-9CBE-6AED3132E355}"/>
            </a:ext>
          </a:extLst>
        </xdr:cNvPr>
        <xdr:cNvSpPr/>
      </xdr:nvSpPr>
      <xdr:spPr>
        <a:xfrm>
          <a:off x="13887450" y="179247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C3B373C6-1CF5-4AE7-A534-48B9CD3EED45}"/>
            </a:ext>
          </a:extLst>
        </xdr:cNvPr>
        <xdr:cNvSpPr/>
      </xdr:nvSpPr>
      <xdr:spPr>
        <a:xfrm>
          <a:off x="13089890" y="1795526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3" name="フローチャート: 判断 872">
          <a:extLst>
            <a:ext uri="{FF2B5EF4-FFF2-40B4-BE49-F238E27FC236}">
              <a16:creationId xmlns:a16="http://schemas.microsoft.com/office/drawing/2014/main" id="{C42340D6-66E5-49D6-AFA1-83743FF62320}"/>
            </a:ext>
          </a:extLst>
        </xdr:cNvPr>
        <xdr:cNvSpPr/>
      </xdr:nvSpPr>
      <xdr:spPr>
        <a:xfrm>
          <a:off x="12303760" y="1796288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874" name="フローチャート: 判断 873">
          <a:extLst>
            <a:ext uri="{FF2B5EF4-FFF2-40B4-BE49-F238E27FC236}">
              <a16:creationId xmlns:a16="http://schemas.microsoft.com/office/drawing/2014/main" id="{8D483394-EF37-4297-934E-D6CA6D4736DF}"/>
            </a:ext>
          </a:extLst>
        </xdr:cNvPr>
        <xdr:cNvSpPr/>
      </xdr:nvSpPr>
      <xdr:spPr>
        <a:xfrm>
          <a:off x="11487150" y="180200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57C072D2-DD44-4E47-8A21-0A2D751FD89C}"/>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6C428090-A244-4CC5-8E83-D6211C834135}"/>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BF142752-6FA2-4CA1-80F1-FE10D9C276F4}"/>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9A82C590-4D7F-426D-B817-55CAD2150846}"/>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3D89F325-1614-491C-9B7B-53ED65710FF8}"/>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34925</xdr:rowOff>
    </xdr:from>
    <xdr:to>
      <xdr:col>85</xdr:col>
      <xdr:colOff>177800</xdr:colOff>
      <xdr:row>103</xdr:row>
      <xdr:rowOff>136525</xdr:rowOff>
    </xdr:to>
    <xdr:sp macro="" textlink="">
      <xdr:nvSpPr>
        <xdr:cNvPr id="880" name="楕円 879">
          <a:extLst>
            <a:ext uri="{FF2B5EF4-FFF2-40B4-BE49-F238E27FC236}">
              <a16:creationId xmlns:a16="http://schemas.microsoft.com/office/drawing/2014/main" id="{32625997-8C95-4C1D-9B8B-F4C9676CD772}"/>
            </a:ext>
          </a:extLst>
        </xdr:cNvPr>
        <xdr:cNvSpPr/>
      </xdr:nvSpPr>
      <xdr:spPr>
        <a:xfrm>
          <a:off x="14649450" y="1769427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57802</xdr:rowOff>
    </xdr:from>
    <xdr:ext cx="405111" cy="259045"/>
    <xdr:sp macro="" textlink="">
      <xdr:nvSpPr>
        <xdr:cNvPr id="881" name="【庁舎】&#10;有形固定資産減価償却率該当値テキスト">
          <a:extLst>
            <a:ext uri="{FF2B5EF4-FFF2-40B4-BE49-F238E27FC236}">
              <a16:creationId xmlns:a16="http://schemas.microsoft.com/office/drawing/2014/main" id="{BFE25239-46DC-4323-B85C-A2A66C8E77B3}"/>
            </a:ext>
          </a:extLst>
        </xdr:cNvPr>
        <xdr:cNvSpPr txBox="1"/>
      </xdr:nvSpPr>
      <xdr:spPr>
        <a:xfrm>
          <a:off x="14742160" y="1754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139700</xdr:rowOff>
    </xdr:from>
    <xdr:to>
      <xdr:col>81</xdr:col>
      <xdr:colOff>101600</xdr:colOff>
      <xdr:row>103</xdr:row>
      <xdr:rowOff>69850</xdr:rowOff>
    </xdr:to>
    <xdr:sp macro="" textlink="">
      <xdr:nvSpPr>
        <xdr:cNvPr id="882" name="楕円 881">
          <a:extLst>
            <a:ext uri="{FF2B5EF4-FFF2-40B4-BE49-F238E27FC236}">
              <a16:creationId xmlns:a16="http://schemas.microsoft.com/office/drawing/2014/main" id="{1DADF6AE-B655-4543-8D13-0582FD2CDC54}"/>
            </a:ext>
          </a:extLst>
        </xdr:cNvPr>
        <xdr:cNvSpPr/>
      </xdr:nvSpPr>
      <xdr:spPr>
        <a:xfrm>
          <a:off x="13887450" y="176237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19050</xdr:rowOff>
    </xdr:from>
    <xdr:to>
      <xdr:col>85</xdr:col>
      <xdr:colOff>127000</xdr:colOff>
      <xdr:row>103</xdr:row>
      <xdr:rowOff>85725</xdr:rowOff>
    </xdr:to>
    <xdr:cxnSp macro="">
      <xdr:nvCxnSpPr>
        <xdr:cNvPr id="883" name="直線コネクタ 882">
          <a:extLst>
            <a:ext uri="{FF2B5EF4-FFF2-40B4-BE49-F238E27FC236}">
              <a16:creationId xmlns:a16="http://schemas.microsoft.com/office/drawing/2014/main" id="{93F8F1FF-1453-4FBD-98E5-9CF45EAAE859}"/>
            </a:ext>
          </a:extLst>
        </xdr:cNvPr>
        <xdr:cNvCxnSpPr/>
      </xdr:nvCxnSpPr>
      <xdr:spPr>
        <a:xfrm>
          <a:off x="13942060" y="17674590"/>
          <a:ext cx="762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76836</xdr:rowOff>
    </xdr:from>
    <xdr:to>
      <xdr:col>76</xdr:col>
      <xdr:colOff>165100</xdr:colOff>
      <xdr:row>103</xdr:row>
      <xdr:rowOff>6986</xdr:rowOff>
    </xdr:to>
    <xdr:sp macro="" textlink="">
      <xdr:nvSpPr>
        <xdr:cNvPr id="884" name="楕円 883">
          <a:extLst>
            <a:ext uri="{FF2B5EF4-FFF2-40B4-BE49-F238E27FC236}">
              <a16:creationId xmlns:a16="http://schemas.microsoft.com/office/drawing/2014/main" id="{B52D5B0C-ED42-422F-B898-CA036ADF86E5}"/>
            </a:ext>
          </a:extLst>
        </xdr:cNvPr>
        <xdr:cNvSpPr/>
      </xdr:nvSpPr>
      <xdr:spPr>
        <a:xfrm>
          <a:off x="13089890" y="1756473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127636</xdr:rowOff>
    </xdr:from>
    <xdr:to>
      <xdr:col>81</xdr:col>
      <xdr:colOff>50800</xdr:colOff>
      <xdr:row>103</xdr:row>
      <xdr:rowOff>19050</xdr:rowOff>
    </xdr:to>
    <xdr:cxnSp macro="">
      <xdr:nvCxnSpPr>
        <xdr:cNvPr id="885" name="直線コネクタ 884">
          <a:extLst>
            <a:ext uri="{FF2B5EF4-FFF2-40B4-BE49-F238E27FC236}">
              <a16:creationId xmlns:a16="http://schemas.microsoft.com/office/drawing/2014/main" id="{C03CE60B-73D9-4B9E-93BD-92777A05170F}"/>
            </a:ext>
          </a:extLst>
        </xdr:cNvPr>
        <xdr:cNvCxnSpPr/>
      </xdr:nvCxnSpPr>
      <xdr:spPr>
        <a:xfrm>
          <a:off x="13144500" y="17619346"/>
          <a:ext cx="79756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48261</xdr:rowOff>
    </xdr:from>
    <xdr:to>
      <xdr:col>72</xdr:col>
      <xdr:colOff>38100</xdr:colOff>
      <xdr:row>102</xdr:row>
      <xdr:rowOff>149861</xdr:rowOff>
    </xdr:to>
    <xdr:sp macro="" textlink="">
      <xdr:nvSpPr>
        <xdr:cNvPr id="886" name="楕円 885">
          <a:extLst>
            <a:ext uri="{FF2B5EF4-FFF2-40B4-BE49-F238E27FC236}">
              <a16:creationId xmlns:a16="http://schemas.microsoft.com/office/drawing/2014/main" id="{16F6C57B-A2E0-4A85-B370-A1C92D2B3017}"/>
            </a:ext>
          </a:extLst>
        </xdr:cNvPr>
        <xdr:cNvSpPr/>
      </xdr:nvSpPr>
      <xdr:spPr>
        <a:xfrm>
          <a:off x="12303760" y="175380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99061</xdr:rowOff>
    </xdr:from>
    <xdr:to>
      <xdr:col>76</xdr:col>
      <xdr:colOff>114300</xdr:colOff>
      <xdr:row>102</xdr:row>
      <xdr:rowOff>127636</xdr:rowOff>
    </xdr:to>
    <xdr:cxnSp macro="">
      <xdr:nvCxnSpPr>
        <xdr:cNvPr id="887" name="直線コネクタ 886">
          <a:extLst>
            <a:ext uri="{FF2B5EF4-FFF2-40B4-BE49-F238E27FC236}">
              <a16:creationId xmlns:a16="http://schemas.microsoft.com/office/drawing/2014/main" id="{E3DD3023-8988-4344-A463-0A27D1458976}"/>
            </a:ext>
          </a:extLst>
        </xdr:cNvPr>
        <xdr:cNvCxnSpPr/>
      </xdr:nvCxnSpPr>
      <xdr:spPr>
        <a:xfrm>
          <a:off x="12346940" y="17583151"/>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4445</xdr:rowOff>
    </xdr:from>
    <xdr:to>
      <xdr:col>67</xdr:col>
      <xdr:colOff>101600</xdr:colOff>
      <xdr:row>102</xdr:row>
      <xdr:rowOff>106045</xdr:rowOff>
    </xdr:to>
    <xdr:sp macro="" textlink="">
      <xdr:nvSpPr>
        <xdr:cNvPr id="888" name="楕円 887">
          <a:extLst>
            <a:ext uri="{FF2B5EF4-FFF2-40B4-BE49-F238E27FC236}">
              <a16:creationId xmlns:a16="http://schemas.microsoft.com/office/drawing/2014/main" id="{00D15679-F0B6-42A1-B2AF-9D8C0DEC6093}"/>
            </a:ext>
          </a:extLst>
        </xdr:cNvPr>
        <xdr:cNvSpPr/>
      </xdr:nvSpPr>
      <xdr:spPr>
        <a:xfrm>
          <a:off x="11487150" y="1749425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55245</xdr:rowOff>
    </xdr:from>
    <xdr:to>
      <xdr:col>71</xdr:col>
      <xdr:colOff>177800</xdr:colOff>
      <xdr:row>102</xdr:row>
      <xdr:rowOff>99061</xdr:rowOff>
    </xdr:to>
    <xdr:cxnSp macro="">
      <xdr:nvCxnSpPr>
        <xdr:cNvPr id="889" name="直線コネクタ 888">
          <a:extLst>
            <a:ext uri="{FF2B5EF4-FFF2-40B4-BE49-F238E27FC236}">
              <a16:creationId xmlns:a16="http://schemas.microsoft.com/office/drawing/2014/main" id="{B10F4165-B7CA-4176-8E10-091B833D5DD7}"/>
            </a:ext>
          </a:extLst>
        </xdr:cNvPr>
        <xdr:cNvCxnSpPr/>
      </xdr:nvCxnSpPr>
      <xdr:spPr>
        <a:xfrm>
          <a:off x="11541760" y="17546955"/>
          <a:ext cx="80518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19066</xdr:rowOff>
    </xdr:from>
    <xdr:ext cx="405111" cy="259045"/>
    <xdr:sp macro="" textlink="">
      <xdr:nvSpPr>
        <xdr:cNvPr id="890" name="n_1aveValue【庁舎】&#10;有形固定資産減価償却率">
          <a:extLst>
            <a:ext uri="{FF2B5EF4-FFF2-40B4-BE49-F238E27FC236}">
              <a16:creationId xmlns:a16="http://schemas.microsoft.com/office/drawing/2014/main" id="{D981C670-4971-4F86-8F62-D39D9C71D0DA}"/>
            </a:ext>
          </a:extLst>
        </xdr:cNvPr>
        <xdr:cNvSpPr txBox="1"/>
      </xdr:nvSpPr>
      <xdr:spPr>
        <a:xfrm>
          <a:off x="13738234" y="18017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891" name="n_2aveValue【庁舎】&#10;有形固定資産減価償却率">
          <a:extLst>
            <a:ext uri="{FF2B5EF4-FFF2-40B4-BE49-F238E27FC236}">
              <a16:creationId xmlns:a16="http://schemas.microsoft.com/office/drawing/2014/main" id="{575C7C2A-0746-4805-9F7A-AAE0B7AC5FBE}"/>
            </a:ext>
          </a:extLst>
        </xdr:cNvPr>
        <xdr:cNvSpPr txBox="1"/>
      </xdr:nvSpPr>
      <xdr:spPr>
        <a:xfrm>
          <a:off x="12957184" y="1804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49547</xdr:rowOff>
    </xdr:from>
    <xdr:ext cx="405111" cy="259045"/>
    <xdr:sp macro="" textlink="">
      <xdr:nvSpPr>
        <xdr:cNvPr id="892" name="n_3aveValue【庁舎】&#10;有形固定資産減価償却率">
          <a:extLst>
            <a:ext uri="{FF2B5EF4-FFF2-40B4-BE49-F238E27FC236}">
              <a16:creationId xmlns:a16="http://schemas.microsoft.com/office/drawing/2014/main" id="{836A07BE-1863-479D-92BC-6FC0E83C45D2}"/>
            </a:ext>
          </a:extLst>
        </xdr:cNvPr>
        <xdr:cNvSpPr txBox="1"/>
      </xdr:nvSpPr>
      <xdr:spPr>
        <a:xfrm>
          <a:off x="12171054"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114316</xdr:rowOff>
    </xdr:from>
    <xdr:ext cx="405111" cy="259045"/>
    <xdr:sp macro="" textlink="">
      <xdr:nvSpPr>
        <xdr:cNvPr id="893" name="n_4aveValue【庁舎】&#10;有形固定資産減価償却率">
          <a:extLst>
            <a:ext uri="{FF2B5EF4-FFF2-40B4-BE49-F238E27FC236}">
              <a16:creationId xmlns:a16="http://schemas.microsoft.com/office/drawing/2014/main" id="{AC78B47F-19D1-42A7-8F9E-79D5DB4D71BC}"/>
            </a:ext>
          </a:extLst>
        </xdr:cNvPr>
        <xdr:cNvSpPr txBox="1"/>
      </xdr:nvSpPr>
      <xdr:spPr>
        <a:xfrm>
          <a:off x="113544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86377</xdr:rowOff>
    </xdr:from>
    <xdr:ext cx="405111" cy="259045"/>
    <xdr:sp macro="" textlink="">
      <xdr:nvSpPr>
        <xdr:cNvPr id="894" name="n_1mainValue【庁舎】&#10;有形固定資産減価償却率">
          <a:extLst>
            <a:ext uri="{FF2B5EF4-FFF2-40B4-BE49-F238E27FC236}">
              <a16:creationId xmlns:a16="http://schemas.microsoft.com/office/drawing/2014/main" id="{7D93F918-3D0F-4BE7-8D17-868E6D07AAF3}"/>
            </a:ext>
          </a:extLst>
        </xdr:cNvPr>
        <xdr:cNvSpPr txBox="1"/>
      </xdr:nvSpPr>
      <xdr:spPr>
        <a:xfrm>
          <a:off x="13738234" y="1740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23513</xdr:rowOff>
    </xdr:from>
    <xdr:ext cx="405111" cy="259045"/>
    <xdr:sp macro="" textlink="">
      <xdr:nvSpPr>
        <xdr:cNvPr id="895" name="n_2mainValue【庁舎】&#10;有形固定資産減価償却率">
          <a:extLst>
            <a:ext uri="{FF2B5EF4-FFF2-40B4-BE49-F238E27FC236}">
              <a16:creationId xmlns:a16="http://schemas.microsoft.com/office/drawing/2014/main" id="{52BD7DC9-A2C8-4F27-A0DB-05B9E5CCF824}"/>
            </a:ext>
          </a:extLst>
        </xdr:cNvPr>
        <xdr:cNvSpPr txBox="1"/>
      </xdr:nvSpPr>
      <xdr:spPr>
        <a:xfrm>
          <a:off x="12957184" y="1733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166388</xdr:rowOff>
    </xdr:from>
    <xdr:ext cx="405111" cy="259045"/>
    <xdr:sp macro="" textlink="">
      <xdr:nvSpPr>
        <xdr:cNvPr id="896" name="n_3mainValue【庁舎】&#10;有形固定資産減価償却率">
          <a:extLst>
            <a:ext uri="{FF2B5EF4-FFF2-40B4-BE49-F238E27FC236}">
              <a16:creationId xmlns:a16="http://schemas.microsoft.com/office/drawing/2014/main" id="{A2B66767-3F60-42DF-9016-82526F8936A7}"/>
            </a:ext>
          </a:extLst>
        </xdr:cNvPr>
        <xdr:cNvSpPr txBox="1"/>
      </xdr:nvSpPr>
      <xdr:spPr>
        <a:xfrm>
          <a:off x="12171054" y="17315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122572</xdr:rowOff>
    </xdr:from>
    <xdr:ext cx="405111" cy="259045"/>
    <xdr:sp macro="" textlink="">
      <xdr:nvSpPr>
        <xdr:cNvPr id="897" name="n_4mainValue【庁舎】&#10;有形固定資産減価償却率">
          <a:extLst>
            <a:ext uri="{FF2B5EF4-FFF2-40B4-BE49-F238E27FC236}">
              <a16:creationId xmlns:a16="http://schemas.microsoft.com/office/drawing/2014/main" id="{3FFCA1A1-8300-4B8F-8719-F7299B114060}"/>
            </a:ext>
          </a:extLst>
        </xdr:cNvPr>
        <xdr:cNvSpPr txBox="1"/>
      </xdr:nvSpPr>
      <xdr:spPr>
        <a:xfrm>
          <a:off x="113544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C29716C6-DBA2-435C-A0F8-2E1D46EA036C}"/>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7AF3CC5E-D2D8-405C-9333-3C5491EF250F}"/>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AE7F1E23-7074-4280-BA9B-8585BD9199E0}"/>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FD8BCD9E-C209-402F-BA5C-8E83F356BF51}"/>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99AEAE59-0458-4D26-B6F0-EF2C387CE7B8}"/>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312640F0-B75E-469E-8FBE-FAAAE8482A2C}"/>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1534589-511A-4AA5-9118-BC9A68667636}"/>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F953C30F-213A-4F4A-9C81-045B99B3405C}"/>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BDF66B8-36C7-4260-A31B-3261606BF11A}"/>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7A13E03E-FB8E-427B-A235-AB3FB003C347}"/>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1663F5AB-F46B-4F56-B4AA-8795E5E58024}"/>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C0C61C87-8753-4FB1-9770-41BC9B70C4FD}"/>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32700F95-4B7E-4270-BEE7-CC2DD8C4DF9B}"/>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8AFC074F-33FE-49C1-8E5B-1114FD94EB87}"/>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7C18257E-7CB2-43B8-8529-0335951A8AAB}"/>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9265B085-B84D-41E8-B8FB-F7F137884608}"/>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60985B69-646E-47B9-9DE3-60414E777B29}"/>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25D05350-C36E-47C5-AFD0-C7AF2406D63B}"/>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766C40BE-7C0B-4C4B-9490-0D1920D2EB89}"/>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381B9289-8CD8-4232-8E24-E19BCD2D6767}"/>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0019BFD8-733A-4FDA-A54F-DDF09FAA3357}"/>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A618C18C-AF66-4E33-8C28-1C9696508D2B}"/>
            </a:ext>
          </a:extLst>
        </xdr:cNvPr>
        <xdr:cNvCxnSpPr/>
      </xdr:nvCxnSpPr>
      <xdr:spPr>
        <a:xfrm flipV="1">
          <a:off x="19947254" y="17375886"/>
          <a:ext cx="0" cy="934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DEC2D340-AC9F-4CFD-84A9-AB6B3077F712}"/>
            </a:ext>
          </a:extLst>
        </xdr:cNvPr>
        <xdr:cNvSpPr txBox="1"/>
      </xdr:nvSpPr>
      <xdr:spPr>
        <a:xfrm>
          <a:off x="19985990" y="1831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97EAAC6A-7C9E-4647-9ED8-FA4247B5ABBE}"/>
            </a:ext>
          </a:extLst>
        </xdr:cNvPr>
        <xdr:cNvCxnSpPr/>
      </xdr:nvCxnSpPr>
      <xdr:spPr>
        <a:xfrm>
          <a:off x="19885660" y="183100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FC4A22F6-CCC5-41E6-A6CF-AEBB2173145A}"/>
            </a:ext>
          </a:extLst>
        </xdr:cNvPr>
        <xdr:cNvSpPr txBox="1"/>
      </xdr:nvSpPr>
      <xdr:spPr>
        <a:xfrm>
          <a:off x="19985990" y="1714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FD48C37F-D824-4666-BAB1-FD27533C46CB}"/>
            </a:ext>
          </a:extLst>
        </xdr:cNvPr>
        <xdr:cNvCxnSpPr/>
      </xdr:nvCxnSpPr>
      <xdr:spPr>
        <a:xfrm>
          <a:off x="19885660" y="17375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22114</xdr:rowOff>
    </xdr:from>
    <xdr:ext cx="469744" cy="259045"/>
    <xdr:sp macro="" textlink="">
      <xdr:nvSpPr>
        <xdr:cNvPr id="924" name="【庁舎】&#10;一人当たり面積平均値テキスト">
          <a:extLst>
            <a:ext uri="{FF2B5EF4-FFF2-40B4-BE49-F238E27FC236}">
              <a16:creationId xmlns:a16="http://schemas.microsoft.com/office/drawing/2014/main" id="{7550C5DD-546F-4E06-A7B1-A374891652B6}"/>
            </a:ext>
          </a:extLst>
        </xdr:cNvPr>
        <xdr:cNvSpPr txBox="1"/>
      </xdr:nvSpPr>
      <xdr:spPr>
        <a:xfrm>
          <a:off x="19985990" y="17849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BBCFF46D-D717-475A-A3DC-1189268CEC38}"/>
            </a:ext>
          </a:extLst>
        </xdr:cNvPr>
        <xdr:cNvSpPr/>
      </xdr:nvSpPr>
      <xdr:spPr>
        <a:xfrm>
          <a:off x="19904710" y="178763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D4C2CA70-5ADC-4C2D-93A5-210A96DB9E5D}"/>
            </a:ext>
          </a:extLst>
        </xdr:cNvPr>
        <xdr:cNvSpPr/>
      </xdr:nvSpPr>
      <xdr:spPr>
        <a:xfrm>
          <a:off x="19161760" y="179000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40801A45-F55E-4F89-A047-8FF8CFE28FF0}"/>
            </a:ext>
          </a:extLst>
        </xdr:cNvPr>
        <xdr:cNvSpPr/>
      </xdr:nvSpPr>
      <xdr:spPr>
        <a:xfrm>
          <a:off x="18345150" y="1790649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8" name="フローチャート: 判断 927">
          <a:extLst>
            <a:ext uri="{FF2B5EF4-FFF2-40B4-BE49-F238E27FC236}">
              <a16:creationId xmlns:a16="http://schemas.microsoft.com/office/drawing/2014/main" id="{E21DF3F3-E65F-4C00-B2A2-D01A29E08391}"/>
            </a:ext>
          </a:extLst>
        </xdr:cNvPr>
        <xdr:cNvSpPr/>
      </xdr:nvSpPr>
      <xdr:spPr>
        <a:xfrm>
          <a:off x="17547590" y="1790649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29" name="フローチャート: 判断 928">
          <a:extLst>
            <a:ext uri="{FF2B5EF4-FFF2-40B4-BE49-F238E27FC236}">
              <a16:creationId xmlns:a16="http://schemas.microsoft.com/office/drawing/2014/main" id="{37FC4261-2895-4A30-9E53-1268BCC24AA1}"/>
            </a:ext>
          </a:extLst>
        </xdr:cNvPr>
        <xdr:cNvSpPr/>
      </xdr:nvSpPr>
      <xdr:spPr>
        <a:xfrm>
          <a:off x="16761460" y="179541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5DF339B1-F6D9-4AFC-91C2-96A2BD0C4450}"/>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7385DF2D-074A-48A2-AAAE-4D23536E1F2B}"/>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A7C99DB2-5AE6-4E66-8AEB-98750A1261AE}"/>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14E90794-AEA6-4458-A982-B76FE58C12D4}"/>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5740DA46-7036-4873-9DE8-34DDE583BC84}"/>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64263</xdr:rowOff>
    </xdr:from>
    <xdr:to>
      <xdr:col>116</xdr:col>
      <xdr:colOff>114300</xdr:colOff>
      <xdr:row>103</xdr:row>
      <xdr:rowOff>165863</xdr:rowOff>
    </xdr:to>
    <xdr:sp macro="" textlink="">
      <xdr:nvSpPr>
        <xdr:cNvPr id="935" name="楕円 934">
          <a:extLst>
            <a:ext uri="{FF2B5EF4-FFF2-40B4-BE49-F238E27FC236}">
              <a16:creationId xmlns:a16="http://schemas.microsoft.com/office/drawing/2014/main" id="{E77E14E7-7E7A-41F5-8E2C-0BA2AB6C9C7A}"/>
            </a:ext>
          </a:extLst>
        </xdr:cNvPr>
        <xdr:cNvSpPr/>
      </xdr:nvSpPr>
      <xdr:spPr>
        <a:xfrm>
          <a:off x="19904710" y="17719803"/>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87140</xdr:rowOff>
    </xdr:from>
    <xdr:ext cx="469744" cy="259045"/>
    <xdr:sp macro="" textlink="">
      <xdr:nvSpPr>
        <xdr:cNvPr id="936" name="【庁舎】&#10;一人当たり面積該当値テキスト">
          <a:extLst>
            <a:ext uri="{FF2B5EF4-FFF2-40B4-BE49-F238E27FC236}">
              <a16:creationId xmlns:a16="http://schemas.microsoft.com/office/drawing/2014/main" id="{9D464513-2D29-4C45-91B5-757C38B2B951}"/>
            </a:ext>
          </a:extLst>
        </xdr:cNvPr>
        <xdr:cNvSpPr txBox="1"/>
      </xdr:nvSpPr>
      <xdr:spPr>
        <a:xfrm>
          <a:off x="19985990" y="17576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64263</xdr:rowOff>
    </xdr:from>
    <xdr:to>
      <xdr:col>112</xdr:col>
      <xdr:colOff>38100</xdr:colOff>
      <xdr:row>103</xdr:row>
      <xdr:rowOff>165863</xdr:rowOff>
    </xdr:to>
    <xdr:sp macro="" textlink="">
      <xdr:nvSpPr>
        <xdr:cNvPr id="937" name="楕円 936">
          <a:extLst>
            <a:ext uri="{FF2B5EF4-FFF2-40B4-BE49-F238E27FC236}">
              <a16:creationId xmlns:a16="http://schemas.microsoft.com/office/drawing/2014/main" id="{D714BA5D-FB8F-4BD7-866C-28366DD23B91}"/>
            </a:ext>
          </a:extLst>
        </xdr:cNvPr>
        <xdr:cNvSpPr/>
      </xdr:nvSpPr>
      <xdr:spPr>
        <a:xfrm>
          <a:off x="19161760" y="17719803"/>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115063</xdr:rowOff>
    </xdr:from>
    <xdr:to>
      <xdr:col>116</xdr:col>
      <xdr:colOff>63500</xdr:colOff>
      <xdr:row>103</xdr:row>
      <xdr:rowOff>115063</xdr:rowOff>
    </xdr:to>
    <xdr:cxnSp macro="">
      <xdr:nvCxnSpPr>
        <xdr:cNvPr id="938" name="直線コネクタ 937">
          <a:extLst>
            <a:ext uri="{FF2B5EF4-FFF2-40B4-BE49-F238E27FC236}">
              <a16:creationId xmlns:a16="http://schemas.microsoft.com/office/drawing/2014/main" id="{E432F81D-8777-4D9B-87D6-C210148848EE}"/>
            </a:ext>
          </a:extLst>
        </xdr:cNvPr>
        <xdr:cNvCxnSpPr/>
      </xdr:nvCxnSpPr>
      <xdr:spPr>
        <a:xfrm>
          <a:off x="19204940" y="1777441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64263</xdr:rowOff>
    </xdr:from>
    <xdr:to>
      <xdr:col>107</xdr:col>
      <xdr:colOff>101600</xdr:colOff>
      <xdr:row>103</xdr:row>
      <xdr:rowOff>165863</xdr:rowOff>
    </xdr:to>
    <xdr:sp macro="" textlink="">
      <xdr:nvSpPr>
        <xdr:cNvPr id="939" name="楕円 938">
          <a:extLst>
            <a:ext uri="{FF2B5EF4-FFF2-40B4-BE49-F238E27FC236}">
              <a16:creationId xmlns:a16="http://schemas.microsoft.com/office/drawing/2014/main" id="{18AAC9CA-DE13-41AC-9E2F-C4DF57822AA4}"/>
            </a:ext>
          </a:extLst>
        </xdr:cNvPr>
        <xdr:cNvSpPr/>
      </xdr:nvSpPr>
      <xdr:spPr>
        <a:xfrm>
          <a:off x="18345150" y="17719803"/>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115063</xdr:rowOff>
    </xdr:from>
    <xdr:to>
      <xdr:col>111</xdr:col>
      <xdr:colOff>177800</xdr:colOff>
      <xdr:row>103</xdr:row>
      <xdr:rowOff>115063</xdr:rowOff>
    </xdr:to>
    <xdr:cxnSp macro="">
      <xdr:nvCxnSpPr>
        <xdr:cNvPr id="940" name="直線コネクタ 939">
          <a:extLst>
            <a:ext uri="{FF2B5EF4-FFF2-40B4-BE49-F238E27FC236}">
              <a16:creationId xmlns:a16="http://schemas.microsoft.com/office/drawing/2014/main" id="{59692A5A-1533-472B-882C-EC486847DF6B}"/>
            </a:ext>
          </a:extLst>
        </xdr:cNvPr>
        <xdr:cNvCxnSpPr/>
      </xdr:nvCxnSpPr>
      <xdr:spPr>
        <a:xfrm>
          <a:off x="18399760" y="1777441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91694</xdr:rowOff>
    </xdr:from>
    <xdr:to>
      <xdr:col>102</xdr:col>
      <xdr:colOff>165100</xdr:colOff>
      <xdr:row>104</xdr:row>
      <xdr:rowOff>21844</xdr:rowOff>
    </xdr:to>
    <xdr:sp macro="" textlink="">
      <xdr:nvSpPr>
        <xdr:cNvPr id="941" name="楕円 940">
          <a:extLst>
            <a:ext uri="{FF2B5EF4-FFF2-40B4-BE49-F238E27FC236}">
              <a16:creationId xmlns:a16="http://schemas.microsoft.com/office/drawing/2014/main" id="{88F2566E-1A0E-4185-8BF3-42161BDCBE5F}"/>
            </a:ext>
          </a:extLst>
        </xdr:cNvPr>
        <xdr:cNvSpPr/>
      </xdr:nvSpPr>
      <xdr:spPr>
        <a:xfrm>
          <a:off x="17547590" y="1775485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115063</xdr:rowOff>
    </xdr:from>
    <xdr:to>
      <xdr:col>107</xdr:col>
      <xdr:colOff>50800</xdr:colOff>
      <xdr:row>103</xdr:row>
      <xdr:rowOff>142494</xdr:rowOff>
    </xdr:to>
    <xdr:cxnSp macro="">
      <xdr:nvCxnSpPr>
        <xdr:cNvPr id="942" name="直線コネクタ 941">
          <a:extLst>
            <a:ext uri="{FF2B5EF4-FFF2-40B4-BE49-F238E27FC236}">
              <a16:creationId xmlns:a16="http://schemas.microsoft.com/office/drawing/2014/main" id="{40BE8DB9-FF71-4927-9243-4488911260AE}"/>
            </a:ext>
          </a:extLst>
        </xdr:cNvPr>
        <xdr:cNvCxnSpPr/>
      </xdr:nvCxnSpPr>
      <xdr:spPr>
        <a:xfrm flipV="1">
          <a:off x="17602200" y="17774413"/>
          <a:ext cx="797560" cy="25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87122</xdr:rowOff>
    </xdr:from>
    <xdr:to>
      <xdr:col>98</xdr:col>
      <xdr:colOff>38100</xdr:colOff>
      <xdr:row>104</xdr:row>
      <xdr:rowOff>17272</xdr:rowOff>
    </xdr:to>
    <xdr:sp macro="" textlink="">
      <xdr:nvSpPr>
        <xdr:cNvPr id="943" name="楕円 942">
          <a:extLst>
            <a:ext uri="{FF2B5EF4-FFF2-40B4-BE49-F238E27FC236}">
              <a16:creationId xmlns:a16="http://schemas.microsoft.com/office/drawing/2014/main" id="{BFCFF9D7-D2D8-479F-A411-489324CB100B}"/>
            </a:ext>
          </a:extLst>
        </xdr:cNvPr>
        <xdr:cNvSpPr/>
      </xdr:nvSpPr>
      <xdr:spPr>
        <a:xfrm>
          <a:off x="16761460" y="1774837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137922</xdr:rowOff>
    </xdr:from>
    <xdr:to>
      <xdr:col>102</xdr:col>
      <xdr:colOff>114300</xdr:colOff>
      <xdr:row>103</xdr:row>
      <xdr:rowOff>142494</xdr:rowOff>
    </xdr:to>
    <xdr:cxnSp macro="">
      <xdr:nvCxnSpPr>
        <xdr:cNvPr id="944" name="直線コネクタ 943">
          <a:extLst>
            <a:ext uri="{FF2B5EF4-FFF2-40B4-BE49-F238E27FC236}">
              <a16:creationId xmlns:a16="http://schemas.microsoft.com/office/drawing/2014/main" id="{A5AC9FA7-08E1-4D34-A1A3-536A1AD334DC}"/>
            </a:ext>
          </a:extLst>
        </xdr:cNvPr>
        <xdr:cNvCxnSpPr/>
      </xdr:nvCxnSpPr>
      <xdr:spPr>
        <a:xfrm>
          <a:off x="16804640" y="17793462"/>
          <a:ext cx="79756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163847</xdr:rowOff>
    </xdr:from>
    <xdr:ext cx="469744" cy="259045"/>
    <xdr:sp macro="" textlink="">
      <xdr:nvSpPr>
        <xdr:cNvPr id="945" name="n_1aveValue【庁舎】&#10;一人当たり面積">
          <a:extLst>
            <a:ext uri="{FF2B5EF4-FFF2-40B4-BE49-F238E27FC236}">
              <a16:creationId xmlns:a16="http://schemas.microsoft.com/office/drawing/2014/main" id="{CE6CEFEA-8A2A-4535-9941-3962F18DB066}"/>
            </a:ext>
          </a:extLst>
        </xdr:cNvPr>
        <xdr:cNvSpPr txBox="1"/>
      </xdr:nvSpPr>
      <xdr:spPr>
        <a:xfrm>
          <a:off x="18982132" y="1799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6" name="n_2aveValue【庁舎】&#10;一人当たり面積">
          <a:extLst>
            <a:ext uri="{FF2B5EF4-FFF2-40B4-BE49-F238E27FC236}">
              <a16:creationId xmlns:a16="http://schemas.microsoft.com/office/drawing/2014/main" id="{AD298EB6-3D17-4097-93A1-EBA2286E97B3}"/>
            </a:ext>
          </a:extLst>
        </xdr:cNvPr>
        <xdr:cNvSpPr txBox="1"/>
      </xdr:nvSpPr>
      <xdr:spPr>
        <a:xfrm>
          <a:off x="18182032" y="1800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168419</xdr:rowOff>
    </xdr:from>
    <xdr:ext cx="469744" cy="259045"/>
    <xdr:sp macro="" textlink="">
      <xdr:nvSpPr>
        <xdr:cNvPr id="947" name="n_3aveValue【庁舎】&#10;一人当たり面積">
          <a:extLst>
            <a:ext uri="{FF2B5EF4-FFF2-40B4-BE49-F238E27FC236}">
              <a16:creationId xmlns:a16="http://schemas.microsoft.com/office/drawing/2014/main" id="{E5653840-E457-4CE4-A139-635035D5382D}"/>
            </a:ext>
          </a:extLst>
        </xdr:cNvPr>
        <xdr:cNvSpPr txBox="1"/>
      </xdr:nvSpPr>
      <xdr:spPr>
        <a:xfrm>
          <a:off x="17384472" y="1800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42690</xdr:rowOff>
    </xdr:from>
    <xdr:ext cx="469744" cy="259045"/>
    <xdr:sp macro="" textlink="">
      <xdr:nvSpPr>
        <xdr:cNvPr id="948" name="n_4aveValue【庁舎】&#10;一人当たり面積">
          <a:extLst>
            <a:ext uri="{FF2B5EF4-FFF2-40B4-BE49-F238E27FC236}">
              <a16:creationId xmlns:a16="http://schemas.microsoft.com/office/drawing/2014/main" id="{CB98B86C-9B3F-4380-AC9A-AD387E37914B}"/>
            </a:ext>
          </a:extLst>
        </xdr:cNvPr>
        <xdr:cNvSpPr txBox="1"/>
      </xdr:nvSpPr>
      <xdr:spPr>
        <a:xfrm>
          <a:off x="16588817" y="18046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10940</xdr:rowOff>
    </xdr:from>
    <xdr:ext cx="469744" cy="259045"/>
    <xdr:sp macro="" textlink="">
      <xdr:nvSpPr>
        <xdr:cNvPr id="949" name="n_1mainValue【庁舎】&#10;一人当たり面積">
          <a:extLst>
            <a:ext uri="{FF2B5EF4-FFF2-40B4-BE49-F238E27FC236}">
              <a16:creationId xmlns:a16="http://schemas.microsoft.com/office/drawing/2014/main" id="{0626708D-C92F-422B-8661-647B773C1551}"/>
            </a:ext>
          </a:extLst>
        </xdr:cNvPr>
        <xdr:cNvSpPr txBox="1"/>
      </xdr:nvSpPr>
      <xdr:spPr>
        <a:xfrm>
          <a:off x="18982132" y="1750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10940</xdr:rowOff>
    </xdr:from>
    <xdr:ext cx="469744" cy="259045"/>
    <xdr:sp macro="" textlink="">
      <xdr:nvSpPr>
        <xdr:cNvPr id="950" name="n_2mainValue【庁舎】&#10;一人当たり面積">
          <a:extLst>
            <a:ext uri="{FF2B5EF4-FFF2-40B4-BE49-F238E27FC236}">
              <a16:creationId xmlns:a16="http://schemas.microsoft.com/office/drawing/2014/main" id="{7D5A2D3F-2392-4F2B-81F2-C130699FD496}"/>
            </a:ext>
          </a:extLst>
        </xdr:cNvPr>
        <xdr:cNvSpPr txBox="1"/>
      </xdr:nvSpPr>
      <xdr:spPr>
        <a:xfrm>
          <a:off x="18182032" y="1750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38371</xdr:rowOff>
    </xdr:from>
    <xdr:ext cx="469744" cy="259045"/>
    <xdr:sp macro="" textlink="">
      <xdr:nvSpPr>
        <xdr:cNvPr id="951" name="n_3mainValue【庁舎】&#10;一人当たり面積">
          <a:extLst>
            <a:ext uri="{FF2B5EF4-FFF2-40B4-BE49-F238E27FC236}">
              <a16:creationId xmlns:a16="http://schemas.microsoft.com/office/drawing/2014/main" id="{CC2FEBF1-B62D-4D9C-A1F7-7B1739EE3979}"/>
            </a:ext>
          </a:extLst>
        </xdr:cNvPr>
        <xdr:cNvSpPr txBox="1"/>
      </xdr:nvSpPr>
      <xdr:spPr>
        <a:xfrm>
          <a:off x="17384472" y="1752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33799</xdr:rowOff>
    </xdr:from>
    <xdr:ext cx="469744" cy="259045"/>
    <xdr:sp macro="" textlink="">
      <xdr:nvSpPr>
        <xdr:cNvPr id="952" name="n_4mainValue【庁舎】&#10;一人当たり面積">
          <a:extLst>
            <a:ext uri="{FF2B5EF4-FFF2-40B4-BE49-F238E27FC236}">
              <a16:creationId xmlns:a16="http://schemas.microsoft.com/office/drawing/2014/main" id="{49744EB9-B8B5-4788-8843-C53D88DCC805}"/>
            </a:ext>
          </a:extLst>
        </xdr:cNvPr>
        <xdr:cNvSpPr txBox="1"/>
      </xdr:nvSpPr>
      <xdr:spPr>
        <a:xfrm>
          <a:off x="16588817" y="1751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C8460E6F-372F-49AB-B2BE-B9634D7055C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2AD64446-C56E-4D85-A771-1D5EDBE7ACB2}"/>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36833C09-2578-443F-AC7D-480A00D07DFD}"/>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類似団体内では比較的人口が多いことから、単位一人当たりとする指標については消防施設及び庁舎を除いて類似団体平均よりも低い数値を示している。有形固定資産減価償却率について、</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図書館</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体育館・プール</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の数値が類似団体平均や全国平均を上回るなど</a:t>
          </a:r>
          <a:r>
            <a:rPr kumimoji="1" lang="ja-JP" altLang="ja-JP" sz="1100">
              <a:solidFill>
                <a:schemeClr val="dk1"/>
              </a:solidFill>
              <a:effectLst/>
              <a:latin typeface="+mn-lt"/>
              <a:ea typeface="+mn-ea"/>
              <a:cs typeface="+mn-cs"/>
            </a:rPr>
            <a:t>全体的に公共施設の老朽化は進んでいるので、今後も再整備プランに基づき、計画的に対応していく。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445,172
437,138
69.56
175,344,387
169,283,856
5,732,795
92,308,993
78,803,398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年度は、市税等の増により基準財政収入額が増加し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、公債費、包括算定経費等の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により基準財政需要額</a:t>
          </a:r>
          <a:r>
            <a:rPr kumimoji="1" lang="ja-JP" altLang="en-US" sz="1100">
              <a:solidFill>
                <a:schemeClr val="dk1"/>
              </a:solidFill>
              <a:effectLst/>
              <a:latin typeface="+mn-lt"/>
              <a:ea typeface="+mn-ea"/>
              <a:cs typeface="+mn-cs"/>
            </a:rPr>
            <a:t>も増加</a:t>
          </a:r>
          <a:r>
            <a:rPr kumimoji="1" lang="ja-JP" altLang="ja-JP" sz="1100">
              <a:solidFill>
                <a:schemeClr val="dk1"/>
              </a:solidFill>
              <a:effectLst/>
              <a:latin typeface="+mn-lt"/>
              <a:ea typeface="+mn-ea"/>
              <a:cs typeface="+mn-cs"/>
            </a:rPr>
            <a:t>したことにより、単年度の財政力指数では</a:t>
          </a:r>
          <a:r>
            <a:rPr kumimoji="1" lang="en-US" altLang="ja-JP" sz="1100">
              <a:solidFill>
                <a:schemeClr val="dk1"/>
              </a:solidFill>
              <a:effectLst/>
              <a:latin typeface="+mn-lt"/>
              <a:ea typeface="+mn-ea"/>
              <a:cs typeface="+mn-cs"/>
            </a:rPr>
            <a:t>0.02</a:t>
          </a:r>
          <a:r>
            <a:rPr kumimoji="1" lang="ja-JP" altLang="ja-JP" sz="1100">
              <a:solidFill>
                <a:schemeClr val="dk1"/>
              </a:solidFill>
              <a:effectLst/>
              <a:latin typeface="+mn-lt"/>
              <a:ea typeface="+mn-ea"/>
              <a:cs typeface="+mn-cs"/>
            </a:rPr>
            <a:t>ポイント増、</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カ年平均では</a:t>
          </a:r>
          <a:r>
            <a:rPr kumimoji="1" lang="ja-JP" altLang="en-US" sz="1100">
              <a:solidFill>
                <a:schemeClr val="dk1"/>
              </a:solidFill>
              <a:effectLst/>
              <a:latin typeface="+mn-lt"/>
              <a:ea typeface="+mn-ea"/>
              <a:cs typeface="+mn-cs"/>
            </a:rPr>
            <a:t>横ばい</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1.05</a:t>
          </a:r>
          <a:r>
            <a:rPr kumimoji="1" lang="ja-JP" altLang="en-US" sz="1100">
              <a:solidFill>
                <a:schemeClr val="dk1"/>
              </a:solidFill>
              <a:effectLst/>
              <a:latin typeface="+mn-lt"/>
              <a:ea typeface="+mn-ea"/>
              <a:cs typeface="+mn-cs"/>
            </a:rPr>
            <a:t>であ</a:t>
          </a:r>
          <a:r>
            <a:rPr kumimoji="1" lang="ja-JP" altLang="ja-JP" sz="1100">
              <a:solidFill>
                <a:schemeClr val="dk1"/>
              </a:solidFill>
              <a:effectLst/>
              <a:latin typeface="+mn-lt"/>
              <a:ea typeface="+mn-ea"/>
              <a:cs typeface="+mn-cs"/>
            </a:rPr>
            <a:t>り、類似団体平均や神奈川県平均を上回る状況にある。</a:t>
          </a:r>
          <a:endParaRPr lang="ja-JP" altLang="ja-JP" sz="1400">
            <a:effectLst/>
          </a:endParaRPr>
        </a:p>
        <a:p>
          <a:r>
            <a:rPr kumimoji="1" lang="ja-JP" altLang="ja-JP" sz="1100">
              <a:solidFill>
                <a:schemeClr val="dk1"/>
              </a:solidFill>
              <a:effectLst/>
              <a:latin typeface="+mn-lt"/>
              <a:ea typeface="+mn-ea"/>
              <a:cs typeface="+mn-cs"/>
            </a:rPr>
            <a:t>　しかしながら、扶助費などの社会保障関係費が増加傾向で推移していることから、引き続き、藤沢市行財政改革</a:t>
          </a:r>
          <a:r>
            <a:rPr kumimoji="1" lang="en-US" altLang="ja-JP" sz="1100">
              <a:solidFill>
                <a:schemeClr val="dk1"/>
              </a:solidFill>
              <a:effectLst/>
              <a:latin typeface="+mn-lt"/>
              <a:ea typeface="+mn-ea"/>
              <a:cs typeface="+mn-cs"/>
            </a:rPr>
            <a:t>2024</a:t>
          </a:r>
          <a:r>
            <a:rPr kumimoji="1" lang="ja-JP" altLang="ja-JP" sz="1100">
              <a:solidFill>
                <a:schemeClr val="dk1"/>
              </a:solidFill>
              <a:effectLst/>
              <a:latin typeface="+mn-lt"/>
              <a:ea typeface="+mn-ea"/>
              <a:cs typeface="+mn-cs"/>
            </a:rPr>
            <a:t>基本方針に沿った計画的な財政運営に努めることにより、財政の健全化を維持する。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97367</xdr:rowOff>
    </xdr:from>
    <xdr:to>
      <xdr:col>23</xdr:col>
      <xdr:colOff>133350</xdr:colOff>
      <xdr:row>39</xdr:row>
      <xdr:rowOff>97367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7839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83961</xdr:rowOff>
    </xdr:from>
    <xdr:to>
      <xdr:col>19</xdr:col>
      <xdr:colOff>133350</xdr:colOff>
      <xdr:row>39</xdr:row>
      <xdr:rowOff>97367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7705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57150</xdr:rowOff>
    </xdr:from>
    <xdr:to>
      <xdr:col>15</xdr:col>
      <xdr:colOff>82550</xdr:colOff>
      <xdr:row>39</xdr:row>
      <xdr:rowOff>83961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74370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57150</xdr:rowOff>
    </xdr:from>
    <xdr:to>
      <xdr:col>11</xdr:col>
      <xdr:colOff>31750</xdr:colOff>
      <xdr:row>39</xdr:row>
      <xdr:rowOff>83961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74370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149172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46567</xdr:rowOff>
    </xdr:from>
    <xdr:to>
      <xdr:col>23</xdr:col>
      <xdr:colOff>184150</xdr:colOff>
      <xdr:row>39</xdr:row>
      <xdr:rowOff>148167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63094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57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46567</xdr:rowOff>
    </xdr:from>
    <xdr:to>
      <xdr:col>19</xdr:col>
      <xdr:colOff>184150</xdr:colOff>
      <xdr:row>39</xdr:row>
      <xdr:rowOff>148167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158344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33161</xdr:rowOff>
    </xdr:from>
    <xdr:to>
      <xdr:col>15</xdr:col>
      <xdr:colOff>133350</xdr:colOff>
      <xdr:row>39</xdr:row>
      <xdr:rowOff>134761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71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144938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48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6350</xdr:rowOff>
    </xdr:from>
    <xdr:to>
      <xdr:col>11</xdr:col>
      <xdr:colOff>82550</xdr:colOff>
      <xdr:row>39</xdr:row>
      <xdr:rowOff>107950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33161</xdr:rowOff>
    </xdr:from>
    <xdr:to>
      <xdr:col>7</xdr:col>
      <xdr:colOff>31750</xdr:colOff>
      <xdr:row>39</xdr:row>
      <xdr:rowOff>134761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1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144938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48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年度は、物件費</a:t>
          </a:r>
          <a:r>
            <a:rPr kumimoji="1" lang="ja-JP" altLang="en-US" sz="1100">
              <a:solidFill>
                <a:schemeClr val="dk1"/>
              </a:solidFill>
              <a:effectLst/>
              <a:latin typeface="+mn-lt"/>
              <a:ea typeface="+mn-ea"/>
              <a:cs typeface="+mn-cs"/>
            </a:rPr>
            <a:t>や扶助費</a:t>
          </a:r>
          <a:r>
            <a:rPr kumimoji="1" lang="ja-JP" altLang="ja-JP" sz="1100">
              <a:solidFill>
                <a:schemeClr val="dk1"/>
              </a:solidFill>
              <a:effectLst/>
              <a:latin typeface="+mn-lt"/>
              <a:ea typeface="+mn-ea"/>
              <a:cs typeface="+mn-cs"/>
            </a:rPr>
            <a:t>などに充当した一般財源が増加したものの、市税及び</a:t>
          </a:r>
          <a:r>
            <a:rPr kumimoji="1" lang="ja-JP" altLang="en-US" sz="1100">
              <a:solidFill>
                <a:schemeClr val="dk1"/>
              </a:solidFill>
              <a:effectLst/>
              <a:latin typeface="+mn-lt"/>
              <a:ea typeface="+mn-ea"/>
              <a:cs typeface="+mn-cs"/>
            </a:rPr>
            <a:t>法人事業税</a:t>
          </a:r>
          <a:r>
            <a:rPr kumimoji="1" lang="ja-JP" altLang="ja-JP" sz="1100">
              <a:solidFill>
                <a:schemeClr val="dk1"/>
              </a:solidFill>
              <a:effectLst/>
              <a:latin typeface="+mn-lt"/>
              <a:ea typeface="+mn-ea"/>
              <a:cs typeface="+mn-cs"/>
            </a:rPr>
            <a:t>交付金の増加などにより経常一般財源も増加したことから、前年度に比べ経常収支比率は</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ポイント減少している。</a:t>
          </a:r>
          <a:endParaRPr lang="ja-JP" altLang="ja-JP" sz="1400">
            <a:effectLst/>
          </a:endParaRPr>
        </a:p>
        <a:p>
          <a:r>
            <a:rPr kumimoji="1" lang="ja-JP" altLang="ja-JP" sz="1100">
              <a:solidFill>
                <a:schemeClr val="dk1"/>
              </a:solidFill>
              <a:effectLst/>
              <a:latin typeface="+mn-lt"/>
              <a:ea typeface="+mn-ea"/>
              <a:cs typeface="+mn-cs"/>
            </a:rPr>
            <a:t>　今後も社会保障関係経費などの増加が見込まれることから、藤沢市行財政改革</a:t>
          </a:r>
          <a:r>
            <a:rPr kumimoji="1" lang="en-US" altLang="ja-JP" sz="1100">
              <a:solidFill>
                <a:schemeClr val="dk1"/>
              </a:solidFill>
              <a:effectLst/>
              <a:latin typeface="+mn-lt"/>
              <a:ea typeface="+mn-ea"/>
              <a:cs typeface="+mn-cs"/>
            </a:rPr>
            <a:t>2024</a:t>
          </a:r>
          <a:r>
            <a:rPr kumimoji="1" lang="ja-JP" altLang="ja-JP" sz="1100">
              <a:solidFill>
                <a:schemeClr val="dk1"/>
              </a:solidFill>
              <a:effectLst/>
              <a:latin typeface="+mn-lt"/>
              <a:ea typeface="+mn-ea"/>
              <a:cs typeface="+mn-cs"/>
            </a:rPr>
            <a:t>基本方針の取組を通じて、積極的な歳入確保や市単独事業の見直しに努め、現在の水準の維持</a:t>
          </a:r>
          <a:r>
            <a:rPr kumimoji="1" lang="ja-JP" altLang="en-US" sz="1100">
              <a:solidFill>
                <a:schemeClr val="dk1"/>
              </a:solidFill>
              <a:effectLst/>
              <a:latin typeface="+mn-lt"/>
              <a:ea typeface="+mn-ea"/>
              <a:cs typeface="+mn-cs"/>
            </a:rPr>
            <a:t>又</a:t>
          </a:r>
          <a:r>
            <a:rPr kumimoji="1" lang="ja-JP" altLang="ja-JP" sz="1100">
              <a:solidFill>
                <a:schemeClr val="dk1"/>
              </a:solidFill>
              <a:effectLst/>
              <a:latin typeface="+mn-lt"/>
              <a:ea typeface="+mn-ea"/>
              <a:cs typeface="+mn-cs"/>
            </a:rPr>
            <a:t>は改善に努める。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132397</xdr:rowOff>
    </xdr:from>
    <xdr:to>
      <xdr:col>23</xdr:col>
      <xdr:colOff>133350</xdr:colOff>
      <xdr:row>63</xdr:row>
      <xdr:rowOff>150495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933747"/>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150495</xdr:rowOff>
    </xdr:from>
    <xdr:to>
      <xdr:col>19</xdr:col>
      <xdr:colOff>133350</xdr:colOff>
      <xdr:row>63</xdr:row>
      <xdr:rowOff>156528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95184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156528</xdr:rowOff>
    </xdr:from>
    <xdr:to>
      <xdr:col>15</xdr:col>
      <xdr:colOff>82550</xdr:colOff>
      <xdr:row>64</xdr:row>
      <xdr:rowOff>153988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957878"/>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18432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162560</xdr:rowOff>
    </xdr:from>
    <xdr:to>
      <xdr:col>11</xdr:col>
      <xdr:colOff>31750</xdr:colOff>
      <xdr:row>64</xdr:row>
      <xdr:rowOff>153988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963910"/>
          <a:ext cx="889000" cy="16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82249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117174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81597</xdr:rowOff>
    </xdr:from>
    <xdr:to>
      <xdr:col>23</xdr:col>
      <xdr:colOff>184150</xdr:colOff>
      <xdr:row>64</xdr:row>
      <xdr:rowOff>11747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8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98124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728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99695</xdr:rowOff>
    </xdr:from>
    <xdr:to>
      <xdr:col>19</xdr:col>
      <xdr:colOff>184150</xdr:colOff>
      <xdr:row>64</xdr:row>
      <xdr:rowOff>29845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14622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98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105728</xdr:rowOff>
    </xdr:from>
    <xdr:to>
      <xdr:col>15</xdr:col>
      <xdr:colOff>133350</xdr:colOff>
      <xdr:row>64</xdr:row>
      <xdr:rowOff>35878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0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20655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9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103188</xdr:rowOff>
    </xdr:from>
    <xdr:to>
      <xdr:col>11</xdr:col>
      <xdr:colOff>82550</xdr:colOff>
      <xdr:row>65</xdr:row>
      <xdr:rowOff>33338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07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18115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16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[130,335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人件費は</a:t>
          </a:r>
          <a:r>
            <a:rPr kumimoji="1" lang="ja-JP" altLang="ja-JP" sz="1100">
              <a:solidFill>
                <a:schemeClr val="dk1"/>
              </a:solidFill>
              <a:effectLst/>
              <a:latin typeface="+mn-lt"/>
              <a:ea typeface="+mn-ea"/>
              <a:cs typeface="+mn-cs"/>
            </a:rPr>
            <a:t>人事院勧告の増額改定による増</a:t>
          </a:r>
          <a:r>
            <a:rPr kumimoji="1" lang="ja-JP" altLang="en-US" sz="1100">
              <a:solidFill>
                <a:schemeClr val="dk1"/>
              </a:solidFill>
              <a:effectLst/>
              <a:latin typeface="+mn-lt"/>
              <a:ea typeface="+mn-ea"/>
              <a:cs typeface="+mn-cs"/>
            </a:rPr>
            <a:t>、物件費は多くの委託費において人件費増の増要因があったものの、前年度と比較すると</a:t>
          </a:r>
          <a:r>
            <a:rPr kumimoji="1" lang="ja-JP" altLang="ja-JP" sz="1100">
              <a:solidFill>
                <a:schemeClr val="dk1"/>
              </a:solidFill>
              <a:effectLst/>
              <a:latin typeface="+mn-lt"/>
              <a:ea typeface="+mn-ea"/>
              <a:cs typeface="+mn-cs"/>
            </a:rPr>
            <a:t>新型コロナウイルス感染症対策に係る委託料の減少</a:t>
          </a:r>
          <a:r>
            <a:rPr kumimoji="1" lang="ja-JP" altLang="en-US" sz="1100">
              <a:solidFill>
                <a:schemeClr val="dk1"/>
              </a:solidFill>
              <a:effectLst/>
              <a:latin typeface="+mn-lt"/>
              <a:ea typeface="+mn-ea"/>
              <a:cs typeface="+mn-cs"/>
            </a:rPr>
            <a:t>、及び</a:t>
          </a:r>
          <a:r>
            <a:rPr kumimoji="1" lang="ja-JP" altLang="ja-JP" sz="1100">
              <a:solidFill>
                <a:schemeClr val="dk1"/>
              </a:solidFill>
              <a:effectLst/>
              <a:latin typeface="+mn-lt"/>
              <a:ea typeface="+mn-ea"/>
              <a:cs typeface="+mn-cs"/>
            </a:rPr>
            <a:t>人口</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により、一</a:t>
          </a:r>
          <a:r>
            <a:rPr kumimoji="1" lang="ja-JP" altLang="ja-JP" sz="1100">
              <a:solidFill>
                <a:schemeClr val="dk1"/>
              </a:solidFill>
              <a:effectLst/>
              <a:latin typeface="+mn-lt"/>
              <a:ea typeface="+mn-ea"/>
              <a:cs typeface="+mn-cs"/>
            </a:rPr>
            <a:t>人あたりの額が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を上回っていたものの令和５年度決算は下</a:t>
          </a:r>
          <a:r>
            <a:rPr kumimoji="1" lang="ja-JP" altLang="ja-JP" sz="1100">
              <a:solidFill>
                <a:schemeClr val="dk1"/>
              </a:solidFill>
              <a:effectLst/>
              <a:latin typeface="+mn-lt"/>
              <a:ea typeface="+mn-ea"/>
              <a:cs typeface="+mn-cs"/>
            </a:rPr>
            <a:t>回っている。今後も</a:t>
          </a:r>
          <a:r>
            <a:rPr kumimoji="1" lang="ja-JP" altLang="en-US" sz="1100">
              <a:solidFill>
                <a:schemeClr val="dk1"/>
              </a:solidFill>
              <a:effectLst/>
              <a:latin typeface="+mn-lt"/>
              <a:ea typeface="+mn-ea"/>
              <a:cs typeface="+mn-cs"/>
            </a:rPr>
            <a:t>人件費や資源価格の高騰が予測されるが、</a:t>
          </a:r>
          <a:r>
            <a:rPr kumimoji="1" lang="ja-JP" altLang="ja-JP" sz="1100">
              <a:solidFill>
                <a:schemeClr val="dk1"/>
              </a:solidFill>
              <a:effectLst/>
              <a:latin typeface="+mn-lt"/>
              <a:ea typeface="+mn-ea"/>
              <a:cs typeface="+mn-cs"/>
            </a:rPr>
            <a:t>民間資源活用等によ</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人件費の抑制</a:t>
          </a:r>
          <a:r>
            <a:rPr kumimoji="1" lang="ja-JP" altLang="en-US" sz="1100">
              <a:solidFill>
                <a:schemeClr val="dk1"/>
              </a:solidFill>
              <a:effectLst/>
              <a:latin typeface="+mn-lt"/>
              <a:ea typeface="+mn-ea"/>
              <a:cs typeface="+mn-cs"/>
            </a:rPr>
            <a:t>や、事業の見直しによる物件費の抑制を行い、適切な水準を維持する。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111030</xdr:rowOff>
    </xdr:from>
    <xdr:to>
      <xdr:col>23</xdr:col>
      <xdr:colOff>133350</xdr:colOff>
      <xdr:row>83</xdr:row>
      <xdr:rowOff>168647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341380"/>
          <a:ext cx="838200" cy="57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91083</xdr:rowOff>
    </xdr:from>
    <xdr:to>
      <xdr:col>19</xdr:col>
      <xdr:colOff>133350</xdr:colOff>
      <xdr:row>83</xdr:row>
      <xdr:rowOff>168647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321433"/>
          <a:ext cx="889000" cy="7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21536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8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18652</xdr:rowOff>
    </xdr:from>
    <xdr:to>
      <xdr:col>15</xdr:col>
      <xdr:colOff>82550</xdr:colOff>
      <xdr:row>83</xdr:row>
      <xdr:rowOff>91083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49002"/>
          <a:ext cx="889000" cy="7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137850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120648</xdr:rowOff>
    </xdr:from>
    <xdr:to>
      <xdr:col>11</xdr:col>
      <xdr:colOff>31750</xdr:colOff>
      <xdr:row>83</xdr:row>
      <xdr:rowOff>18652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179548"/>
          <a:ext cx="889000" cy="69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8996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66592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8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76757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3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117847</xdr:rowOff>
    </xdr:from>
    <xdr:to>
      <xdr:col>19</xdr:col>
      <xdr:colOff>184150</xdr:colOff>
      <xdr:row>84</xdr:row>
      <xdr:rowOff>47997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34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32774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434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40283</xdr:rowOff>
    </xdr:from>
    <xdr:to>
      <xdr:col>15</xdr:col>
      <xdr:colOff>133350</xdr:colOff>
      <xdr:row>83</xdr:row>
      <xdr:rowOff>141883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7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126660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357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139302</xdr:rowOff>
    </xdr:from>
    <xdr:to>
      <xdr:col>11</xdr:col>
      <xdr:colOff>82550</xdr:colOff>
      <xdr:row>83</xdr:row>
      <xdr:rowOff>69452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9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54229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284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69848</xdr:rowOff>
    </xdr:from>
    <xdr:to>
      <xdr:col>7</xdr:col>
      <xdr:colOff>31750</xdr:colOff>
      <xdr:row>82</xdr:row>
      <xdr:rowOff>171448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2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156225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21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類似団体平均を上回り全国的にも高い水準にあり、令和</a:t>
          </a:r>
          <a:r>
            <a:rPr lang="ja-JP" altLang="en-US" sz="1100">
              <a:solidFill>
                <a:schemeClr val="dk1"/>
              </a:solidFill>
              <a:effectLst/>
              <a:latin typeface="+mn-lt"/>
              <a:ea typeface="+mn-ea"/>
              <a:cs typeface="+mn-cs"/>
            </a:rPr>
            <a:t>５</a:t>
          </a:r>
          <a:r>
            <a:rPr lang="ja-JP" altLang="ja-JP" sz="1100">
              <a:solidFill>
                <a:schemeClr val="dk1"/>
              </a:solidFill>
              <a:effectLst/>
              <a:latin typeface="+mn-lt"/>
              <a:ea typeface="+mn-ea"/>
              <a:cs typeface="+mn-cs"/>
            </a:rPr>
            <a:t>年度は前年度と同値になった。</a:t>
          </a:r>
          <a:endParaRPr lang="ja-JP" altLang="ja-JP" sz="1400">
            <a:effectLst/>
          </a:endParaRPr>
        </a:p>
        <a:p>
          <a:r>
            <a:rPr lang="ja-JP" altLang="ja-JP" sz="1100">
              <a:solidFill>
                <a:schemeClr val="dk1"/>
              </a:solidFill>
              <a:effectLst/>
              <a:latin typeface="+mn-lt"/>
              <a:ea typeface="+mn-ea"/>
              <a:cs typeface="+mn-cs"/>
            </a:rPr>
            <a:t>　今後も、近隣自治体や類似団体との均衡に加え、職務に邁進できるような処遇改善も踏まえ、適切な給与水準の維持に努める。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81491</xdr:rowOff>
    </xdr:from>
    <xdr:to>
      <xdr:col>81</xdr:col>
      <xdr:colOff>44450</xdr:colOff>
      <xdr:row>86</xdr:row>
      <xdr:rowOff>81491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8261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81491</xdr:rowOff>
    </xdr:from>
    <xdr:to>
      <xdr:col>77</xdr:col>
      <xdr:colOff>44450</xdr:colOff>
      <xdr:row>86</xdr:row>
      <xdr:rowOff>101600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82619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52511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82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141816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84630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72618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141816</xdr:rowOff>
    </xdr:from>
    <xdr:to>
      <xdr:col>68</xdr:col>
      <xdr:colOff>152400</xdr:colOff>
      <xdr:row>86</xdr:row>
      <xdr:rowOff>141816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8865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112836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30691</xdr:rowOff>
    </xdr:from>
    <xdr:to>
      <xdr:col>81</xdr:col>
      <xdr:colOff>95250</xdr:colOff>
      <xdr:row>86</xdr:row>
      <xdr:rowOff>132291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2768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47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30691</xdr:rowOff>
    </xdr:from>
    <xdr:to>
      <xdr:col>77</xdr:col>
      <xdr:colOff>95250</xdr:colOff>
      <xdr:row>86</xdr:row>
      <xdr:rowOff>132291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117068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861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91016</xdr:rowOff>
    </xdr:from>
    <xdr:to>
      <xdr:col>68</xdr:col>
      <xdr:colOff>203200</xdr:colOff>
      <xdr:row>87</xdr:row>
      <xdr:rowOff>21166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5943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ここ数年、類似団体平均とほぼ同様の推移を示している。本市は人口増が続く傾向にあり、それに伴い福祉や子育て業務をはじめとする行政需要の増加が見込まれる。</a:t>
          </a:r>
          <a:endParaRPr lang="ja-JP" altLang="ja-JP" sz="1400">
            <a:effectLst/>
          </a:endParaRPr>
        </a:p>
        <a:p>
          <a:r>
            <a:rPr kumimoji="1" lang="ja-JP" altLang="ja-JP" sz="1100">
              <a:solidFill>
                <a:schemeClr val="dk1"/>
              </a:solidFill>
              <a:effectLst/>
              <a:latin typeface="+mn-lt"/>
              <a:ea typeface="+mn-ea"/>
              <a:cs typeface="+mn-cs"/>
            </a:rPr>
            <a:t>　今後も定員管理基本方針</a:t>
          </a:r>
          <a:r>
            <a:rPr kumimoji="1" lang="en-US" altLang="ja-JP" sz="1100">
              <a:solidFill>
                <a:schemeClr val="dk1"/>
              </a:solidFill>
              <a:effectLst/>
              <a:latin typeface="+mn-lt"/>
              <a:ea typeface="+mn-ea"/>
              <a:cs typeface="+mn-cs"/>
            </a:rPr>
            <a:t>2024</a:t>
          </a:r>
          <a:r>
            <a:rPr kumimoji="1" lang="ja-JP" altLang="ja-JP" sz="1100">
              <a:solidFill>
                <a:schemeClr val="dk1"/>
              </a:solidFill>
              <a:effectLst/>
              <a:latin typeface="+mn-lt"/>
              <a:ea typeface="+mn-ea"/>
              <a:cs typeface="+mn-cs"/>
            </a:rPr>
            <a:t>における業務効率化の一層の推進、会計年度任用職員や外部資源の積極的な導入等、社会情勢等を踏まえた対応といった４点に重点方針により、効率的かつ効果的な執行体制を確保するとともに、適正な給与制度の構築にも取り組み、総人件費の抑制を図り、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44450</xdr:rowOff>
    </xdr:from>
    <xdr:to>
      <xdr:col>81</xdr:col>
      <xdr:colOff>44450</xdr:colOff>
      <xdr:row>62</xdr:row>
      <xdr:rowOff>44450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674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160944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447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20320</xdr:rowOff>
    </xdr:from>
    <xdr:to>
      <xdr:col>77</xdr:col>
      <xdr:colOff>44450</xdr:colOff>
      <xdr:row>62</xdr:row>
      <xdr:rowOff>44450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6502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74403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6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20320</xdr:rowOff>
    </xdr:from>
    <xdr:to>
      <xdr:col>72</xdr:col>
      <xdr:colOff>203200</xdr:colOff>
      <xdr:row>62</xdr:row>
      <xdr:rowOff>37556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65022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64061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5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30662</xdr:rowOff>
    </xdr:from>
    <xdr:to>
      <xdr:col>68</xdr:col>
      <xdr:colOff>152400</xdr:colOff>
      <xdr:row>62</xdr:row>
      <xdr:rowOff>37556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660562"/>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67508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70955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5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165100</xdr:rowOff>
    </xdr:from>
    <xdr:to>
      <xdr:col>81</xdr:col>
      <xdr:colOff>95250</xdr:colOff>
      <xdr:row>62</xdr:row>
      <xdr:rowOff>95250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137177</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165100</xdr:rowOff>
    </xdr:from>
    <xdr:to>
      <xdr:col>77</xdr:col>
      <xdr:colOff>95250</xdr:colOff>
      <xdr:row>62</xdr:row>
      <xdr:rowOff>95250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80027</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140970</xdr:rowOff>
    </xdr:from>
    <xdr:to>
      <xdr:col>73</xdr:col>
      <xdr:colOff>44450</xdr:colOff>
      <xdr:row>62</xdr:row>
      <xdr:rowOff>71120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55897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158206</xdr:rowOff>
    </xdr:from>
    <xdr:to>
      <xdr:col>68</xdr:col>
      <xdr:colOff>203200</xdr:colOff>
      <xdr:row>62</xdr:row>
      <xdr:rowOff>88356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61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73133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151312</xdr:rowOff>
    </xdr:from>
    <xdr:to>
      <xdr:col>64</xdr:col>
      <xdr:colOff>152400</xdr:colOff>
      <xdr:row>62</xdr:row>
      <xdr:rowOff>81462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60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66239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69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分子は令和４年度から令和５年度にかけて</a:t>
          </a:r>
          <a:r>
            <a:rPr kumimoji="1" lang="en-US" altLang="ja-JP" sz="1000">
              <a:solidFill>
                <a:schemeClr val="dk1"/>
              </a:solidFill>
              <a:effectLst/>
              <a:latin typeface="+mn-lt"/>
              <a:ea typeface="+mn-ea"/>
              <a:cs typeface="+mn-cs"/>
            </a:rPr>
            <a:t>64,469</a:t>
          </a:r>
          <a:r>
            <a:rPr kumimoji="1" lang="ja-JP" altLang="ja-JP" sz="1000">
              <a:solidFill>
                <a:schemeClr val="dk1"/>
              </a:solidFill>
              <a:effectLst/>
              <a:latin typeface="+mn-lt"/>
              <a:ea typeface="+mn-ea"/>
              <a:cs typeface="+mn-cs"/>
            </a:rPr>
            <a:t>千円減少しており、大きな要因は公債費に準ずる債務負担行為の減（</a:t>
          </a:r>
          <a:r>
            <a:rPr kumimoji="1" lang="en-US" altLang="ja-JP" sz="1000">
              <a:solidFill>
                <a:schemeClr val="dk1"/>
              </a:solidFill>
              <a:effectLst/>
              <a:latin typeface="+mn-lt"/>
              <a:ea typeface="+mn-ea"/>
              <a:cs typeface="+mn-cs"/>
            </a:rPr>
            <a:t>238,631</a:t>
          </a:r>
          <a:r>
            <a:rPr kumimoji="1" lang="ja-JP" altLang="ja-JP" sz="1000">
              <a:solidFill>
                <a:schemeClr val="dk1"/>
              </a:solidFill>
              <a:effectLst/>
              <a:latin typeface="+mn-lt"/>
              <a:ea typeface="+mn-ea"/>
              <a:cs typeface="+mn-cs"/>
            </a:rPr>
            <a:t>千円）である。</a:t>
          </a:r>
          <a:endParaRPr lang="ja-JP" altLang="ja-JP" sz="1000">
            <a:effectLst/>
          </a:endParaRPr>
        </a:p>
        <a:p>
          <a:r>
            <a:rPr kumimoji="1" lang="ja-JP" altLang="ja-JP" sz="1000">
              <a:solidFill>
                <a:schemeClr val="dk1"/>
              </a:solidFill>
              <a:effectLst/>
              <a:latin typeface="+mn-lt"/>
              <a:ea typeface="+mn-ea"/>
              <a:cs typeface="+mn-cs"/>
            </a:rPr>
            <a:t>　分母は令和４年度から令和５年度にかけて</a:t>
          </a:r>
          <a:r>
            <a:rPr kumimoji="1" lang="en-US" altLang="ja-JP" sz="1000">
              <a:solidFill>
                <a:schemeClr val="dk1"/>
              </a:solidFill>
              <a:effectLst/>
              <a:latin typeface="+mn-lt"/>
              <a:ea typeface="+mn-ea"/>
              <a:cs typeface="+mn-cs"/>
            </a:rPr>
            <a:t>3,490,666</a:t>
          </a:r>
          <a:r>
            <a:rPr kumimoji="1" lang="ja-JP" altLang="ja-JP" sz="1000">
              <a:solidFill>
                <a:schemeClr val="dk1"/>
              </a:solidFill>
              <a:effectLst/>
              <a:latin typeface="+mn-lt"/>
              <a:ea typeface="+mn-ea"/>
              <a:cs typeface="+mn-cs"/>
            </a:rPr>
            <a:t>千円増加しており、大きな要因は標準税収入額等の増（</a:t>
          </a:r>
          <a:r>
            <a:rPr kumimoji="1" lang="en-US" altLang="ja-JP" sz="1000">
              <a:solidFill>
                <a:schemeClr val="dk1"/>
              </a:solidFill>
              <a:effectLst/>
              <a:latin typeface="+mn-lt"/>
              <a:ea typeface="+mn-ea"/>
              <a:cs typeface="+mn-cs"/>
            </a:rPr>
            <a:t>3,131,408</a:t>
          </a:r>
          <a:r>
            <a:rPr kumimoji="1" lang="ja-JP" altLang="ja-JP" sz="1000">
              <a:solidFill>
                <a:schemeClr val="dk1"/>
              </a:solidFill>
              <a:effectLst/>
              <a:latin typeface="+mn-lt"/>
              <a:ea typeface="+mn-ea"/>
              <a:cs typeface="+mn-cs"/>
            </a:rPr>
            <a:t>千円）である。</a:t>
          </a:r>
          <a:endParaRPr lang="ja-JP" altLang="ja-JP" sz="1000">
            <a:effectLst/>
          </a:endParaRPr>
        </a:p>
        <a:p>
          <a:r>
            <a:rPr kumimoji="1" lang="ja-JP" altLang="ja-JP" sz="1000">
              <a:solidFill>
                <a:schemeClr val="dk1"/>
              </a:solidFill>
              <a:effectLst/>
              <a:latin typeface="+mn-lt"/>
              <a:ea typeface="+mn-ea"/>
              <a:cs typeface="+mn-cs"/>
            </a:rPr>
            <a:t>　結果として、実質公債費比率（</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ヶ年平均）は</a:t>
          </a:r>
          <a:r>
            <a:rPr kumimoji="1" lang="en-US" altLang="ja-JP" sz="1000">
              <a:solidFill>
                <a:schemeClr val="dk1"/>
              </a:solidFill>
              <a:effectLst/>
              <a:latin typeface="+mn-lt"/>
              <a:ea typeface="+mn-ea"/>
              <a:cs typeface="+mn-cs"/>
            </a:rPr>
            <a:t>4.8</a:t>
          </a:r>
          <a:r>
            <a:rPr kumimoji="1" lang="ja-JP" altLang="ja-JP" sz="1000">
              <a:solidFill>
                <a:schemeClr val="dk1"/>
              </a:solidFill>
              <a:effectLst/>
              <a:latin typeface="+mn-lt"/>
              <a:ea typeface="+mn-ea"/>
              <a:cs typeface="+mn-cs"/>
            </a:rPr>
            <a:t>から</a:t>
          </a:r>
          <a:r>
            <a:rPr kumimoji="1" lang="en-US" altLang="ja-JP" sz="1000">
              <a:solidFill>
                <a:schemeClr val="dk1"/>
              </a:solidFill>
              <a:effectLst/>
              <a:latin typeface="+mn-lt"/>
              <a:ea typeface="+mn-ea"/>
              <a:cs typeface="+mn-cs"/>
            </a:rPr>
            <a:t>5.2</a:t>
          </a:r>
          <a:r>
            <a:rPr kumimoji="1" lang="ja-JP" altLang="ja-JP" sz="1000">
              <a:solidFill>
                <a:schemeClr val="dk1"/>
              </a:solidFill>
              <a:effectLst/>
              <a:latin typeface="+mn-lt"/>
              <a:ea typeface="+mn-ea"/>
              <a:cs typeface="+mn-cs"/>
            </a:rPr>
            <a:t>に</a:t>
          </a:r>
          <a:r>
            <a:rPr kumimoji="1" lang="en-US" altLang="ja-JP" sz="1000">
              <a:solidFill>
                <a:schemeClr val="dk1"/>
              </a:solidFill>
              <a:effectLst/>
              <a:latin typeface="+mn-lt"/>
              <a:ea typeface="+mn-ea"/>
              <a:cs typeface="+mn-cs"/>
            </a:rPr>
            <a:t>0.4</a:t>
          </a:r>
          <a:r>
            <a:rPr kumimoji="1" lang="ja-JP" altLang="ja-JP" sz="1000">
              <a:solidFill>
                <a:schemeClr val="dk1"/>
              </a:solidFill>
              <a:effectLst/>
              <a:latin typeface="+mn-lt"/>
              <a:ea typeface="+mn-ea"/>
              <a:cs typeface="+mn-cs"/>
            </a:rPr>
            <a:t>ポイント増加したが、これは令和</a:t>
          </a:r>
          <a:r>
            <a:rPr kumimoji="1" lang="ja-JP" altLang="en-US" sz="1000">
              <a:solidFill>
                <a:schemeClr val="dk1"/>
              </a:solidFill>
              <a:effectLst/>
              <a:latin typeface="+mn-lt"/>
              <a:ea typeface="+mn-ea"/>
              <a:cs typeface="+mn-cs"/>
            </a:rPr>
            <a:t>２</a:t>
          </a:r>
          <a:r>
            <a:rPr kumimoji="1" lang="ja-JP" altLang="ja-JP" sz="1000">
              <a:solidFill>
                <a:schemeClr val="dk1"/>
              </a:solidFill>
              <a:effectLst/>
              <a:latin typeface="+mn-lt"/>
              <a:ea typeface="+mn-ea"/>
              <a:cs typeface="+mn-cs"/>
            </a:rPr>
            <a:t>年度の実質公債費比率（単年度）</a:t>
          </a:r>
          <a:r>
            <a:rPr kumimoji="1" lang="en-US" altLang="ja-JP" sz="1000">
              <a:solidFill>
                <a:schemeClr val="dk1"/>
              </a:solidFill>
              <a:effectLst/>
              <a:latin typeface="+mn-lt"/>
              <a:ea typeface="+mn-ea"/>
              <a:cs typeface="+mn-cs"/>
            </a:rPr>
            <a:t>3.99</a:t>
          </a:r>
          <a:r>
            <a:rPr kumimoji="1" lang="ja-JP" altLang="ja-JP" sz="1000">
              <a:solidFill>
                <a:schemeClr val="dk1"/>
              </a:solidFill>
              <a:effectLst/>
              <a:latin typeface="+mn-lt"/>
              <a:ea typeface="+mn-ea"/>
              <a:cs typeface="+mn-cs"/>
            </a:rPr>
            <a:t>が期間外となったことによるもので、実質公債費比率（単年度）は令和４年度決算</a:t>
          </a:r>
          <a:r>
            <a:rPr kumimoji="1" lang="en-US" altLang="ja-JP" sz="1000">
              <a:solidFill>
                <a:schemeClr val="dk1"/>
              </a:solidFill>
              <a:effectLst/>
              <a:latin typeface="+mn-lt"/>
              <a:ea typeface="+mn-ea"/>
              <a:cs typeface="+mn-cs"/>
            </a:rPr>
            <a:t>5.38</a:t>
          </a:r>
          <a:r>
            <a:rPr kumimoji="1" lang="ja-JP" altLang="ja-JP" sz="1000">
              <a:solidFill>
                <a:schemeClr val="dk1"/>
              </a:solidFill>
              <a:effectLst/>
              <a:latin typeface="+mn-lt"/>
              <a:ea typeface="+mn-ea"/>
              <a:cs typeface="+mn-cs"/>
            </a:rPr>
            <a:t>、令和</a:t>
          </a:r>
          <a:r>
            <a:rPr kumimoji="1" lang="ja-JP" altLang="en-US" sz="1000">
              <a:solidFill>
                <a:schemeClr val="dk1"/>
              </a:solidFill>
              <a:effectLst/>
              <a:latin typeface="+mn-lt"/>
              <a:ea typeface="+mn-ea"/>
              <a:cs typeface="+mn-cs"/>
            </a:rPr>
            <a:t>５</a:t>
          </a:r>
          <a:r>
            <a:rPr kumimoji="1" lang="ja-JP" altLang="ja-JP" sz="1000">
              <a:solidFill>
                <a:schemeClr val="dk1"/>
              </a:solidFill>
              <a:effectLst/>
              <a:latin typeface="+mn-lt"/>
              <a:ea typeface="+mn-ea"/>
              <a:cs typeface="+mn-cs"/>
            </a:rPr>
            <a:t>年度決算</a:t>
          </a:r>
          <a:r>
            <a:rPr kumimoji="1" lang="en-US" altLang="ja-JP" sz="1000">
              <a:solidFill>
                <a:schemeClr val="dk1"/>
              </a:solidFill>
              <a:effectLst/>
              <a:latin typeface="+mn-lt"/>
              <a:ea typeface="+mn-ea"/>
              <a:cs typeface="+mn-cs"/>
            </a:rPr>
            <a:t>5.09</a:t>
          </a:r>
          <a:r>
            <a:rPr kumimoji="1" lang="ja-JP" altLang="ja-JP" sz="1000">
              <a:solidFill>
                <a:schemeClr val="dk1"/>
              </a:solidFill>
              <a:effectLst/>
              <a:latin typeface="+mn-lt"/>
              <a:ea typeface="+mn-ea"/>
              <a:cs typeface="+mn-cs"/>
            </a:rPr>
            <a:t>と</a:t>
          </a:r>
          <a:r>
            <a:rPr kumimoji="1" lang="en-US" altLang="ja-JP" sz="1000">
              <a:solidFill>
                <a:schemeClr val="dk1"/>
              </a:solidFill>
              <a:effectLst/>
              <a:latin typeface="+mn-lt"/>
              <a:ea typeface="+mn-ea"/>
              <a:cs typeface="+mn-cs"/>
            </a:rPr>
            <a:t>0.29</a:t>
          </a:r>
          <a:r>
            <a:rPr kumimoji="1" lang="ja-JP" altLang="ja-JP" sz="1000">
              <a:solidFill>
                <a:schemeClr val="dk1"/>
              </a:solidFill>
              <a:effectLst/>
              <a:latin typeface="+mn-lt"/>
              <a:ea typeface="+mn-ea"/>
              <a:cs typeface="+mn-cs"/>
            </a:rPr>
            <a:t>ポイント減少している。</a:t>
          </a:r>
          <a:endParaRPr lang="ja-JP" altLang="ja-JP" sz="10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161472</xdr:rowOff>
    </xdr:from>
    <xdr:to>
      <xdr:col>81</xdr:col>
      <xdr:colOff>44450</xdr:colOff>
      <xdr:row>41</xdr:row>
      <xdr:rowOff>35983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019472"/>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68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69548</xdr:rowOff>
    </xdr:from>
    <xdr:to>
      <xdr:col>77</xdr:col>
      <xdr:colOff>44450</xdr:colOff>
      <xdr:row>40</xdr:row>
      <xdr:rowOff>161472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927548"/>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84562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599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149074</xdr:rowOff>
    </xdr:from>
    <xdr:to>
      <xdr:col>72</xdr:col>
      <xdr:colOff>203200</xdr:colOff>
      <xdr:row>40</xdr:row>
      <xdr:rowOff>69548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35624"/>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45659</xdr:rowOff>
    </xdr:from>
    <xdr:to>
      <xdr:col>68</xdr:col>
      <xdr:colOff>152400</xdr:colOff>
      <xdr:row>39</xdr:row>
      <xdr:rowOff>149074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732209"/>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128710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9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110672</xdr:rowOff>
    </xdr:from>
    <xdr:to>
      <xdr:col>77</xdr:col>
      <xdr:colOff>95250</xdr:colOff>
      <xdr:row>41</xdr:row>
      <xdr:rowOff>40822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25599</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05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18748</xdr:rowOff>
    </xdr:from>
    <xdr:to>
      <xdr:col>73</xdr:col>
      <xdr:colOff>44450</xdr:colOff>
      <xdr:row>40</xdr:row>
      <xdr:rowOff>120348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7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105125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96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98274</xdr:rowOff>
    </xdr:from>
    <xdr:to>
      <xdr:col>68</xdr:col>
      <xdr:colOff>203200</xdr:colOff>
      <xdr:row>40</xdr:row>
      <xdr:rowOff>28424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38601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166309</xdr:rowOff>
    </xdr:from>
    <xdr:to>
      <xdr:col>64</xdr:col>
      <xdr:colOff>152400</xdr:colOff>
      <xdr:row>39</xdr:row>
      <xdr:rowOff>96459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106636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分子</a:t>
          </a:r>
          <a:r>
            <a:rPr kumimoji="1" lang="ja-JP" altLang="en-US" sz="1100">
              <a:solidFill>
                <a:schemeClr val="dk1"/>
              </a:solidFill>
              <a:effectLst/>
              <a:latin typeface="+mn-lt"/>
              <a:ea typeface="+mn-ea"/>
              <a:cs typeface="+mn-cs"/>
            </a:rPr>
            <a:t>は令和４年度</a:t>
          </a:r>
          <a:r>
            <a:rPr kumimoji="1" lang="ja-JP" altLang="ja-JP" sz="1100">
              <a:solidFill>
                <a:schemeClr val="dk1"/>
              </a:solidFill>
              <a:effectLst/>
              <a:latin typeface="+mn-lt"/>
              <a:ea typeface="+mn-ea"/>
              <a:cs typeface="+mn-cs"/>
            </a:rPr>
            <a:t>から令和５年度にかけて</a:t>
          </a:r>
          <a:r>
            <a:rPr kumimoji="1" lang="en-US" altLang="ja-JP" sz="1100">
              <a:solidFill>
                <a:schemeClr val="dk1"/>
              </a:solidFill>
              <a:effectLst/>
              <a:latin typeface="+mn-lt"/>
              <a:ea typeface="+mn-ea"/>
              <a:cs typeface="+mn-cs"/>
            </a:rPr>
            <a:t>571,251</a:t>
          </a:r>
          <a:r>
            <a:rPr kumimoji="1" lang="ja-JP" altLang="ja-JP" sz="1100">
              <a:solidFill>
                <a:schemeClr val="dk1"/>
              </a:solidFill>
              <a:effectLst/>
              <a:latin typeface="+mn-lt"/>
              <a:ea typeface="+mn-ea"/>
              <a:cs typeface="+mn-cs"/>
            </a:rPr>
            <a:t>千円増加しており、大きな要因は公債費のうち臨時財政対策債償還費及び公害防止事業費償還費の減による基準財政需要額算入見込額の減（</a:t>
          </a:r>
          <a:r>
            <a:rPr kumimoji="1" lang="en-US" altLang="ja-JP" sz="1100">
              <a:solidFill>
                <a:schemeClr val="dk1"/>
              </a:solidFill>
              <a:effectLst/>
              <a:latin typeface="+mn-lt"/>
              <a:ea typeface="+mn-ea"/>
              <a:cs typeface="+mn-cs"/>
            </a:rPr>
            <a:t>3,051,699</a:t>
          </a:r>
          <a:r>
            <a:rPr kumimoji="1" lang="ja-JP" altLang="ja-JP" sz="1100">
              <a:solidFill>
                <a:schemeClr val="dk1"/>
              </a:solidFill>
              <a:effectLst/>
              <a:latin typeface="+mn-lt"/>
              <a:ea typeface="+mn-ea"/>
              <a:cs typeface="+mn-cs"/>
            </a:rPr>
            <a:t>千円）である。</a:t>
          </a:r>
          <a:endParaRPr lang="ja-JP" altLang="ja-JP" sz="1400">
            <a:effectLst/>
          </a:endParaRPr>
        </a:p>
        <a:p>
          <a:r>
            <a:rPr kumimoji="1" lang="ja-JP" altLang="ja-JP" sz="1100">
              <a:solidFill>
                <a:schemeClr val="dk1"/>
              </a:solidFill>
              <a:effectLst/>
              <a:latin typeface="+mn-lt"/>
              <a:ea typeface="+mn-ea"/>
              <a:cs typeface="+mn-cs"/>
            </a:rPr>
            <a:t>　分母は令和４年度から令和５年度にかけて</a:t>
          </a:r>
          <a:r>
            <a:rPr kumimoji="1" lang="en-US" altLang="ja-JP" sz="1100">
              <a:solidFill>
                <a:schemeClr val="dk1"/>
              </a:solidFill>
              <a:effectLst/>
              <a:latin typeface="+mn-lt"/>
              <a:ea typeface="+mn-ea"/>
              <a:cs typeface="+mn-cs"/>
            </a:rPr>
            <a:t>3,490,666</a:t>
          </a:r>
          <a:r>
            <a:rPr kumimoji="1" lang="ja-JP" altLang="ja-JP" sz="1100">
              <a:solidFill>
                <a:schemeClr val="dk1"/>
              </a:solidFill>
              <a:effectLst/>
              <a:latin typeface="+mn-lt"/>
              <a:ea typeface="+mn-ea"/>
              <a:cs typeface="+mn-cs"/>
            </a:rPr>
            <a:t>千円増加しており、大きな要因は標準税収入額等の増による標準財政規模の増（</a:t>
          </a:r>
          <a:r>
            <a:rPr kumimoji="1" lang="en-US" altLang="ja-JP" sz="1100">
              <a:solidFill>
                <a:schemeClr val="dk1"/>
              </a:solidFill>
              <a:effectLst/>
              <a:latin typeface="+mn-lt"/>
              <a:ea typeface="+mn-ea"/>
              <a:cs typeface="+mn-cs"/>
            </a:rPr>
            <a:t>3,131,408</a:t>
          </a:r>
          <a:r>
            <a:rPr kumimoji="1" lang="ja-JP" altLang="ja-JP" sz="1100">
              <a:solidFill>
                <a:schemeClr val="dk1"/>
              </a:solidFill>
              <a:effectLst/>
              <a:latin typeface="+mn-lt"/>
              <a:ea typeface="+mn-ea"/>
              <a:cs typeface="+mn-cs"/>
            </a:rPr>
            <a:t>千円）である。</a:t>
          </a:r>
          <a:endParaRPr lang="ja-JP" altLang="ja-JP" sz="1400">
            <a:effectLst/>
          </a:endParaRPr>
        </a:p>
        <a:p>
          <a:r>
            <a:rPr kumimoji="1" lang="ja-JP" altLang="ja-JP" sz="1100">
              <a:solidFill>
                <a:schemeClr val="dk1"/>
              </a:solidFill>
              <a:effectLst/>
              <a:latin typeface="+mn-lt"/>
              <a:ea typeface="+mn-ea"/>
              <a:cs typeface="+mn-cs"/>
            </a:rPr>
            <a:t>　結果として分母の増が分子の増を上回ったため、将来負担比率は</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ポイント減少した。</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22013</xdr:rowOff>
    </xdr:from>
    <xdr:to>
      <xdr:col>81</xdr:col>
      <xdr:colOff>44450</xdr:colOff>
      <xdr:row>19</xdr:row>
      <xdr:rowOff>46143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279563"/>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46143</xdr:rowOff>
    </xdr:from>
    <xdr:to>
      <xdr:col>77</xdr:col>
      <xdr:colOff>44450</xdr:colOff>
      <xdr:row>19</xdr:row>
      <xdr:rowOff>142663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30369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127106</xdr:rowOff>
    </xdr:from>
    <xdr:to>
      <xdr:col>72</xdr:col>
      <xdr:colOff>203200</xdr:colOff>
      <xdr:row>19</xdr:row>
      <xdr:rowOff>142663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4401800" y="3213206"/>
          <a:ext cx="889000" cy="18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20108</xdr:rowOff>
    </xdr:from>
    <xdr:to>
      <xdr:col>73</xdr:col>
      <xdr:colOff>44450</xdr:colOff>
      <xdr:row>14</xdr:row>
      <xdr:rowOff>121708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127106</xdr:rowOff>
    </xdr:from>
    <xdr:to>
      <xdr:col>68</xdr:col>
      <xdr:colOff>152400</xdr:colOff>
      <xdr:row>19</xdr:row>
      <xdr:rowOff>60219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213206"/>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62336</xdr:rowOff>
    </xdr:from>
    <xdr:to>
      <xdr:col>68</xdr:col>
      <xdr:colOff>203200</xdr:colOff>
      <xdr:row>14</xdr:row>
      <xdr:rowOff>163936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142663</xdr:rowOff>
    </xdr:from>
    <xdr:to>
      <xdr:col>81</xdr:col>
      <xdr:colOff>95250</xdr:colOff>
      <xdr:row>19</xdr:row>
      <xdr:rowOff>72813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22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114740</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20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166793</xdr:rowOff>
    </xdr:from>
    <xdr:to>
      <xdr:col>77</xdr:col>
      <xdr:colOff>95250</xdr:colOff>
      <xdr:row>19</xdr:row>
      <xdr:rowOff>96943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25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81720</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339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91863</xdr:rowOff>
    </xdr:from>
    <xdr:to>
      <xdr:col>73</xdr:col>
      <xdr:colOff>44450</xdr:colOff>
      <xdr:row>20</xdr:row>
      <xdr:rowOff>22013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34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6790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43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76306</xdr:rowOff>
    </xdr:from>
    <xdr:to>
      <xdr:col>68</xdr:col>
      <xdr:colOff>203200</xdr:colOff>
      <xdr:row>19</xdr:row>
      <xdr:rowOff>6456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16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162683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24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9419</xdr:rowOff>
    </xdr:from>
    <xdr:to>
      <xdr:col>64</xdr:col>
      <xdr:colOff>152400</xdr:colOff>
      <xdr:row>19</xdr:row>
      <xdr:rowOff>111019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26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95796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353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445,172
437,138
69.56
175,344,387
169,283,856
5,732,795
92,308,993
78,803,398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令和５年度の人件費は人事院勧告の増額改定があったものの、退職者手当支給対象者の減</a:t>
          </a:r>
          <a:r>
            <a:rPr kumimoji="1" lang="ja-JP" altLang="en-US" sz="1100">
              <a:solidFill>
                <a:schemeClr val="dk1"/>
              </a:solidFill>
              <a:effectLst/>
              <a:latin typeface="+mn-lt"/>
              <a:ea typeface="+mn-ea"/>
              <a:cs typeface="+mn-cs"/>
            </a:rPr>
            <a:t>や経常一般財源の増</a:t>
          </a:r>
          <a:r>
            <a:rPr kumimoji="1" lang="ja-JP" altLang="ja-JP" sz="1100">
              <a:solidFill>
                <a:schemeClr val="dk1"/>
              </a:solidFill>
              <a:effectLst/>
              <a:latin typeface="+mn-lt"/>
              <a:ea typeface="+mn-ea"/>
              <a:cs typeface="+mn-cs"/>
            </a:rPr>
            <a:t>により、経常収支比率の人件費分は</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類似団体と比較すると依然として高い水準で推移していることから、今後も定員管理基本方針</a:t>
          </a:r>
          <a:r>
            <a:rPr kumimoji="1" lang="en-US" altLang="ja-JP" sz="1100">
              <a:solidFill>
                <a:schemeClr val="dk1"/>
              </a:solidFill>
              <a:effectLst/>
              <a:latin typeface="+mn-lt"/>
              <a:ea typeface="+mn-ea"/>
              <a:cs typeface="+mn-cs"/>
            </a:rPr>
            <a:t>2024</a:t>
          </a:r>
          <a:r>
            <a:rPr kumimoji="1" lang="ja-JP" altLang="ja-JP" sz="1100">
              <a:solidFill>
                <a:schemeClr val="dk1"/>
              </a:solidFill>
              <a:effectLst/>
              <a:latin typeface="+mn-lt"/>
              <a:ea typeface="+mn-ea"/>
              <a:cs typeface="+mn-cs"/>
            </a:rPr>
            <a:t>の取組を踏まえ、総人件費の抑制を図り、適正な定員管理に努める。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78015</xdr:rowOff>
    </xdr:from>
    <xdr:to>
      <xdr:col>24</xdr:col>
      <xdr:colOff>25400</xdr:colOff>
      <xdr:row>41</xdr:row>
      <xdr:rowOff>15422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936015"/>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70955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414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143328</xdr:rowOff>
    </xdr:from>
    <xdr:to>
      <xdr:col>19</xdr:col>
      <xdr:colOff>187325</xdr:colOff>
      <xdr:row>41</xdr:row>
      <xdr:rowOff>15422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7001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70955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414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143328</xdr:rowOff>
    </xdr:from>
    <xdr:to>
      <xdr:col>15</xdr:col>
      <xdr:colOff>98425</xdr:colOff>
      <xdr:row>42</xdr:row>
      <xdr:rowOff>29028</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700132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38299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38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41</xdr:row>
      <xdr:rowOff>102507</xdr:rowOff>
    </xdr:from>
    <xdr:to>
      <xdr:col>11</xdr:col>
      <xdr:colOff>9525</xdr:colOff>
      <xdr:row>42</xdr:row>
      <xdr:rowOff>29028</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71319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8362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52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114499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458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27215</xdr:rowOff>
    </xdr:from>
    <xdr:to>
      <xdr:col>24</xdr:col>
      <xdr:colOff>76200</xdr:colOff>
      <xdr:row>40</xdr:row>
      <xdr:rowOff>128815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170742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85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136072</xdr:rowOff>
    </xdr:from>
    <xdr:to>
      <xdr:col>20</xdr:col>
      <xdr:colOff>38100</xdr:colOff>
      <xdr:row>41</xdr:row>
      <xdr:rowOff>66222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99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50999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7080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92528</xdr:rowOff>
    </xdr:from>
    <xdr:to>
      <xdr:col>15</xdr:col>
      <xdr:colOff>149225</xdr:colOff>
      <xdr:row>41</xdr:row>
      <xdr:rowOff>22678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95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7455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70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149678</xdr:rowOff>
    </xdr:from>
    <xdr:to>
      <xdr:col>11</xdr:col>
      <xdr:colOff>60325</xdr:colOff>
      <xdr:row>42</xdr:row>
      <xdr:rowOff>79828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717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42</xdr:row>
      <xdr:rowOff>64605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26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51707</xdr:rowOff>
    </xdr:from>
    <xdr:to>
      <xdr:col>6</xdr:col>
      <xdr:colOff>171450</xdr:colOff>
      <xdr:row>41</xdr:row>
      <xdr:rowOff>153307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708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138084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16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指定管理業務委託及び廃棄物等の戸別収集業務委託など多くの業務委託において、人件費の高騰等による</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引き続き、行財政改革の取組を踏まえ、類似団体との同水準の維持に努める。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xdr:rowOff>
    </xdr:from>
    <xdr:to>
      <xdr:col>82</xdr:col>
      <xdr:colOff>107950</xdr:colOff>
      <xdr:row>16</xdr:row>
      <xdr:rowOff>66040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7559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101617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44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xdr:rowOff>
    </xdr:from>
    <xdr:to>
      <xdr:col>78</xdr:col>
      <xdr:colOff>69850</xdr:colOff>
      <xdr:row>16</xdr:row>
      <xdr:rowOff>12700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48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16</xdr:row>
      <xdr:rowOff>20320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748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86377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20320</xdr:rowOff>
    </xdr:from>
    <xdr:to>
      <xdr:col>69</xdr:col>
      <xdr:colOff>92075</xdr:colOff>
      <xdr:row>16</xdr:row>
      <xdr:rowOff>35560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63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xdr:rowOff>
    </xdr:from>
    <xdr:to>
      <xdr:col>82</xdr:col>
      <xdr:colOff>158750</xdr:colOff>
      <xdr:row>16</xdr:row>
      <xdr:rowOff>116840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31767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133350</xdr:rowOff>
    </xdr:from>
    <xdr:to>
      <xdr:col>78</xdr:col>
      <xdr:colOff>120650</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125730</xdr:rowOff>
    </xdr:from>
    <xdr:to>
      <xdr:col>74</xdr:col>
      <xdr:colOff>31750</xdr:colOff>
      <xdr:row>16</xdr:row>
      <xdr:rowOff>55880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66057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140970</xdr:rowOff>
    </xdr:from>
    <xdr:to>
      <xdr:col>69</xdr:col>
      <xdr:colOff>142875</xdr:colOff>
      <xdr:row>16</xdr:row>
      <xdr:rowOff>71120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81297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156210</xdr:rowOff>
    </xdr:from>
    <xdr:to>
      <xdr:col>65</xdr:col>
      <xdr:colOff>53975</xdr:colOff>
      <xdr:row>16</xdr:row>
      <xdr:rowOff>86360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96537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小児医療助成対象者の受診件数や児童保育及び障がい者児等への医療に対する助成</a:t>
          </a:r>
          <a:r>
            <a:rPr kumimoji="1" lang="ja-JP" altLang="ja-JP" sz="1100">
              <a:solidFill>
                <a:schemeClr val="dk1"/>
              </a:solidFill>
              <a:effectLst/>
              <a:latin typeface="+mn-lt"/>
              <a:ea typeface="+mn-ea"/>
              <a:cs typeface="+mn-cs"/>
            </a:rPr>
            <a:t>の増により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今後、本市は高齢化の進展に加え、人口増が続く見込みであることから、子育て関係費を含めた社会保障関係費全体の増加が財政運営上大きな課題であるため、市民生活への影響を考慮しながら、市単独事業の見直しや積極的な歳入確保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127000</xdr:rowOff>
    </xdr:from>
    <xdr:to>
      <xdr:col>24</xdr:col>
      <xdr:colOff>25400</xdr:colOff>
      <xdr:row>60</xdr:row>
      <xdr:rowOff>146050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4140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88900</xdr:rowOff>
    </xdr:from>
    <xdr:to>
      <xdr:col>19</xdr:col>
      <xdr:colOff>187325</xdr:colOff>
      <xdr:row>60</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375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88900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299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xdr:rowOff>
    </xdr:from>
    <xdr:to>
      <xdr:col>11</xdr:col>
      <xdr:colOff>9525</xdr:colOff>
      <xdr:row>60</xdr:row>
      <xdr:rowOff>50800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299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95250</xdr:rowOff>
    </xdr:from>
    <xdr:to>
      <xdr:col>24</xdr:col>
      <xdr:colOff>76200</xdr:colOff>
      <xdr:row>61</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67327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76200</xdr:rowOff>
    </xdr:from>
    <xdr:to>
      <xdr:col>20</xdr:col>
      <xdr:colOff>38100</xdr:colOff>
      <xdr:row>61</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162577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38100</xdr:rowOff>
    </xdr:from>
    <xdr:to>
      <xdr:col>15</xdr:col>
      <xdr:colOff>149225</xdr:colOff>
      <xdr:row>60</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133350</xdr:rowOff>
    </xdr:from>
    <xdr:to>
      <xdr:col>11</xdr:col>
      <xdr:colOff>60325</xdr:colOff>
      <xdr:row>60</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48277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0</xdr:rowOff>
    </xdr:from>
    <xdr:to>
      <xdr:col>6</xdr:col>
      <xdr:colOff>171450</xdr:colOff>
      <xdr:row>60</xdr:row>
      <xdr:rowOff>101600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86377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その他の経常収支比率については、前年度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0.1</a:t>
          </a:r>
          <a:r>
            <a:rPr kumimoji="1" lang="ja-JP" altLang="en-US" sz="1100">
              <a:solidFill>
                <a:schemeClr val="dk1"/>
              </a:solidFill>
              <a:effectLst/>
              <a:latin typeface="+mn-lt"/>
              <a:ea typeface="+mn-ea"/>
              <a:cs typeface="+mn-cs"/>
            </a:rPr>
            <a:t>ポイント増加となったものの</a:t>
          </a:r>
          <a:r>
            <a:rPr kumimoji="1" lang="ja-JP" altLang="ja-JP" sz="1100">
              <a:solidFill>
                <a:schemeClr val="dk1"/>
              </a:solidFill>
              <a:effectLst/>
              <a:latin typeface="+mn-lt"/>
              <a:ea typeface="+mn-ea"/>
              <a:cs typeface="+mn-cs"/>
            </a:rPr>
            <a:t>、類似団体平均から依然として下回っている。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56</xdr:row>
      <xdr:rowOff>101600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901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56</xdr:row>
      <xdr:rowOff>88900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9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88900</xdr:rowOff>
    </xdr:from>
    <xdr:to>
      <xdr:col>73</xdr:col>
      <xdr:colOff>180975</xdr:colOff>
      <xdr:row>57</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90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50800</xdr:rowOff>
    </xdr:from>
    <xdr:to>
      <xdr:col>69</xdr:col>
      <xdr:colOff>92075</xdr:colOff>
      <xdr:row>57</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6520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67327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0</xdr:rowOff>
    </xdr:from>
    <xdr:to>
      <xdr:col>65</xdr:col>
      <xdr:colOff>53975</xdr:colOff>
      <xdr:row>56</xdr:row>
      <xdr:rowOff>101600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111777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補助費等については、</a:t>
          </a:r>
          <a:r>
            <a:rPr kumimoji="1" lang="ja-JP" altLang="en-US" sz="1100">
              <a:solidFill>
                <a:schemeClr val="dk1"/>
              </a:solidFill>
              <a:effectLst/>
              <a:latin typeface="+mn-lt"/>
              <a:ea typeface="+mn-ea"/>
              <a:cs typeface="+mn-cs"/>
            </a:rPr>
            <a:t>資源回収事業者への補助額及び休日・夜間診療所への薬剤師派遣に対する補助額が人件費の高騰等による増により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a:t>
          </a:r>
          <a:r>
            <a:rPr kumimoji="1" lang="ja-JP" altLang="en-US" sz="1100">
              <a:solidFill>
                <a:schemeClr val="dk1"/>
              </a:solidFill>
              <a:effectLst/>
              <a:latin typeface="+mn-lt"/>
              <a:ea typeface="+mn-ea"/>
              <a:cs typeface="+mn-cs"/>
            </a:rPr>
            <a:t>なったものの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令和４年</a:t>
          </a:r>
          <a:r>
            <a:rPr kumimoji="1" lang="ja-JP" altLang="ja-JP" sz="1100">
              <a:solidFill>
                <a:schemeClr val="dk1"/>
              </a:solidFill>
              <a:effectLst/>
              <a:latin typeface="+mn-lt"/>
              <a:ea typeface="+mn-ea"/>
              <a:cs typeface="+mn-cs"/>
            </a:rPr>
            <a:t>度</a:t>
          </a:r>
          <a:r>
            <a:rPr kumimoji="1" lang="ja-JP" altLang="en-US" sz="1100">
              <a:solidFill>
                <a:schemeClr val="dk1"/>
              </a:solidFill>
              <a:effectLst/>
              <a:latin typeface="+mn-lt"/>
              <a:ea typeface="+mn-ea"/>
              <a:cs typeface="+mn-cs"/>
            </a:rPr>
            <a:t>に引き続き</a:t>
          </a:r>
          <a:r>
            <a:rPr kumimoji="1" lang="ja-JP" altLang="ja-JP" sz="1100">
              <a:solidFill>
                <a:schemeClr val="dk1"/>
              </a:solidFill>
              <a:effectLst/>
              <a:latin typeface="+mn-lt"/>
              <a:ea typeface="+mn-ea"/>
              <a:cs typeface="+mn-cs"/>
            </a:rPr>
            <a:t>類似団体平均を下回っている。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78014</xdr:rowOff>
    </xdr:from>
    <xdr:to>
      <xdr:col>82</xdr:col>
      <xdr:colOff>107950</xdr:colOff>
      <xdr:row>36</xdr:row>
      <xdr:rowOff>88900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250214"/>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42834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215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78014</xdr:rowOff>
    </xdr:from>
    <xdr:to>
      <xdr:col>78</xdr:col>
      <xdr:colOff>69850</xdr:colOff>
      <xdr:row>36</xdr:row>
      <xdr:rowOff>154214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2502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157134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99786</xdr:rowOff>
    </xdr:from>
    <xdr:to>
      <xdr:col>73</xdr:col>
      <xdr:colOff>180975</xdr:colOff>
      <xdr:row>36</xdr:row>
      <xdr:rowOff>154214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2719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99786</xdr:rowOff>
    </xdr:from>
    <xdr:to>
      <xdr:col>69</xdr:col>
      <xdr:colOff>92075</xdr:colOff>
      <xdr:row>36</xdr:row>
      <xdr:rowOff>99786</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2719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168020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34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38100</xdr:rowOff>
    </xdr:from>
    <xdr:to>
      <xdr:col>82</xdr:col>
      <xdr:colOff>158750</xdr:colOff>
      <xdr:row>36</xdr:row>
      <xdr:rowOff>139700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54627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27214</xdr:rowOff>
    </xdr:from>
    <xdr:to>
      <xdr:col>78</xdr:col>
      <xdr:colOff>120650</xdr:colOff>
      <xdr:row>36</xdr:row>
      <xdr:rowOff>128814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138991</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103414</xdr:rowOff>
    </xdr:from>
    <xdr:to>
      <xdr:col>74</xdr:col>
      <xdr:colOff>31750</xdr:colOff>
      <xdr:row>37</xdr:row>
      <xdr:rowOff>33564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18341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48986</xdr:rowOff>
    </xdr:from>
    <xdr:to>
      <xdr:col>69</xdr:col>
      <xdr:colOff>142875</xdr:colOff>
      <xdr:row>36</xdr:row>
      <xdr:rowOff>150586</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160763</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135363</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30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mn-ea"/>
              <a:ea typeface="+mn-ea"/>
            </a:rPr>
            <a:t>元利償還金については平成３０年度から増加していたが、令和５年度において減少に転じたため、</a:t>
          </a:r>
          <a:r>
            <a:rPr kumimoji="1" lang="en-US" altLang="ja-JP" sz="1100">
              <a:latin typeface="+mn-ea"/>
              <a:ea typeface="+mn-ea"/>
            </a:rPr>
            <a:t>0.3</a:t>
          </a:r>
          <a:r>
            <a:rPr kumimoji="1" lang="ja-JP" altLang="en-US" sz="1100">
              <a:latin typeface="+mn-ea"/>
              <a:ea typeface="+mn-ea"/>
            </a:rPr>
            <a:t>ポイント減少している。</a:t>
          </a:r>
        </a:p>
        <a:p>
          <a:r>
            <a:rPr kumimoji="1" lang="ja-JP" altLang="en-US" sz="1100">
              <a:latin typeface="+mn-ea"/>
              <a:ea typeface="+mn-ea"/>
            </a:rPr>
            <a:t>　今後も公共施設再整備や都市基盤整備等により、借入額及び償還額の増加が見込まれるため、借入に際しては、中長期的な視点に立って適正な地方債の発行水準を見極めた借入に努める。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91077</xdr:rowOff>
    </xdr:from>
    <xdr:to>
      <xdr:col>24</xdr:col>
      <xdr:colOff>25400</xdr:colOff>
      <xdr:row>76</xdr:row>
      <xdr:rowOff>110671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121277"/>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110671</xdr:rowOff>
    </xdr:from>
    <xdr:to>
      <xdr:col>19</xdr:col>
      <xdr:colOff>187325</xdr:colOff>
      <xdr:row>76</xdr:row>
      <xdr:rowOff>117202</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14087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91077</xdr:rowOff>
    </xdr:from>
    <xdr:to>
      <xdr:col>15</xdr:col>
      <xdr:colOff>98425</xdr:colOff>
      <xdr:row>76</xdr:row>
      <xdr:rowOff>117202</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2209800" y="1312127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84545</xdr:rowOff>
    </xdr:from>
    <xdr:to>
      <xdr:col>11</xdr:col>
      <xdr:colOff>9525</xdr:colOff>
      <xdr:row>76</xdr:row>
      <xdr:rowOff>91077</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311474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40277</xdr:rowOff>
    </xdr:from>
    <xdr:to>
      <xdr:col>24</xdr:col>
      <xdr:colOff>76200</xdr:colOff>
      <xdr:row>76</xdr:row>
      <xdr:rowOff>141877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0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56804</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915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59871</xdr:rowOff>
    </xdr:from>
    <xdr:to>
      <xdr:col>20</xdr:col>
      <xdr:colOff>38100</xdr:colOff>
      <xdr:row>76</xdr:row>
      <xdr:rowOff>161471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199</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85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66402</xdr:rowOff>
    </xdr:from>
    <xdr:to>
      <xdr:col>15</xdr:col>
      <xdr:colOff>149225</xdr:colOff>
      <xdr:row>76</xdr:row>
      <xdr:rowOff>168002</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09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6730</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86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40277</xdr:rowOff>
    </xdr:from>
    <xdr:to>
      <xdr:col>11</xdr:col>
      <xdr:colOff>60325</xdr:colOff>
      <xdr:row>76</xdr:row>
      <xdr:rowOff>141877</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0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152054</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83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33745</xdr:rowOff>
    </xdr:from>
    <xdr:to>
      <xdr:col>6</xdr:col>
      <xdr:colOff>171450</xdr:colOff>
      <xdr:row>76</xdr:row>
      <xdr:rowOff>135345</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06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145523</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832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年度は、一般財源充当の物件費</a:t>
          </a:r>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などが増となっているが、経常一般財源も増となっているため、前年度と同値となっている。</a:t>
          </a:r>
          <a:endParaRPr lang="ja-JP" altLang="ja-JP" sz="1400">
            <a:effectLst/>
          </a:endParaRPr>
        </a:p>
        <a:p>
          <a:r>
            <a:rPr kumimoji="1" lang="ja-JP" altLang="ja-JP" sz="1100">
              <a:solidFill>
                <a:schemeClr val="dk1"/>
              </a:solidFill>
              <a:effectLst/>
              <a:latin typeface="+mn-lt"/>
              <a:ea typeface="+mn-ea"/>
              <a:cs typeface="+mn-cs"/>
            </a:rPr>
            <a:t>　類似団体平均との差は昨年から</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ポイント縮小したが、依然として高</a:t>
          </a:r>
          <a:r>
            <a:rPr kumimoji="1" lang="ja-JP" altLang="en-US" sz="1100">
              <a:solidFill>
                <a:schemeClr val="dk1"/>
              </a:solidFill>
              <a:effectLst/>
              <a:latin typeface="+mn-lt"/>
              <a:ea typeface="+mn-ea"/>
              <a:cs typeface="+mn-cs"/>
            </a:rPr>
            <a:t>く</a:t>
          </a:r>
          <a:r>
            <a:rPr kumimoji="1" lang="ja-JP" altLang="ja-JP" sz="1100">
              <a:solidFill>
                <a:schemeClr val="dk1"/>
              </a:solidFill>
              <a:effectLst/>
              <a:latin typeface="+mn-lt"/>
              <a:ea typeface="+mn-ea"/>
              <a:cs typeface="+mn-cs"/>
            </a:rPr>
            <a:t>なっており、</a:t>
          </a:r>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の比率が高いため、注視していく必要がある。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9979</xdr:rowOff>
    </xdr:from>
    <xdr:to>
      <xdr:col>82</xdr:col>
      <xdr:colOff>107950</xdr:colOff>
      <xdr:row>79</xdr:row>
      <xdr:rowOff>9979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5545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9979</xdr:rowOff>
    </xdr:from>
    <xdr:to>
      <xdr:col>78</xdr:col>
      <xdr:colOff>69850</xdr:colOff>
      <xdr:row>79</xdr:row>
      <xdr:rowOff>9979</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35545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9979</xdr:rowOff>
    </xdr:from>
    <xdr:to>
      <xdr:col>73</xdr:col>
      <xdr:colOff>180975</xdr:colOff>
      <xdr:row>81</xdr:row>
      <xdr:rowOff>15421</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554529"/>
          <a:ext cx="889000" cy="34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75293</xdr:rowOff>
    </xdr:from>
    <xdr:to>
      <xdr:col>69</xdr:col>
      <xdr:colOff>92075</xdr:colOff>
      <xdr:row>81</xdr:row>
      <xdr:rowOff>15421</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a:off x="13004800" y="13619843"/>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100891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144434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130629</xdr:rowOff>
    </xdr:from>
    <xdr:to>
      <xdr:col>82</xdr:col>
      <xdr:colOff>158750</xdr:colOff>
      <xdr:row>79</xdr:row>
      <xdr:rowOff>60779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50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102706</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47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130629</xdr:rowOff>
    </xdr:from>
    <xdr:to>
      <xdr:col>78</xdr:col>
      <xdr:colOff>120650</xdr:colOff>
      <xdr:row>79</xdr:row>
      <xdr:rowOff>60779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50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45556</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590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130629</xdr:rowOff>
    </xdr:from>
    <xdr:to>
      <xdr:col>74</xdr:col>
      <xdr:colOff>31750</xdr:colOff>
      <xdr:row>79</xdr:row>
      <xdr:rowOff>60779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50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45556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136071</xdr:rowOff>
    </xdr:from>
    <xdr:to>
      <xdr:col>69</xdr:col>
      <xdr:colOff>142875</xdr:colOff>
      <xdr:row>81</xdr:row>
      <xdr:rowOff>66221</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85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50998</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93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24493</xdr:rowOff>
    </xdr:from>
    <xdr:to>
      <xdr:col>65</xdr:col>
      <xdr:colOff>53975</xdr:colOff>
      <xdr:row>79</xdr:row>
      <xdr:rowOff>126093</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5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110870</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65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150660</xdr:rowOff>
    </xdr:from>
    <xdr:to>
      <xdr:col>29</xdr:col>
      <xdr:colOff>127000</xdr:colOff>
      <xdr:row>17</xdr:row>
      <xdr:rowOff>15634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41485"/>
          <a:ext cx="647700" cy="364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135437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26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15634</xdr:rowOff>
    </xdr:from>
    <xdr:to>
      <xdr:col>26</xdr:col>
      <xdr:colOff>50800</xdr:colOff>
      <xdr:row>17</xdr:row>
      <xdr:rowOff>32741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77909"/>
          <a:ext cx="698500" cy="17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107599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11976</xdr:rowOff>
    </xdr:from>
    <xdr:to>
      <xdr:col>22</xdr:col>
      <xdr:colOff>114300</xdr:colOff>
      <xdr:row>17</xdr:row>
      <xdr:rowOff>32741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974251"/>
          <a:ext cx="698500" cy="20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124553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11976</xdr:rowOff>
    </xdr:from>
    <xdr:to>
      <xdr:col>18</xdr:col>
      <xdr:colOff>177800</xdr:colOff>
      <xdr:row>17</xdr:row>
      <xdr:rowOff>39789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74251"/>
          <a:ext cx="698500" cy="27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134192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6900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99860</xdr:rowOff>
    </xdr:from>
    <xdr:to>
      <xdr:col>29</xdr:col>
      <xdr:colOff>177800</xdr:colOff>
      <xdr:row>17</xdr:row>
      <xdr:rowOff>30010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90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116387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35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136284</xdr:rowOff>
    </xdr:from>
    <xdr:to>
      <xdr:col>26</xdr:col>
      <xdr:colOff>101600</xdr:colOff>
      <xdr:row>17</xdr:row>
      <xdr:rowOff>66434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27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76611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95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153391</xdr:rowOff>
    </xdr:from>
    <xdr:to>
      <xdr:col>22</xdr:col>
      <xdr:colOff>165100</xdr:colOff>
      <xdr:row>17</xdr:row>
      <xdr:rowOff>83541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44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93718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13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132626</xdr:rowOff>
    </xdr:from>
    <xdr:to>
      <xdr:col>19</xdr:col>
      <xdr:colOff>38100</xdr:colOff>
      <xdr:row>17</xdr:row>
      <xdr:rowOff>62776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23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72953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9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160439</xdr:rowOff>
    </xdr:from>
    <xdr:to>
      <xdr:col>15</xdr:col>
      <xdr:colOff>101600</xdr:colOff>
      <xdr:row>17</xdr:row>
      <xdr:rowOff>90589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51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100766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2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179312</xdr:rowOff>
    </xdr:from>
    <xdr:to>
      <xdr:col>29</xdr:col>
      <xdr:colOff>127000</xdr:colOff>
      <xdr:row>35</xdr:row>
      <xdr:rowOff>184836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789662"/>
          <a:ext cx="647700" cy="5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190961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01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179312</xdr:rowOff>
    </xdr:from>
    <xdr:to>
      <xdr:col>26</xdr:col>
      <xdr:colOff>50800</xdr:colOff>
      <xdr:row>35</xdr:row>
      <xdr:rowOff>204038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789662"/>
          <a:ext cx="698500" cy="24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317606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27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204038</xdr:rowOff>
    </xdr:from>
    <xdr:to>
      <xdr:col>22</xdr:col>
      <xdr:colOff>114300</xdr:colOff>
      <xdr:row>35</xdr:row>
      <xdr:rowOff>284391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14388"/>
          <a:ext cx="698500" cy="80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338865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4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284391</xdr:rowOff>
    </xdr:from>
    <xdr:to>
      <xdr:col>18</xdr:col>
      <xdr:colOff>177800</xdr:colOff>
      <xdr:row>36</xdr:row>
      <xdr:rowOff>17120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94741"/>
          <a:ext cx="698500" cy="75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22331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134036</xdr:rowOff>
    </xdr:from>
    <xdr:to>
      <xdr:col>29</xdr:col>
      <xdr:colOff>177800</xdr:colOff>
      <xdr:row>35</xdr:row>
      <xdr:rowOff>235636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44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322013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8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128512</xdr:rowOff>
    </xdr:from>
    <xdr:to>
      <xdr:col>26</xdr:col>
      <xdr:colOff>101600</xdr:colOff>
      <xdr:row>35</xdr:row>
      <xdr:rowOff>230112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38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240289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07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153238</xdr:rowOff>
    </xdr:from>
    <xdr:to>
      <xdr:col>22</xdr:col>
      <xdr:colOff>165100</xdr:colOff>
      <xdr:row>35</xdr:row>
      <xdr:rowOff>254838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63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265015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532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233591</xdr:rowOff>
    </xdr:from>
    <xdr:to>
      <xdr:col>19</xdr:col>
      <xdr:colOff>38100</xdr:colOff>
      <xdr:row>35</xdr:row>
      <xdr:rowOff>335191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43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2468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1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309220</xdr:rowOff>
    </xdr:from>
    <xdr:to>
      <xdr:col>15</xdr:col>
      <xdr:colOff>101600</xdr:colOff>
      <xdr:row>36</xdr:row>
      <xdr:rowOff>67920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19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52697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0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445,172
437,138
69.56
175,344,387
169,283,856
5,732,795
92,308,993
78,803,398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51156</xdr:rowOff>
    </xdr:from>
    <xdr:to>
      <xdr:col>24</xdr:col>
      <xdr:colOff>63500</xdr:colOff>
      <xdr:row>36</xdr:row>
      <xdr:rowOff>66662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23356"/>
          <a:ext cx="8382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47782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19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51156</xdr:rowOff>
    </xdr:from>
    <xdr:to>
      <xdr:col>19</xdr:col>
      <xdr:colOff>177800</xdr:colOff>
      <xdr:row>36</xdr:row>
      <xdr:rowOff>105296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23356"/>
          <a:ext cx="889000" cy="5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154081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43155</xdr:rowOff>
    </xdr:from>
    <xdr:to>
      <xdr:col>15</xdr:col>
      <xdr:colOff>50800</xdr:colOff>
      <xdr:row>36</xdr:row>
      <xdr:rowOff>105296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215355"/>
          <a:ext cx="889000" cy="6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4691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43155</xdr:rowOff>
    </xdr:from>
    <xdr:to>
      <xdr:col>10</xdr:col>
      <xdr:colOff>114300</xdr:colOff>
      <xdr:row>36</xdr:row>
      <xdr:rowOff>109144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15355"/>
          <a:ext cx="889000" cy="6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21645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21417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3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15862</xdr:rowOff>
    </xdr:from>
    <xdr:to>
      <xdr:col>24</xdr:col>
      <xdr:colOff>114300</xdr:colOff>
      <xdr:row>36</xdr:row>
      <xdr:rowOff>117462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38739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3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356</xdr:rowOff>
    </xdr:from>
    <xdr:to>
      <xdr:col>20</xdr:col>
      <xdr:colOff>38100</xdr:colOff>
      <xdr:row>36</xdr:row>
      <xdr:rowOff>101956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7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118483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4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54496</xdr:rowOff>
    </xdr:from>
    <xdr:to>
      <xdr:col>15</xdr:col>
      <xdr:colOff>101600</xdr:colOff>
      <xdr:row>36</xdr:row>
      <xdr:rowOff>156096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2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1173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0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163805</xdr:rowOff>
    </xdr:from>
    <xdr:to>
      <xdr:col>10</xdr:col>
      <xdr:colOff>165100</xdr:colOff>
      <xdr:row>36</xdr:row>
      <xdr:rowOff>93955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110482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3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58344</xdr:rowOff>
    </xdr:from>
    <xdr:to>
      <xdr:col>6</xdr:col>
      <xdr:colOff>38100</xdr:colOff>
      <xdr:row>36</xdr:row>
      <xdr:rowOff>159944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3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5021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0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138957</xdr:rowOff>
    </xdr:from>
    <xdr:to>
      <xdr:col>24</xdr:col>
      <xdr:colOff>63500</xdr:colOff>
      <xdr:row>56</xdr:row>
      <xdr:rowOff>68758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68707"/>
          <a:ext cx="838200" cy="101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24128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53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138957</xdr:rowOff>
    </xdr:from>
    <xdr:to>
      <xdr:col>19</xdr:col>
      <xdr:colOff>177800</xdr:colOff>
      <xdr:row>56</xdr:row>
      <xdr:rowOff>64757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68707"/>
          <a:ext cx="889000" cy="9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64757</xdr:rowOff>
    </xdr:from>
    <xdr:to>
      <xdr:col>15</xdr:col>
      <xdr:colOff>50800</xdr:colOff>
      <xdr:row>57</xdr:row>
      <xdr:rowOff>2673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65957"/>
          <a:ext cx="889000" cy="10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132027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39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2673</xdr:rowOff>
    </xdr:from>
    <xdr:to>
      <xdr:col>10</xdr:col>
      <xdr:colOff>114300</xdr:colOff>
      <xdr:row>57</xdr:row>
      <xdr:rowOff>72092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75323"/>
          <a:ext cx="889000" cy="6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17958</xdr:rowOff>
    </xdr:from>
    <xdr:to>
      <xdr:col>24</xdr:col>
      <xdr:colOff>114300</xdr:colOff>
      <xdr:row>56</xdr:row>
      <xdr:rowOff>119558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1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167835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97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88157</xdr:rowOff>
    </xdr:from>
    <xdr:to>
      <xdr:col>20</xdr:col>
      <xdr:colOff>38100</xdr:colOff>
      <xdr:row>56</xdr:row>
      <xdr:rowOff>18307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1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34834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9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13957</xdr:rowOff>
    </xdr:from>
    <xdr:to>
      <xdr:col>15</xdr:col>
      <xdr:colOff>101600</xdr:colOff>
      <xdr:row>56</xdr:row>
      <xdr:rowOff>115557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1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106684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0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123323</xdr:rowOff>
    </xdr:from>
    <xdr:to>
      <xdr:col>10</xdr:col>
      <xdr:colOff>165100</xdr:colOff>
      <xdr:row>57</xdr:row>
      <xdr:rowOff>53473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2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70000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21292</xdr:rowOff>
    </xdr:from>
    <xdr:to>
      <xdr:col>6</xdr:col>
      <xdr:colOff>38100</xdr:colOff>
      <xdr:row>57</xdr:row>
      <xdr:rowOff>122892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9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139419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6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7569</xdr:rowOff>
    </xdr:from>
    <xdr:to>
      <xdr:col>24</xdr:col>
      <xdr:colOff>63500</xdr:colOff>
      <xdr:row>78</xdr:row>
      <xdr:rowOff>13360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80669"/>
          <a:ext cx="8382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104767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13360</xdr:rowOff>
    </xdr:from>
    <xdr:to>
      <xdr:col>19</xdr:col>
      <xdr:colOff>177800</xdr:colOff>
      <xdr:row>78</xdr:row>
      <xdr:rowOff>23037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86460"/>
          <a:ext cx="8890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12827</xdr:rowOff>
    </xdr:from>
    <xdr:to>
      <xdr:col>15</xdr:col>
      <xdr:colOff>50800</xdr:colOff>
      <xdr:row>78</xdr:row>
      <xdr:rowOff>23037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85927"/>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169114</xdr:rowOff>
    </xdr:from>
    <xdr:to>
      <xdr:col>10</xdr:col>
      <xdr:colOff>114300</xdr:colOff>
      <xdr:row>78</xdr:row>
      <xdr:rowOff>12827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370764"/>
          <a:ext cx="889000" cy="1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53712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55312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128219</xdr:rowOff>
    </xdr:from>
    <xdr:to>
      <xdr:col>24</xdr:col>
      <xdr:colOff>114300</xdr:colOff>
      <xdr:row>78</xdr:row>
      <xdr:rowOff>58369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2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106646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0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134010</xdr:rowOff>
    </xdr:from>
    <xdr:to>
      <xdr:col>20</xdr:col>
      <xdr:colOff>38100</xdr:colOff>
      <xdr:row>78</xdr:row>
      <xdr:rowOff>64160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3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55287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2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143687</xdr:rowOff>
    </xdr:from>
    <xdr:to>
      <xdr:col>15</xdr:col>
      <xdr:colOff>101600</xdr:colOff>
      <xdr:row>78</xdr:row>
      <xdr:rowOff>73837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4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64964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133477</xdr:rowOff>
    </xdr:from>
    <xdr:to>
      <xdr:col>10</xdr:col>
      <xdr:colOff>165100</xdr:colOff>
      <xdr:row>78</xdr:row>
      <xdr:rowOff>63627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3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54754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2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118314</xdr:rowOff>
    </xdr:from>
    <xdr:to>
      <xdr:col>6</xdr:col>
      <xdr:colOff>38100</xdr:colOff>
      <xdr:row>78</xdr:row>
      <xdr:rowOff>48464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1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39591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1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157468</xdr:rowOff>
    </xdr:from>
    <xdr:to>
      <xdr:col>24</xdr:col>
      <xdr:colOff>63500</xdr:colOff>
      <xdr:row>97</xdr:row>
      <xdr:rowOff>96329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616668"/>
          <a:ext cx="838200" cy="110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46728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34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102451</xdr:rowOff>
    </xdr:from>
    <xdr:to>
      <xdr:col>19</xdr:col>
      <xdr:colOff>177800</xdr:colOff>
      <xdr:row>97</xdr:row>
      <xdr:rowOff>96329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561651"/>
          <a:ext cx="889000" cy="16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78846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366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102451</xdr:rowOff>
    </xdr:from>
    <xdr:to>
      <xdr:col>15</xdr:col>
      <xdr:colOff>50800</xdr:colOff>
      <xdr:row>98</xdr:row>
      <xdr:rowOff>55207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561651"/>
          <a:ext cx="889000" cy="29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109541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55207</xdr:rowOff>
    </xdr:from>
    <xdr:to>
      <xdr:col>10</xdr:col>
      <xdr:colOff>114300</xdr:colOff>
      <xdr:row>98</xdr:row>
      <xdr:rowOff>141148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857307"/>
          <a:ext cx="889000" cy="8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63377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52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127830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587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106668</xdr:rowOff>
    </xdr:from>
    <xdr:to>
      <xdr:col>24</xdr:col>
      <xdr:colOff>114300</xdr:colOff>
      <xdr:row>97</xdr:row>
      <xdr:rowOff>36818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56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85095</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544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45529</xdr:rowOff>
    </xdr:from>
    <xdr:to>
      <xdr:col>20</xdr:col>
      <xdr:colOff>38100</xdr:colOff>
      <xdr:row>97</xdr:row>
      <xdr:rowOff>147129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67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138256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768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51651</xdr:rowOff>
    </xdr:from>
    <xdr:to>
      <xdr:col>15</xdr:col>
      <xdr:colOff>101600</xdr:colOff>
      <xdr:row>96</xdr:row>
      <xdr:rowOff>153251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1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144378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60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4407</xdr:rowOff>
    </xdr:from>
    <xdr:to>
      <xdr:col>10</xdr:col>
      <xdr:colOff>165100</xdr:colOff>
      <xdr:row>98</xdr:row>
      <xdr:rowOff>106007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80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97134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89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90348</xdr:rowOff>
    </xdr:from>
    <xdr:to>
      <xdr:col>6</xdr:col>
      <xdr:colOff>38100</xdr:colOff>
      <xdr:row>99</xdr:row>
      <xdr:rowOff>20498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89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11625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985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94535</xdr:rowOff>
    </xdr:from>
    <xdr:to>
      <xdr:col>55</xdr:col>
      <xdr:colOff>0</xdr:colOff>
      <xdr:row>37</xdr:row>
      <xdr:rowOff>141463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438185"/>
          <a:ext cx="838200" cy="4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169765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70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94535</xdr:rowOff>
    </xdr:from>
    <xdr:to>
      <xdr:col>50</xdr:col>
      <xdr:colOff>114300</xdr:colOff>
      <xdr:row>37</xdr:row>
      <xdr:rowOff>125930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438185"/>
          <a:ext cx="889000" cy="3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68485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65775</xdr:rowOff>
    </xdr:from>
    <xdr:to>
      <xdr:col>45</xdr:col>
      <xdr:colOff>177800</xdr:colOff>
      <xdr:row>37</xdr:row>
      <xdr:rowOff>125930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380725"/>
          <a:ext cx="889000" cy="108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110101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65775</xdr:rowOff>
    </xdr:from>
    <xdr:to>
      <xdr:col>41</xdr:col>
      <xdr:colOff>50800</xdr:colOff>
      <xdr:row>38</xdr:row>
      <xdr:rowOff>2486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380725"/>
          <a:ext cx="889000" cy="113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35969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19542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90663</xdr:rowOff>
    </xdr:from>
    <xdr:to>
      <xdr:col>55</xdr:col>
      <xdr:colOff>50800</xdr:colOff>
      <xdr:row>38</xdr:row>
      <xdr:rowOff>20813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43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69090</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41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43735</xdr:rowOff>
    </xdr:from>
    <xdr:to>
      <xdr:col>50</xdr:col>
      <xdr:colOff>165100</xdr:colOff>
      <xdr:row>37</xdr:row>
      <xdr:rowOff>145335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8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136462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48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75130</xdr:rowOff>
    </xdr:from>
    <xdr:to>
      <xdr:col>46</xdr:col>
      <xdr:colOff>38100</xdr:colOff>
      <xdr:row>38</xdr:row>
      <xdr:rowOff>5280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41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167857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511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14975</xdr:rowOff>
    </xdr:from>
    <xdr:to>
      <xdr:col>41</xdr:col>
      <xdr:colOff>101600</xdr:colOff>
      <xdr:row>31</xdr:row>
      <xdr:rowOff>116575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32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107702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42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123136</xdr:rowOff>
    </xdr:from>
    <xdr:to>
      <xdr:col>36</xdr:col>
      <xdr:colOff>165100</xdr:colOff>
      <xdr:row>38</xdr:row>
      <xdr:rowOff>53285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667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44413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5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31858</xdr:rowOff>
    </xdr:from>
    <xdr:to>
      <xdr:col>55</xdr:col>
      <xdr:colOff>0</xdr:colOff>
      <xdr:row>58</xdr:row>
      <xdr:rowOff>85331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804508"/>
          <a:ext cx="838200" cy="22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44507</xdr:rowOff>
    </xdr:from>
    <xdr:to>
      <xdr:col>50</xdr:col>
      <xdr:colOff>114300</xdr:colOff>
      <xdr:row>57</xdr:row>
      <xdr:rowOff>31858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645707"/>
          <a:ext cx="889000" cy="15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140555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91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44507</xdr:rowOff>
    </xdr:from>
    <xdr:to>
      <xdr:col>45</xdr:col>
      <xdr:colOff>177800</xdr:colOff>
      <xdr:row>57</xdr:row>
      <xdr:rowOff>141415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645707"/>
          <a:ext cx="889000" cy="26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75595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84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52336</xdr:rowOff>
    </xdr:from>
    <xdr:to>
      <xdr:col>41</xdr:col>
      <xdr:colOff>50800</xdr:colOff>
      <xdr:row>57</xdr:row>
      <xdr:rowOff>141415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653536"/>
          <a:ext cx="889000" cy="260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88517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93159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86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34531</xdr:rowOff>
    </xdr:from>
    <xdr:to>
      <xdr:col>55</xdr:col>
      <xdr:colOff>50800</xdr:colOff>
      <xdr:row>58</xdr:row>
      <xdr:rowOff>136131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97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12958</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5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152508</xdr:rowOff>
    </xdr:from>
    <xdr:to>
      <xdr:col>50</xdr:col>
      <xdr:colOff>165100</xdr:colOff>
      <xdr:row>57</xdr:row>
      <xdr:rowOff>82658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7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99185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5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165157</xdr:rowOff>
    </xdr:from>
    <xdr:to>
      <xdr:col>46</xdr:col>
      <xdr:colOff>38100</xdr:colOff>
      <xdr:row>56</xdr:row>
      <xdr:rowOff>95307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9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111834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7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90615</xdr:rowOff>
    </xdr:from>
    <xdr:to>
      <xdr:col>41</xdr:col>
      <xdr:colOff>101600</xdr:colOff>
      <xdr:row>58</xdr:row>
      <xdr:rowOff>20765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6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11892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95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1536</xdr:rowOff>
    </xdr:from>
    <xdr:to>
      <xdr:col>36</xdr:col>
      <xdr:colOff>165100</xdr:colOff>
      <xdr:row>56</xdr:row>
      <xdr:rowOff>103136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60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119663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37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75464</xdr:rowOff>
    </xdr:from>
    <xdr:to>
      <xdr:col>55</xdr:col>
      <xdr:colOff>0</xdr:colOff>
      <xdr:row>78</xdr:row>
      <xdr:rowOff>100648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448564"/>
          <a:ext cx="838200" cy="2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93142</xdr:rowOff>
    </xdr:from>
    <xdr:to>
      <xdr:col>50</xdr:col>
      <xdr:colOff>114300</xdr:colOff>
      <xdr:row>78</xdr:row>
      <xdr:rowOff>100648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466242"/>
          <a:ext cx="889000" cy="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93142</xdr:rowOff>
    </xdr:from>
    <xdr:to>
      <xdr:col>45</xdr:col>
      <xdr:colOff>177800</xdr:colOff>
      <xdr:row>78</xdr:row>
      <xdr:rowOff>118097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3466242"/>
          <a:ext cx="889000" cy="2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94208</xdr:rowOff>
    </xdr:from>
    <xdr:to>
      <xdr:col>41</xdr:col>
      <xdr:colOff>50800</xdr:colOff>
      <xdr:row>78</xdr:row>
      <xdr:rowOff>118097</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467308"/>
          <a:ext cx="889000" cy="2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64647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68952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29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24664</xdr:rowOff>
    </xdr:from>
    <xdr:to>
      <xdr:col>55</xdr:col>
      <xdr:colOff>50800</xdr:colOff>
      <xdr:row>78</xdr:row>
      <xdr:rowOff>126264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39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111041</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1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49848</xdr:rowOff>
    </xdr:from>
    <xdr:to>
      <xdr:col>50</xdr:col>
      <xdr:colOff>165100</xdr:colOff>
      <xdr:row>78</xdr:row>
      <xdr:rowOff>151448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2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142575</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15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42342</xdr:rowOff>
    </xdr:from>
    <xdr:to>
      <xdr:col>46</xdr:col>
      <xdr:colOff>38100</xdr:colOff>
      <xdr:row>78</xdr:row>
      <xdr:rowOff>143942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1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135069</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0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67297</xdr:rowOff>
    </xdr:from>
    <xdr:to>
      <xdr:col>41</xdr:col>
      <xdr:colOff>101600</xdr:colOff>
      <xdr:row>78</xdr:row>
      <xdr:rowOff>168897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44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160024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533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43408</xdr:rowOff>
    </xdr:from>
    <xdr:to>
      <xdr:col>36</xdr:col>
      <xdr:colOff>165100</xdr:colOff>
      <xdr:row>78</xdr:row>
      <xdr:rowOff>145008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1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136135</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50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145552</xdr:rowOff>
    </xdr:from>
    <xdr:to>
      <xdr:col>55</xdr:col>
      <xdr:colOff>0</xdr:colOff>
      <xdr:row>96</xdr:row>
      <xdr:rowOff>41379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261852"/>
          <a:ext cx="838200" cy="23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117594</xdr:rowOff>
    </xdr:from>
    <xdr:to>
      <xdr:col>50</xdr:col>
      <xdr:colOff>114300</xdr:colOff>
      <xdr:row>94</xdr:row>
      <xdr:rowOff>145552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062444"/>
          <a:ext cx="889000" cy="19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16236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47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117594</xdr:rowOff>
    </xdr:from>
    <xdr:to>
      <xdr:col>45</xdr:col>
      <xdr:colOff>177800</xdr:colOff>
      <xdr:row>95</xdr:row>
      <xdr:rowOff>146101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062444"/>
          <a:ext cx="889000" cy="37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130946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41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14495</xdr:rowOff>
    </xdr:from>
    <xdr:to>
      <xdr:col>41</xdr:col>
      <xdr:colOff>50800</xdr:colOff>
      <xdr:row>95</xdr:row>
      <xdr:rowOff>146101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130795"/>
          <a:ext cx="889000" cy="30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30501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14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39873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49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162029</xdr:rowOff>
    </xdr:from>
    <xdr:to>
      <xdr:col>55</xdr:col>
      <xdr:colOff>50800</xdr:colOff>
      <xdr:row>96</xdr:row>
      <xdr:rowOff>92179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44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140456</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42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94752</xdr:rowOff>
    </xdr:from>
    <xdr:to>
      <xdr:col>50</xdr:col>
      <xdr:colOff>165100</xdr:colOff>
      <xdr:row>95</xdr:row>
      <xdr:rowOff>24902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21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41429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59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66794</xdr:rowOff>
    </xdr:from>
    <xdr:to>
      <xdr:col>46</xdr:col>
      <xdr:colOff>38100</xdr:colOff>
      <xdr:row>93</xdr:row>
      <xdr:rowOff>168394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01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13471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578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95301</xdr:rowOff>
    </xdr:from>
    <xdr:to>
      <xdr:col>41</xdr:col>
      <xdr:colOff>101600</xdr:colOff>
      <xdr:row>96</xdr:row>
      <xdr:rowOff>25451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38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16578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475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135145</xdr:rowOff>
    </xdr:from>
    <xdr:to>
      <xdr:col>36</xdr:col>
      <xdr:colOff>165100</xdr:colOff>
      <xdr:row>94</xdr:row>
      <xdr:rowOff>65295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07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81822</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585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104953</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20053"/>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104953</xdr:rowOff>
    </xdr:from>
    <xdr:to>
      <xdr:col>71</xdr:col>
      <xdr:colOff>177800</xdr:colOff>
      <xdr:row>38</xdr:row>
      <xdr:rowOff>130784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620053"/>
          <a:ext cx="889000" cy="2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145991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318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54153</xdr:rowOff>
    </xdr:from>
    <xdr:to>
      <xdr:col>72</xdr:col>
      <xdr:colOff>38100</xdr:colOff>
      <xdr:row>38</xdr:row>
      <xdr:rowOff>155753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146880</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661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79984</xdr:rowOff>
    </xdr:from>
    <xdr:to>
      <xdr:col>67</xdr:col>
      <xdr:colOff>101600</xdr:colOff>
      <xdr:row>39</xdr:row>
      <xdr:rowOff>10134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9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1261</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57333" y="66878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144120</xdr:rowOff>
    </xdr:from>
    <xdr:to>
      <xdr:col>85</xdr:col>
      <xdr:colOff>127000</xdr:colOff>
      <xdr:row>76</xdr:row>
      <xdr:rowOff>145872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174320"/>
          <a:ext cx="8382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144120</xdr:rowOff>
    </xdr:from>
    <xdr:to>
      <xdr:col>81</xdr:col>
      <xdr:colOff>50800</xdr:colOff>
      <xdr:row>76</xdr:row>
      <xdr:rowOff>151873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174320"/>
          <a:ext cx="889000" cy="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151873</xdr:rowOff>
    </xdr:from>
    <xdr:to>
      <xdr:col>76</xdr:col>
      <xdr:colOff>114300</xdr:colOff>
      <xdr:row>76</xdr:row>
      <xdr:rowOff>166999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182073"/>
          <a:ext cx="889000" cy="1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166999</xdr:rowOff>
    </xdr:from>
    <xdr:to>
      <xdr:col>71</xdr:col>
      <xdr:colOff>177800</xdr:colOff>
      <xdr:row>77</xdr:row>
      <xdr:rowOff>2502</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197199"/>
          <a:ext cx="889000" cy="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95072</xdr:rowOff>
    </xdr:from>
    <xdr:to>
      <xdr:col>85</xdr:col>
      <xdr:colOff>177800</xdr:colOff>
      <xdr:row>77</xdr:row>
      <xdr:rowOff>25222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1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73499</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0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93320</xdr:rowOff>
    </xdr:from>
    <xdr:to>
      <xdr:col>81</xdr:col>
      <xdr:colOff>101600</xdr:colOff>
      <xdr:row>77</xdr:row>
      <xdr:rowOff>23470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1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14597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21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101073</xdr:rowOff>
    </xdr:from>
    <xdr:to>
      <xdr:col>76</xdr:col>
      <xdr:colOff>165100</xdr:colOff>
      <xdr:row>77</xdr:row>
      <xdr:rowOff>31223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13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22350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22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116199</xdr:rowOff>
    </xdr:from>
    <xdr:to>
      <xdr:col>72</xdr:col>
      <xdr:colOff>38100</xdr:colOff>
      <xdr:row>77</xdr:row>
      <xdr:rowOff>46349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14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37476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23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123152</xdr:rowOff>
    </xdr:from>
    <xdr:to>
      <xdr:col>67</xdr:col>
      <xdr:colOff>101600</xdr:colOff>
      <xdr:row>77</xdr:row>
      <xdr:rowOff>53302</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15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44429</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24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56424</xdr:rowOff>
    </xdr:from>
    <xdr:to>
      <xdr:col>85</xdr:col>
      <xdr:colOff>127000</xdr:colOff>
      <xdr:row>96</xdr:row>
      <xdr:rowOff>92380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515624"/>
          <a:ext cx="838200" cy="3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56424</xdr:rowOff>
    </xdr:from>
    <xdr:to>
      <xdr:col>81</xdr:col>
      <xdr:colOff>50800</xdr:colOff>
      <xdr:row>96</xdr:row>
      <xdr:rowOff>167263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515624"/>
          <a:ext cx="889000" cy="11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167263</xdr:rowOff>
    </xdr:from>
    <xdr:to>
      <xdr:col>76</xdr:col>
      <xdr:colOff>114300</xdr:colOff>
      <xdr:row>97</xdr:row>
      <xdr:rowOff>60996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626463"/>
          <a:ext cx="889000" cy="6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60996</xdr:rowOff>
    </xdr:from>
    <xdr:to>
      <xdr:col>71</xdr:col>
      <xdr:colOff>177800</xdr:colOff>
      <xdr:row>97</xdr:row>
      <xdr:rowOff>167491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691646"/>
          <a:ext cx="889000" cy="106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60755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51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41580</xdr:rowOff>
    </xdr:from>
    <xdr:to>
      <xdr:col>85</xdr:col>
      <xdr:colOff>177800</xdr:colOff>
      <xdr:row>96</xdr:row>
      <xdr:rowOff>143180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50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64457</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35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5624</xdr:rowOff>
    </xdr:from>
    <xdr:to>
      <xdr:col>81</xdr:col>
      <xdr:colOff>101600</xdr:colOff>
      <xdr:row>96</xdr:row>
      <xdr:rowOff>107224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46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123751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24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116463</xdr:rowOff>
    </xdr:from>
    <xdr:to>
      <xdr:col>76</xdr:col>
      <xdr:colOff>165100</xdr:colOff>
      <xdr:row>97</xdr:row>
      <xdr:rowOff>46613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57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37740</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66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10196</xdr:rowOff>
    </xdr:from>
    <xdr:to>
      <xdr:col>72</xdr:col>
      <xdr:colOff>38100</xdr:colOff>
      <xdr:row>97</xdr:row>
      <xdr:rowOff>111796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6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128323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41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116691</xdr:rowOff>
    </xdr:from>
    <xdr:to>
      <xdr:col>67</xdr:col>
      <xdr:colOff>101600</xdr:colOff>
      <xdr:row>98</xdr:row>
      <xdr:rowOff>46841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4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37968</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840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171377</xdr:rowOff>
    </xdr:from>
    <xdr:to>
      <xdr:col>116</xdr:col>
      <xdr:colOff>63500</xdr:colOff>
      <xdr:row>38</xdr:row>
      <xdr:rowOff>12337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515027"/>
          <a:ext cx="8382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134600</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4782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12337</xdr:rowOff>
    </xdr:from>
    <xdr:to>
      <xdr:col>111</xdr:col>
      <xdr:colOff>177800</xdr:colOff>
      <xdr:row>38</xdr:row>
      <xdr:rowOff>79938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0434300" y="6527437"/>
          <a:ext cx="889000" cy="6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67201</xdr:rowOff>
    </xdr:from>
    <xdr:to>
      <xdr:col>107</xdr:col>
      <xdr:colOff>50800</xdr:colOff>
      <xdr:row>38</xdr:row>
      <xdr:rowOff>79938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582301"/>
          <a:ext cx="889000" cy="1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30952</xdr:rowOff>
    </xdr:from>
    <xdr:to>
      <xdr:col>102</xdr:col>
      <xdr:colOff>114300</xdr:colOff>
      <xdr:row>38</xdr:row>
      <xdr:rowOff>67201</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546052"/>
          <a:ext cx="889000" cy="3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120578</xdr:rowOff>
    </xdr:from>
    <xdr:to>
      <xdr:col>116</xdr:col>
      <xdr:colOff>114300</xdr:colOff>
      <xdr:row>38</xdr:row>
      <xdr:rowOff>50727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4642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143455</xdr:rowOff>
    </xdr:from>
    <xdr:ext cx="378565"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315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132987</xdr:rowOff>
    </xdr:from>
    <xdr:to>
      <xdr:col>112</xdr:col>
      <xdr:colOff>38100</xdr:colOff>
      <xdr:row>38</xdr:row>
      <xdr:rowOff>63137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47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54264</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4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29138</xdr:rowOff>
    </xdr:from>
    <xdr:to>
      <xdr:col>107</xdr:col>
      <xdr:colOff>101600</xdr:colOff>
      <xdr:row>38</xdr:row>
      <xdr:rowOff>130738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54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121865</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45017" y="6636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16401</xdr:rowOff>
    </xdr:from>
    <xdr:to>
      <xdr:col>102</xdr:col>
      <xdr:colOff>165100</xdr:colOff>
      <xdr:row>38</xdr:row>
      <xdr:rowOff>118001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53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109128</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6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151602</xdr:rowOff>
    </xdr:from>
    <xdr:to>
      <xdr:col>98</xdr:col>
      <xdr:colOff>38100</xdr:colOff>
      <xdr:row>38</xdr:row>
      <xdr:rowOff>81752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49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72879</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7017" y="658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30407</xdr:rowOff>
    </xdr:from>
    <xdr:to>
      <xdr:col>116</xdr:col>
      <xdr:colOff>63500</xdr:colOff>
      <xdr:row>58</xdr:row>
      <xdr:rowOff>36612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9974507"/>
          <a:ext cx="8382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147446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20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150912</xdr:rowOff>
    </xdr:from>
    <xdr:to>
      <xdr:col>111</xdr:col>
      <xdr:colOff>177800</xdr:colOff>
      <xdr:row>58</xdr:row>
      <xdr:rowOff>30407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9923562"/>
          <a:ext cx="889000" cy="50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91493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3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58275</xdr:rowOff>
    </xdr:from>
    <xdr:to>
      <xdr:col>107</xdr:col>
      <xdr:colOff>50800</xdr:colOff>
      <xdr:row>57</xdr:row>
      <xdr:rowOff>150912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9830925"/>
          <a:ext cx="889000" cy="9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68633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1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58275</xdr:rowOff>
    </xdr:from>
    <xdr:to>
      <xdr:col>102</xdr:col>
      <xdr:colOff>114300</xdr:colOff>
      <xdr:row>57</xdr:row>
      <xdr:rowOff>123807</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9830925"/>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46535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99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37174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98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157262</xdr:rowOff>
    </xdr:from>
    <xdr:to>
      <xdr:col>116</xdr:col>
      <xdr:colOff>114300</xdr:colOff>
      <xdr:row>58</xdr:row>
      <xdr:rowOff>87412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8689</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81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151057</xdr:rowOff>
    </xdr:from>
    <xdr:to>
      <xdr:col>112</xdr:col>
      <xdr:colOff>38100</xdr:colOff>
      <xdr:row>58</xdr:row>
      <xdr:rowOff>81207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2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97734</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969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100112</xdr:rowOff>
    </xdr:from>
    <xdr:to>
      <xdr:col>107</xdr:col>
      <xdr:colOff>101600</xdr:colOff>
      <xdr:row>58</xdr:row>
      <xdr:rowOff>30262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87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46789</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964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7475</xdr:rowOff>
    </xdr:from>
    <xdr:to>
      <xdr:col>102</xdr:col>
      <xdr:colOff>165100</xdr:colOff>
      <xdr:row>57</xdr:row>
      <xdr:rowOff>109075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78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125602</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9555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73007</xdr:rowOff>
    </xdr:from>
    <xdr:to>
      <xdr:col>98</xdr:col>
      <xdr:colOff>38100</xdr:colOff>
      <xdr:row>58</xdr:row>
      <xdr:rowOff>3157</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84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19684</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6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94026</xdr:rowOff>
    </xdr:from>
    <xdr:to>
      <xdr:col>116</xdr:col>
      <xdr:colOff>63500</xdr:colOff>
      <xdr:row>76</xdr:row>
      <xdr:rowOff>8758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952776"/>
          <a:ext cx="8382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21114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536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8758</xdr:rowOff>
    </xdr:from>
    <xdr:to>
      <xdr:col>111</xdr:col>
      <xdr:colOff>177800</xdr:colOff>
      <xdr:row>76</xdr:row>
      <xdr:rowOff>60559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038958"/>
          <a:ext cx="889000" cy="5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49887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59187</xdr:rowOff>
    </xdr:from>
    <xdr:to>
      <xdr:col>107</xdr:col>
      <xdr:colOff>50800</xdr:colOff>
      <xdr:row>76</xdr:row>
      <xdr:rowOff>60559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9545300" y="1308938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117964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59187</xdr:rowOff>
    </xdr:from>
    <xdr:to>
      <xdr:col>102</xdr:col>
      <xdr:colOff>114300</xdr:colOff>
      <xdr:row>76</xdr:row>
      <xdr:rowOff>122692</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089387"/>
          <a:ext cx="889000" cy="6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126148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95653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43226</xdr:rowOff>
    </xdr:from>
    <xdr:to>
      <xdr:col>116</xdr:col>
      <xdr:colOff>114300</xdr:colOff>
      <xdr:row>75</xdr:row>
      <xdr:rowOff>144826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90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21653</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88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129408</xdr:rowOff>
    </xdr:from>
    <xdr:to>
      <xdr:col>112</xdr:col>
      <xdr:colOff>38100</xdr:colOff>
      <xdr:row>76</xdr:row>
      <xdr:rowOff>59558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98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50685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08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9759</xdr:rowOff>
    </xdr:from>
    <xdr:to>
      <xdr:col>107</xdr:col>
      <xdr:colOff>101600</xdr:colOff>
      <xdr:row>76</xdr:row>
      <xdr:rowOff>111359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03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102486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13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8387</xdr:rowOff>
    </xdr:from>
    <xdr:to>
      <xdr:col>102</xdr:col>
      <xdr:colOff>165100</xdr:colOff>
      <xdr:row>76</xdr:row>
      <xdr:rowOff>109987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03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101114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13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71892</xdr:rowOff>
    </xdr:from>
    <xdr:to>
      <xdr:col>98</xdr:col>
      <xdr:colOff>38100</xdr:colOff>
      <xdr:row>77</xdr:row>
      <xdr:rowOff>2042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10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164619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19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年度の歳出決算総額は、住民一人当たり</a:t>
          </a:r>
          <a:r>
            <a:rPr kumimoji="1" lang="en-US" altLang="ja-JP" sz="1100">
              <a:solidFill>
                <a:schemeClr val="dk1"/>
              </a:solidFill>
              <a:effectLst/>
              <a:latin typeface="+mn-lt"/>
              <a:ea typeface="+mn-ea"/>
              <a:cs typeface="+mn-cs"/>
            </a:rPr>
            <a:t>388,266</a:t>
          </a:r>
          <a:r>
            <a:rPr kumimoji="1" lang="ja-JP" altLang="ja-JP" sz="1100">
              <a:solidFill>
                <a:schemeClr val="dk1"/>
              </a:solidFill>
              <a:effectLst/>
              <a:latin typeface="+mn-lt"/>
              <a:ea typeface="+mn-ea"/>
              <a:cs typeface="+mn-cs"/>
            </a:rPr>
            <a:t>円となっている。前年度と比較して維持補修費、扶助費、普通建設事業費（うち新規整備）、投資及び出資金、繰出金が増加し、人件費、物件費、補助費等、普通建設事業費</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普通建設事業費（うち更新整備）、公債費、積立金、貸付金が減少している。</a:t>
          </a:r>
          <a:endParaRPr lang="ja-JP" altLang="ja-JP">
            <a:effectLst/>
          </a:endParaRPr>
        </a:p>
        <a:p>
          <a:r>
            <a:rPr kumimoji="1" lang="ja-JP" altLang="ja-JP" sz="1100">
              <a:solidFill>
                <a:schemeClr val="dk1"/>
              </a:solidFill>
              <a:effectLst/>
              <a:latin typeface="+mn-lt"/>
              <a:ea typeface="+mn-ea"/>
              <a:cs typeface="+mn-cs"/>
            </a:rPr>
            <a:t>　物件費については、</a:t>
          </a:r>
          <a:r>
            <a:rPr kumimoji="1" lang="ja-JP" altLang="ja-JP" sz="1100">
              <a:solidFill>
                <a:sysClr val="windowText" lastClr="000000"/>
              </a:solidFill>
              <a:effectLst/>
              <a:latin typeface="+mn-lt"/>
              <a:ea typeface="+mn-ea"/>
              <a:cs typeface="+mn-cs"/>
            </a:rPr>
            <a:t>感染症</a:t>
          </a:r>
          <a:r>
            <a:rPr kumimoji="1" lang="ja-JP" altLang="en-US" sz="1100">
              <a:solidFill>
                <a:sysClr val="windowText" lastClr="000000"/>
              </a:solidFill>
              <a:effectLst/>
              <a:latin typeface="+mn-lt"/>
              <a:ea typeface="+mn-ea"/>
              <a:cs typeface="+mn-cs"/>
            </a:rPr>
            <a:t>対策事業費</a:t>
          </a:r>
          <a:r>
            <a:rPr kumimoji="1" lang="ja-JP" altLang="ja-JP" sz="1100">
              <a:solidFill>
                <a:sysClr val="windowText" lastClr="000000"/>
              </a:solidFill>
              <a:effectLst/>
              <a:latin typeface="+mn-lt"/>
              <a:ea typeface="+mn-ea"/>
              <a:cs typeface="+mn-cs"/>
            </a:rPr>
            <a:t>が</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となっており、住民</a:t>
          </a:r>
          <a:r>
            <a:rPr kumimoji="1" lang="ja-JP" altLang="ja-JP" sz="1100">
              <a:solidFill>
                <a:schemeClr val="dk1"/>
              </a:solidFill>
              <a:effectLst/>
              <a:latin typeface="+mn-lt"/>
              <a:ea typeface="+mn-ea"/>
              <a:cs typeface="+mn-cs"/>
            </a:rPr>
            <a:t>一人当たり</a:t>
          </a:r>
          <a:r>
            <a:rPr kumimoji="1" lang="en-US" altLang="ja-JP" sz="1100">
              <a:solidFill>
                <a:schemeClr val="dk1"/>
              </a:solidFill>
              <a:effectLst/>
              <a:latin typeface="+mn-lt"/>
              <a:ea typeface="+mn-ea"/>
              <a:cs typeface="+mn-cs"/>
            </a:rPr>
            <a:t>65,724</a:t>
          </a:r>
          <a:r>
            <a:rPr kumimoji="1" lang="ja-JP" altLang="ja-JP" sz="1100">
              <a:solidFill>
                <a:schemeClr val="dk1"/>
              </a:solidFill>
              <a:effectLst/>
              <a:latin typeface="+mn-lt"/>
              <a:ea typeface="+mn-ea"/>
              <a:cs typeface="+mn-cs"/>
            </a:rPr>
            <a:t>円となっており、前年度から約</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扶助費については、</a:t>
          </a:r>
          <a:r>
            <a:rPr kumimoji="1" lang="ja-JP" altLang="en-US" sz="1100">
              <a:solidFill>
                <a:sysClr val="windowText" lastClr="000000"/>
              </a:solidFill>
              <a:effectLst/>
              <a:latin typeface="+mn-lt"/>
              <a:ea typeface="+mn-ea"/>
              <a:cs typeface="+mn-cs"/>
            </a:rPr>
            <a:t>低所得世帯支援給付金事業費</a:t>
          </a:r>
          <a:r>
            <a:rPr kumimoji="1" lang="ja-JP" altLang="ja-JP" sz="1100">
              <a:solidFill>
                <a:sysClr val="windowText" lastClr="000000"/>
              </a:solidFill>
              <a:effectLst/>
              <a:latin typeface="+mn-lt"/>
              <a:ea typeface="+mn-ea"/>
              <a:cs typeface="+mn-cs"/>
            </a:rPr>
            <a:t>及び</a:t>
          </a:r>
          <a:r>
            <a:rPr kumimoji="1" lang="ja-JP" altLang="en-US" sz="1100">
              <a:solidFill>
                <a:sysClr val="windowText" lastClr="000000"/>
              </a:solidFill>
              <a:effectLst/>
              <a:latin typeface="+mn-lt"/>
              <a:ea typeface="+mn-ea"/>
              <a:cs typeface="+mn-cs"/>
            </a:rPr>
            <a:t>障がい者介護給付費等事業費</a:t>
          </a:r>
          <a:r>
            <a:rPr kumimoji="1" lang="ja-JP" altLang="ja-JP" sz="1100">
              <a:solidFill>
                <a:sysClr val="windowText" lastClr="000000"/>
              </a:solidFill>
              <a:effectLst/>
              <a:latin typeface="+mn-lt"/>
              <a:ea typeface="+mn-ea"/>
              <a:cs typeface="+mn-cs"/>
            </a:rPr>
            <a:t>が</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となり、住民一人当たり</a:t>
          </a:r>
          <a:r>
            <a:rPr kumimoji="1" lang="en-US" altLang="ja-JP" sz="1100">
              <a:solidFill>
                <a:schemeClr val="dk1"/>
              </a:solidFill>
              <a:effectLst/>
              <a:latin typeface="+mn-lt"/>
              <a:ea typeface="+mn-ea"/>
              <a:cs typeface="+mn-cs"/>
            </a:rPr>
            <a:t>121,601</a:t>
          </a:r>
          <a:r>
            <a:rPr kumimoji="1" lang="ja-JP" altLang="ja-JP" sz="1100">
              <a:solidFill>
                <a:schemeClr val="dk1"/>
              </a:solidFill>
              <a:effectLst/>
              <a:latin typeface="+mn-lt"/>
              <a:ea typeface="+mn-ea"/>
              <a:cs typeface="+mn-cs"/>
            </a:rPr>
            <a:t>円で、前年度から約</a:t>
          </a:r>
          <a:r>
            <a:rPr kumimoji="1" lang="en-US" altLang="ja-JP" sz="1100">
              <a:solidFill>
                <a:schemeClr val="dk1"/>
              </a:solidFill>
              <a:effectLst/>
              <a:latin typeface="+mn-lt"/>
              <a:ea typeface="+mn-ea"/>
              <a:cs typeface="+mn-cs"/>
            </a:rPr>
            <a:t>7.7</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魅力・活力あるまちづくりに向け、「藤沢市行財政改革</a:t>
          </a:r>
          <a:r>
            <a:rPr kumimoji="1" lang="en-US" altLang="ja-JP" sz="1100">
              <a:solidFill>
                <a:schemeClr val="dk1"/>
              </a:solidFill>
              <a:effectLst/>
              <a:latin typeface="+mn-lt"/>
              <a:ea typeface="+mn-ea"/>
              <a:cs typeface="+mn-cs"/>
            </a:rPr>
            <a:t>2024</a:t>
          </a:r>
          <a:r>
            <a:rPr kumimoji="1" lang="ja-JP" altLang="ja-JP" sz="1100">
              <a:solidFill>
                <a:schemeClr val="dk1"/>
              </a:solidFill>
              <a:effectLst/>
              <a:latin typeface="+mn-lt"/>
              <a:ea typeface="+mn-ea"/>
              <a:cs typeface="+mn-cs"/>
            </a:rPr>
            <a:t>基本方針」などの方針に基づき、引き続き健全財政に向けた取組に努める。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445,172
437,138
69.56
175,344,387
169,283,856
5,732,795
92,308,993
78,803,398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131470</xdr:rowOff>
    </xdr:from>
    <xdr:to>
      <xdr:col>24</xdr:col>
      <xdr:colOff>63500</xdr:colOff>
      <xdr:row>39</xdr:row>
      <xdr:rowOff>33172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64657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136008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65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131470</xdr:rowOff>
    </xdr:from>
    <xdr:to>
      <xdr:col>19</xdr:col>
      <xdr:colOff>177800</xdr:colOff>
      <xdr:row>38</xdr:row>
      <xdr:rowOff>159817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646570"/>
          <a:ext cx="8890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69867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159817</xdr:rowOff>
    </xdr:from>
    <xdr:to>
      <xdr:col>15</xdr:col>
      <xdr:colOff>50800</xdr:colOff>
      <xdr:row>39</xdr:row>
      <xdr:rowOff>10313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674917"/>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79925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10313</xdr:rowOff>
    </xdr:from>
    <xdr:to>
      <xdr:col>10</xdr:col>
      <xdr:colOff>114300</xdr:colOff>
      <xdr:row>39</xdr:row>
      <xdr:rowOff>25857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696863"/>
          <a:ext cx="889000" cy="1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81754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72610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153822</xdr:rowOff>
    </xdr:from>
    <xdr:to>
      <xdr:col>24</xdr:col>
      <xdr:colOff>114300</xdr:colOff>
      <xdr:row>39</xdr:row>
      <xdr:rowOff>83972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66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68749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58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80670</xdr:rowOff>
    </xdr:from>
    <xdr:to>
      <xdr:col>20</xdr:col>
      <xdr:colOff>38100</xdr:colOff>
      <xdr:row>39</xdr:row>
      <xdr:rowOff>10820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1947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6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109017</xdr:rowOff>
    </xdr:from>
    <xdr:to>
      <xdr:col>15</xdr:col>
      <xdr:colOff>101600</xdr:colOff>
      <xdr:row>39</xdr:row>
      <xdr:rowOff>39167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62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30294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716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130963</xdr:rowOff>
    </xdr:from>
    <xdr:to>
      <xdr:col>10</xdr:col>
      <xdr:colOff>165100</xdr:colOff>
      <xdr:row>39</xdr:row>
      <xdr:rowOff>61113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64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52240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73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146507</xdr:rowOff>
    </xdr:from>
    <xdr:to>
      <xdr:col>6</xdr:col>
      <xdr:colOff>38100</xdr:colOff>
      <xdr:row>39</xdr:row>
      <xdr:rowOff>76657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66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67784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754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114151</xdr:rowOff>
    </xdr:from>
    <xdr:to>
      <xdr:col>24</xdr:col>
      <xdr:colOff>63500</xdr:colOff>
      <xdr:row>56</xdr:row>
      <xdr:rowOff>131405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15351"/>
          <a:ext cx="838200" cy="1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66826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114151</xdr:rowOff>
    </xdr:from>
    <xdr:to>
      <xdr:col>19</xdr:col>
      <xdr:colOff>177800</xdr:colOff>
      <xdr:row>56</xdr:row>
      <xdr:rowOff>115523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15351"/>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157211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77858</xdr:rowOff>
    </xdr:from>
    <xdr:to>
      <xdr:col>15</xdr:col>
      <xdr:colOff>50800</xdr:colOff>
      <xdr:row>56</xdr:row>
      <xdr:rowOff>115523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650358"/>
          <a:ext cx="889000" cy="1066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77858</xdr:rowOff>
    </xdr:from>
    <xdr:to>
      <xdr:col>10</xdr:col>
      <xdr:colOff>114300</xdr:colOff>
      <xdr:row>56</xdr:row>
      <xdr:rowOff>72209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650358"/>
          <a:ext cx="889000" cy="102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151681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58684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80605</xdr:rowOff>
    </xdr:from>
    <xdr:to>
      <xdr:col>24</xdr:col>
      <xdr:colOff>114300</xdr:colOff>
      <xdr:row>57</xdr:row>
      <xdr:rowOff>10755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8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103482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3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63351</xdr:rowOff>
    </xdr:from>
    <xdr:to>
      <xdr:col>20</xdr:col>
      <xdr:colOff>38100</xdr:colOff>
      <xdr:row>56</xdr:row>
      <xdr:rowOff>164951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6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10028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43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64723</xdr:rowOff>
    </xdr:from>
    <xdr:to>
      <xdr:col>15</xdr:col>
      <xdr:colOff>101600</xdr:colOff>
      <xdr:row>56</xdr:row>
      <xdr:rowOff>166323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6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157450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75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27058</xdr:rowOff>
    </xdr:from>
    <xdr:to>
      <xdr:col>10</xdr:col>
      <xdr:colOff>165100</xdr:colOff>
      <xdr:row>50</xdr:row>
      <xdr:rowOff>128658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59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145185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374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21409</xdr:rowOff>
    </xdr:from>
    <xdr:to>
      <xdr:col>6</xdr:col>
      <xdr:colOff>38100</xdr:colOff>
      <xdr:row>56</xdr:row>
      <xdr:rowOff>123009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2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139536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39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53263</xdr:rowOff>
    </xdr:from>
    <xdr:to>
      <xdr:col>24</xdr:col>
      <xdr:colOff>63500</xdr:colOff>
      <xdr:row>78</xdr:row>
      <xdr:rowOff>24282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254913"/>
          <a:ext cx="838200" cy="14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99141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86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72250</xdr:rowOff>
    </xdr:from>
    <xdr:to>
      <xdr:col>19</xdr:col>
      <xdr:colOff>177800</xdr:colOff>
      <xdr:row>78</xdr:row>
      <xdr:rowOff>24282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3273900"/>
          <a:ext cx="889000" cy="12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152938</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4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72250</xdr:rowOff>
    </xdr:from>
    <xdr:to>
      <xdr:col>15</xdr:col>
      <xdr:colOff>50800</xdr:colOff>
      <xdr:row>79</xdr:row>
      <xdr:rowOff>16700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273900"/>
          <a:ext cx="889000" cy="28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79709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767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16700</xdr:rowOff>
    </xdr:from>
    <xdr:to>
      <xdr:col>10</xdr:col>
      <xdr:colOff>114300</xdr:colOff>
      <xdr:row>79</xdr:row>
      <xdr:rowOff>129426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561250"/>
          <a:ext cx="889000" cy="11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59669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8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164062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9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2463</xdr:rowOff>
    </xdr:from>
    <xdr:to>
      <xdr:col>24</xdr:col>
      <xdr:colOff>114300</xdr:colOff>
      <xdr:row>77</xdr:row>
      <xdr:rowOff>104063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0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152340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82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144932</xdr:rowOff>
    </xdr:from>
    <xdr:to>
      <xdr:col>20</xdr:col>
      <xdr:colOff>38100</xdr:colOff>
      <xdr:row>78</xdr:row>
      <xdr:rowOff>75082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4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66209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39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21450</xdr:rowOff>
    </xdr:from>
    <xdr:to>
      <xdr:col>15</xdr:col>
      <xdr:colOff>101600</xdr:colOff>
      <xdr:row>77</xdr:row>
      <xdr:rowOff>123050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114177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15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137350</xdr:rowOff>
    </xdr:from>
    <xdr:to>
      <xdr:col>10</xdr:col>
      <xdr:colOff>165100</xdr:colOff>
      <xdr:row>79</xdr:row>
      <xdr:rowOff>67500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51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58627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603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78626</xdr:rowOff>
    </xdr:from>
    <xdr:to>
      <xdr:col>6</xdr:col>
      <xdr:colOff>38100</xdr:colOff>
      <xdr:row>80</xdr:row>
      <xdr:rowOff>8776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62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171353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7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80428</xdr:rowOff>
    </xdr:from>
    <xdr:to>
      <xdr:col>24</xdr:col>
      <xdr:colOff>63500</xdr:colOff>
      <xdr:row>95</xdr:row>
      <xdr:rowOff>135781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5853828"/>
          <a:ext cx="838200" cy="56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126861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14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30886</xdr:rowOff>
    </xdr:from>
    <xdr:to>
      <xdr:col>19</xdr:col>
      <xdr:colOff>177800</xdr:colOff>
      <xdr:row>92</xdr:row>
      <xdr:rowOff>80428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5804286"/>
          <a:ext cx="889000" cy="4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30886</xdr:rowOff>
    </xdr:from>
    <xdr:to>
      <xdr:col>15</xdr:col>
      <xdr:colOff>50800</xdr:colOff>
      <xdr:row>96</xdr:row>
      <xdr:rowOff>28567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5804286"/>
          <a:ext cx="889000" cy="683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28567</xdr:rowOff>
    </xdr:from>
    <xdr:to>
      <xdr:col>10</xdr:col>
      <xdr:colOff>114300</xdr:colOff>
      <xdr:row>96</xdr:row>
      <xdr:rowOff>48423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487767"/>
          <a:ext cx="889000" cy="1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94105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2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39164</xdr:rowOff>
    </xdr:from>
    <xdr:to>
      <xdr:col>6</xdr:col>
      <xdr:colOff>38100</xdr:colOff>
      <xdr:row>97</xdr:row>
      <xdr:rowOff>140764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6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131891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76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84981</xdr:rowOff>
    </xdr:from>
    <xdr:to>
      <xdr:col>24</xdr:col>
      <xdr:colOff>114300</xdr:colOff>
      <xdr:row>96</xdr:row>
      <xdr:rowOff>15131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7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107858</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2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29628</xdr:rowOff>
    </xdr:from>
    <xdr:to>
      <xdr:col>20</xdr:col>
      <xdr:colOff>38100</xdr:colOff>
      <xdr:row>92</xdr:row>
      <xdr:rowOff>131228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8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147755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57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151536</xdr:rowOff>
    </xdr:from>
    <xdr:to>
      <xdr:col>15</xdr:col>
      <xdr:colOff>101600</xdr:colOff>
      <xdr:row>92</xdr:row>
      <xdr:rowOff>81686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57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98213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52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149217</xdr:rowOff>
    </xdr:from>
    <xdr:to>
      <xdr:col>10</xdr:col>
      <xdr:colOff>165100</xdr:colOff>
      <xdr:row>96</xdr:row>
      <xdr:rowOff>79367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43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95894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2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169073</xdr:rowOff>
    </xdr:from>
    <xdr:to>
      <xdr:col>6</xdr:col>
      <xdr:colOff>38100</xdr:colOff>
      <xdr:row>96</xdr:row>
      <xdr:rowOff>99223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45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115750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23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39497</xdr:rowOff>
    </xdr:from>
    <xdr:to>
      <xdr:col>55</xdr:col>
      <xdr:colOff>0</xdr:colOff>
      <xdr:row>37</xdr:row>
      <xdr:rowOff>45593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383147"/>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21209</xdr:rowOff>
    </xdr:from>
    <xdr:to>
      <xdr:col>50</xdr:col>
      <xdr:colOff>114300</xdr:colOff>
      <xdr:row>37</xdr:row>
      <xdr:rowOff>39497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364859"/>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21209</xdr:rowOff>
    </xdr:from>
    <xdr:to>
      <xdr:col>45</xdr:col>
      <xdr:colOff>177800</xdr:colOff>
      <xdr:row>37</xdr:row>
      <xdr:rowOff>22733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36485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22733</xdr:rowOff>
    </xdr:from>
    <xdr:to>
      <xdr:col>41</xdr:col>
      <xdr:colOff>50800</xdr:colOff>
      <xdr:row>37</xdr:row>
      <xdr:rowOff>36449</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366383"/>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81043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166243</xdr:rowOff>
    </xdr:from>
    <xdr:to>
      <xdr:col>55</xdr:col>
      <xdr:colOff>50800</xdr:colOff>
      <xdr:row>37</xdr:row>
      <xdr:rowOff>96393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33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17670</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189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160147</xdr:rowOff>
    </xdr:from>
    <xdr:to>
      <xdr:col>50</xdr:col>
      <xdr:colOff>165100</xdr:colOff>
      <xdr:row>37</xdr:row>
      <xdr:rowOff>90297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33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106824</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107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141859</xdr:rowOff>
    </xdr:from>
    <xdr:to>
      <xdr:col>46</xdr:col>
      <xdr:colOff>38100</xdr:colOff>
      <xdr:row>37</xdr:row>
      <xdr:rowOff>72009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31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88536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089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143383</xdr:rowOff>
    </xdr:from>
    <xdr:to>
      <xdr:col>41</xdr:col>
      <xdr:colOff>101600</xdr:colOff>
      <xdr:row>37</xdr:row>
      <xdr:rowOff>73533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31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90060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09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157099</xdr:rowOff>
    </xdr:from>
    <xdr:to>
      <xdr:col>36</xdr:col>
      <xdr:colOff>165100</xdr:colOff>
      <xdr:row>37</xdr:row>
      <xdr:rowOff>87249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32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103776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104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113640</xdr:rowOff>
    </xdr:from>
    <xdr:to>
      <xdr:col>55</xdr:col>
      <xdr:colOff>0</xdr:colOff>
      <xdr:row>58</xdr:row>
      <xdr:rowOff>118973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10057740"/>
          <a:ext cx="8382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118973</xdr:rowOff>
    </xdr:from>
    <xdr:to>
      <xdr:col>50</xdr:col>
      <xdr:colOff>114300</xdr:colOff>
      <xdr:row>58</xdr:row>
      <xdr:rowOff>119888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10063073"/>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117983</xdr:rowOff>
    </xdr:from>
    <xdr:to>
      <xdr:col>45</xdr:col>
      <xdr:colOff>177800</xdr:colOff>
      <xdr:row>58</xdr:row>
      <xdr:rowOff>119888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10062083"/>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117983</xdr:rowOff>
    </xdr:from>
    <xdr:to>
      <xdr:col>41</xdr:col>
      <xdr:colOff>50800</xdr:colOff>
      <xdr:row>58</xdr:row>
      <xdr:rowOff>133604</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10062083"/>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62840</xdr:rowOff>
    </xdr:from>
    <xdr:to>
      <xdr:col>55</xdr:col>
      <xdr:colOff>50800</xdr:colOff>
      <xdr:row>58</xdr:row>
      <xdr:rowOff>164440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0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149217</xdr:rowOff>
    </xdr:from>
    <xdr:ext cx="469744"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2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68173</xdr:rowOff>
    </xdr:from>
    <xdr:to>
      <xdr:col>50</xdr:col>
      <xdr:colOff>165100</xdr:colOff>
      <xdr:row>58</xdr:row>
      <xdr:rowOff>169773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100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160900</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04428" y="10105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69088</xdr:rowOff>
    </xdr:from>
    <xdr:to>
      <xdr:col>46</xdr:col>
      <xdr:colOff>38100</xdr:colOff>
      <xdr:row>58</xdr:row>
      <xdr:rowOff>170688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01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161815</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15428" y="1010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67183</xdr:rowOff>
    </xdr:from>
    <xdr:to>
      <xdr:col>41</xdr:col>
      <xdr:colOff>101600</xdr:colOff>
      <xdr:row>58</xdr:row>
      <xdr:rowOff>168783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1001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159910</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26428" y="1010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82804</xdr:rowOff>
    </xdr:from>
    <xdr:to>
      <xdr:col>36</xdr:col>
      <xdr:colOff>165100</xdr:colOff>
      <xdr:row>59</xdr:row>
      <xdr:rowOff>12954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02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4081</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37428" y="1011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35275</xdr:rowOff>
    </xdr:from>
    <xdr:to>
      <xdr:col>55</xdr:col>
      <xdr:colOff>0</xdr:colOff>
      <xdr:row>77</xdr:row>
      <xdr:rowOff>88951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236925"/>
          <a:ext cx="838200" cy="5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23479</xdr:rowOff>
    </xdr:from>
    <xdr:to>
      <xdr:col>50</xdr:col>
      <xdr:colOff>114300</xdr:colOff>
      <xdr:row>77</xdr:row>
      <xdr:rowOff>35275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225129"/>
          <a:ext cx="8890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80584</xdr:rowOff>
    </xdr:from>
    <xdr:to>
      <xdr:col>45</xdr:col>
      <xdr:colOff>177800</xdr:colOff>
      <xdr:row>77</xdr:row>
      <xdr:rowOff>23479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110784"/>
          <a:ext cx="889000" cy="11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80584</xdr:rowOff>
    </xdr:from>
    <xdr:to>
      <xdr:col>41</xdr:col>
      <xdr:colOff>50800</xdr:colOff>
      <xdr:row>77</xdr:row>
      <xdr:rowOff>66914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110784"/>
          <a:ext cx="889000" cy="15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123517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38151</xdr:rowOff>
    </xdr:from>
    <xdr:to>
      <xdr:col>55</xdr:col>
      <xdr:colOff>50800</xdr:colOff>
      <xdr:row>77</xdr:row>
      <xdr:rowOff>139751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3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16578</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1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155925</xdr:rowOff>
    </xdr:from>
    <xdr:to>
      <xdr:col>50</xdr:col>
      <xdr:colOff>165100</xdr:colOff>
      <xdr:row>77</xdr:row>
      <xdr:rowOff>86075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18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77202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278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144129</xdr:rowOff>
    </xdr:from>
    <xdr:to>
      <xdr:col>46</xdr:col>
      <xdr:colOff>38100</xdr:colOff>
      <xdr:row>77</xdr:row>
      <xdr:rowOff>74279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17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65406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267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29784</xdr:rowOff>
    </xdr:from>
    <xdr:to>
      <xdr:col>41</xdr:col>
      <xdr:colOff>101600</xdr:colOff>
      <xdr:row>76</xdr:row>
      <xdr:rowOff>131384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05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147911</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28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16114</xdr:rowOff>
    </xdr:from>
    <xdr:to>
      <xdr:col>36</xdr:col>
      <xdr:colOff>165100</xdr:colOff>
      <xdr:row>77</xdr:row>
      <xdr:rowOff>117714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21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108841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31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115305</xdr:rowOff>
    </xdr:from>
    <xdr:to>
      <xdr:col>55</xdr:col>
      <xdr:colOff>0</xdr:colOff>
      <xdr:row>95</xdr:row>
      <xdr:rowOff>135389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403055"/>
          <a:ext cx="8382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37609</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96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135389</xdr:rowOff>
    </xdr:from>
    <xdr:to>
      <xdr:col>50</xdr:col>
      <xdr:colOff>114300</xdr:colOff>
      <xdr:row>96</xdr:row>
      <xdr:rowOff>15994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423139"/>
          <a:ext cx="889000" cy="5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20268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5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92478</xdr:rowOff>
    </xdr:from>
    <xdr:to>
      <xdr:col>45</xdr:col>
      <xdr:colOff>177800</xdr:colOff>
      <xdr:row>96</xdr:row>
      <xdr:rowOff>15994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380228"/>
          <a:ext cx="889000" cy="9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72062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70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25335</xdr:rowOff>
    </xdr:from>
    <xdr:to>
      <xdr:col>41</xdr:col>
      <xdr:colOff>50800</xdr:colOff>
      <xdr:row>95</xdr:row>
      <xdr:rowOff>92478</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313085"/>
          <a:ext cx="889000" cy="6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5638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63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60633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9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64505</xdr:rowOff>
    </xdr:from>
    <xdr:to>
      <xdr:col>55</xdr:col>
      <xdr:colOff>50800</xdr:colOff>
      <xdr:row>95</xdr:row>
      <xdr:rowOff>166105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35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87382</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20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84589</xdr:rowOff>
    </xdr:from>
    <xdr:to>
      <xdr:col>50</xdr:col>
      <xdr:colOff>165100</xdr:colOff>
      <xdr:row>96</xdr:row>
      <xdr:rowOff>14739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37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31266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136644</xdr:rowOff>
    </xdr:from>
    <xdr:to>
      <xdr:col>46</xdr:col>
      <xdr:colOff>38100</xdr:colOff>
      <xdr:row>96</xdr:row>
      <xdr:rowOff>66794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2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83321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199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41678</xdr:rowOff>
    </xdr:from>
    <xdr:to>
      <xdr:col>41</xdr:col>
      <xdr:colOff>101600</xdr:colOff>
      <xdr:row>95</xdr:row>
      <xdr:rowOff>143278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32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159805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10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145985</xdr:rowOff>
    </xdr:from>
    <xdr:to>
      <xdr:col>36</xdr:col>
      <xdr:colOff>165100</xdr:colOff>
      <xdr:row>95</xdr:row>
      <xdr:rowOff>76135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26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92662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03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74595</xdr:rowOff>
    </xdr:from>
    <xdr:to>
      <xdr:col>85</xdr:col>
      <xdr:colOff>127000</xdr:colOff>
      <xdr:row>37</xdr:row>
      <xdr:rowOff>70663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246795"/>
          <a:ext cx="838200" cy="16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74595</xdr:rowOff>
    </xdr:from>
    <xdr:to>
      <xdr:col>81</xdr:col>
      <xdr:colOff>50800</xdr:colOff>
      <xdr:row>37</xdr:row>
      <xdr:rowOff>40487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246795"/>
          <a:ext cx="889000" cy="137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94851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43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135402</xdr:rowOff>
    </xdr:from>
    <xdr:to>
      <xdr:col>76</xdr:col>
      <xdr:colOff>114300</xdr:colOff>
      <xdr:row>37</xdr:row>
      <xdr:rowOff>40487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307602"/>
          <a:ext cx="889000" cy="7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94851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43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35275</xdr:rowOff>
    </xdr:from>
    <xdr:to>
      <xdr:col>71</xdr:col>
      <xdr:colOff>177800</xdr:colOff>
      <xdr:row>36</xdr:row>
      <xdr:rowOff>135402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207475"/>
          <a:ext cx="889000" cy="10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47301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39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49953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39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19863</xdr:rowOff>
    </xdr:from>
    <xdr:to>
      <xdr:col>85</xdr:col>
      <xdr:colOff>177800</xdr:colOff>
      <xdr:row>37</xdr:row>
      <xdr:rowOff>121463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36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169740</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34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23795</xdr:rowOff>
    </xdr:from>
    <xdr:to>
      <xdr:col>81</xdr:col>
      <xdr:colOff>101600</xdr:colOff>
      <xdr:row>36</xdr:row>
      <xdr:rowOff>125395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19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141922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597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161137</xdr:rowOff>
    </xdr:from>
    <xdr:to>
      <xdr:col>76</xdr:col>
      <xdr:colOff>165100</xdr:colOff>
      <xdr:row>37</xdr:row>
      <xdr:rowOff>91287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3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107814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10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84602</xdr:rowOff>
    </xdr:from>
    <xdr:to>
      <xdr:col>72</xdr:col>
      <xdr:colOff>38100</xdr:colOff>
      <xdr:row>37</xdr:row>
      <xdr:rowOff>14752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25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31279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03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155925</xdr:rowOff>
    </xdr:from>
    <xdr:to>
      <xdr:col>67</xdr:col>
      <xdr:colOff>101600</xdr:colOff>
      <xdr:row>36</xdr:row>
      <xdr:rowOff>86075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15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102602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593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33439</xdr:rowOff>
    </xdr:from>
    <xdr:to>
      <xdr:col>85</xdr:col>
      <xdr:colOff>127000</xdr:colOff>
      <xdr:row>57</xdr:row>
      <xdr:rowOff>73120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806089"/>
          <a:ext cx="838200" cy="3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33439</xdr:rowOff>
    </xdr:from>
    <xdr:to>
      <xdr:col>81</xdr:col>
      <xdr:colOff>50800</xdr:colOff>
      <xdr:row>57</xdr:row>
      <xdr:rowOff>47307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806089"/>
          <a:ext cx="889000" cy="1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47307</xdr:rowOff>
    </xdr:from>
    <xdr:to>
      <xdr:col>76</xdr:col>
      <xdr:colOff>114300</xdr:colOff>
      <xdr:row>57</xdr:row>
      <xdr:rowOff>105201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819957"/>
          <a:ext cx="889000" cy="5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105201</xdr:rowOff>
    </xdr:from>
    <xdr:to>
      <xdr:col>71</xdr:col>
      <xdr:colOff>177800</xdr:colOff>
      <xdr:row>58</xdr:row>
      <xdr:rowOff>6617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877851"/>
          <a:ext cx="889000" cy="7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100519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35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66629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22320</xdr:rowOff>
    </xdr:from>
    <xdr:to>
      <xdr:col>85</xdr:col>
      <xdr:colOff>177800</xdr:colOff>
      <xdr:row>57</xdr:row>
      <xdr:rowOff>123920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747</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7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154089</xdr:rowOff>
    </xdr:from>
    <xdr:to>
      <xdr:col>81</xdr:col>
      <xdr:colOff>101600</xdr:colOff>
      <xdr:row>57</xdr:row>
      <xdr:rowOff>84239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5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75366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84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167957</xdr:rowOff>
    </xdr:from>
    <xdr:to>
      <xdr:col>76</xdr:col>
      <xdr:colOff>165100</xdr:colOff>
      <xdr:row>57</xdr:row>
      <xdr:rowOff>98107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76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89234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86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54401</xdr:rowOff>
    </xdr:from>
    <xdr:to>
      <xdr:col>72</xdr:col>
      <xdr:colOff>38100</xdr:colOff>
      <xdr:row>57</xdr:row>
      <xdr:rowOff>156001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82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147128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91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127267</xdr:rowOff>
    </xdr:from>
    <xdr:to>
      <xdr:col>67</xdr:col>
      <xdr:colOff>101600</xdr:colOff>
      <xdr:row>58</xdr:row>
      <xdr:rowOff>57417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899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48544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9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104953</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478053"/>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104953</xdr:rowOff>
    </xdr:from>
    <xdr:to>
      <xdr:col>71</xdr:col>
      <xdr:colOff>177800</xdr:colOff>
      <xdr:row>78</xdr:row>
      <xdr:rowOff>130784</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478053"/>
          <a:ext cx="889000" cy="2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145990</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176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54153</xdr:rowOff>
    </xdr:from>
    <xdr:to>
      <xdr:col>72</xdr:col>
      <xdr:colOff>38100</xdr:colOff>
      <xdr:row>78</xdr:row>
      <xdr:rowOff>155753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2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146880</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519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79984</xdr:rowOff>
    </xdr:from>
    <xdr:to>
      <xdr:col>67</xdr:col>
      <xdr:colOff>101600</xdr:colOff>
      <xdr:row>79</xdr:row>
      <xdr:rowOff>10134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5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1261</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57333" y="135458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144101</xdr:rowOff>
    </xdr:from>
    <xdr:to>
      <xdr:col>85</xdr:col>
      <xdr:colOff>127000</xdr:colOff>
      <xdr:row>96</xdr:row>
      <xdr:rowOff>145853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603301"/>
          <a:ext cx="8382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144101</xdr:rowOff>
    </xdr:from>
    <xdr:to>
      <xdr:col>81</xdr:col>
      <xdr:colOff>50800</xdr:colOff>
      <xdr:row>96</xdr:row>
      <xdr:rowOff>151854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603301"/>
          <a:ext cx="889000" cy="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151854</xdr:rowOff>
    </xdr:from>
    <xdr:to>
      <xdr:col>76</xdr:col>
      <xdr:colOff>114300</xdr:colOff>
      <xdr:row>96</xdr:row>
      <xdr:rowOff>166979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11054"/>
          <a:ext cx="88900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166979</xdr:rowOff>
    </xdr:from>
    <xdr:to>
      <xdr:col>71</xdr:col>
      <xdr:colOff>177800</xdr:colOff>
      <xdr:row>97</xdr:row>
      <xdr:rowOff>2445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26179"/>
          <a:ext cx="889000" cy="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95053</xdr:rowOff>
    </xdr:from>
    <xdr:to>
      <xdr:col>85</xdr:col>
      <xdr:colOff>177800</xdr:colOff>
      <xdr:row>97</xdr:row>
      <xdr:rowOff>25203</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5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73480</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3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93301</xdr:rowOff>
    </xdr:from>
    <xdr:to>
      <xdr:col>81</xdr:col>
      <xdr:colOff>101600</xdr:colOff>
      <xdr:row>97</xdr:row>
      <xdr:rowOff>23451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5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14578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64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101054</xdr:rowOff>
    </xdr:from>
    <xdr:to>
      <xdr:col>76</xdr:col>
      <xdr:colOff>165100</xdr:colOff>
      <xdr:row>97</xdr:row>
      <xdr:rowOff>31204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5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22331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65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116179</xdr:rowOff>
    </xdr:from>
    <xdr:to>
      <xdr:col>72</xdr:col>
      <xdr:colOff>38100</xdr:colOff>
      <xdr:row>97</xdr:row>
      <xdr:rowOff>46329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7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37456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6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123095</xdr:rowOff>
    </xdr:from>
    <xdr:to>
      <xdr:col>67</xdr:col>
      <xdr:colOff>101600</xdr:colOff>
      <xdr:row>97</xdr:row>
      <xdr:rowOff>53245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58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44372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675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令和</a:t>
          </a:r>
          <a:r>
            <a:rPr kumimoji="1" lang="ja-JP" altLang="en-US" sz="900">
              <a:solidFill>
                <a:schemeClr val="dk1"/>
              </a:solidFill>
              <a:effectLst/>
              <a:latin typeface="+mn-lt"/>
              <a:ea typeface="+mn-ea"/>
              <a:cs typeface="+mn-cs"/>
            </a:rPr>
            <a:t>５</a:t>
          </a:r>
          <a:r>
            <a:rPr kumimoji="1" lang="ja-JP" altLang="ja-JP" sz="900">
              <a:solidFill>
                <a:schemeClr val="dk1"/>
              </a:solidFill>
              <a:effectLst/>
              <a:latin typeface="+mn-lt"/>
              <a:ea typeface="+mn-ea"/>
              <a:cs typeface="+mn-cs"/>
            </a:rPr>
            <a:t>年度の財政規模は、普通会計では対前年度比</a:t>
          </a:r>
          <a:r>
            <a:rPr kumimoji="1" lang="en-US" altLang="ja-JP" sz="900">
              <a:solidFill>
                <a:schemeClr val="dk1"/>
              </a:solidFill>
              <a:effectLst/>
              <a:latin typeface="+mn-lt"/>
              <a:ea typeface="+mn-ea"/>
              <a:cs typeface="+mn-cs"/>
            </a:rPr>
            <a:t>3.2</a:t>
          </a:r>
          <a:r>
            <a:rPr kumimoji="1" lang="ja-JP" altLang="ja-JP" sz="900">
              <a:solidFill>
                <a:schemeClr val="dk1"/>
              </a:solidFill>
              <a:effectLst/>
              <a:latin typeface="+mn-lt"/>
              <a:ea typeface="+mn-ea"/>
              <a:cs typeface="+mn-cs"/>
            </a:rPr>
            <a:t>％の減となったが、これは</a:t>
          </a:r>
          <a:r>
            <a:rPr kumimoji="1" lang="ja-JP" altLang="en-US" sz="900">
              <a:solidFill>
                <a:schemeClr val="dk1"/>
              </a:solidFill>
              <a:effectLst/>
              <a:latin typeface="+mn-lt"/>
              <a:ea typeface="+mn-ea"/>
              <a:cs typeface="+mn-cs"/>
            </a:rPr>
            <a:t>主に</a:t>
          </a:r>
          <a:r>
            <a:rPr kumimoji="1" lang="ja-JP" altLang="ja-JP" sz="900">
              <a:solidFill>
                <a:schemeClr val="dk1"/>
              </a:solidFill>
              <a:effectLst/>
              <a:latin typeface="+mn-lt"/>
              <a:ea typeface="+mn-ea"/>
              <a:cs typeface="+mn-cs"/>
            </a:rPr>
            <a:t>前年度に実施した</a:t>
          </a:r>
          <a:r>
            <a:rPr kumimoji="1" lang="ja-JP" altLang="en-US" sz="900">
              <a:solidFill>
                <a:schemeClr val="dk1"/>
              </a:solidFill>
              <a:effectLst/>
              <a:latin typeface="+mn-lt"/>
              <a:ea typeface="+mn-ea"/>
              <a:cs typeface="+mn-cs"/>
            </a:rPr>
            <a:t>子育て世代等臨時特別支援事業費金や</a:t>
          </a:r>
          <a:r>
            <a:rPr kumimoji="1" lang="ja-JP" altLang="ja-JP" sz="900">
              <a:solidFill>
                <a:schemeClr val="dk1"/>
              </a:solidFill>
              <a:effectLst/>
              <a:latin typeface="+mn-lt"/>
              <a:ea typeface="+mn-ea"/>
              <a:cs typeface="+mn-cs"/>
            </a:rPr>
            <a:t>新型コロナウイルス感染症</a:t>
          </a:r>
          <a:r>
            <a:rPr kumimoji="1" lang="ja-JP" altLang="en-US" sz="900">
              <a:solidFill>
                <a:schemeClr val="dk1"/>
              </a:solidFill>
              <a:effectLst/>
              <a:latin typeface="+mn-lt"/>
              <a:ea typeface="+mn-ea"/>
              <a:cs typeface="+mn-cs"/>
            </a:rPr>
            <a:t>関係</a:t>
          </a:r>
          <a:r>
            <a:rPr kumimoji="1" lang="ja-JP" altLang="ja-JP" sz="900">
              <a:solidFill>
                <a:schemeClr val="dk1"/>
              </a:solidFill>
              <a:effectLst/>
              <a:latin typeface="+mn-lt"/>
              <a:ea typeface="+mn-ea"/>
              <a:cs typeface="+mn-cs"/>
            </a:rPr>
            <a:t>事業の減によるものである。令和</a:t>
          </a:r>
          <a:r>
            <a:rPr kumimoji="1" lang="ja-JP" altLang="en-US" sz="900">
              <a:solidFill>
                <a:schemeClr val="dk1"/>
              </a:solidFill>
              <a:effectLst/>
              <a:latin typeface="+mn-lt"/>
              <a:ea typeface="+mn-ea"/>
              <a:cs typeface="+mn-cs"/>
            </a:rPr>
            <a:t>５</a:t>
          </a:r>
          <a:r>
            <a:rPr kumimoji="1" lang="ja-JP" altLang="ja-JP" sz="900">
              <a:solidFill>
                <a:schemeClr val="dk1"/>
              </a:solidFill>
              <a:effectLst/>
              <a:latin typeface="+mn-lt"/>
              <a:ea typeface="+mn-ea"/>
              <a:cs typeface="+mn-cs"/>
            </a:rPr>
            <a:t>年度は衛生費のほか、労働費、商工費</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消防費</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教育費が減となっており、</a:t>
          </a:r>
          <a:r>
            <a:rPr kumimoji="1" lang="ja-JP" altLang="en-US" sz="900">
              <a:solidFill>
                <a:schemeClr val="dk1"/>
              </a:solidFill>
              <a:effectLst/>
              <a:latin typeface="+mn-lt"/>
              <a:ea typeface="+mn-ea"/>
              <a:cs typeface="+mn-cs"/>
            </a:rPr>
            <a:t>農林水産業費、</a:t>
          </a:r>
          <a:r>
            <a:rPr kumimoji="1" lang="ja-JP" altLang="ja-JP" sz="900">
              <a:solidFill>
                <a:schemeClr val="dk1"/>
              </a:solidFill>
              <a:effectLst/>
              <a:latin typeface="+mn-lt"/>
              <a:ea typeface="+mn-ea"/>
              <a:cs typeface="+mn-cs"/>
            </a:rPr>
            <a:t>民生費</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土木費などが増となっている。</a:t>
          </a:r>
          <a:endParaRPr lang="ja-JP" altLang="ja-JP" sz="900">
            <a:effectLst/>
          </a:endParaRPr>
        </a:p>
        <a:p>
          <a:r>
            <a:rPr kumimoji="1" lang="ja-JP" altLang="ja-JP" sz="900">
              <a:solidFill>
                <a:schemeClr val="dk1"/>
              </a:solidFill>
              <a:effectLst/>
              <a:latin typeface="+mn-lt"/>
              <a:ea typeface="+mn-ea"/>
              <a:cs typeface="+mn-cs"/>
            </a:rPr>
            <a:t>　主な増加した事業費の要因については、</a:t>
          </a:r>
          <a:r>
            <a:rPr kumimoji="1" lang="ja-JP" altLang="en-US" sz="900">
              <a:solidFill>
                <a:schemeClr val="dk1"/>
              </a:solidFill>
              <a:effectLst/>
              <a:latin typeface="+mn-lt"/>
              <a:ea typeface="+mn-ea"/>
              <a:cs typeface="+mn-cs"/>
            </a:rPr>
            <a:t>民生費については、低所得者世帯支援給付金事業などにより増となり、住民一人当たり</a:t>
          </a:r>
          <a:r>
            <a:rPr kumimoji="1" lang="en-US" altLang="ja-JP" sz="900">
              <a:solidFill>
                <a:schemeClr val="dk1"/>
              </a:solidFill>
              <a:effectLst/>
              <a:latin typeface="+mn-lt"/>
              <a:ea typeface="+mn-ea"/>
              <a:cs typeface="+mn-cs"/>
            </a:rPr>
            <a:t>176,306</a:t>
          </a:r>
          <a:r>
            <a:rPr kumimoji="1" lang="ja-JP" altLang="en-US" sz="900">
              <a:solidFill>
                <a:schemeClr val="dk1"/>
              </a:solidFill>
              <a:effectLst/>
              <a:latin typeface="+mn-lt"/>
              <a:ea typeface="+mn-ea"/>
              <a:cs typeface="+mn-cs"/>
            </a:rPr>
            <a:t>円となっている。土木費については、藤沢駅周辺地区再整備事業費、村岡地区都市拠点総合整備事業費</a:t>
          </a:r>
          <a:r>
            <a:rPr kumimoji="1" lang="ja-JP" altLang="ja-JP" sz="900">
              <a:solidFill>
                <a:schemeClr val="dk1"/>
              </a:solidFill>
              <a:effectLst/>
              <a:latin typeface="+mn-lt"/>
              <a:ea typeface="+mn-ea"/>
              <a:cs typeface="+mn-cs"/>
            </a:rPr>
            <a:t>や北部第二（三地区）土地区画整理事業費特別会計への繰出金などにより増となり、住民一人当たり</a:t>
          </a:r>
          <a:r>
            <a:rPr kumimoji="1" lang="en-US" altLang="ja-JP" sz="900">
              <a:solidFill>
                <a:schemeClr val="dk1"/>
              </a:solidFill>
              <a:effectLst/>
              <a:latin typeface="+mn-lt"/>
              <a:ea typeface="+mn-ea"/>
              <a:cs typeface="+mn-cs"/>
            </a:rPr>
            <a:t>40,497</a:t>
          </a:r>
          <a:r>
            <a:rPr kumimoji="1" lang="ja-JP" altLang="ja-JP" sz="900">
              <a:solidFill>
                <a:schemeClr val="dk1"/>
              </a:solidFill>
              <a:effectLst/>
              <a:latin typeface="+mn-lt"/>
              <a:ea typeface="+mn-ea"/>
              <a:cs typeface="+mn-cs"/>
            </a:rPr>
            <a:t>円となっている。</a:t>
          </a:r>
          <a:r>
            <a:rPr kumimoji="1" lang="ja-JP" altLang="en-US" sz="900">
              <a:solidFill>
                <a:schemeClr val="dk1"/>
              </a:solidFill>
              <a:effectLst/>
              <a:latin typeface="+mn-lt"/>
              <a:ea typeface="+mn-ea"/>
              <a:cs typeface="+mn-cs"/>
            </a:rPr>
            <a:t>一方、減少した事業費の要因については、衛生費は一般廃棄物中間処理施設整備事業費や環境事業センター整備費の減により、前年度と比較して約</a:t>
          </a:r>
          <a:r>
            <a:rPr kumimoji="1" lang="en-US" altLang="ja-JP" sz="900">
              <a:solidFill>
                <a:schemeClr val="dk1"/>
              </a:solidFill>
              <a:effectLst/>
              <a:latin typeface="+mn-lt"/>
              <a:ea typeface="+mn-ea"/>
              <a:cs typeface="+mn-cs"/>
            </a:rPr>
            <a:t>30.4</a:t>
          </a:r>
          <a:r>
            <a:rPr kumimoji="1" lang="ja-JP" altLang="en-US" sz="900">
              <a:solidFill>
                <a:schemeClr val="dk1"/>
              </a:solidFill>
              <a:effectLst/>
              <a:latin typeface="+mn-lt"/>
              <a:ea typeface="+mn-ea"/>
              <a:cs typeface="+mn-cs"/>
            </a:rPr>
            <a:t>％減の住民一人当たり</a:t>
          </a:r>
          <a:r>
            <a:rPr kumimoji="1" lang="en-US" altLang="ja-JP" sz="900">
              <a:solidFill>
                <a:schemeClr val="dk1"/>
              </a:solidFill>
              <a:effectLst/>
              <a:latin typeface="+mn-lt"/>
              <a:ea typeface="+mn-ea"/>
              <a:cs typeface="+mn-cs"/>
            </a:rPr>
            <a:t>39,870</a:t>
          </a:r>
          <a:r>
            <a:rPr kumimoji="1" lang="ja-JP" altLang="en-US" sz="900">
              <a:solidFill>
                <a:schemeClr val="dk1"/>
              </a:solidFill>
              <a:effectLst/>
              <a:latin typeface="+mn-lt"/>
              <a:ea typeface="+mn-ea"/>
              <a:cs typeface="+mn-cs"/>
            </a:rPr>
            <a:t>円となっている。</a:t>
          </a:r>
        </a:p>
        <a:p>
          <a:r>
            <a:rPr kumimoji="1" lang="ja-JP" altLang="en-US" sz="900">
              <a:solidFill>
                <a:schemeClr val="dk1"/>
              </a:solidFill>
              <a:effectLst/>
              <a:latin typeface="+mn-lt"/>
              <a:ea typeface="+mn-ea"/>
              <a:cs typeface="+mn-cs"/>
            </a:rPr>
            <a:t>消防費については、消防指令システム等更新事業費等の減となり、住民一人当たり</a:t>
          </a:r>
          <a:r>
            <a:rPr kumimoji="1" lang="en-US" altLang="ja-JP" sz="900">
              <a:solidFill>
                <a:schemeClr val="dk1"/>
              </a:solidFill>
              <a:effectLst/>
              <a:latin typeface="+mn-lt"/>
              <a:ea typeface="+mn-ea"/>
              <a:cs typeface="+mn-cs"/>
            </a:rPr>
            <a:t>12,630</a:t>
          </a:r>
          <a:r>
            <a:rPr kumimoji="1" lang="ja-JP" altLang="en-US" sz="900">
              <a:solidFill>
                <a:schemeClr val="dk1"/>
              </a:solidFill>
              <a:effectLst/>
              <a:latin typeface="+mn-lt"/>
              <a:ea typeface="+mn-ea"/>
              <a:cs typeface="+mn-cs"/>
            </a:rPr>
            <a:t>円となっている。</a:t>
          </a:r>
        </a:p>
        <a:p>
          <a:r>
            <a:rPr kumimoji="1" lang="ja-JP" altLang="en-US" sz="900">
              <a:solidFill>
                <a:schemeClr val="dk1"/>
              </a:solidFill>
              <a:effectLst/>
              <a:latin typeface="+mn-lt"/>
              <a:ea typeface="+mn-ea"/>
              <a:cs typeface="+mn-cs"/>
            </a:rPr>
            <a:t>　本市の中長期的な財政見通しとしては、市税収入は人口の増加に伴う納税義務者数の増加などにより、令和６年度からの５年間に各年度</a:t>
          </a:r>
          <a:r>
            <a:rPr kumimoji="1" lang="en-US" altLang="ja-JP" sz="900">
              <a:solidFill>
                <a:schemeClr val="dk1"/>
              </a:solidFill>
              <a:effectLst/>
              <a:latin typeface="+mn-lt"/>
              <a:ea typeface="+mn-ea"/>
              <a:cs typeface="+mn-cs"/>
            </a:rPr>
            <a:t>850</a:t>
          </a:r>
          <a:r>
            <a:rPr kumimoji="1" lang="ja-JP" altLang="en-US" sz="900">
              <a:solidFill>
                <a:schemeClr val="dk1"/>
              </a:solidFill>
              <a:effectLst/>
              <a:latin typeface="+mn-lt"/>
              <a:ea typeface="+mn-ea"/>
              <a:cs typeface="+mn-cs"/>
            </a:rPr>
            <a:t>億円を上回る収入で増加を見込んでいる。また、歳出については、社会保障関係費の増に伴い扶助費の増加が見込まれるとともに、公共施設再整備や新たな都市基盤整備などによる土木費及び公債費の増加が見込まれる。中長期的な視点による計画的な財政運営を行うことが必要であり、優先順位を踏まえた計画的な事業実施による財政負担の平準化や、事業見直し等により、引き続き健全財政に努める。</a:t>
          </a:r>
        </a:p>
        <a:p>
          <a:endParaRPr kumimoji="1" lang="ja-JP" altLang="en-US" sz="1100">
            <a:solidFill>
              <a:schemeClr val="dk1"/>
            </a:solidFill>
            <a:effectLst/>
            <a:latin typeface="+mn-lt"/>
            <a:ea typeface="+mn-ea"/>
            <a:cs typeface="+mn-cs"/>
          </a:endParaRPr>
        </a:p>
        <a:p>
          <a:endParaRPr kumimoji="1" lang="ja-JP" altLang="en-US"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令和５年度末の財政調整基金残高は、</a:t>
          </a:r>
          <a:r>
            <a:rPr kumimoji="1" lang="en-US" altLang="ja-JP" sz="1400">
              <a:solidFill>
                <a:sysClr val="windowText" lastClr="000000"/>
              </a:solidFill>
              <a:latin typeface="ＭＳ ゴシック" pitchFamily="49" charset="-128"/>
              <a:ea typeface="ＭＳ ゴシック" pitchFamily="49" charset="-128"/>
            </a:rPr>
            <a:t>4,611</a:t>
          </a:r>
          <a:r>
            <a:rPr kumimoji="1" lang="ja-JP" altLang="en-US" sz="1400">
              <a:solidFill>
                <a:sysClr val="windowText" lastClr="000000"/>
              </a:solidFill>
              <a:latin typeface="ＭＳ ゴシック" pitchFamily="49" charset="-128"/>
              <a:ea typeface="ＭＳ ゴシック" pitchFamily="49" charset="-128"/>
            </a:rPr>
            <a:t>百万円の積み立てと</a:t>
          </a:r>
          <a:r>
            <a:rPr kumimoji="1" lang="en-US" altLang="ja-JP" sz="1400">
              <a:solidFill>
                <a:sysClr val="windowText" lastClr="000000"/>
              </a:solidFill>
              <a:latin typeface="ＭＳ ゴシック" pitchFamily="49" charset="-128"/>
              <a:ea typeface="ＭＳ ゴシック" pitchFamily="49" charset="-128"/>
            </a:rPr>
            <a:t>4,050</a:t>
          </a:r>
          <a:r>
            <a:rPr kumimoji="1" lang="ja-JP" altLang="en-US" sz="1400">
              <a:solidFill>
                <a:sysClr val="windowText" lastClr="000000"/>
              </a:solidFill>
              <a:latin typeface="ＭＳ ゴシック" pitchFamily="49" charset="-128"/>
              <a:ea typeface="ＭＳ ゴシック" pitchFamily="49" charset="-128"/>
            </a:rPr>
            <a:t>万円の取り崩しを行った結果、</a:t>
          </a:r>
          <a:r>
            <a:rPr kumimoji="1" lang="en-US" altLang="ja-JP" sz="1400">
              <a:solidFill>
                <a:sysClr val="windowText" lastClr="000000"/>
              </a:solidFill>
              <a:latin typeface="ＭＳ ゴシック" pitchFamily="49" charset="-128"/>
              <a:ea typeface="ＭＳ ゴシック" pitchFamily="49" charset="-128"/>
            </a:rPr>
            <a:t>13,398</a:t>
          </a:r>
          <a:r>
            <a:rPr kumimoji="1" lang="ja-JP" altLang="en-US" sz="1400">
              <a:solidFill>
                <a:sysClr val="windowText" lastClr="000000"/>
              </a:solidFill>
              <a:latin typeface="ＭＳ ゴシック" pitchFamily="49" charset="-128"/>
              <a:ea typeface="ＭＳ ゴシック" pitchFamily="49" charset="-128"/>
            </a:rPr>
            <a:t>百万円となっている。</a:t>
          </a:r>
        </a:p>
        <a:p>
          <a:r>
            <a:rPr kumimoji="1" lang="ja-JP" altLang="en-US" sz="1400">
              <a:solidFill>
                <a:sysClr val="windowText" lastClr="000000"/>
              </a:solidFill>
              <a:latin typeface="ＭＳ ゴシック" pitchFamily="49" charset="-128"/>
              <a:ea typeface="ＭＳ ゴシック" pitchFamily="49" charset="-128"/>
            </a:rPr>
            <a:t>　実質収支に関しては、歳入増が歳出増を上回ったために、前年度と比較して約</a:t>
          </a:r>
          <a:r>
            <a:rPr kumimoji="1" lang="en-US" altLang="ja-JP" sz="1400">
              <a:solidFill>
                <a:sysClr val="windowText" lastClr="000000"/>
              </a:solidFill>
              <a:latin typeface="ＭＳ ゴシック" pitchFamily="49" charset="-128"/>
              <a:ea typeface="ＭＳ ゴシック" pitchFamily="49" charset="-128"/>
            </a:rPr>
            <a:t>422</a:t>
          </a:r>
          <a:r>
            <a:rPr kumimoji="1" lang="ja-JP" altLang="en-US" sz="1400">
              <a:solidFill>
                <a:sysClr val="windowText" lastClr="000000"/>
              </a:solidFill>
              <a:latin typeface="ＭＳ ゴシック" pitchFamily="49" charset="-128"/>
              <a:ea typeface="ＭＳ ゴシック" pitchFamily="49" charset="-128"/>
            </a:rPr>
            <a:t>百万円増加している。</a:t>
          </a:r>
          <a:endParaRPr kumimoji="1" lang="en-US" altLang="ja-JP" sz="1400">
            <a:solidFill>
              <a:sysClr val="windowText" lastClr="000000"/>
            </a:solidFill>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実質収支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黒字であり、財政調整基金の積み立てなどより実質単年度収支も黒字となっている。</a:t>
          </a:r>
          <a:endParaRPr kumimoji="1" lang="ja-JP" altLang="en-US" sz="1400">
            <a:solidFill>
              <a:srgbClr val="FF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北部第二（三地区）土地区画整理事業は、今後も市財政に多大な負担をかけることが予測されるため、事業の推進に当たっては、事業収支の均衡に留意しつつ施行期間内の完了に向け努める。</a:t>
          </a:r>
        </a:p>
        <a:p>
          <a:r>
            <a:rPr kumimoji="1" lang="ja-JP" altLang="en-US" sz="1400">
              <a:latin typeface="ＭＳ ゴシック" pitchFamily="49" charset="-128"/>
              <a:ea typeface="ＭＳ ゴシック" pitchFamily="49" charset="-128"/>
            </a:rPr>
            <a:t>　国民健康保険事業及び介護保険事業は、医療費、保険給付費の増加傾向や保険料収入の伸び悩みなど厳しい状況が続くことから、適正な執行管理による財政の健全化を維持し、一層の業務の効率化に努める。</a:t>
          </a:r>
        </a:p>
        <a:p>
          <a:r>
            <a:rPr kumimoji="1" lang="ja-JP" altLang="en-US" sz="1400">
              <a:latin typeface="ＭＳ ゴシック" pitchFamily="49" charset="-128"/>
              <a:ea typeface="ＭＳ ゴシック" pitchFamily="49" charset="-128"/>
            </a:rPr>
            <a:t>　市民病院事業は、前年度比、総収益は</a:t>
          </a:r>
          <a:r>
            <a:rPr kumimoji="1" lang="en-US" altLang="ja-JP" sz="1400">
              <a:latin typeface="ＭＳ ゴシック" pitchFamily="49" charset="-128"/>
              <a:ea typeface="ＭＳ ゴシック" pitchFamily="49" charset="-128"/>
            </a:rPr>
            <a:t>976</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4.3</a:t>
          </a:r>
          <a:r>
            <a:rPr kumimoji="1" lang="ja-JP" altLang="en-US" sz="1400">
              <a:latin typeface="ＭＳ ゴシック" pitchFamily="49" charset="-128"/>
              <a:ea typeface="ＭＳ ゴシック" pitchFamily="49" charset="-128"/>
            </a:rPr>
            <a:t>％）の減少、総費用は</a:t>
          </a:r>
          <a:r>
            <a:rPr kumimoji="1" lang="en-US" altLang="ja-JP" sz="1400">
              <a:latin typeface="ＭＳ ゴシック" pitchFamily="49" charset="-128"/>
              <a:ea typeface="ＭＳ ゴシック" pitchFamily="49" charset="-128"/>
            </a:rPr>
            <a:t>591</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％）の増加、収支差引額</a:t>
          </a:r>
          <a:r>
            <a:rPr kumimoji="1" lang="en-US" altLang="ja-JP" sz="1400">
              <a:latin typeface="ＭＳ ゴシック" pitchFamily="49" charset="-128"/>
              <a:ea typeface="ＭＳ ゴシック" pitchFamily="49" charset="-128"/>
            </a:rPr>
            <a:t>1,567</a:t>
          </a:r>
          <a:r>
            <a:rPr kumimoji="1" lang="ja-JP" altLang="en-US" sz="1400">
              <a:latin typeface="ＭＳ ゴシック" pitchFamily="49" charset="-128"/>
              <a:ea typeface="ＭＳ ゴシック" pitchFamily="49" charset="-128"/>
            </a:rPr>
            <a:t>百万円の純損失を生じており、令和５年度は</a:t>
          </a:r>
          <a:r>
            <a:rPr kumimoji="1" lang="en-US" altLang="ja-JP" sz="1400">
              <a:latin typeface="ＭＳ ゴシック" pitchFamily="49" charset="-128"/>
              <a:ea typeface="ＭＳ ゴシック" pitchFamily="49" charset="-128"/>
            </a:rPr>
            <a:t>617</a:t>
          </a:r>
          <a:r>
            <a:rPr kumimoji="1" lang="ja-JP" altLang="en-US" sz="1400">
              <a:latin typeface="ＭＳ ゴシック" pitchFamily="49" charset="-128"/>
              <a:ea typeface="ＭＳ ゴシック" pitchFamily="49" charset="-128"/>
            </a:rPr>
            <a:t>百万円の純損失となっている。健全経営の観点から収益の増加及び費用の縮減に努める。</a:t>
          </a:r>
        </a:p>
        <a:p>
          <a:r>
            <a:rPr kumimoji="1" lang="ja-JP" altLang="en-US" sz="1400">
              <a:latin typeface="ＭＳ ゴシック" pitchFamily="49" charset="-128"/>
              <a:ea typeface="ＭＳ ゴシック" pitchFamily="49" charset="-128"/>
            </a:rPr>
            <a:t>　下水道事業費は、前年度比、総収益は</a:t>
          </a:r>
          <a:r>
            <a:rPr kumimoji="1" lang="en-US" altLang="ja-JP" sz="1400">
              <a:latin typeface="ＭＳ ゴシック" pitchFamily="49" charset="-128"/>
              <a:ea typeface="ＭＳ ゴシック" pitchFamily="49" charset="-128"/>
            </a:rPr>
            <a:t>179</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％）増加し、総費用が</a:t>
          </a:r>
          <a:r>
            <a:rPr kumimoji="1" lang="en-US" altLang="ja-JP" sz="1400">
              <a:latin typeface="ＭＳ ゴシック" pitchFamily="49" charset="-128"/>
              <a:ea typeface="ＭＳ ゴシック" pitchFamily="49" charset="-128"/>
            </a:rPr>
            <a:t>103</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％）減少した結果、収支差引額</a:t>
          </a:r>
          <a:r>
            <a:rPr kumimoji="1" lang="en-US" altLang="ja-JP" sz="1400">
              <a:latin typeface="ＭＳ ゴシック" pitchFamily="49" charset="-128"/>
              <a:ea typeface="ＭＳ ゴシック" pitchFamily="49" charset="-128"/>
            </a:rPr>
            <a:t>282</a:t>
          </a:r>
          <a:r>
            <a:rPr kumimoji="1" lang="ja-JP" altLang="en-US" sz="1400">
              <a:latin typeface="ＭＳ ゴシック" pitchFamily="49" charset="-128"/>
              <a:ea typeface="ＭＳ ゴシック" pitchFamily="49" charset="-128"/>
            </a:rPr>
            <a:t>百万円の純利益を生じている。本市下水道政策の中長期的課題に対応した経営方針に基づき、事業効果、コスト、リスクのバランスを考慮した健全経営に努める。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6" customWidth="1"/>
    <col min="12" max="12" width="2.21875" style="176" customWidth="1"/>
    <col min="13" max="17" width="2.33203125" style="176" customWidth="1"/>
    <col min="18" max="119" width="2.109375" style="176" customWidth="1"/>
    <col min="120" max="16384" width="0" style="176" hidden="1"/>
  </cols>
  <sheetData>
    <row r="1" spans="1:119" ht="33" customHeight="1" x14ac:dyDescent="0.2">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77"/>
      <c r="DK1" s="177"/>
      <c r="DL1" s="177"/>
      <c r="DM1" s="177"/>
      <c r="DN1" s="177"/>
      <c r="DO1" s="177"/>
    </row>
    <row r="2" spans="1:119" ht="24" thickBot="1" x14ac:dyDescent="0.25">
      <c r="B2" s="178" t="s">
        <v>77</v>
      </c>
      <c r="C2" s="178"/>
      <c r="D2" s="179"/>
    </row>
    <row r="3" spans="1:119" ht="18.75" customHeight="1" thickBot="1" x14ac:dyDescent="0.25">
      <c r="A3" s="177"/>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2">
      <c r="A4" s="177"/>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175344387</v>
      </c>
      <c r="BO4" s="485"/>
      <c r="BP4" s="485"/>
      <c r="BQ4" s="485"/>
      <c r="BR4" s="485"/>
      <c r="BS4" s="485"/>
      <c r="BT4" s="485"/>
      <c r="BU4" s="486"/>
      <c r="BV4" s="484">
        <v>180540590</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6.2</v>
      </c>
      <c r="CU4" s="625"/>
      <c r="CV4" s="625"/>
      <c r="CW4" s="625"/>
      <c r="CX4" s="625"/>
      <c r="CY4" s="625"/>
      <c r="CZ4" s="625"/>
      <c r="DA4" s="626"/>
      <c r="DB4" s="624">
        <v>6</v>
      </c>
      <c r="DC4" s="625"/>
      <c r="DD4" s="625"/>
      <c r="DE4" s="625"/>
      <c r="DF4" s="625"/>
      <c r="DG4" s="625"/>
      <c r="DH4" s="625"/>
      <c r="DI4" s="626"/>
    </row>
    <row r="5" spans="1:119" ht="18.75" customHeight="1" x14ac:dyDescent="0.2">
      <c r="A5" s="177"/>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169283856</v>
      </c>
      <c r="BO5" s="456"/>
      <c r="BP5" s="456"/>
      <c r="BQ5" s="456"/>
      <c r="BR5" s="456"/>
      <c r="BS5" s="456"/>
      <c r="BT5" s="456"/>
      <c r="BU5" s="457"/>
      <c r="BV5" s="455">
        <v>174807470</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92.3</v>
      </c>
      <c r="CU5" s="453"/>
      <c r="CV5" s="453"/>
      <c r="CW5" s="453"/>
      <c r="CX5" s="453"/>
      <c r="CY5" s="453"/>
      <c r="CZ5" s="453"/>
      <c r="DA5" s="454"/>
      <c r="DB5" s="452">
        <v>92.6</v>
      </c>
      <c r="DC5" s="453"/>
      <c r="DD5" s="453"/>
      <c r="DE5" s="453"/>
      <c r="DF5" s="453"/>
      <c r="DG5" s="453"/>
      <c r="DH5" s="453"/>
      <c r="DI5" s="454"/>
    </row>
    <row r="6" spans="1:119" ht="18.75" customHeight="1" x14ac:dyDescent="0.2">
      <c r="A6" s="177"/>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101</v>
      </c>
      <c r="AV6" s="514"/>
      <c r="AW6" s="514"/>
      <c r="AX6" s="514"/>
      <c r="AY6" s="469" t="s">
        <v>98</v>
      </c>
      <c r="AZ6" s="470"/>
      <c r="BA6" s="470"/>
      <c r="BB6" s="470"/>
      <c r="BC6" s="470"/>
      <c r="BD6" s="470"/>
      <c r="BE6" s="470"/>
      <c r="BF6" s="470"/>
      <c r="BG6" s="470"/>
      <c r="BH6" s="470"/>
      <c r="BI6" s="470"/>
      <c r="BJ6" s="470"/>
      <c r="BK6" s="470"/>
      <c r="BL6" s="470"/>
      <c r="BM6" s="471"/>
      <c r="BN6" s="455">
        <v>6060531</v>
      </c>
      <c r="BO6" s="456"/>
      <c r="BP6" s="456"/>
      <c r="BQ6" s="456"/>
      <c r="BR6" s="456"/>
      <c r="BS6" s="456"/>
      <c r="BT6" s="456"/>
      <c r="BU6" s="457"/>
      <c r="BV6" s="455">
        <v>5733120</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92.3</v>
      </c>
      <c r="CU6" s="599"/>
      <c r="CV6" s="599"/>
      <c r="CW6" s="599"/>
      <c r="CX6" s="599"/>
      <c r="CY6" s="599"/>
      <c r="CZ6" s="599"/>
      <c r="DA6" s="600"/>
      <c r="DB6" s="598">
        <v>92.6</v>
      </c>
      <c r="DC6" s="599"/>
      <c r="DD6" s="599"/>
      <c r="DE6" s="599"/>
      <c r="DF6" s="599"/>
      <c r="DG6" s="599"/>
      <c r="DH6" s="599"/>
      <c r="DI6" s="600"/>
    </row>
    <row r="7" spans="1:119" ht="18.75" customHeight="1" x14ac:dyDescent="0.2">
      <c r="A7" s="177"/>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101</v>
      </c>
      <c r="AV7" s="514"/>
      <c r="AW7" s="514"/>
      <c r="AX7" s="514"/>
      <c r="AY7" s="469" t="s">
        <v>102</v>
      </c>
      <c r="AZ7" s="470"/>
      <c r="BA7" s="470"/>
      <c r="BB7" s="470"/>
      <c r="BC7" s="470"/>
      <c r="BD7" s="470"/>
      <c r="BE7" s="470"/>
      <c r="BF7" s="470"/>
      <c r="BG7" s="470"/>
      <c r="BH7" s="470"/>
      <c r="BI7" s="470"/>
      <c r="BJ7" s="470"/>
      <c r="BK7" s="470"/>
      <c r="BL7" s="470"/>
      <c r="BM7" s="471"/>
      <c r="BN7" s="455">
        <v>327736</v>
      </c>
      <c r="BO7" s="456"/>
      <c r="BP7" s="456"/>
      <c r="BQ7" s="456"/>
      <c r="BR7" s="456"/>
      <c r="BS7" s="456"/>
      <c r="BT7" s="456"/>
      <c r="BU7" s="457"/>
      <c r="BV7" s="455">
        <v>422729</v>
      </c>
      <c r="BW7" s="456"/>
      <c r="BX7" s="456"/>
      <c r="BY7" s="456"/>
      <c r="BZ7" s="456"/>
      <c r="CA7" s="456"/>
      <c r="CB7" s="456"/>
      <c r="CC7" s="457"/>
      <c r="CD7" s="495" t="s">
        <v>103</v>
      </c>
      <c r="CE7" s="415"/>
      <c r="CF7" s="415"/>
      <c r="CG7" s="415"/>
      <c r="CH7" s="415"/>
      <c r="CI7" s="415"/>
      <c r="CJ7" s="415"/>
      <c r="CK7" s="415"/>
      <c r="CL7" s="415"/>
      <c r="CM7" s="415"/>
      <c r="CN7" s="415"/>
      <c r="CO7" s="415"/>
      <c r="CP7" s="415"/>
      <c r="CQ7" s="415"/>
      <c r="CR7" s="415"/>
      <c r="CS7" s="496"/>
      <c r="CT7" s="455">
        <v>92308993</v>
      </c>
      <c r="CU7" s="456"/>
      <c r="CV7" s="456"/>
      <c r="CW7" s="456"/>
      <c r="CX7" s="456"/>
      <c r="CY7" s="456"/>
      <c r="CZ7" s="456"/>
      <c r="DA7" s="457"/>
      <c r="DB7" s="455">
        <v>89177585</v>
      </c>
      <c r="DC7" s="456"/>
      <c r="DD7" s="456"/>
      <c r="DE7" s="456"/>
      <c r="DF7" s="456"/>
      <c r="DG7" s="456"/>
      <c r="DH7" s="456"/>
      <c r="DI7" s="457"/>
    </row>
    <row r="8" spans="1:119" ht="18.75" customHeight="1" thickBot="1" x14ac:dyDescent="0.25">
      <c r="A8" s="177"/>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104</v>
      </c>
      <c r="AN8" s="412"/>
      <c r="AO8" s="412"/>
      <c r="AP8" s="412"/>
      <c r="AQ8" s="412"/>
      <c r="AR8" s="412"/>
      <c r="AS8" s="412"/>
      <c r="AT8" s="413"/>
      <c r="AU8" s="513" t="s">
        <v>90</v>
      </c>
      <c r="AV8" s="514"/>
      <c r="AW8" s="514"/>
      <c r="AX8" s="514"/>
      <c r="AY8" s="469" t="s">
        <v>105</v>
      </c>
      <c r="AZ8" s="470"/>
      <c r="BA8" s="470"/>
      <c r="BB8" s="470"/>
      <c r="BC8" s="470"/>
      <c r="BD8" s="470"/>
      <c r="BE8" s="470"/>
      <c r="BF8" s="470"/>
      <c r="BG8" s="470"/>
      <c r="BH8" s="470"/>
      <c r="BI8" s="470"/>
      <c r="BJ8" s="470"/>
      <c r="BK8" s="470"/>
      <c r="BL8" s="470"/>
      <c r="BM8" s="471"/>
      <c r="BN8" s="455">
        <v>5732795</v>
      </c>
      <c r="BO8" s="456"/>
      <c r="BP8" s="456"/>
      <c r="BQ8" s="456"/>
      <c r="BR8" s="456"/>
      <c r="BS8" s="456"/>
      <c r="BT8" s="456"/>
      <c r="BU8" s="457"/>
      <c r="BV8" s="455">
        <v>5310391</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1.05</v>
      </c>
      <c r="CU8" s="559"/>
      <c r="CV8" s="559"/>
      <c r="CW8" s="559"/>
      <c r="CX8" s="559"/>
      <c r="CY8" s="559"/>
      <c r="CZ8" s="559"/>
      <c r="DA8" s="560"/>
      <c r="DB8" s="558">
        <v>1.05</v>
      </c>
      <c r="DC8" s="559"/>
      <c r="DD8" s="559"/>
      <c r="DE8" s="559"/>
      <c r="DF8" s="559"/>
      <c r="DG8" s="559"/>
      <c r="DH8" s="559"/>
      <c r="DI8" s="560"/>
    </row>
    <row r="9" spans="1:119" ht="18.75" customHeight="1" thickBot="1" x14ac:dyDescent="0.25">
      <c r="A9" s="177"/>
      <c r="B9" s="587" t="s">
        <v>107</v>
      </c>
      <c r="C9" s="588"/>
      <c r="D9" s="588"/>
      <c r="E9" s="588"/>
      <c r="F9" s="588"/>
      <c r="G9" s="588"/>
      <c r="H9" s="588"/>
      <c r="I9" s="588"/>
      <c r="J9" s="588"/>
      <c r="K9" s="506"/>
      <c r="L9" s="589" t="s">
        <v>108</v>
      </c>
      <c r="M9" s="590"/>
      <c r="N9" s="590"/>
      <c r="O9" s="590"/>
      <c r="P9" s="590"/>
      <c r="Q9" s="591"/>
      <c r="R9" s="592">
        <v>436905</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422404</v>
      </c>
      <c r="BO9" s="456"/>
      <c r="BP9" s="456"/>
      <c r="BQ9" s="456"/>
      <c r="BR9" s="456"/>
      <c r="BS9" s="456"/>
      <c r="BT9" s="456"/>
      <c r="BU9" s="457"/>
      <c r="BV9" s="455">
        <v>-1443998</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8.1999999999999993</v>
      </c>
      <c r="CU9" s="453"/>
      <c r="CV9" s="453"/>
      <c r="CW9" s="453"/>
      <c r="CX9" s="453"/>
      <c r="CY9" s="453"/>
      <c r="CZ9" s="453"/>
      <c r="DA9" s="454"/>
      <c r="DB9" s="452">
        <v>8.5</v>
      </c>
      <c r="DC9" s="453"/>
      <c r="DD9" s="453"/>
      <c r="DE9" s="453"/>
      <c r="DF9" s="453"/>
      <c r="DG9" s="453"/>
      <c r="DH9" s="453"/>
      <c r="DI9" s="454"/>
    </row>
    <row r="10" spans="1:119" ht="18.75" customHeight="1" thickBot="1" x14ac:dyDescent="0.25">
      <c r="A10" s="177"/>
      <c r="B10" s="587"/>
      <c r="C10" s="588"/>
      <c r="D10" s="588"/>
      <c r="E10" s="588"/>
      <c r="F10" s="588"/>
      <c r="G10" s="588"/>
      <c r="H10" s="588"/>
      <c r="I10" s="588"/>
      <c r="J10" s="588"/>
      <c r="K10" s="506"/>
      <c r="L10" s="411" t="s">
        <v>113</v>
      </c>
      <c r="M10" s="412"/>
      <c r="N10" s="412"/>
      <c r="O10" s="412"/>
      <c r="P10" s="412"/>
      <c r="Q10" s="413"/>
      <c r="R10" s="408">
        <v>423894</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4610610</v>
      </c>
      <c r="BO10" s="456"/>
      <c r="BP10" s="456"/>
      <c r="BQ10" s="456"/>
      <c r="BR10" s="456"/>
      <c r="BS10" s="456"/>
      <c r="BT10" s="456"/>
      <c r="BU10" s="457"/>
      <c r="BV10" s="455">
        <v>3477211</v>
      </c>
      <c r="BW10" s="456"/>
      <c r="BX10" s="456"/>
      <c r="BY10" s="456"/>
      <c r="BZ10" s="456"/>
      <c r="CA10" s="456"/>
      <c r="CB10" s="456"/>
      <c r="CC10" s="457"/>
      <c r="CD10" s="180" t="s">
        <v>116</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x14ac:dyDescent="0.25">
      <c r="A11" s="177"/>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2">
      <c r="A12" s="177"/>
      <c r="B12" s="561" t="s">
        <v>123</v>
      </c>
      <c r="C12" s="562"/>
      <c r="D12" s="562"/>
      <c r="E12" s="562"/>
      <c r="F12" s="562"/>
      <c r="G12" s="562"/>
      <c r="H12" s="562"/>
      <c r="I12" s="562"/>
      <c r="J12" s="562"/>
      <c r="K12" s="563"/>
      <c r="L12" s="570" t="s">
        <v>124</v>
      </c>
      <c r="M12" s="571"/>
      <c r="N12" s="571"/>
      <c r="O12" s="571"/>
      <c r="P12" s="571"/>
      <c r="Q12" s="572"/>
      <c r="R12" s="573">
        <v>445172</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4050000</v>
      </c>
      <c r="BO12" s="456"/>
      <c r="BP12" s="456"/>
      <c r="BQ12" s="456"/>
      <c r="BR12" s="456"/>
      <c r="BS12" s="456"/>
      <c r="BT12" s="456"/>
      <c r="BU12" s="457"/>
      <c r="BV12" s="455">
        <v>3000000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2">
      <c r="A13" s="177"/>
      <c r="B13" s="564"/>
      <c r="C13" s="565"/>
      <c r="D13" s="565"/>
      <c r="E13" s="565"/>
      <c r="F13" s="565"/>
      <c r="G13" s="565"/>
      <c r="H13" s="565"/>
      <c r="I13" s="565"/>
      <c r="J13" s="565"/>
      <c r="K13" s="566"/>
      <c r="L13" s="186"/>
      <c r="M13" s="539" t="s">
        <v>130</v>
      </c>
      <c r="N13" s="540"/>
      <c r="O13" s="540"/>
      <c r="P13" s="540"/>
      <c r="Q13" s="541"/>
      <c r="R13" s="542">
        <v>437138</v>
      </c>
      <c r="S13" s="543"/>
      <c r="T13" s="543"/>
      <c r="U13" s="543"/>
      <c r="V13" s="544"/>
      <c r="W13" s="545" t="s">
        <v>131</v>
      </c>
      <c r="X13" s="441"/>
      <c r="Y13" s="441"/>
      <c r="Z13" s="441"/>
      <c r="AA13" s="441"/>
      <c r="AB13" s="442"/>
      <c r="AC13" s="408">
        <v>1999</v>
      </c>
      <c r="AD13" s="409"/>
      <c r="AE13" s="409"/>
      <c r="AF13" s="409"/>
      <c r="AG13" s="410"/>
      <c r="AH13" s="408">
        <v>2059</v>
      </c>
      <c r="AI13" s="409"/>
      <c r="AJ13" s="409"/>
      <c r="AK13" s="409"/>
      <c r="AL13" s="468"/>
      <c r="AM13" s="512" t="s">
        <v>132</v>
      </c>
      <c r="AN13" s="412"/>
      <c r="AO13" s="412"/>
      <c r="AP13" s="412"/>
      <c r="AQ13" s="412"/>
      <c r="AR13" s="412"/>
      <c r="AS13" s="412"/>
      <c r="AT13" s="413"/>
      <c r="AU13" s="513" t="s">
        <v>101</v>
      </c>
      <c r="AV13" s="514"/>
      <c r="AW13" s="514"/>
      <c r="AX13" s="514"/>
      <c r="AY13" s="469" t="s">
        <v>133</v>
      </c>
      <c r="AZ13" s="470"/>
      <c r="BA13" s="470"/>
      <c r="BB13" s="470"/>
      <c r="BC13" s="470"/>
      <c r="BD13" s="470"/>
      <c r="BE13" s="470"/>
      <c r="BF13" s="470"/>
      <c r="BG13" s="470"/>
      <c r="BH13" s="470"/>
      <c r="BI13" s="470"/>
      <c r="BJ13" s="470"/>
      <c r="BK13" s="470"/>
      <c r="BL13" s="470"/>
      <c r="BM13" s="471"/>
      <c r="BN13" s="455">
        <v>983014</v>
      </c>
      <c r="BO13" s="456"/>
      <c r="BP13" s="456"/>
      <c r="BQ13" s="456"/>
      <c r="BR13" s="456"/>
      <c r="BS13" s="456"/>
      <c r="BT13" s="456"/>
      <c r="BU13" s="457"/>
      <c r="BV13" s="455">
        <v>-966787</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5.2</v>
      </c>
      <c r="CU13" s="453"/>
      <c r="CV13" s="453"/>
      <c r="CW13" s="453"/>
      <c r="CX13" s="453"/>
      <c r="CY13" s="453"/>
      <c r="CZ13" s="453"/>
      <c r="DA13" s="454"/>
      <c r="DB13" s="452">
        <v>4.8</v>
      </c>
      <c r="DC13" s="453"/>
      <c r="DD13" s="453"/>
      <c r="DE13" s="453"/>
      <c r="DF13" s="453"/>
      <c r="DG13" s="453"/>
      <c r="DH13" s="453"/>
      <c r="DI13" s="454"/>
    </row>
    <row r="14" spans="1:119" ht="18.75" customHeight="1" thickBot="1" x14ac:dyDescent="0.25">
      <c r="A14" s="177"/>
      <c r="B14" s="564"/>
      <c r="C14" s="565"/>
      <c r="D14" s="565"/>
      <c r="E14" s="565"/>
      <c r="F14" s="565"/>
      <c r="G14" s="565"/>
      <c r="H14" s="565"/>
      <c r="I14" s="565"/>
      <c r="J14" s="565"/>
      <c r="K14" s="566"/>
      <c r="L14" s="529" t="s">
        <v>135</v>
      </c>
      <c r="M14" s="582"/>
      <c r="N14" s="582"/>
      <c r="O14" s="582"/>
      <c r="P14" s="582"/>
      <c r="Q14" s="583"/>
      <c r="R14" s="542">
        <v>445177</v>
      </c>
      <c r="S14" s="543"/>
      <c r="T14" s="543"/>
      <c r="U14" s="543"/>
      <c r="V14" s="544"/>
      <c r="W14" s="546"/>
      <c r="X14" s="444"/>
      <c r="Y14" s="444"/>
      <c r="Z14" s="444"/>
      <c r="AA14" s="444"/>
      <c r="AB14" s="445"/>
      <c r="AC14" s="535">
        <v>1</v>
      </c>
      <c r="AD14" s="536"/>
      <c r="AE14" s="536"/>
      <c r="AF14" s="536"/>
      <c r="AG14" s="537"/>
      <c r="AH14" s="535">
        <v>1.1000000000000001</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45.2</v>
      </c>
      <c r="CU14" s="553"/>
      <c r="CV14" s="553"/>
      <c r="CW14" s="553"/>
      <c r="CX14" s="553"/>
      <c r="CY14" s="553"/>
      <c r="CZ14" s="553"/>
      <c r="DA14" s="554"/>
      <c r="DB14" s="552">
        <v>46.4</v>
      </c>
      <c r="DC14" s="553"/>
      <c r="DD14" s="553"/>
      <c r="DE14" s="553"/>
      <c r="DF14" s="553"/>
      <c r="DG14" s="553"/>
      <c r="DH14" s="553"/>
      <c r="DI14" s="554"/>
    </row>
    <row r="15" spans="1:119" ht="18.75" customHeight="1" x14ac:dyDescent="0.2">
      <c r="A15" s="177"/>
      <c r="B15" s="564"/>
      <c r="C15" s="565"/>
      <c r="D15" s="565"/>
      <c r="E15" s="565"/>
      <c r="F15" s="565"/>
      <c r="G15" s="565"/>
      <c r="H15" s="565"/>
      <c r="I15" s="565"/>
      <c r="J15" s="565"/>
      <c r="K15" s="566"/>
      <c r="L15" s="186"/>
      <c r="M15" s="539" t="s">
        <v>130</v>
      </c>
      <c r="N15" s="540"/>
      <c r="O15" s="540"/>
      <c r="P15" s="540"/>
      <c r="Q15" s="541"/>
      <c r="R15" s="542">
        <v>437828</v>
      </c>
      <c r="S15" s="543"/>
      <c r="T15" s="543"/>
      <c r="U15" s="543"/>
      <c r="V15" s="544"/>
      <c r="W15" s="545" t="s">
        <v>137</v>
      </c>
      <c r="X15" s="441"/>
      <c r="Y15" s="441"/>
      <c r="Z15" s="441"/>
      <c r="AA15" s="441"/>
      <c r="AB15" s="442"/>
      <c r="AC15" s="408">
        <v>41742</v>
      </c>
      <c r="AD15" s="409"/>
      <c r="AE15" s="409"/>
      <c r="AF15" s="409"/>
      <c r="AG15" s="410"/>
      <c r="AH15" s="408">
        <v>43451</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71408640</v>
      </c>
      <c r="BO15" s="485"/>
      <c r="BP15" s="485"/>
      <c r="BQ15" s="485"/>
      <c r="BR15" s="485"/>
      <c r="BS15" s="485"/>
      <c r="BT15" s="485"/>
      <c r="BU15" s="486"/>
      <c r="BV15" s="484">
        <v>68947581</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87"/>
      <c r="CU15" s="188"/>
      <c r="CV15" s="188"/>
      <c r="CW15" s="188"/>
      <c r="CX15" s="188"/>
      <c r="CY15" s="188"/>
      <c r="CZ15" s="188"/>
      <c r="DA15" s="189"/>
      <c r="DB15" s="187"/>
      <c r="DC15" s="188"/>
      <c r="DD15" s="188"/>
      <c r="DE15" s="188"/>
      <c r="DF15" s="188"/>
      <c r="DG15" s="188"/>
      <c r="DH15" s="188"/>
      <c r="DI15" s="189"/>
    </row>
    <row r="16" spans="1:119" ht="18.75" customHeight="1" x14ac:dyDescent="0.2">
      <c r="A16" s="177"/>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21.8</v>
      </c>
      <c r="AD16" s="536"/>
      <c r="AE16" s="536"/>
      <c r="AF16" s="536"/>
      <c r="AG16" s="537"/>
      <c r="AH16" s="535">
        <v>23.8</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65875896</v>
      </c>
      <c r="BO16" s="456"/>
      <c r="BP16" s="456"/>
      <c r="BQ16" s="456"/>
      <c r="BR16" s="456"/>
      <c r="BS16" s="456"/>
      <c r="BT16" s="456"/>
      <c r="BU16" s="457"/>
      <c r="BV16" s="455">
        <v>64899886</v>
      </c>
      <c r="BW16" s="456"/>
      <c r="BX16" s="456"/>
      <c r="BY16" s="456"/>
      <c r="BZ16" s="456"/>
      <c r="CA16" s="456"/>
      <c r="CB16" s="456"/>
      <c r="CC16" s="457"/>
      <c r="CD16" s="190"/>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77"/>
      <c r="B17" s="567"/>
      <c r="C17" s="568"/>
      <c r="D17" s="568"/>
      <c r="E17" s="568"/>
      <c r="F17" s="568"/>
      <c r="G17" s="568"/>
      <c r="H17" s="568"/>
      <c r="I17" s="568"/>
      <c r="J17" s="568"/>
      <c r="K17" s="569"/>
      <c r="L17" s="191"/>
      <c r="M17" s="548" t="s">
        <v>143</v>
      </c>
      <c r="N17" s="549"/>
      <c r="O17" s="549"/>
      <c r="P17" s="549"/>
      <c r="Q17" s="550"/>
      <c r="R17" s="532" t="s">
        <v>144</v>
      </c>
      <c r="S17" s="533"/>
      <c r="T17" s="533"/>
      <c r="U17" s="533"/>
      <c r="V17" s="534"/>
      <c r="W17" s="545" t="s">
        <v>145</v>
      </c>
      <c r="X17" s="441"/>
      <c r="Y17" s="441"/>
      <c r="Z17" s="441"/>
      <c r="AA17" s="441"/>
      <c r="AB17" s="442"/>
      <c r="AC17" s="408">
        <v>147873</v>
      </c>
      <c r="AD17" s="409"/>
      <c r="AE17" s="409"/>
      <c r="AF17" s="409"/>
      <c r="AG17" s="410"/>
      <c r="AH17" s="408">
        <v>137037</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92308993</v>
      </c>
      <c r="BO17" s="456"/>
      <c r="BP17" s="456"/>
      <c r="BQ17" s="456"/>
      <c r="BR17" s="456"/>
      <c r="BS17" s="456"/>
      <c r="BT17" s="456"/>
      <c r="BU17" s="457"/>
      <c r="BV17" s="455">
        <v>89177585</v>
      </c>
      <c r="BW17" s="456"/>
      <c r="BX17" s="456"/>
      <c r="BY17" s="456"/>
      <c r="BZ17" s="456"/>
      <c r="CA17" s="456"/>
      <c r="CB17" s="456"/>
      <c r="CC17" s="457"/>
      <c r="CD17" s="190"/>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77"/>
      <c r="B18" s="505" t="s">
        <v>147</v>
      </c>
      <c r="C18" s="506"/>
      <c r="D18" s="506"/>
      <c r="E18" s="507"/>
      <c r="F18" s="507"/>
      <c r="G18" s="507"/>
      <c r="H18" s="507"/>
      <c r="I18" s="507"/>
      <c r="J18" s="507"/>
      <c r="K18" s="507"/>
      <c r="L18" s="508">
        <v>69.56</v>
      </c>
      <c r="M18" s="508"/>
      <c r="N18" s="508"/>
      <c r="O18" s="508"/>
      <c r="P18" s="508"/>
      <c r="Q18" s="508"/>
      <c r="R18" s="509"/>
      <c r="S18" s="509"/>
      <c r="T18" s="509"/>
      <c r="U18" s="509"/>
      <c r="V18" s="510"/>
      <c r="W18" s="526"/>
      <c r="X18" s="527"/>
      <c r="Y18" s="527"/>
      <c r="Z18" s="527"/>
      <c r="AA18" s="527"/>
      <c r="AB18" s="551"/>
      <c r="AC18" s="425">
        <v>77.2</v>
      </c>
      <c r="AD18" s="426"/>
      <c r="AE18" s="426"/>
      <c r="AF18" s="426"/>
      <c r="AG18" s="511"/>
      <c r="AH18" s="425">
        <v>75.099999999999994</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87489441</v>
      </c>
      <c r="BO18" s="456"/>
      <c r="BP18" s="456"/>
      <c r="BQ18" s="456"/>
      <c r="BR18" s="456"/>
      <c r="BS18" s="456"/>
      <c r="BT18" s="456"/>
      <c r="BU18" s="457"/>
      <c r="BV18" s="455">
        <v>85741042</v>
      </c>
      <c r="BW18" s="456"/>
      <c r="BX18" s="456"/>
      <c r="BY18" s="456"/>
      <c r="BZ18" s="456"/>
      <c r="CA18" s="456"/>
      <c r="CB18" s="456"/>
      <c r="CC18" s="457"/>
      <c r="CD18" s="190"/>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77"/>
      <c r="B19" s="505" t="s">
        <v>149</v>
      </c>
      <c r="C19" s="506"/>
      <c r="D19" s="506"/>
      <c r="E19" s="507"/>
      <c r="F19" s="507"/>
      <c r="G19" s="507"/>
      <c r="H19" s="507"/>
      <c r="I19" s="507"/>
      <c r="J19" s="507"/>
      <c r="K19" s="507"/>
      <c r="L19" s="515">
        <v>6281</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117722549</v>
      </c>
      <c r="BO19" s="456"/>
      <c r="BP19" s="456"/>
      <c r="BQ19" s="456"/>
      <c r="BR19" s="456"/>
      <c r="BS19" s="456"/>
      <c r="BT19" s="456"/>
      <c r="BU19" s="457"/>
      <c r="BV19" s="455">
        <v>113447998</v>
      </c>
      <c r="BW19" s="456"/>
      <c r="BX19" s="456"/>
      <c r="BY19" s="456"/>
      <c r="BZ19" s="456"/>
      <c r="CA19" s="456"/>
      <c r="CB19" s="456"/>
      <c r="CC19" s="457"/>
      <c r="CD19" s="190"/>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77"/>
      <c r="B20" s="505" t="s">
        <v>151</v>
      </c>
      <c r="C20" s="506"/>
      <c r="D20" s="506"/>
      <c r="E20" s="507"/>
      <c r="F20" s="507"/>
      <c r="G20" s="507"/>
      <c r="H20" s="507"/>
      <c r="I20" s="507"/>
      <c r="J20" s="507"/>
      <c r="K20" s="507"/>
      <c r="L20" s="515">
        <v>193204</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0"/>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77"/>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0"/>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77"/>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78803398</v>
      </c>
      <c r="BO22" s="485"/>
      <c r="BP22" s="485"/>
      <c r="BQ22" s="485"/>
      <c r="BR22" s="485"/>
      <c r="BS22" s="485"/>
      <c r="BT22" s="485"/>
      <c r="BU22" s="486"/>
      <c r="BV22" s="484">
        <v>82181116</v>
      </c>
      <c r="BW22" s="485"/>
      <c r="BX22" s="485"/>
      <c r="BY22" s="485"/>
      <c r="BZ22" s="485"/>
      <c r="CA22" s="485"/>
      <c r="CB22" s="485"/>
      <c r="CC22" s="486"/>
      <c r="CD22" s="190"/>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77"/>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32082561</v>
      </c>
      <c r="BO23" s="456"/>
      <c r="BP23" s="456"/>
      <c r="BQ23" s="456"/>
      <c r="BR23" s="456"/>
      <c r="BS23" s="456"/>
      <c r="BT23" s="456"/>
      <c r="BU23" s="457"/>
      <c r="BV23" s="455">
        <v>34793488</v>
      </c>
      <c r="BW23" s="456"/>
      <c r="BX23" s="456"/>
      <c r="BY23" s="456"/>
      <c r="BZ23" s="456"/>
      <c r="CA23" s="456"/>
      <c r="CB23" s="456"/>
      <c r="CC23" s="457"/>
      <c r="CD23" s="190"/>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77"/>
      <c r="B24" s="434"/>
      <c r="C24" s="435"/>
      <c r="D24" s="436"/>
      <c r="E24" s="411" t="s">
        <v>161</v>
      </c>
      <c r="F24" s="412"/>
      <c r="G24" s="412"/>
      <c r="H24" s="412"/>
      <c r="I24" s="412"/>
      <c r="J24" s="412"/>
      <c r="K24" s="413"/>
      <c r="L24" s="408">
        <v>1</v>
      </c>
      <c r="M24" s="409"/>
      <c r="N24" s="409"/>
      <c r="O24" s="409"/>
      <c r="P24" s="410"/>
      <c r="Q24" s="408">
        <v>10640</v>
      </c>
      <c r="R24" s="409"/>
      <c r="S24" s="409"/>
      <c r="T24" s="409"/>
      <c r="U24" s="409"/>
      <c r="V24" s="410"/>
      <c r="W24" s="498"/>
      <c r="X24" s="435"/>
      <c r="Y24" s="436"/>
      <c r="Z24" s="411" t="s">
        <v>162</v>
      </c>
      <c r="AA24" s="412"/>
      <c r="AB24" s="412"/>
      <c r="AC24" s="412"/>
      <c r="AD24" s="412"/>
      <c r="AE24" s="412"/>
      <c r="AF24" s="412"/>
      <c r="AG24" s="413"/>
      <c r="AH24" s="408">
        <v>2714</v>
      </c>
      <c r="AI24" s="409"/>
      <c r="AJ24" s="409"/>
      <c r="AK24" s="409"/>
      <c r="AL24" s="410"/>
      <c r="AM24" s="408">
        <v>8481250</v>
      </c>
      <c r="AN24" s="409"/>
      <c r="AO24" s="409"/>
      <c r="AP24" s="409"/>
      <c r="AQ24" s="409"/>
      <c r="AR24" s="410"/>
      <c r="AS24" s="408">
        <v>3125</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71331194</v>
      </c>
      <c r="BO24" s="456"/>
      <c r="BP24" s="456"/>
      <c r="BQ24" s="456"/>
      <c r="BR24" s="456"/>
      <c r="BS24" s="456"/>
      <c r="BT24" s="456"/>
      <c r="BU24" s="457"/>
      <c r="BV24" s="455">
        <v>72976230</v>
      </c>
      <c r="BW24" s="456"/>
      <c r="BX24" s="456"/>
      <c r="BY24" s="456"/>
      <c r="BZ24" s="456"/>
      <c r="CA24" s="456"/>
      <c r="CB24" s="456"/>
      <c r="CC24" s="457"/>
      <c r="CD24" s="190"/>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77"/>
      <c r="B25" s="434"/>
      <c r="C25" s="435"/>
      <c r="D25" s="436"/>
      <c r="E25" s="411" t="s">
        <v>164</v>
      </c>
      <c r="F25" s="412"/>
      <c r="G25" s="412"/>
      <c r="H25" s="412"/>
      <c r="I25" s="412"/>
      <c r="J25" s="412"/>
      <c r="K25" s="413"/>
      <c r="L25" s="408">
        <v>2</v>
      </c>
      <c r="M25" s="409"/>
      <c r="N25" s="409"/>
      <c r="O25" s="409"/>
      <c r="P25" s="410"/>
      <c r="Q25" s="408">
        <v>8930</v>
      </c>
      <c r="R25" s="409"/>
      <c r="S25" s="409"/>
      <c r="T25" s="409"/>
      <c r="U25" s="409"/>
      <c r="V25" s="410"/>
      <c r="W25" s="498"/>
      <c r="X25" s="435"/>
      <c r="Y25" s="436"/>
      <c r="Z25" s="411" t="s">
        <v>165</v>
      </c>
      <c r="AA25" s="412"/>
      <c r="AB25" s="412"/>
      <c r="AC25" s="412"/>
      <c r="AD25" s="412"/>
      <c r="AE25" s="412"/>
      <c r="AF25" s="412"/>
      <c r="AG25" s="413"/>
      <c r="AH25" s="408">
        <v>470</v>
      </c>
      <c r="AI25" s="409"/>
      <c r="AJ25" s="409"/>
      <c r="AK25" s="409"/>
      <c r="AL25" s="410"/>
      <c r="AM25" s="408">
        <v>1453240</v>
      </c>
      <c r="AN25" s="409"/>
      <c r="AO25" s="409"/>
      <c r="AP25" s="409"/>
      <c r="AQ25" s="409"/>
      <c r="AR25" s="410"/>
      <c r="AS25" s="408">
        <v>3092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24986659</v>
      </c>
      <c r="BO25" s="485"/>
      <c r="BP25" s="485"/>
      <c r="BQ25" s="485"/>
      <c r="BR25" s="485"/>
      <c r="BS25" s="485"/>
      <c r="BT25" s="485"/>
      <c r="BU25" s="486"/>
      <c r="BV25" s="484">
        <v>24192450</v>
      </c>
      <c r="BW25" s="485"/>
      <c r="BX25" s="485"/>
      <c r="BY25" s="485"/>
      <c r="BZ25" s="485"/>
      <c r="CA25" s="485"/>
      <c r="CB25" s="485"/>
      <c r="CC25" s="486"/>
      <c r="CD25" s="190"/>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77"/>
      <c r="B26" s="434"/>
      <c r="C26" s="435"/>
      <c r="D26" s="436"/>
      <c r="E26" s="411" t="s">
        <v>167</v>
      </c>
      <c r="F26" s="412"/>
      <c r="G26" s="412"/>
      <c r="H26" s="412"/>
      <c r="I26" s="412"/>
      <c r="J26" s="412"/>
      <c r="K26" s="413"/>
      <c r="L26" s="408">
        <v>1</v>
      </c>
      <c r="M26" s="409"/>
      <c r="N26" s="409"/>
      <c r="O26" s="409"/>
      <c r="P26" s="410"/>
      <c r="Q26" s="408">
        <v>7660</v>
      </c>
      <c r="R26" s="409"/>
      <c r="S26" s="409"/>
      <c r="T26" s="409"/>
      <c r="U26" s="409"/>
      <c r="V26" s="410"/>
      <c r="W26" s="498"/>
      <c r="X26" s="435"/>
      <c r="Y26" s="436"/>
      <c r="Z26" s="411" t="s">
        <v>168</v>
      </c>
      <c r="AA26" s="466"/>
      <c r="AB26" s="466"/>
      <c r="AC26" s="466"/>
      <c r="AD26" s="466"/>
      <c r="AE26" s="466"/>
      <c r="AF26" s="466"/>
      <c r="AG26" s="467"/>
      <c r="AH26" s="408">
        <v>378</v>
      </c>
      <c r="AI26" s="409"/>
      <c r="AJ26" s="409"/>
      <c r="AK26" s="409"/>
      <c r="AL26" s="410"/>
      <c r="AM26" s="408">
        <v>1228878</v>
      </c>
      <c r="AN26" s="409"/>
      <c r="AO26" s="409"/>
      <c r="AP26" s="409"/>
      <c r="AQ26" s="409"/>
      <c r="AR26" s="410"/>
      <c r="AS26" s="408">
        <v>3251</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0"/>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77"/>
      <c r="B27" s="434"/>
      <c r="C27" s="435"/>
      <c r="D27" s="436"/>
      <c r="E27" s="411" t="s">
        <v>170</v>
      </c>
      <c r="F27" s="412"/>
      <c r="G27" s="412"/>
      <c r="H27" s="412"/>
      <c r="I27" s="412"/>
      <c r="J27" s="412"/>
      <c r="K27" s="413"/>
      <c r="L27" s="408">
        <v>1</v>
      </c>
      <c r="M27" s="409"/>
      <c r="N27" s="409"/>
      <c r="O27" s="409"/>
      <c r="P27" s="410"/>
      <c r="Q27" s="408">
        <v>6900</v>
      </c>
      <c r="R27" s="409"/>
      <c r="S27" s="409"/>
      <c r="T27" s="409"/>
      <c r="U27" s="409"/>
      <c r="V27" s="410"/>
      <c r="W27" s="498"/>
      <c r="X27" s="435"/>
      <c r="Y27" s="436"/>
      <c r="Z27" s="411" t="s">
        <v>171</v>
      </c>
      <c r="AA27" s="412"/>
      <c r="AB27" s="412"/>
      <c r="AC27" s="412"/>
      <c r="AD27" s="412"/>
      <c r="AE27" s="412"/>
      <c r="AF27" s="412"/>
      <c r="AG27" s="413"/>
      <c r="AH27" s="408">
        <v>26</v>
      </c>
      <c r="AI27" s="409"/>
      <c r="AJ27" s="409"/>
      <c r="AK27" s="409"/>
      <c r="AL27" s="410"/>
      <c r="AM27" s="408">
        <v>103480</v>
      </c>
      <c r="AN27" s="409"/>
      <c r="AO27" s="409"/>
      <c r="AP27" s="409"/>
      <c r="AQ27" s="409"/>
      <c r="AR27" s="410"/>
      <c r="AS27" s="408">
        <v>3980</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t="s">
        <v>122</v>
      </c>
      <c r="BO27" s="490"/>
      <c r="BP27" s="490"/>
      <c r="BQ27" s="490"/>
      <c r="BR27" s="490"/>
      <c r="BS27" s="490"/>
      <c r="BT27" s="490"/>
      <c r="BU27" s="491"/>
      <c r="BV27" s="489" t="s">
        <v>122</v>
      </c>
      <c r="BW27" s="490"/>
      <c r="BX27" s="490"/>
      <c r="BY27" s="490"/>
      <c r="BZ27" s="490"/>
      <c r="CA27" s="490"/>
      <c r="CB27" s="490"/>
      <c r="CC27" s="491"/>
      <c r="CD27" s="192"/>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77"/>
      <c r="B28" s="434"/>
      <c r="C28" s="435"/>
      <c r="D28" s="436"/>
      <c r="E28" s="411" t="s">
        <v>173</v>
      </c>
      <c r="F28" s="412"/>
      <c r="G28" s="412"/>
      <c r="H28" s="412"/>
      <c r="I28" s="412"/>
      <c r="J28" s="412"/>
      <c r="K28" s="413"/>
      <c r="L28" s="408">
        <v>1</v>
      </c>
      <c r="M28" s="409"/>
      <c r="N28" s="409"/>
      <c r="O28" s="409"/>
      <c r="P28" s="410"/>
      <c r="Q28" s="408">
        <v>6100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13398107</v>
      </c>
      <c r="BO28" s="485"/>
      <c r="BP28" s="485"/>
      <c r="BQ28" s="485"/>
      <c r="BR28" s="485"/>
      <c r="BS28" s="485"/>
      <c r="BT28" s="485"/>
      <c r="BU28" s="486"/>
      <c r="BV28" s="484">
        <v>12837497</v>
      </c>
      <c r="BW28" s="485"/>
      <c r="BX28" s="485"/>
      <c r="BY28" s="485"/>
      <c r="BZ28" s="485"/>
      <c r="CA28" s="485"/>
      <c r="CB28" s="485"/>
      <c r="CC28" s="486"/>
      <c r="CD28" s="190"/>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77"/>
      <c r="B29" s="434"/>
      <c r="C29" s="435"/>
      <c r="D29" s="436"/>
      <c r="E29" s="411" t="s">
        <v>176</v>
      </c>
      <c r="F29" s="412"/>
      <c r="G29" s="412"/>
      <c r="H29" s="412"/>
      <c r="I29" s="412"/>
      <c r="J29" s="412"/>
      <c r="K29" s="413"/>
      <c r="L29" s="408">
        <v>34</v>
      </c>
      <c r="M29" s="409"/>
      <c r="N29" s="409"/>
      <c r="O29" s="409"/>
      <c r="P29" s="410"/>
      <c r="Q29" s="408">
        <v>5650</v>
      </c>
      <c r="R29" s="409"/>
      <c r="S29" s="409"/>
      <c r="T29" s="409"/>
      <c r="U29" s="409"/>
      <c r="V29" s="410"/>
      <c r="W29" s="499"/>
      <c r="X29" s="500"/>
      <c r="Y29" s="501"/>
      <c r="Z29" s="411" t="s">
        <v>177</v>
      </c>
      <c r="AA29" s="412"/>
      <c r="AB29" s="412"/>
      <c r="AC29" s="412"/>
      <c r="AD29" s="412"/>
      <c r="AE29" s="412"/>
      <c r="AF29" s="412"/>
      <c r="AG29" s="413"/>
      <c r="AH29" s="408">
        <v>2740</v>
      </c>
      <c r="AI29" s="409"/>
      <c r="AJ29" s="409"/>
      <c r="AK29" s="409"/>
      <c r="AL29" s="410"/>
      <c r="AM29" s="408">
        <v>8584730</v>
      </c>
      <c r="AN29" s="409"/>
      <c r="AO29" s="409"/>
      <c r="AP29" s="409"/>
      <c r="AQ29" s="409"/>
      <c r="AR29" s="410"/>
      <c r="AS29" s="408">
        <v>3133</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t="s">
        <v>122</v>
      </c>
      <c r="BO29" s="456"/>
      <c r="BP29" s="456"/>
      <c r="BQ29" s="456"/>
      <c r="BR29" s="456"/>
      <c r="BS29" s="456"/>
      <c r="BT29" s="456"/>
      <c r="BU29" s="457"/>
      <c r="BV29" s="455" t="s">
        <v>122</v>
      </c>
      <c r="BW29" s="456"/>
      <c r="BX29" s="456"/>
      <c r="BY29" s="456"/>
      <c r="BZ29" s="456"/>
      <c r="CA29" s="456"/>
      <c r="CB29" s="456"/>
      <c r="CC29" s="457"/>
      <c r="CD29" s="192"/>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77"/>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101.1</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10366766</v>
      </c>
      <c r="BO30" s="490"/>
      <c r="BP30" s="490"/>
      <c r="BQ30" s="490"/>
      <c r="BR30" s="490"/>
      <c r="BS30" s="490"/>
      <c r="BT30" s="490"/>
      <c r="BU30" s="491"/>
      <c r="BV30" s="489">
        <v>9419798</v>
      </c>
      <c r="BW30" s="490"/>
      <c r="BX30" s="490"/>
      <c r="BY30" s="490"/>
      <c r="BZ30" s="490"/>
      <c r="CA30" s="490"/>
      <c r="CB30" s="490"/>
      <c r="CC30" s="491"/>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x14ac:dyDescent="0.2">
      <c r="A31" s="177"/>
      <c r="B31" s="199"/>
      <c r="DI31" s="200"/>
    </row>
    <row r="32" spans="1:113" ht="13.5" customHeight="1" x14ac:dyDescent="0.2">
      <c r="A32" s="177"/>
      <c r="B32" s="201"/>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0"/>
    </row>
    <row r="33" spans="1:113" ht="13.5" customHeight="1" x14ac:dyDescent="0.2">
      <c r="A33" s="177"/>
      <c r="B33" s="201"/>
      <c r="C33" s="407" t="s">
        <v>186</v>
      </c>
      <c r="D33" s="407"/>
      <c r="E33" s="406" t="s">
        <v>187</v>
      </c>
      <c r="F33" s="406"/>
      <c r="G33" s="406"/>
      <c r="H33" s="406"/>
      <c r="I33" s="406"/>
      <c r="J33" s="406"/>
      <c r="K33" s="406"/>
      <c r="L33" s="406"/>
      <c r="M33" s="406"/>
      <c r="N33" s="406"/>
      <c r="O33" s="406"/>
      <c r="P33" s="406"/>
      <c r="Q33" s="406"/>
      <c r="R33" s="406"/>
      <c r="S33" s="406"/>
      <c r="T33" s="202"/>
      <c r="U33" s="407" t="s">
        <v>186</v>
      </c>
      <c r="V33" s="407"/>
      <c r="W33" s="406" t="s">
        <v>187</v>
      </c>
      <c r="X33" s="406"/>
      <c r="Y33" s="406"/>
      <c r="Z33" s="406"/>
      <c r="AA33" s="406"/>
      <c r="AB33" s="406"/>
      <c r="AC33" s="406"/>
      <c r="AD33" s="406"/>
      <c r="AE33" s="406"/>
      <c r="AF33" s="406"/>
      <c r="AG33" s="406"/>
      <c r="AH33" s="406"/>
      <c r="AI33" s="406"/>
      <c r="AJ33" s="406"/>
      <c r="AK33" s="406"/>
      <c r="AL33" s="202"/>
      <c r="AM33" s="407" t="s">
        <v>186</v>
      </c>
      <c r="AN33" s="407"/>
      <c r="AO33" s="406" t="s">
        <v>187</v>
      </c>
      <c r="AP33" s="406"/>
      <c r="AQ33" s="406"/>
      <c r="AR33" s="406"/>
      <c r="AS33" s="406"/>
      <c r="AT33" s="406"/>
      <c r="AU33" s="406"/>
      <c r="AV33" s="406"/>
      <c r="AW33" s="406"/>
      <c r="AX33" s="406"/>
      <c r="AY33" s="406"/>
      <c r="AZ33" s="406"/>
      <c r="BA33" s="406"/>
      <c r="BB33" s="406"/>
      <c r="BC33" s="406"/>
      <c r="BD33" s="203"/>
      <c r="BE33" s="406" t="s">
        <v>188</v>
      </c>
      <c r="BF33" s="406"/>
      <c r="BG33" s="406" t="s">
        <v>189</v>
      </c>
      <c r="BH33" s="406"/>
      <c r="BI33" s="406"/>
      <c r="BJ33" s="406"/>
      <c r="BK33" s="406"/>
      <c r="BL33" s="406"/>
      <c r="BM33" s="406"/>
      <c r="BN33" s="406"/>
      <c r="BO33" s="406"/>
      <c r="BP33" s="406"/>
      <c r="BQ33" s="406"/>
      <c r="BR33" s="406"/>
      <c r="BS33" s="406"/>
      <c r="BT33" s="406"/>
      <c r="BU33" s="406"/>
      <c r="BV33" s="203"/>
      <c r="BW33" s="407" t="s">
        <v>188</v>
      </c>
      <c r="BX33" s="407"/>
      <c r="BY33" s="406" t="s">
        <v>190</v>
      </c>
      <c r="BZ33" s="406"/>
      <c r="CA33" s="406"/>
      <c r="CB33" s="406"/>
      <c r="CC33" s="406"/>
      <c r="CD33" s="406"/>
      <c r="CE33" s="406"/>
      <c r="CF33" s="406"/>
      <c r="CG33" s="406"/>
      <c r="CH33" s="406"/>
      <c r="CI33" s="406"/>
      <c r="CJ33" s="406"/>
      <c r="CK33" s="406"/>
      <c r="CL33" s="406"/>
      <c r="CM33" s="406"/>
      <c r="CN33" s="202"/>
      <c r="CO33" s="407" t="s">
        <v>186</v>
      </c>
      <c r="CP33" s="407"/>
      <c r="CQ33" s="406" t="s">
        <v>191</v>
      </c>
      <c r="CR33" s="406"/>
      <c r="CS33" s="406"/>
      <c r="CT33" s="406"/>
      <c r="CU33" s="406"/>
      <c r="CV33" s="406"/>
      <c r="CW33" s="406"/>
      <c r="CX33" s="406"/>
      <c r="CY33" s="406"/>
      <c r="CZ33" s="406"/>
      <c r="DA33" s="406"/>
      <c r="DB33" s="406"/>
      <c r="DC33" s="406"/>
      <c r="DD33" s="406"/>
      <c r="DE33" s="406"/>
      <c r="DF33" s="202"/>
      <c r="DG33" s="405" t="s">
        <v>192</v>
      </c>
      <c r="DH33" s="405"/>
      <c r="DI33" s="204"/>
    </row>
    <row r="34" spans="1:113" ht="32.25" customHeight="1" x14ac:dyDescent="0.2">
      <c r="A34" s="177"/>
      <c r="B34" s="201"/>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77"/>
      <c r="U34" s="403">
        <f>IF(W34="","",MAX(C34:D43)+1)</f>
        <v>4</v>
      </c>
      <c r="V34" s="403"/>
      <c r="W34" s="404" t="str">
        <f>IF('各会計、関係団体の財政状況及び健全化判断比率'!B28="","",'各会計、関係団体の財政状況及び健全化判断比率'!B28)</f>
        <v>国民健康保険事業費特別会計</v>
      </c>
      <c r="X34" s="404"/>
      <c r="Y34" s="404"/>
      <c r="Z34" s="404"/>
      <c r="AA34" s="404"/>
      <c r="AB34" s="404"/>
      <c r="AC34" s="404"/>
      <c r="AD34" s="404"/>
      <c r="AE34" s="404"/>
      <c r="AF34" s="404"/>
      <c r="AG34" s="404"/>
      <c r="AH34" s="404"/>
      <c r="AI34" s="404"/>
      <c r="AJ34" s="404"/>
      <c r="AK34" s="404"/>
      <c r="AL34" s="177"/>
      <c r="AM34" s="403">
        <f>IF(AO34="","",MAX(C34:D43,U34:V43)+1)</f>
        <v>7</v>
      </c>
      <c r="AN34" s="403"/>
      <c r="AO34" s="404" t="str">
        <f>IF('各会計、関係団体の財政状況及び健全化判断比率'!B31="","",'各会計、関係団体の財政状況及び健全化判断比率'!B31)</f>
        <v>下水道事業費特別会計</v>
      </c>
      <c r="AP34" s="404"/>
      <c r="AQ34" s="404"/>
      <c r="AR34" s="404"/>
      <c r="AS34" s="404"/>
      <c r="AT34" s="404"/>
      <c r="AU34" s="404"/>
      <c r="AV34" s="404"/>
      <c r="AW34" s="404"/>
      <c r="AX34" s="404"/>
      <c r="AY34" s="404"/>
      <c r="AZ34" s="404"/>
      <c r="BA34" s="404"/>
      <c r="BB34" s="404"/>
      <c r="BC34" s="404"/>
      <c r="BD34" s="177"/>
      <c r="BE34" s="403" t="str">
        <f>IF(BG34="","",MAX(C34:D43,U34:V43,AM34:AN43)+1)</f>
        <v/>
      </c>
      <c r="BF34" s="403"/>
      <c r="BG34" s="404"/>
      <c r="BH34" s="404"/>
      <c r="BI34" s="404"/>
      <c r="BJ34" s="404"/>
      <c r="BK34" s="404"/>
      <c r="BL34" s="404"/>
      <c r="BM34" s="404"/>
      <c r="BN34" s="404"/>
      <c r="BO34" s="404"/>
      <c r="BP34" s="404"/>
      <c r="BQ34" s="404"/>
      <c r="BR34" s="404"/>
      <c r="BS34" s="404"/>
      <c r="BT34" s="404"/>
      <c r="BU34" s="404"/>
      <c r="BV34" s="177"/>
      <c r="BW34" s="403">
        <f>IF(BY34="","",MAX(C34:D43,U34:V43,AM34:AN43,BE34:BF43)+1)</f>
        <v>9</v>
      </c>
      <c r="BX34" s="403"/>
      <c r="BY34" s="404" t="str">
        <f>IF('各会計、関係団体の財政状況及び健全化判断比率'!B68="","",'各会計、関係団体の財政状況及び健全化判断比率'!B68)</f>
        <v>神奈川県後期高齢者医療広域連合（一般会計）</v>
      </c>
      <c r="BZ34" s="404"/>
      <c r="CA34" s="404"/>
      <c r="CB34" s="404"/>
      <c r="CC34" s="404"/>
      <c r="CD34" s="404"/>
      <c r="CE34" s="404"/>
      <c r="CF34" s="404"/>
      <c r="CG34" s="404"/>
      <c r="CH34" s="404"/>
      <c r="CI34" s="404"/>
      <c r="CJ34" s="404"/>
      <c r="CK34" s="404"/>
      <c r="CL34" s="404"/>
      <c r="CM34" s="404"/>
      <c r="CN34" s="177"/>
      <c r="CO34" s="403">
        <f>IF(CQ34="","",MAX(C34:D43,U34:V43,AM34:AN43,BE34:BF43,BW34:BX43)+1)</f>
        <v>11</v>
      </c>
      <c r="CP34" s="403"/>
      <c r="CQ34" s="404" t="str">
        <f>IF('各会計、関係団体の財政状況及び健全化判断比率'!BS7="","",'各会計、関係団体の財政状況及び健全化判断比率'!BS7)</f>
        <v>（公益財団法人）かながわ海岸美化財団</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4"/>
    </row>
    <row r="35" spans="1:113" ht="32.25" customHeight="1" x14ac:dyDescent="0.2">
      <c r="A35" s="177"/>
      <c r="B35" s="201"/>
      <c r="C35" s="403">
        <f>IF(E35="","",C34+1)</f>
        <v>2</v>
      </c>
      <c r="D35" s="403"/>
      <c r="E35" s="404" t="str">
        <f>IF('各会計、関係団体の財政状況及び健全化判断比率'!B8="","",'各会計、関係団体の財政状況及び健全化判断比率'!B8)</f>
        <v>北部第二（三地区）土地区画整理事業費特別会計</v>
      </c>
      <c r="F35" s="404"/>
      <c r="G35" s="404"/>
      <c r="H35" s="404"/>
      <c r="I35" s="404"/>
      <c r="J35" s="404"/>
      <c r="K35" s="404"/>
      <c r="L35" s="404"/>
      <c r="M35" s="404"/>
      <c r="N35" s="404"/>
      <c r="O35" s="404"/>
      <c r="P35" s="404"/>
      <c r="Q35" s="404"/>
      <c r="R35" s="404"/>
      <c r="S35" s="404"/>
      <c r="T35" s="177"/>
      <c r="U35" s="403">
        <f>IF(W35="","",U34+1)</f>
        <v>5</v>
      </c>
      <c r="V35" s="403"/>
      <c r="W35" s="404" t="str">
        <f>IF('各会計、関係団体の財政状況及び健全化判断比率'!B29="","",'各会計、関係団体の財政状況及び健全化判断比率'!B29)</f>
        <v>介護保険事業費特別会計</v>
      </c>
      <c r="X35" s="404"/>
      <c r="Y35" s="404"/>
      <c r="Z35" s="404"/>
      <c r="AA35" s="404"/>
      <c r="AB35" s="404"/>
      <c r="AC35" s="404"/>
      <c r="AD35" s="404"/>
      <c r="AE35" s="404"/>
      <c r="AF35" s="404"/>
      <c r="AG35" s="404"/>
      <c r="AH35" s="404"/>
      <c r="AI35" s="404"/>
      <c r="AJ35" s="404"/>
      <c r="AK35" s="404"/>
      <c r="AL35" s="177"/>
      <c r="AM35" s="403">
        <f t="shared" ref="AM35:AM43" si="0">IF(AO35="","",AM34+1)</f>
        <v>8</v>
      </c>
      <c r="AN35" s="403"/>
      <c r="AO35" s="404" t="str">
        <f>IF('各会計、関係団体の財政状況及び健全化判断比率'!B32="","",'各会計、関係団体の財政状況及び健全化判断比率'!B32)</f>
        <v>市民病院事業会計</v>
      </c>
      <c r="AP35" s="404"/>
      <c r="AQ35" s="404"/>
      <c r="AR35" s="404"/>
      <c r="AS35" s="404"/>
      <c r="AT35" s="404"/>
      <c r="AU35" s="404"/>
      <c r="AV35" s="404"/>
      <c r="AW35" s="404"/>
      <c r="AX35" s="404"/>
      <c r="AY35" s="404"/>
      <c r="AZ35" s="404"/>
      <c r="BA35" s="404"/>
      <c r="BB35" s="404"/>
      <c r="BC35" s="404"/>
      <c r="BD35" s="177"/>
      <c r="BE35" s="403" t="str">
        <f t="shared" ref="BE35:BE43" si="1">IF(BG35="","",BE34+1)</f>
        <v/>
      </c>
      <c r="BF35" s="403"/>
      <c r="BG35" s="404"/>
      <c r="BH35" s="404"/>
      <c r="BI35" s="404"/>
      <c r="BJ35" s="404"/>
      <c r="BK35" s="404"/>
      <c r="BL35" s="404"/>
      <c r="BM35" s="404"/>
      <c r="BN35" s="404"/>
      <c r="BO35" s="404"/>
      <c r="BP35" s="404"/>
      <c r="BQ35" s="404"/>
      <c r="BR35" s="404"/>
      <c r="BS35" s="404"/>
      <c r="BT35" s="404"/>
      <c r="BU35" s="404"/>
      <c r="BV35" s="177"/>
      <c r="BW35" s="403">
        <f t="shared" ref="BW35:BW43" si="2">IF(BY35="","",BW34+1)</f>
        <v>10</v>
      </c>
      <c r="BX35" s="403"/>
      <c r="BY35" s="404" t="str">
        <f>IF('各会計、関係団体の財政状況及び健全化判断比率'!B69="","",'各会計、関係団体の財政状況及び健全化判断比率'!B69)</f>
        <v>神奈川県後期高齢者医療広域連合（特別会計）</v>
      </c>
      <c r="BZ35" s="404"/>
      <c r="CA35" s="404"/>
      <c r="CB35" s="404"/>
      <c r="CC35" s="404"/>
      <c r="CD35" s="404"/>
      <c r="CE35" s="404"/>
      <c r="CF35" s="404"/>
      <c r="CG35" s="404"/>
      <c r="CH35" s="404"/>
      <c r="CI35" s="404"/>
      <c r="CJ35" s="404"/>
      <c r="CK35" s="404"/>
      <c r="CL35" s="404"/>
      <c r="CM35" s="404"/>
      <c r="CN35" s="177"/>
      <c r="CO35" s="403">
        <f t="shared" ref="CO35:CO43" si="3">IF(CQ35="","",CO34+1)</f>
        <v>12</v>
      </c>
      <c r="CP35" s="403"/>
      <c r="CQ35" s="404" t="str">
        <f>IF('各会計、関係団体の財政状況及び健全化判断比率'!BS8="","",'各会計、関係団体の財政状況及び健全化判断比率'!BS8)</f>
        <v>藤沢市土地開発公社</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〇</v>
      </c>
      <c r="DH35" s="401"/>
      <c r="DI35" s="204"/>
    </row>
    <row r="36" spans="1:113" ht="32.25" customHeight="1" x14ac:dyDescent="0.2">
      <c r="A36" s="177"/>
      <c r="B36" s="201"/>
      <c r="C36" s="403">
        <f>IF(E36="","",C35+1)</f>
        <v>3</v>
      </c>
      <c r="D36" s="403"/>
      <c r="E36" s="404" t="str">
        <f>IF('各会計、関係団体の財政状況及び健全化判断比率'!B9="","",'各会計、関係団体の財政状況及び健全化判断比率'!B9)</f>
        <v>墓園事業費特別会計</v>
      </c>
      <c r="F36" s="404"/>
      <c r="G36" s="404"/>
      <c r="H36" s="404"/>
      <c r="I36" s="404"/>
      <c r="J36" s="404"/>
      <c r="K36" s="404"/>
      <c r="L36" s="404"/>
      <c r="M36" s="404"/>
      <c r="N36" s="404"/>
      <c r="O36" s="404"/>
      <c r="P36" s="404"/>
      <c r="Q36" s="404"/>
      <c r="R36" s="404"/>
      <c r="S36" s="404"/>
      <c r="T36" s="177"/>
      <c r="U36" s="403">
        <f t="shared" ref="U36:U43" si="4">IF(W36="","",U35+1)</f>
        <v>6</v>
      </c>
      <c r="V36" s="403"/>
      <c r="W36" s="404" t="str">
        <f>IF('各会計、関係団体の財政状況及び健全化判断比率'!B30="","",'各会計、関係団体の財政状況及び健全化判断比率'!B30)</f>
        <v>後期高齢者医療事業費特別会計</v>
      </c>
      <c r="X36" s="404"/>
      <c r="Y36" s="404"/>
      <c r="Z36" s="404"/>
      <c r="AA36" s="404"/>
      <c r="AB36" s="404"/>
      <c r="AC36" s="404"/>
      <c r="AD36" s="404"/>
      <c r="AE36" s="404"/>
      <c r="AF36" s="404"/>
      <c r="AG36" s="404"/>
      <c r="AH36" s="404"/>
      <c r="AI36" s="404"/>
      <c r="AJ36" s="404"/>
      <c r="AK36" s="404"/>
      <c r="AL36" s="177"/>
      <c r="AM36" s="403" t="str">
        <f t="shared" si="0"/>
        <v/>
      </c>
      <c r="AN36" s="403"/>
      <c r="AO36" s="404"/>
      <c r="AP36" s="404"/>
      <c r="AQ36" s="404"/>
      <c r="AR36" s="404"/>
      <c r="AS36" s="404"/>
      <c r="AT36" s="404"/>
      <c r="AU36" s="404"/>
      <c r="AV36" s="404"/>
      <c r="AW36" s="404"/>
      <c r="AX36" s="404"/>
      <c r="AY36" s="404"/>
      <c r="AZ36" s="404"/>
      <c r="BA36" s="404"/>
      <c r="BB36" s="404"/>
      <c r="BC36" s="404"/>
      <c r="BD36" s="177"/>
      <c r="BE36" s="403" t="str">
        <f t="shared" si="1"/>
        <v/>
      </c>
      <c r="BF36" s="403"/>
      <c r="BG36" s="404"/>
      <c r="BH36" s="404"/>
      <c r="BI36" s="404"/>
      <c r="BJ36" s="404"/>
      <c r="BK36" s="404"/>
      <c r="BL36" s="404"/>
      <c r="BM36" s="404"/>
      <c r="BN36" s="404"/>
      <c r="BO36" s="404"/>
      <c r="BP36" s="404"/>
      <c r="BQ36" s="404"/>
      <c r="BR36" s="404"/>
      <c r="BS36" s="404"/>
      <c r="BT36" s="404"/>
      <c r="BU36" s="404"/>
      <c r="BV36" s="177"/>
      <c r="BW36" s="403" t="str">
        <f t="shared" si="2"/>
        <v/>
      </c>
      <c r="BX36" s="403"/>
      <c r="BY36" s="404" t="str">
        <f>IF('各会計、関係団体の財政状況及び健全化判断比率'!B70="","",'各会計、関係団体の財政状況及び健全化判断比率'!B70)</f>
        <v/>
      </c>
      <c r="BZ36" s="404"/>
      <c r="CA36" s="404"/>
      <c r="CB36" s="404"/>
      <c r="CC36" s="404"/>
      <c r="CD36" s="404"/>
      <c r="CE36" s="404"/>
      <c r="CF36" s="404"/>
      <c r="CG36" s="404"/>
      <c r="CH36" s="404"/>
      <c r="CI36" s="404"/>
      <c r="CJ36" s="404"/>
      <c r="CK36" s="404"/>
      <c r="CL36" s="404"/>
      <c r="CM36" s="404"/>
      <c r="CN36" s="177"/>
      <c r="CO36" s="403">
        <f t="shared" si="3"/>
        <v>13</v>
      </c>
      <c r="CP36" s="403"/>
      <c r="CQ36" s="404" t="str">
        <f>IF('各会計、関係団体の財政状況及び健全化判断比率'!BS9="","",'各会計、関係団体の財政状況及び健全化判断比率'!BS9)</f>
        <v>（公益財団法人）湘南産業振興財団</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4"/>
    </row>
    <row r="37" spans="1:113" ht="32.25" customHeight="1" x14ac:dyDescent="0.2">
      <c r="A37" s="177"/>
      <c r="B37" s="201"/>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77"/>
      <c r="U37" s="403" t="str">
        <f t="shared" si="4"/>
        <v/>
      </c>
      <c r="V37" s="403"/>
      <c r="W37" s="404"/>
      <c r="X37" s="404"/>
      <c r="Y37" s="404"/>
      <c r="Z37" s="404"/>
      <c r="AA37" s="404"/>
      <c r="AB37" s="404"/>
      <c r="AC37" s="404"/>
      <c r="AD37" s="404"/>
      <c r="AE37" s="404"/>
      <c r="AF37" s="404"/>
      <c r="AG37" s="404"/>
      <c r="AH37" s="404"/>
      <c r="AI37" s="404"/>
      <c r="AJ37" s="404"/>
      <c r="AK37" s="404"/>
      <c r="AL37" s="177"/>
      <c r="AM37" s="403" t="str">
        <f t="shared" si="0"/>
        <v/>
      </c>
      <c r="AN37" s="403"/>
      <c r="AO37" s="404"/>
      <c r="AP37" s="404"/>
      <c r="AQ37" s="404"/>
      <c r="AR37" s="404"/>
      <c r="AS37" s="404"/>
      <c r="AT37" s="404"/>
      <c r="AU37" s="404"/>
      <c r="AV37" s="404"/>
      <c r="AW37" s="404"/>
      <c r="AX37" s="404"/>
      <c r="AY37" s="404"/>
      <c r="AZ37" s="404"/>
      <c r="BA37" s="404"/>
      <c r="BB37" s="404"/>
      <c r="BC37" s="404"/>
      <c r="BD37" s="177"/>
      <c r="BE37" s="403" t="str">
        <f t="shared" si="1"/>
        <v/>
      </c>
      <c r="BF37" s="403"/>
      <c r="BG37" s="404"/>
      <c r="BH37" s="404"/>
      <c r="BI37" s="404"/>
      <c r="BJ37" s="404"/>
      <c r="BK37" s="404"/>
      <c r="BL37" s="404"/>
      <c r="BM37" s="404"/>
      <c r="BN37" s="404"/>
      <c r="BO37" s="404"/>
      <c r="BP37" s="404"/>
      <c r="BQ37" s="404"/>
      <c r="BR37" s="404"/>
      <c r="BS37" s="404"/>
      <c r="BT37" s="404"/>
      <c r="BU37" s="404"/>
      <c r="BV37" s="177"/>
      <c r="BW37" s="403" t="str">
        <f t="shared" si="2"/>
        <v/>
      </c>
      <c r="BX37" s="403"/>
      <c r="BY37" s="404" t="str">
        <f>IF('各会計、関係団体の財政状況及び健全化判断比率'!B71="","",'各会計、関係団体の財政状況及び健全化判断比率'!B71)</f>
        <v/>
      </c>
      <c r="BZ37" s="404"/>
      <c r="CA37" s="404"/>
      <c r="CB37" s="404"/>
      <c r="CC37" s="404"/>
      <c r="CD37" s="404"/>
      <c r="CE37" s="404"/>
      <c r="CF37" s="404"/>
      <c r="CG37" s="404"/>
      <c r="CH37" s="404"/>
      <c r="CI37" s="404"/>
      <c r="CJ37" s="404"/>
      <c r="CK37" s="404"/>
      <c r="CL37" s="404"/>
      <c r="CM37" s="404"/>
      <c r="CN37" s="177"/>
      <c r="CO37" s="403">
        <f t="shared" si="3"/>
        <v>14</v>
      </c>
      <c r="CP37" s="403"/>
      <c r="CQ37" s="404" t="str">
        <f>IF('各会計、関係団体の財政状況及び健全化判断比率'!BS10="","",'各会計、関係団体の財政状況及び健全化判断比率'!BS10)</f>
        <v>（公益財団法人）藤沢市保健医療財団</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4"/>
    </row>
    <row r="38" spans="1:113" ht="32.25" customHeight="1" x14ac:dyDescent="0.2">
      <c r="A38" s="177"/>
      <c r="B38" s="201"/>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77"/>
      <c r="U38" s="403" t="str">
        <f t="shared" si="4"/>
        <v/>
      </c>
      <c r="V38" s="403"/>
      <c r="W38" s="404"/>
      <c r="X38" s="404"/>
      <c r="Y38" s="404"/>
      <c r="Z38" s="404"/>
      <c r="AA38" s="404"/>
      <c r="AB38" s="404"/>
      <c r="AC38" s="404"/>
      <c r="AD38" s="404"/>
      <c r="AE38" s="404"/>
      <c r="AF38" s="404"/>
      <c r="AG38" s="404"/>
      <c r="AH38" s="404"/>
      <c r="AI38" s="404"/>
      <c r="AJ38" s="404"/>
      <c r="AK38" s="404"/>
      <c r="AL38" s="177"/>
      <c r="AM38" s="403" t="str">
        <f t="shared" si="0"/>
        <v/>
      </c>
      <c r="AN38" s="403"/>
      <c r="AO38" s="404"/>
      <c r="AP38" s="404"/>
      <c r="AQ38" s="404"/>
      <c r="AR38" s="404"/>
      <c r="AS38" s="404"/>
      <c r="AT38" s="404"/>
      <c r="AU38" s="404"/>
      <c r="AV38" s="404"/>
      <c r="AW38" s="404"/>
      <c r="AX38" s="404"/>
      <c r="AY38" s="404"/>
      <c r="AZ38" s="404"/>
      <c r="BA38" s="404"/>
      <c r="BB38" s="404"/>
      <c r="BC38" s="404"/>
      <c r="BD38" s="177"/>
      <c r="BE38" s="403" t="str">
        <f t="shared" si="1"/>
        <v/>
      </c>
      <c r="BF38" s="403"/>
      <c r="BG38" s="404"/>
      <c r="BH38" s="404"/>
      <c r="BI38" s="404"/>
      <c r="BJ38" s="404"/>
      <c r="BK38" s="404"/>
      <c r="BL38" s="404"/>
      <c r="BM38" s="404"/>
      <c r="BN38" s="404"/>
      <c r="BO38" s="404"/>
      <c r="BP38" s="404"/>
      <c r="BQ38" s="404"/>
      <c r="BR38" s="404"/>
      <c r="BS38" s="404"/>
      <c r="BT38" s="404"/>
      <c r="BU38" s="404"/>
      <c r="BV38" s="177"/>
      <c r="BW38" s="403" t="str">
        <f t="shared" si="2"/>
        <v/>
      </c>
      <c r="BX38" s="403"/>
      <c r="BY38" s="404" t="str">
        <f>IF('各会計、関係団体の財政状況及び健全化判断比率'!B72="","",'各会計、関係団体の財政状況及び健全化判断比率'!B72)</f>
        <v/>
      </c>
      <c r="BZ38" s="404"/>
      <c r="CA38" s="404"/>
      <c r="CB38" s="404"/>
      <c r="CC38" s="404"/>
      <c r="CD38" s="404"/>
      <c r="CE38" s="404"/>
      <c r="CF38" s="404"/>
      <c r="CG38" s="404"/>
      <c r="CH38" s="404"/>
      <c r="CI38" s="404"/>
      <c r="CJ38" s="404"/>
      <c r="CK38" s="404"/>
      <c r="CL38" s="404"/>
      <c r="CM38" s="404"/>
      <c r="CN38" s="177"/>
      <c r="CO38" s="403">
        <f t="shared" si="3"/>
        <v>15</v>
      </c>
      <c r="CP38" s="403"/>
      <c r="CQ38" s="404" t="str">
        <f>IF('各会計、関係団体の財政状況及び健全化判断比率'!BS11="","",'各会計、関係団体の財政状況及び健全化判断比率'!BS11)</f>
        <v>（公益財団法人）藤沢市まちづくり協会</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〇</v>
      </c>
      <c r="DH38" s="401"/>
      <c r="DI38" s="204"/>
    </row>
    <row r="39" spans="1:113" ht="32.25" customHeight="1" x14ac:dyDescent="0.2">
      <c r="A39" s="177"/>
      <c r="B39" s="201"/>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77"/>
      <c r="U39" s="403" t="str">
        <f t="shared" si="4"/>
        <v/>
      </c>
      <c r="V39" s="403"/>
      <c r="W39" s="404"/>
      <c r="X39" s="404"/>
      <c r="Y39" s="404"/>
      <c r="Z39" s="404"/>
      <c r="AA39" s="404"/>
      <c r="AB39" s="404"/>
      <c r="AC39" s="404"/>
      <c r="AD39" s="404"/>
      <c r="AE39" s="404"/>
      <c r="AF39" s="404"/>
      <c r="AG39" s="404"/>
      <c r="AH39" s="404"/>
      <c r="AI39" s="404"/>
      <c r="AJ39" s="404"/>
      <c r="AK39" s="404"/>
      <c r="AL39" s="177"/>
      <c r="AM39" s="403" t="str">
        <f t="shared" si="0"/>
        <v/>
      </c>
      <c r="AN39" s="403"/>
      <c r="AO39" s="404"/>
      <c r="AP39" s="404"/>
      <c r="AQ39" s="404"/>
      <c r="AR39" s="404"/>
      <c r="AS39" s="404"/>
      <c r="AT39" s="404"/>
      <c r="AU39" s="404"/>
      <c r="AV39" s="404"/>
      <c r="AW39" s="404"/>
      <c r="AX39" s="404"/>
      <c r="AY39" s="404"/>
      <c r="AZ39" s="404"/>
      <c r="BA39" s="404"/>
      <c r="BB39" s="404"/>
      <c r="BC39" s="404"/>
      <c r="BD39" s="177"/>
      <c r="BE39" s="403" t="str">
        <f t="shared" si="1"/>
        <v/>
      </c>
      <c r="BF39" s="403"/>
      <c r="BG39" s="404"/>
      <c r="BH39" s="404"/>
      <c r="BI39" s="404"/>
      <c r="BJ39" s="404"/>
      <c r="BK39" s="404"/>
      <c r="BL39" s="404"/>
      <c r="BM39" s="404"/>
      <c r="BN39" s="404"/>
      <c r="BO39" s="404"/>
      <c r="BP39" s="404"/>
      <c r="BQ39" s="404"/>
      <c r="BR39" s="404"/>
      <c r="BS39" s="404"/>
      <c r="BT39" s="404"/>
      <c r="BU39" s="404"/>
      <c r="BV39" s="177"/>
      <c r="BW39" s="403" t="str">
        <f t="shared" si="2"/>
        <v/>
      </c>
      <c r="BX39" s="403"/>
      <c r="BY39" s="404" t="str">
        <f>IF('各会計、関係団体の財政状況及び健全化判断比率'!B73="","",'各会計、関係団体の財政状況及び健全化判断比率'!B73)</f>
        <v/>
      </c>
      <c r="BZ39" s="404"/>
      <c r="CA39" s="404"/>
      <c r="CB39" s="404"/>
      <c r="CC39" s="404"/>
      <c r="CD39" s="404"/>
      <c r="CE39" s="404"/>
      <c r="CF39" s="404"/>
      <c r="CG39" s="404"/>
      <c r="CH39" s="404"/>
      <c r="CI39" s="404"/>
      <c r="CJ39" s="404"/>
      <c r="CK39" s="404"/>
      <c r="CL39" s="404"/>
      <c r="CM39" s="404"/>
      <c r="CN39" s="177"/>
      <c r="CO39" s="403">
        <f t="shared" si="3"/>
        <v>16</v>
      </c>
      <c r="CP39" s="403"/>
      <c r="CQ39" s="404" t="str">
        <f>IF('各会計、関係団体の財政状況及び健全化判断比率'!BS12="","",'各会計、関係団体の財政状況及び健全化判断比率'!BS12)</f>
        <v>（公益財団法人）藤沢市みらい創造財団</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4"/>
    </row>
    <row r="40" spans="1:113" ht="32.25" customHeight="1" x14ac:dyDescent="0.2">
      <c r="A40" s="177"/>
      <c r="B40" s="201"/>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77"/>
      <c r="U40" s="403" t="str">
        <f t="shared" si="4"/>
        <v/>
      </c>
      <c r="V40" s="403"/>
      <c r="W40" s="404"/>
      <c r="X40" s="404"/>
      <c r="Y40" s="404"/>
      <c r="Z40" s="404"/>
      <c r="AA40" s="404"/>
      <c r="AB40" s="404"/>
      <c r="AC40" s="404"/>
      <c r="AD40" s="404"/>
      <c r="AE40" s="404"/>
      <c r="AF40" s="404"/>
      <c r="AG40" s="404"/>
      <c r="AH40" s="404"/>
      <c r="AI40" s="404"/>
      <c r="AJ40" s="404"/>
      <c r="AK40" s="404"/>
      <c r="AL40" s="177"/>
      <c r="AM40" s="403" t="str">
        <f t="shared" si="0"/>
        <v/>
      </c>
      <c r="AN40" s="403"/>
      <c r="AO40" s="404"/>
      <c r="AP40" s="404"/>
      <c r="AQ40" s="404"/>
      <c r="AR40" s="404"/>
      <c r="AS40" s="404"/>
      <c r="AT40" s="404"/>
      <c r="AU40" s="404"/>
      <c r="AV40" s="404"/>
      <c r="AW40" s="404"/>
      <c r="AX40" s="404"/>
      <c r="AY40" s="404"/>
      <c r="AZ40" s="404"/>
      <c r="BA40" s="404"/>
      <c r="BB40" s="404"/>
      <c r="BC40" s="404"/>
      <c r="BD40" s="177"/>
      <c r="BE40" s="403" t="str">
        <f t="shared" si="1"/>
        <v/>
      </c>
      <c r="BF40" s="403"/>
      <c r="BG40" s="404"/>
      <c r="BH40" s="404"/>
      <c r="BI40" s="404"/>
      <c r="BJ40" s="404"/>
      <c r="BK40" s="404"/>
      <c r="BL40" s="404"/>
      <c r="BM40" s="404"/>
      <c r="BN40" s="404"/>
      <c r="BO40" s="404"/>
      <c r="BP40" s="404"/>
      <c r="BQ40" s="404"/>
      <c r="BR40" s="404"/>
      <c r="BS40" s="404"/>
      <c r="BT40" s="404"/>
      <c r="BU40" s="404"/>
      <c r="BV40" s="177"/>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77"/>
      <c r="CO40" s="403">
        <f t="shared" si="3"/>
        <v>17</v>
      </c>
      <c r="CP40" s="403"/>
      <c r="CQ40" s="404" t="str">
        <f>IF('各会計、関係団体の財政状況及び健全化判断比率'!BS13="","",'各会計、関係団体の財政状況及び健全化判断比率'!BS13)</f>
        <v>（一般財団法人）藤沢市開発経営公社</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4"/>
    </row>
    <row r="41" spans="1:113" ht="32.25" customHeight="1" x14ac:dyDescent="0.2">
      <c r="A41" s="177"/>
      <c r="B41" s="201"/>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77"/>
      <c r="U41" s="403" t="str">
        <f t="shared" si="4"/>
        <v/>
      </c>
      <c r="V41" s="403"/>
      <c r="W41" s="404"/>
      <c r="X41" s="404"/>
      <c r="Y41" s="404"/>
      <c r="Z41" s="404"/>
      <c r="AA41" s="404"/>
      <c r="AB41" s="404"/>
      <c r="AC41" s="404"/>
      <c r="AD41" s="404"/>
      <c r="AE41" s="404"/>
      <c r="AF41" s="404"/>
      <c r="AG41" s="404"/>
      <c r="AH41" s="404"/>
      <c r="AI41" s="404"/>
      <c r="AJ41" s="404"/>
      <c r="AK41" s="404"/>
      <c r="AL41" s="177"/>
      <c r="AM41" s="403" t="str">
        <f t="shared" si="0"/>
        <v/>
      </c>
      <c r="AN41" s="403"/>
      <c r="AO41" s="404"/>
      <c r="AP41" s="404"/>
      <c r="AQ41" s="404"/>
      <c r="AR41" s="404"/>
      <c r="AS41" s="404"/>
      <c r="AT41" s="404"/>
      <c r="AU41" s="404"/>
      <c r="AV41" s="404"/>
      <c r="AW41" s="404"/>
      <c r="AX41" s="404"/>
      <c r="AY41" s="404"/>
      <c r="AZ41" s="404"/>
      <c r="BA41" s="404"/>
      <c r="BB41" s="404"/>
      <c r="BC41" s="404"/>
      <c r="BD41" s="177"/>
      <c r="BE41" s="403" t="str">
        <f t="shared" si="1"/>
        <v/>
      </c>
      <c r="BF41" s="403"/>
      <c r="BG41" s="404"/>
      <c r="BH41" s="404"/>
      <c r="BI41" s="404"/>
      <c r="BJ41" s="404"/>
      <c r="BK41" s="404"/>
      <c r="BL41" s="404"/>
      <c r="BM41" s="404"/>
      <c r="BN41" s="404"/>
      <c r="BO41" s="404"/>
      <c r="BP41" s="404"/>
      <c r="BQ41" s="404"/>
      <c r="BR41" s="404"/>
      <c r="BS41" s="404"/>
      <c r="BT41" s="404"/>
      <c r="BU41" s="404"/>
      <c r="BV41" s="177"/>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77"/>
      <c r="CO41" s="403">
        <f t="shared" si="3"/>
        <v>18</v>
      </c>
      <c r="CP41" s="403"/>
      <c r="CQ41" s="404" t="str">
        <f>IF('各会計、関係団体の財政状況及び健全化判断比率'!BS14="","",'各会計、関係団体の財政状況及び健全化判断比率'!BS14)</f>
        <v>（株）藤沢市興業公社</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4"/>
    </row>
    <row r="42" spans="1:113" ht="32.25" customHeight="1" x14ac:dyDescent="0.2">
      <c r="B42" s="201"/>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77"/>
      <c r="U42" s="403" t="str">
        <f t="shared" si="4"/>
        <v/>
      </c>
      <c r="V42" s="403"/>
      <c r="W42" s="404"/>
      <c r="X42" s="404"/>
      <c r="Y42" s="404"/>
      <c r="Z42" s="404"/>
      <c r="AA42" s="404"/>
      <c r="AB42" s="404"/>
      <c r="AC42" s="404"/>
      <c r="AD42" s="404"/>
      <c r="AE42" s="404"/>
      <c r="AF42" s="404"/>
      <c r="AG42" s="404"/>
      <c r="AH42" s="404"/>
      <c r="AI42" s="404"/>
      <c r="AJ42" s="404"/>
      <c r="AK42" s="404"/>
      <c r="AL42" s="177"/>
      <c r="AM42" s="403" t="str">
        <f t="shared" si="0"/>
        <v/>
      </c>
      <c r="AN42" s="403"/>
      <c r="AO42" s="404"/>
      <c r="AP42" s="404"/>
      <c r="AQ42" s="404"/>
      <c r="AR42" s="404"/>
      <c r="AS42" s="404"/>
      <c r="AT42" s="404"/>
      <c r="AU42" s="404"/>
      <c r="AV42" s="404"/>
      <c r="AW42" s="404"/>
      <c r="AX42" s="404"/>
      <c r="AY42" s="404"/>
      <c r="AZ42" s="404"/>
      <c r="BA42" s="404"/>
      <c r="BB42" s="404"/>
      <c r="BC42" s="404"/>
      <c r="BD42" s="177"/>
      <c r="BE42" s="403" t="str">
        <f t="shared" si="1"/>
        <v/>
      </c>
      <c r="BF42" s="403"/>
      <c r="BG42" s="404"/>
      <c r="BH42" s="404"/>
      <c r="BI42" s="404"/>
      <c r="BJ42" s="404"/>
      <c r="BK42" s="404"/>
      <c r="BL42" s="404"/>
      <c r="BM42" s="404"/>
      <c r="BN42" s="404"/>
      <c r="BO42" s="404"/>
      <c r="BP42" s="404"/>
      <c r="BQ42" s="404"/>
      <c r="BR42" s="404"/>
      <c r="BS42" s="404"/>
      <c r="BT42" s="404"/>
      <c r="BU42" s="404"/>
      <c r="BV42" s="177"/>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77"/>
      <c r="CO42" s="403">
        <f t="shared" si="3"/>
        <v>19</v>
      </c>
      <c r="CP42" s="403"/>
      <c r="CQ42" s="404" t="str">
        <f>IF('各会計、関係団体の財政状況及び健全化判断比率'!BS15="","",'各会計、関係団体の財政状況及び健全化判断比率'!BS15)</f>
        <v>藤沢市民会館サービス・センター（株）</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4"/>
    </row>
    <row r="43" spans="1:113" ht="32.25" customHeight="1" x14ac:dyDescent="0.2">
      <c r="B43" s="201"/>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77"/>
      <c r="U43" s="403" t="str">
        <f t="shared" si="4"/>
        <v/>
      </c>
      <c r="V43" s="403"/>
      <c r="W43" s="404"/>
      <c r="X43" s="404"/>
      <c r="Y43" s="404"/>
      <c r="Z43" s="404"/>
      <c r="AA43" s="404"/>
      <c r="AB43" s="404"/>
      <c r="AC43" s="404"/>
      <c r="AD43" s="404"/>
      <c r="AE43" s="404"/>
      <c r="AF43" s="404"/>
      <c r="AG43" s="404"/>
      <c r="AH43" s="404"/>
      <c r="AI43" s="404"/>
      <c r="AJ43" s="404"/>
      <c r="AK43" s="404"/>
      <c r="AL43" s="177"/>
      <c r="AM43" s="403" t="str">
        <f t="shared" si="0"/>
        <v/>
      </c>
      <c r="AN43" s="403"/>
      <c r="AO43" s="404"/>
      <c r="AP43" s="404"/>
      <c r="AQ43" s="404"/>
      <c r="AR43" s="404"/>
      <c r="AS43" s="404"/>
      <c r="AT43" s="404"/>
      <c r="AU43" s="404"/>
      <c r="AV43" s="404"/>
      <c r="AW43" s="404"/>
      <c r="AX43" s="404"/>
      <c r="AY43" s="404"/>
      <c r="AZ43" s="404"/>
      <c r="BA43" s="404"/>
      <c r="BB43" s="404"/>
      <c r="BC43" s="404"/>
      <c r="BD43" s="177"/>
      <c r="BE43" s="403" t="str">
        <f t="shared" si="1"/>
        <v/>
      </c>
      <c r="BF43" s="403"/>
      <c r="BG43" s="404"/>
      <c r="BH43" s="404"/>
      <c r="BI43" s="404"/>
      <c r="BJ43" s="404"/>
      <c r="BK43" s="404"/>
      <c r="BL43" s="404"/>
      <c r="BM43" s="404"/>
      <c r="BN43" s="404"/>
      <c r="BO43" s="404"/>
      <c r="BP43" s="404"/>
      <c r="BQ43" s="404"/>
      <c r="BR43" s="404"/>
      <c r="BS43" s="404"/>
      <c r="BT43" s="404"/>
      <c r="BU43" s="404"/>
      <c r="BV43" s="177"/>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77"/>
      <c r="CO43" s="403">
        <f t="shared" si="3"/>
        <v>20</v>
      </c>
      <c r="CP43" s="403"/>
      <c r="CQ43" s="404" t="str">
        <f>IF('各会計、関係団体の財政状況及び健全化判断比率'!BS16="","",'各会計、関係団体の財政状況及び健全化判断比率'!BS16)</f>
        <v>（公益財団法人）かながわ健康財団</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4"/>
    </row>
    <row r="44" spans="1:113" ht="13.5" customHeight="1" thickBot="1" x14ac:dyDescent="0.25">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x14ac:dyDescent="0.2"/>
    <row r="46" spans="1:113" x14ac:dyDescent="0.2">
      <c r="B46" s="176"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qeEIFtzKS9gKSKhrBT07dUpbopt0aD8pAfF0qNYRMeudSVR+9G0eQSs24NdvQb+mcTqFegHP5ZMxDE1yN6YMnw==" saltValue="85tOjYkai5nlz3jD0Ux4t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87" t="s">
        <v>533</v>
      </c>
      <c r="D34" s="1187"/>
      <c r="E34" s="1188"/>
      <c r="F34" s="32">
        <v>6.2</v>
      </c>
      <c r="G34" s="33">
        <v>6.64</v>
      </c>
      <c r="H34" s="33">
        <v>8.68</v>
      </c>
      <c r="I34" s="33">
        <v>9.8800000000000008</v>
      </c>
      <c r="J34" s="34">
        <v>9.3699999999999992</v>
      </c>
      <c r="K34" s="22"/>
      <c r="L34" s="22"/>
      <c r="M34" s="22"/>
      <c r="N34" s="22"/>
      <c r="O34" s="22"/>
      <c r="P34" s="22"/>
    </row>
    <row r="35" spans="1:16" ht="39" customHeight="1" x14ac:dyDescent="0.2">
      <c r="A35" s="22"/>
      <c r="B35" s="35"/>
      <c r="C35" s="1181" t="s">
        <v>534</v>
      </c>
      <c r="D35" s="1182"/>
      <c r="E35" s="1183"/>
      <c r="F35" s="36">
        <v>4.54</v>
      </c>
      <c r="G35" s="37">
        <v>5.54</v>
      </c>
      <c r="H35" s="37">
        <v>7.85</v>
      </c>
      <c r="I35" s="37">
        <v>5.84</v>
      </c>
      <c r="J35" s="38">
        <v>6.06</v>
      </c>
      <c r="K35" s="22"/>
      <c r="L35" s="22"/>
      <c r="M35" s="22"/>
      <c r="N35" s="22"/>
      <c r="O35" s="22"/>
      <c r="P35" s="22"/>
    </row>
    <row r="36" spans="1:16" ht="39" customHeight="1" x14ac:dyDescent="0.2">
      <c r="A36" s="22"/>
      <c r="B36" s="35"/>
      <c r="C36" s="1181" t="s">
        <v>535</v>
      </c>
      <c r="D36" s="1182"/>
      <c r="E36" s="1183"/>
      <c r="F36" s="36">
        <v>1.26</v>
      </c>
      <c r="G36" s="37">
        <v>1.94</v>
      </c>
      <c r="H36" s="37">
        <v>2.39</v>
      </c>
      <c r="I36" s="37">
        <v>2.54</v>
      </c>
      <c r="J36" s="38">
        <v>2.71</v>
      </c>
      <c r="K36" s="22"/>
      <c r="L36" s="22"/>
      <c r="M36" s="22"/>
      <c r="N36" s="22"/>
      <c r="O36" s="22"/>
      <c r="P36" s="22"/>
    </row>
    <row r="37" spans="1:16" ht="39" customHeight="1" x14ac:dyDescent="0.2">
      <c r="A37" s="22"/>
      <c r="B37" s="35"/>
      <c r="C37" s="1181" t="s">
        <v>536</v>
      </c>
      <c r="D37" s="1182"/>
      <c r="E37" s="1183"/>
      <c r="F37" s="36">
        <v>0.59</v>
      </c>
      <c r="G37" s="37">
        <v>0.51</v>
      </c>
      <c r="H37" s="37">
        <v>0.36</v>
      </c>
      <c r="I37" s="37">
        <v>0.37</v>
      </c>
      <c r="J37" s="38">
        <v>0.73</v>
      </c>
      <c r="K37" s="22"/>
      <c r="L37" s="22"/>
      <c r="M37" s="22"/>
      <c r="N37" s="22"/>
      <c r="O37" s="22"/>
      <c r="P37" s="22"/>
    </row>
    <row r="38" spans="1:16" ht="39" customHeight="1" x14ac:dyDescent="0.2">
      <c r="A38" s="22"/>
      <c r="B38" s="35"/>
      <c r="C38" s="1181" t="s">
        <v>537</v>
      </c>
      <c r="D38" s="1182"/>
      <c r="E38" s="1183"/>
      <c r="F38" s="36">
        <v>0.2</v>
      </c>
      <c r="G38" s="37">
        <v>0.51</v>
      </c>
      <c r="H38" s="37">
        <v>0.67</v>
      </c>
      <c r="I38" s="37">
        <v>0.41</v>
      </c>
      <c r="J38" s="38">
        <v>0.26</v>
      </c>
      <c r="K38" s="22"/>
      <c r="L38" s="22"/>
      <c r="M38" s="22"/>
      <c r="N38" s="22"/>
      <c r="O38" s="22"/>
      <c r="P38" s="22"/>
    </row>
    <row r="39" spans="1:16" ht="39" customHeight="1" x14ac:dyDescent="0.2">
      <c r="A39" s="22"/>
      <c r="B39" s="35"/>
      <c r="C39" s="1181" t="s">
        <v>538</v>
      </c>
      <c r="D39" s="1182"/>
      <c r="E39" s="1183"/>
      <c r="F39" s="36">
        <v>0.9</v>
      </c>
      <c r="G39" s="37">
        <v>1.1100000000000001</v>
      </c>
      <c r="H39" s="37">
        <v>1.19</v>
      </c>
      <c r="I39" s="37">
        <v>0.89</v>
      </c>
      <c r="J39" s="38">
        <v>0.15</v>
      </c>
      <c r="K39" s="22"/>
      <c r="L39" s="22"/>
      <c r="M39" s="22"/>
      <c r="N39" s="22"/>
      <c r="O39" s="22"/>
      <c r="P39" s="22"/>
    </row>
    <row r="40" spans="1:16" ht="39" customHeight="1" x14ac:dyDescent="0.2">
      <c r="A40" s="22"/>
      <c r="B40" s="35"/>
      <c r="C40" s="1181" t="s">
        <v>539</v>
      </c>
      <c r="D40" s="1182"/>
      <c r="E40" s="1183"/>
      <c r="F40" s="36">
        <v>0.15</v>
      </c>
      <c r="G40" s="37">
        <v>0.12</v>
      </c>
      <c r="H40" s="37">
        <v>0.13</v>
      </c>
      <c r="I40" s="37">
        <v>0.16</v>
      </c>
      <c r="J40" s="38">
        <v>0.14000000000000001</v>
      </c>
      <c r="K40" s="22"/>
      <c r="L40" s="22"/>
      <c r="M40" s="22"/>
      <c r="N40" s="22"/>
      <c r="O40" s="22"/>
      <c r="P40" s="22"/>
    </row>
    <row r="41" spans="1:16" ht="39" customHeight="1" x14ac:dyDescent="0.2">
      <c r="A41" s="22"/>
      <c r="B41" s="35"/>
      <c r="C41" s="1181" t="s">
        <v>540</v>
      </c>
      <c r="D41" s="1182"/>
      <c r="E41" s="1183"/>
      <c r="F41" s="36">
        <v>7.0000000000000007E-2</v>
      </c>
      <c r="G41" s="37">
        <v>0.05</v>
      </c>
      <c r="H41" s="37">
        <v>0.04</v>
      </c>
      <c r="I41" s="37">
        <v>7.0000000000000007E-2</v>
      </c>
      <c r="J41" s="38">
        <v>0.05</v>
      </c>
      <c r="K41" s="22"/>
      <c r="L41" s="22"/>
      <c r="M41" s="22"/>
      <c r="N41" s="22"/>
      <c r="O41" s="22"/>
      <c r="P41" s="22"/>
    </row>
    <row r="42" spans="1:16" ht="39" customHeight="1" x14ac:dyDescent="0.2">
      <c r="A42" s="22"/>
      <c r="B42" s="39"/>
      <c r="C42" s="1181" t="s">
        <v>541</v>
      </c>
      <c r="D42" s="1182"/>
      <c r="E42" s="1183"/>
      <c r="F42" s="36" t="s">
        <v>488</v>
      </c>
      <c r="G42" s="37" t="s">
        <v>488</v>
      </c>
      <c r="H42" s="37" t="s">
        <v>488</v>
      </c>
      <c r="I42" s="37" t="s">
        <v>488</v>
      </c>
      <c r="J42" s="38" t="s">
        <v>488</v>
      </c>
      <c r="K42" s="22"/>
      <c r="L42" s="22"/>
      <c r="M42" s="22"/>
      <c r="N42" s="22"/>
      <c r="O42" s="22"/>
      <c r="P42" s="22"/>
    </row>
    <row r="43" spans="1:16" ht="39" customHeight="1" thickBot="1" x14ac:dyDescent="0.25">
      <c r="A43" s="22"/>
      <c r="B43" s="40"/>
      <c r="C43" s="1184" t="s">
        <v>542</v>
      </c>
      <c r="D43" s="1185"/>
      <c r="E43" s="1186"/>
      <c r="F43" s="41">
        <v>0</v>
      </c>
      <c r="G43" s="42">
        <v>0</v>
      </c>
      <c r="H43" s="42">
        <v>0</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PbSCEeheYNBSfDip7WukK3HVl53vZZ2g33evg5wsi5RdJ0IOIPs61sa6EeQeFCynnGUAap0YwuAyslxt0iVMA==" saltValue="0nXwnZOGjr4BYpzOd68RS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8812</v>
      </c>
      <c r="L45" s="60">
        <v>9037</v>
      </c>
      <c r="M45" s="60">
        <v>9464</v>
      </c>
      <c r="N45" s="60">
        <v>9691</v>
      </c>
      <c r="O45" s="61">
        <v>9649</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488</v>
      </c>
      <c r="L46" s="64" t="s">
        <v>488</v>
      </c>
      <c r="M46" s="64" t="s">
        <v>488</v>
      </c>
      <c r="N46" s="64" t="s">
        <v>488</v>
      </c>
      <c r="O46" s="65" t="s">
        <v>488</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488</v>
      </c>
      <c r="L47" s="64" t="s">
        <v>488</v>
      </c>
      <c r="M47" s="64" t="s">
        <v>488</v>
      </c>
      <c r="N47" s="64" t="s">
        <v>488</v>
      </c>
      <c r="O47" s="65" t="s">
        <v>488</v>
      </c>
      <c r="P47" s="48"/>
      <c r="Q47" s="48"/>
      <c r="R47" s="48"/>
      <c r="S47" s="48"/>
      <c r="T47" s="48"/>
      <c r="U47" s="48"/>
    </row>
    <row r="48" spans="1:21" ht="30.75" customHeight="1" x14ac:dyDescent="0.2">
      <c r="A48" s="48"/>
      <c r="B48" s="1214"/>
      <c r="C48" s="1215"/>
      <c r="D48" s="62"/>
      <c r="E48" s="1191" t="s">
        <v>13</v>
      </c>
      <c r="F48" s="1191"/>
      <c r="G48" s="1191"/>
      <c r="H48" s="1191"/>
      <c r="I48" s="1191"/>
      <c r="J48" s="1192"/>
      <c r="K48" s="63">
        <v>3041</v>
      </c>
      <c r="L48" s="64">
        <v>2732</v>
      </c>
      <c r="M48" s="64">
        <v>2703</v>
      </c>
      <c r="N48" s="64">
        <v>2605</v>
      </c>
      <c r="O48" s="65">
        <v>2560</v>
      </c>
      <c r="P48" s="48"/>
      <c r="Q48" s="48"/>
      <c r="R48" s="48"/>
      <c r="S48" s="48"/>
      <c r="T48" s="48"/>
      <c r="U48" s="48"/>
    </row>
    <row r="49" spans="1:21" ht="30.75" customHeight="1" x14ac:dyDescent="0.2">
      <c r="A49" s="48"/>
      <c r="B49" s="1214"/>
      <c r="C49" s="1215"/>
      <c r="D49" s="62"/>
      <c r="E49" s="1191" t="s">
        <v>14</v>
      </c>
      <c r="F49" s="1191"/>
      <c r="G49" s="1191"/>
      <c r="H49" s="1191"/>
      <c r="I49" s="1191"/>
      <c r="J49" s="1192"/>
      <c r="K49" s="63" t="s">
        <v>488</v>
      </c>
      <c r="L49" s="64" t="s">
        <v>488</v>
      </c>
      <c r="M49" s="64" t="s">
        <v>488</v>
      </c>
      <c r="N49" s="64" t="s">
        <v>488</v>
      </c>
      <c r="O49" s="65" t="s">
        <v>488</v>
      </c>
      <c r="P49" s="48"/>
      <c r="Q49" s="48"/>
      <c r="R49" s="48"/>
      <c r="S49" s="48"/>
      <c r="T49" s="48"/>
      <c r="U49" s="48"/>
    </row>
    <row r="50" spans="1:21" ht="30.75" customHeight="1" x14ac:dyDescent="0.2">
      <c r="A50" s="48"/>
      <c r="B50" s="1214"/>
      <c r="C50" s="1215"/>
      <c r="D50" s="62"/>
      <c r="E50" s="1191" t="s">
        <v>15</v>
      </c>
      <c r="F50" s="1191"/>
      <c r="G50" s="1191"/>
      <c r="H50" s="1191"/>
      <c r="I50" s="1191"/>
      <c r="J50" s="1192"/>
      <c r="K50" s="63">
        <v>707</v>
      </c>
      <c r="L50" s="64">
        <v>1323</v>
      </c>
      <c r="M50" s="64">
        <v>1516</v>
      </c>
      <c r="N50" s="64">
        <v>906</v>
      </c>
      <c r="O50" s="65">
        <v>667</v>
      </c>
      <c r="P50" s="48"/>
      <c r="Q50" s="48"/>
      <c r="R50" s="48"/>
      <c r="S50" s="48"/>
      <c r="T50" s="48"/>
      <c r="U50" s="48"/>
    </row>
    <row r="51" spans="1:21" ht="30.75" customHeight="1" x14ac:dyDescent="0.2">
      <c r="A51" s="48"/>
      <c r="B51" s="1216"/>
      <c r="C51" s="1217"/>
      <c r="D51" s="66"/>
      <c r="E51" s="1191" t="s">
        <v>16</v>
      </c>
      <c r="F51" s="1191"/>
      <c r="G51" s="1191"/>
      <c r="H51" s="1191"/>
      <c r="I51" s="1191"/>
      <c r="J51" s="1192"/>
      <c r="K51" s="63" t="s">
        <v>488</v>
      </c>
      <c r="L51" s="64" t="s">
        <v>488</v>
      </c>
      <c r="M51" s="64" t="s">
        <v>488</v>
      </c>
      <c r="N51" s="64" t="s">
        <v>488</v>
      </c>
      <c r="O51" s="65" t="s">
        <v>488</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10211</v>
      </c>
      <c r="L52" s="64">
        <v>9852</v>
      </c>
      <c r="M52" s="64">
        <v>9483</v>
      </c>
      <c r="N52" s="64">
        <v>8694</v>
      </c>
      <c r="O52" s="65">
        <v>8433</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2349</v>
      </c>
      <c r="L53" s="69">
        <v>3240</v>
      </c>
      <c r="M53" s="69">
        <v>4200</v>
      </c>
      <c r="N53" s="69">
        <v>4508</v>
      </c>
      <c r="O53" s="70">
        <v>4443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97" t="s">
        <v>24</v>
      </c>
      <c r="C58" s="1198"/>
      <c r="D58" s="1203" t="s">
        <v>25</v>
      </c>
      <c r="E58" s="1204"/>
      <c r="F58" s="1204"/>
      <c r="G58" s="1204"/>
      <c r="H58" s="1204"/>
      <c r="I58" s="1204"/>
      <c r="J58" s="1205"/>
      <c r="K58" s="83"/>
      <c r="L58" s="84"/>
      <c r="M58" s="84"/>
      <c r="N58" s="84"/>
      <c r="O58" s="85"/>
    </row>
    <row r="59" spans="1:21" ht="31.5" customHeight="1" x14ac:dyDescent="0.2">
      <c r="B59" s="1199"/>
      <c r="C59" s="1200"/>
      <c r="D59" s="1206" t="s">
        <v>26</v>
      </c>
      <c r="E59" s="1207"/>
      <c r="F59" s="1207"/>
      <c r="G59" s="1207"/>
      <c r="H59" s="1207"/>
      <c r="I59" s="1207"/>
      <c r="J59" s="1208"/>
      <c r="K59" s="86"/>
      <c r="L59" s="87"/>
      <c r="M59" s="87"/>
      <c r="N59" s="87"/>
      <c r="O59" s="88"/>
    </row>
    <row r="60" spans="1:21" ht="31.5" customHeight="1" thickBot="1" x14ac:dyDescent="0.25">
      <c r="B60" s="1201"/>
      <c r="C60" s="1202"/>
      <c r="D60" s="1209" t="s">
        <v>27</v>
      </c>
      <c r="E60" s="1210"/>
      <c r="F60" s="1210"/>
      <c r="G60" s="1210"/>
      <c r="H60" s="1210"/>
      <c r="I60" s="1210"/>
      <c r="J60" s="121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1Utnxd7NhJsWmSZmxaTV+vocSo21CLyfGCs1xV86KRzN8sGpog/jzByrQE3DQYGxjICCOE4gNIGsF6+gWNoU9Q==" saltValue="TPrNdXpOAb7+hVtej4WAN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232" t="s">
        <v>30</v>
      </c>
      <c r="C41" s="1233"/>
      <c r="D41" s="105"/>
      <c r="E41" s="1234" t="s">
        <v>31</v>
      </c>
      <c r="F41" s="1234"/>
      <c r="G41" s="1234"/>
      <c r="H41" s="1235"/>
      <c r="I41" s="351">
        <v>79420</v>
      </c>
      <c r="J41" s="352">
        <v>79493</v>
      </c>
      <c r="K41" s="352">
        <v>81815</v>
      </c>
      <c r="L41" s="352">
        <v>82181</v>
      </c>
      <c r="M41" s="353">
        <v>78803</v>
      </c>
    </row>
    <row r="42" spans="2:13" ht="27.75" customHeight="1" x14ac:dyDescent="0.2">
      <c r="B42" s="1222"/>
      <c r="C42" s="1223"/>
      <c r="D42" s="106"/>
      <c r="E42" s="1226" t="s">
        <v>32</v>
      </c>
      <c r="F42" s="1226"/>
      <c r="G42" s="1226"/>
      <c r="H42" s="1227"/>
      <c r="I42" s="354">
        <v>10094</v>
      </c>
      <c r="J42" s="355">
        <v>8845</v>
      </c>
      <c r="K42" s="355">
        <v>11945</v>
      </c>
      <c r="L42" s="355">
        <v>9975</v>
      </c>
      <c r="M42" s="356">
        <v>10616</v>
      </c>
    </row>
    <row r="43" spans="2:13" ht="27.75" customHeight="1" x14ac:dyDescent="0.2">
      <c r="B43" s="1222"/>
      <c r="C43" s="1223"/>
      <c r="D43" s="106"/>
      <c r="E43" s="1226" t="s">
        <v>33</v>
      </c>
      <c r="F43" s="1226"/>
      <c r="G43" s="1226"/>
      <c r="H43" s="1227"/>
      <c r="I43" s="354">
        <v>34881</v>
      </c>
      <c r="J43" s="355">
        <v>29416</v>
      </c>
      <c r="K43" s="355">
        <v>27471</v>
      </c>
      <c r="L43" s="355">
        <v>25800</v>
      </c>
      <c r="M43" s="356">
        <v>26067</v>
      </c>
    </row>
    <row r="44" spans="2:13" ht="27.75" customHeight="1" x14ac:dyDescent="0.2">
      <c r="B44" s="1222"/>
      <c r="C44" s="1223"/>
      <c r="D44" s="106"/>
      <c r="E44" s="1226" t="s">
        <v>34</v>
      </c>
      <c r="F44" s="1226"/>
      <c r="G44" s="1226"/>
      <c r="H44" s="1227"/>
      <c r="I44" s="354" t="s">
        <v>488</v>
      </c>
      <c r="J44" s="355" t="s">
        <v>488</v>
      </c>
      <c r="K44" s="355" t="s">
        <v>488</v>
      </c>
      <c r="L44" s="355" t="s">
        <v>488</v>
      </c>
      <c r="M44" s="356" t="s">
        <v>488</v>
      </c>
    </row>
    <row r="45" spans="2:13" ht="27.75" customHeight="1" x14ac:dyDescent="0.2">
      <c r="B45" s="1222"/>
      <c r="C45" s="1223"/>
      <c r="D45" s="106"/>
      <c r="E45" s="1226" t="s">
        <v>35</v>
      </c>
      <c r="F45" s="1226"/>
      <c r="G45" s="1226"/>
      <c r="H45" s="1227"/>
      <c r="I45" s="354">
        <v>17331</v>
      </c>
      <c r="J45" s="355">
        <v>16526</v>
      </c>
      <c r="K45" s="355">
        <v>16707</v>
      </c>
      <c r="L45" s="355">
        <v>16621</v>
      </c>
      <c r="M45" s="356">
        <v>17276</v>
      </c>
    </row>
    <row r="46" spans="2:13" ht="27.75" customHeight="1" x14ac:dyDescent="0.2">
      <c r="B46" s="1222"/>
      <c r="C46" s="1223"/>
      <c r="D46" s="107"/>
      <c r="E46" s="1226" t="s">
        <v>36</v>
      </c>
      <c r="F46" s="1226"/>
      <c r="G46" s="1226"/>
      <c r="H46" s="1227"/>
      <c r="I46" s="354">
        <v>12</v>
      </c>
      <c r="J46" s="355">
        <v>9</v>
      </c>
      <c r="K46" s="355">
        <v>7</v>
      </c>
      <c r="L46" s="355">
        <v>4</v>
      </c>
      <c r="M46" s="356">
        <v>2</v>
      </c>
    </row>
    <row r="47" spans="2:13" ht="27.75" customHeight="1" x14ac:dyDescent="0.2">
      <c r="B47" s="1222"/>
      <c r="C47" s="1223"/>
      <c r="D47" s="108"/>
      <c r="E47" s="1236" t="s">
        <v>37</v>
      </c>
      <c r="F47" s="1237"/>
      <c r="G47" s="1237"/>
      <c r="H47" s="1238"/>
      <c r="I47" s="354" t="s">
        <v>488</v>
      </c>
      <c r="J47" s="355" t="s">
        <v>488</v>
      </c>
      <c r="K47" s="355" t="s">
        <v>488</v>
      </c>
      <c r="L47" s="355" t="s">
        <v>488</v>
      </c>
      <c r="M47" s="356" t="s">
        <v>488</v>
      </c>
    </row>
    <row r="48" spans="2:13" ht="27.75" customHeight="1" x14ac:dyDescent="0.2">
      <c r="B48" s="1222"/>
      <c r="C48" s="1223"/>
      <c r="D48" s="106"/>
      <c r="E48" s="1226" t="s">
        <v>38</v>
      </c>
      <c r="F48" s="1226"/>
      <c r="G48" s="1226"/>
      <c r="H48" s="1227"/>
      <c r="I48" s="354" t="s">
        <v>488</v>
      </c>
      <c r="J48" s="355" t="s">
        <v>488</v>
      </c>
      <c r="K48" s="355" t="s">
        <v>488</v>
      </c>
      <c r="L48" s="355" t="s">
        <v>488</v>
      </c>
      <c r="M48" s="356" t="s">
        <v>488</v>
      </c>
    </row>
    <row r="49" spans="2:13" ht="27.75" customHeight="1" x14ac:dyDescent="0.2">
      <c r="B49" s="1224"/>
      <c r="C49" s="1225"/>
      <c r="D49" s="106"/>
      <c r="E49" s="1226" t="s">
        <v>39</v>
      </c>
      <c r="F49" s="1226"/>
      <c r="G49" s="1226"/>
      <c r="H49" s="1227"/>
      <c r="I49" s="354" t="s">
        <v>488</v>
      </c>
      <c r="J49" s="355" t="s">
        <v>488</v>
      </c>
      <c r="K49" s="355" t="s">
        <v>488</v>
      </c>
      <c r="L49" s="355" t="s">
        <v>488</v>
      </c>
      <c r="M49" s="356" t="s">
        <v>488</v>
      </c>
    </row>
    <row r="50" spans="2:13" ht="27.75" customHeight="1" x14ac:dyDescent="0.2">
      <c r="B50" s="1220" t="s">
        <v>40</v>
      </c>
      <c r="C50" s="1221"/>
      <c r="D50" s="109"/>
      <c r="E50" s="1226" t="s">
        <v>41</v>
      </c>
      <c r="F50" s="1226"/>
      <c r="G50" s="1226"/>
      <c r="H50" s="1227"/>
      <c r="I50" s="354">
        <v>21857</v>
      </c>
      <c r="J50" s="355">
        <v>22858</v>
      </c>
      <c r="K50" s="355">
        <v>22069</v>
      </c>
      <c r="L50" s="355">
        <v>24314</v>
      </c>
      <c r="M50" s="356">
        <v>25692</v>
      </c>
    </row>
    <row r="51" spans="2:13" ht="27.75" customHeight="1" x14ac:dyDescent="0.2">
      <c r="B51" s="1222"/>
      <c r="C51" s="1223"/>
      <c r="D51" s="106"/>
      <c r="E51" s="1226" t="s">
        <v>42</v>
      </c>
      <c r="F51" s="1226"/>
      <c r="G51" s="1226"/>
      <c r="H51" s="1227"/>
      <c r="I51" s="354">
        <v>31293</v>
      </c>
      <c r="J51" s="355">
        <v>29097</v>
      </c>
      <c r="K51" s="355">
        <v>29609</v>
      </c>
      <c r="L51" s="355">
        <v>27772</v>
      </c>
      <c r="M51" s="356">
        <v>27056</v>
      </c>
    </row>
    <row r="52" spans="2:13" ht="27.75" customHeight="1" x14ac:dyDescent="0.2">
      <c r="B52" s="1224"/>
      <c r="C52" s="1225"/>
      <c r="D52" s="106"/>
      <c r="E52" s="1226" t="s">
        <v>43</v>
      </c>
      <c r="F52" s="1226"/>
      <c r="G52" s="1226"/>
      <c r="H52" s="1227"/>
      <c r="I52" s="354">
        <v>51020</v>
      </c>
      <c r="J52" s="355">
        <v>48313</v>
      </c>
      <c r="K52" s="355">
        <v>45675</v>
      </c>
      <c r="L52" s="355">
        <v>43654</v>
      </c>
      <c r="M52" s="356">
        <v>40602</v>
      </c>
    </row>
    <row r="53" spans="2:13" ht="27.75" customHeight="1" thickBot="1" x14ac:dyDescent="0.25">
      <c r="B53" s="1228" t="s">
        <v>19</v>
      </c>
      <c r="C53" s="1229"/>
      <c r="D53" s="110"/>
      <c r="E53" s="1230" t="s">
        <v>44</v>
      </c>
      <c r="F53" s="1230"/>
      <c r="G53" s="1230"/>
      <c r="H53" s="1231"/>
      <c r="I53" s="357">
        <v>37566</v>
      </c>
      <c r="J53" s="358">
        <v>34021</v>
      </c>
      <c r="K53" s="358">
        <v>40592</v>
      </c>
      <c r="L53" s="358">
        <v>38843</v>
      </c>
      <c r="M53" s="359">
        <v>39414</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sMg+Jk24q82JcfU9JZK8Ng6V6UtOdqfHYWNEt+2fQW7gqDrCdFE6yRXb8dO+tOmFl/g0XkqjSClKoF79lNgOEQ==" saltValue="qzeEwiBj5KtfUa+FnAJoI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4"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47" t="s">
        <v>46</v>
      </c>
      <c r="D55" s="1247"/>
      <c r="E55" s="1248"/>
      <c r="F55" s="122">
        <v>12360</v>
      </c>
      <c r="G55" s="122">
        <v>12837</v>
      </c>
      <c r="H55" s="123">
        <v>13398</v>
      </c>
    </row>
    <row r="56" spans="2:8" ht="52.5" customHeight="1" x14ac:dyDescent="0.2">
      <c r="B56" s="124"/>
      <c r="C56" s="1249" t="s">
        <v>47</v>
      </c>
      <c r="D56" s="1249"/>
      <c r="E56" s="1250"/>
      <c r="F56" s="125" t="s">
        <v>488</v>
      </c>
      <c r="G56" s="125" t="s">
        <v>488</v>
      </c>
      <c r="H56" s="126" t="s">
        <v>488</v>
      </c>
    </row>
    <row r="57" spans="2:8" ht="53.25" customHeight="1" x14ac:dyDescent="0.2">
      <c r="B57" s="124"/>
      <c r="C57" s="1251" t="s">
        <v>48</v>
      </c>
      <c r="D57" s="1251"/>
      <c r="E57" s="1252"/>
      <c r="F57" s="127">
        <v>7655</v>
      </c>
      <c r="G57" s="127">
        <v>9420</v>
      </c>
      <c r="H57" s="128">
        <v>10367</v>
      </c>
    </row>
    <row r="58" spans="2:8" ht="45.75" customHeight="1" x14ac:dyDescent="0.2">
      <c r="B58" s="129"/>
      <c r="C58" s="1239" t="s">
        <v>559</v>
      </c>
      <c r="D58" s="1240"/>
      <c r="E58" s="1241"/>
      <c r="F58" s="360">
        <v>4105</v>
      </c>
      <c r="G58" s="360">
        <v>5733</v>
      </c>
      <c r="H58" s="361">
        <v>6570</v>
      </c>
    </row>
    <row r="59" spans="2:8" ht="45.75" customHeight="1" x14ac:dyDescent="0.2">
      <c r="B59" s="129"/>
      <c r="C59" s="1239" t="s">
        <v>560</v>
      </c>
      <c r="D59" s="1240"/>
      <c r="E59" s="1241"/>
      <c r="F59" s="360">
        <v>1080</v>
      </c>
      <c r="G59" s="360">
        <v>1126</v>
      </c>
      <c r="H59" s="361">
        <v>1178</v>
      </c>
    </row>
    <row r="60" spans="2:8" ht="45.75" customHeight="1" x14ac:dyDescent="0.2">
      <c r="B60" s="129"/>
      <c r="C60" s="1239" t="s">
        <v>561</v>
      </c>
      <c r="D60" s="1240"/>
      <c r="E60" s="1241"/>
      <c r="F60" s="360">
        <v>878</v>
      </c>
      <c r="G60" s="360">
        <v>818</v>
      </c>
      <c r="H60" s="361">
        <v>745</v>
      </c>
    </row>
    <row r="61" spans="2:8" ht="45.75" customHeight="1" x14ac:dyDescent="0.2">
      <c r="B61" s="129"/>
      <c r="C61" s="1239" t="s">
        <v>562</v>
      </c>
      <c r="D61" s="1240"/>
      <c r="E61" s="1241"/>
      <c r="F61" s="360">
        <v>543</v>
      </c>
      <c r="G61" s="360">
        <v>562</v>
      </c>
      <c r="H61" s="361">
        <v>557</v>
      </c>
    </row>
    <row r="62" spans="2:8" ht="45.75" customHeight="1" thickBot="1" x14ac:dyDescent="0.25">
      <c r="B62" s="130"/>
      <c r="C62" s="1242" t="s">
        <v>563</v>
      </c>
      <c r="D62" s="1243"/>
      <c r="E62" s="1244"/>
      <c r="F62" s="362">
        <v>529</v>
      </c>
      <c r="G62" s="362">
        <v>535</v>
      </c>
      <c r="H62" s="363">
        <v>546</v>
      </c>
    </row>
    <row r="63" spans="2:8" ht="52.5" customHeight="1" thickBot="1" x14ac:dyDescent="0.25">
      <c r="B63" s="131"/>
      <c r="C63" s="1245" t="s">
        <v>49</v>
      </c>
      <c r="D63" s="1245"/>
      <c r="E63" s="1246"/>
      <c r="F63" s="132">
        <v>20015</v>
      </c>
      <c r="G63" s="132">
        <v>22257</v>
      </c>
      <c r="H63" s="133">
        <v>23765</v>
      </c>
    </row>
    <row r="64" spans="2:8" ht="13.2" x14ac:dyDescent="0.2"/>
  </sheetData>
  <sheetProtection algorithmName="SHA-512" hashValue="6RbbUAFneTUKXMCDEFOQx4hxDgl09zmGw7kIghwqlOzPWHBHOixfBJprl0j3CDI/d82STNhAB+7o6HVuRR6ITA==" saltValue="xFrhjdV+yYjyYybHuo3FI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5"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5"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5"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5"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5"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5"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5"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5"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5"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5"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5"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5"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5"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5"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5"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569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1" t="s">
        <v>578</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ht="13.2" x14ac:dyDescent="0.2">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ht="13.2" x14ac:dyDescent="0.2">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ht="13.2" x14ac:dyDescent="0.2">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ht="13.2" x14ac:dyDescent="0.2">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570</v>
      </c>
    </row>
    <row r="50" spans="1:109" ht="13.2" x14ac:dyDescent="0.2">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526</v>
      </c>
      <c r="BQ50" s="1259"/>
      <c r="BR50" s="1259"/>
      <c r="BS50" s="1259"/>
      <c r="BT50" s="1259"/>
      <c r="BU50" s="1259"/>
      <c r="BV50" s="1259"/>
      <c r="BW50" s="1259"/>
      <c r="BX50" s="1259" t="s">
        <v>527</v>
      </c>
      <c r="BY50" s="1259"/>
      <c r="BZ50" s="1259"/>
      <c r="CA50" s="1259"/>
      <c r="CB50" s="1259"/>
      <c r="CC50" s="1259"/>
      <c r="CD50" s="1259"/>
      <c r="CE50" s="1259"/>
      <c r="CF50" s="1259" t="s">
        <v>528</v>
      </c>
      <c r="CG50" s="1259"/>
      <c r="CH50" s="1259"/>
      <c r="CI50" s="1259"/>
      <c r="CJ50" s="1259"/>
      <c r="CK50" s="1259"/>
      <c r="CL50" s="1259"/>
      <c r="CM50" s="1259"/>
      <c r="CN50" s="1259" t="s">
        <v>529</v>
      </c>
      <c r="CO50" s="1259"/>
      <c r="CP50" s="1259"/>
      <c r="CQ50" s="1259"/>
      <c r="CR50" s="1259"/>
      <c r="CS50" s="1259"/>
      <c r="CT50" s="1259"/>
      <c r="CU50" s="1259"/>
      <c r="CV50" s="1259" t="s">
        <v>530</v>
      </c>
      <c r="CW50" s="1259"/>
      <c r="CX50" s="1259"/>
      <c r="CY50" s="1259"/>
      <c r="CZ50" s="1259"/>
      <c r="DA50" s="1259"/>
      <c r="DB50" s="1259"/>
      <c r="DC50" s="1259"/>
    </row>
    <row r="51" spans="1:109" ht="13.5" customHeight="1" x14ac:dyDescent="0.2">
      <c r="B51" s="372"/>
      <c r="G51" s="1270"/>
      <c r="H51" s="1270"/>
      <c r="I51" s="1274"/>
      <c r="J51" s="1274"/>
      <c r="K51" s="1260"/>
      <c r="L51" s="1260"/>
      <c r="M51" s="1260"/>
      <c r="N51" s="1260"/>
      <c r="AM51" s="381"/>
      <c r="AN51" s="1258" t="s">
        <v>571</v>
      </c>
      <c r="AO51" s="1258"/>
      <c r="AP51" s="1258"/>
      <c r="AQ51" s="1258"/>
      <c r="AR51" s="1258"/>
      <c r="AS51" s="1258"/>
      <c r="AT51" s="1258"/>
      <c r="AU51" s="1258"/>
      <c r="AV51" s="1258"/>
      <c r="AW51" s="1258"/>
      <c r="AX51" s="1258"/>
      <c r="AY51" s="1258"/>
      <c r="AZ51" s="1258"/>
      <c r="BA51" s="1258"/>
      <c r="BB51" s="1258" t="s">
        <v>572</v>
      </c>
      <c r="BC51" s="1258"/>
      <c r="BD51" s="1258"/>
      <c r="BE51" s="1258"/>
      <c r="BF51" s="1258"/>
      <c r="BG51" s="1258"/>
      <c r="BH51" s="1258"/>
      <c r="BI51" s="1258"/>
      <c r="BJ51" s="1258"/>
      <c r="BK51" s="1258"/>
      <c r="BL51" s="1258"/>
      <c r="BM51" s="1258"/>
      <c r="BN51" s="1258"/>
      <c r="BO51" s="1258"/>
      <c r="BP51" s="1255">
        <v>47.1</v>
      </c>
      <c r="BQ51" s="1255"/>
      <c r="BR51" s="1255"/>
      <c r="BS51" s="1255"/>
      <c r="BT51" s="1255"/>
      <c r="BU51" s="1255"/>
      <c r="BV51" s="1255"/>
      <c r="BW51" s="1255"/>
      <c r="BX51" s="1255">
        <v>41.9</v>
      </c>
      <c r="BY51" s="1255"/>
      <c r="BZ51" s="1255"/>
      <c r="CA51" s="1255"/>
      <c r="CB51" s="1255"/>
      <c r="CC51" s="1255"/>
      <c r="CD51" s="1255"/>
      <c r="CE51" s="1255"/>
      <c r="CF51" s="1255">
        <v>51.2</v>
      </c>
      <c r="CG51" s="1255"/>
      <c r="CH51" s="1255"/>
      <c r="CI51" s="1255"/>
      <c r="CJ51" s="1255"/>
      <c r="CK51" s="1255"/>
      <c r="CL51" s="1255"/>
      <c r="CM51" s="1255"/>
      <c r="CN51" s="1255">
        <v>46.4</v>
      </c>
      <c r="CO51" s="1255"/>
      <c r="CP51" s="1255"/>
      <c r="CQ51" s="1255"/>
      <c r="CR51" s="1255"/>
      <c r="CS51" s="1255"/>
      <c r="CT51" s="1255"/>
      <c r="CU51" s="1255"/>
      <c r="CV51" s="1255">
        <v>45.2</v>
      </c>
      <c r="CW51" s="1255"/>
      <c r="CX51" s="1255"/>
      <c r="CY51" s="1255"/>
      <c r="CZ51" s="1255"/>
      <c r="DA51" s="1255"/>
      <c r="DB51" s="1255"/>
      <c r="DC51" s="1255"/>
    </row>
    <row r="52" spans="1:109" ht="13.2" x14ac:dyDescent="0.2">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573</v>
      </c>
      <c r="BC53" s="1258"/>
      <c r="BD53" s="1258"/>
      <c r="BE53" s="1258"/>
      <c r="BF53" s="1258"/>
      <c r="BG53" s="1258"/>
      <c r="BH53" s="1258"/>
      <c r="BI53" s="1258"/>
      <c r="BJ53" s="1258"/>
      <c r="BK53" s="1258"/>
      <c r="BL53" s="1258"/>
      <c r="BM53" s="1258"/>
      <c r="BN53" s="1258"/>
      <c r="BO53" s="1258"/>
      <c r="BP53" s="1255">
        <v>54.1</v>
      </c>
      <c r="BQ53" s="1255"/>
      <c r="BR53" s="1255"/>
      <c r="BS53" s="1255"/>
      <c r="BT53" s="1255"/>
      <c r="BU53" s="1255"/>
      <c r="BV53" s="1255"/>
      <c r="BW53" s="1255"/>
      <c r="BX53" s="1255">
        <v>55.2</v>
      </c>
      <c r="BY53" s="1255"/>
      <c r="BZ53" s="1255"/>
      <c r="CA53" s="1255"/>
      <c r="CB53" s="1255"/>
      <c r="CC53" s="1255"/>
      <c r="CD53" s="1255"/>
      <c r="CE53" s="1255"/>
      <c r="CF53" s="1255">
        <v>56.1</v>
      </c>
      <c r="CG53" s="1255"/>
      <c r="CH53" s="1255"/>
      <c r="CI53" s="1255"/>
      <c r="CJ53" s="1255"/>
      <c r="CK53" s="1255"/>
      <c r="CL53" s="1255"/>
      <c r="CM53" s="1255"/>
      <c r="CN53" s="1255">
        <v>55.4</v>
      </c>
      <c r="CO53" s="1255"/>
      <c r="CP53" s="1255"/>
      <c r="CQ53" s="1255"/>
      <c r="CR53" s="1255"/>
      <c r="CS53" s="1255"/>
      <c r="CT53" s="1255"/>
      <c r="CU53" s="1255"/>
      <c r="CV53" s="1255">
        <v>57.2</v>
      </c>
      <c r="CW53" s="1255"/>
      <c r="CX53" s="1255"/>
      <c r="CY53" s="1255"/>
      <c r="CZ53" s="1255"/>
      <c r="DA53" s="1255"/>
      <c r="DB53" s="1255"/>
      <c r="DC53" s="1255"/>
    </row>
    <row r="54" spans="1:109" ht="13.2" x14ac:dyDescent="0.2">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380"/>
      <c r="B55" s="372"/>
      <c r="G55" s="1253"/>
      <c r="H55" s="1253"/>
      <c r="I55" s="1253"/>
      <c r="J55" s="1253"/>
      <c r="K55" s="1260"/>
      <c r="L55" s="1260"/>
      <c r="M55" s="1260"/>
      <c r="N55" s="1260"/>
      <c r="AN55" s="1259" t="s">
        <v>574</v>
      </c>
      <c r="AO55" s="1259"/>
      <c r="AP55" s="1259"/>
      <c r="AQ55" s="1259"/>
      <c r="AR55" s="1259"/>
      <c r="AS55" s="1259"/>
      <c r="AT55" s="1259"/>
      <c r="AU55" s="1259"/>
      <c r="AV55" s="1259"/>
      <c r="AW55" s="1259"/>
      <c r="AX55" s="1259"/>
      <c r="AY55" s="1259"/>
      <c r="AZ55" s="1259"/>
      <c r="BA55" s="1259"/>
      <c r="BB55" s="1258" t="s">
        <v>572</v>
      </c>
      <c r="BC55" s="1258"/>
      <c r="BD55" s="1258"/>
      <c r="BE55" s="1258"/>
      <c r="BF55" s="1258"/>
      <c r="BG55" s="1258"/>
      <c r="BH55" s="1258"/>
      <c r="BI55" s="1258"/>
      <c r="BJ55" s="1258"/>
      <c r="BK55" s="1258"/>
      <c r="BL55" s="1258"/>
      <c r="BM55" s="1258"/>
      <c r="BN55" s="1258"/>
      <c r="BO55" s="1258"/>
      <c r="BP55" s="1255">
        <v>11.2</v>
      </c>
      <c r="BQ55" s="1255"/>
      <c r="BR55" s="1255"/>
      <c r="BS55" s="1255"/>
      <c r="BT55" s="1255"/>
      <c r="BU55" s="1255"/>
      <c r="BV55" s="1255"/>
      <c r="BW55" s="1255"/>
      <c r="BX55" s="1255">
        <v>7.1</v>
      </c>
      <c r="BY55" s="1255"/>
      <c r="BZ55" s="1255"/>
      <c r="CA55" s="1255"/>
      <c r="CB55" s="1255"/>
      <c r="CC55" s="1255"/>
      <c r="CD55" s="1255"/>
      <c r="CE55" s="1255"/>
      <c r="CF55" s="1255">
        <v>5</v>
      </c>
      <c r="CG55" s="1255"/>
      <c r="CH55" s="1255"/>
      <c r="CI55" s="1255"/>
      <c r="CJ55" s="1255"/>
      <c r="CK55" s="1255"/>
      <c r="CL55" s="1255"/>
      <c r="CM55" s="1255"/>
      <c r="CN55" s="1255">
        <v>0.1</v>
      </c>
      <c r="CO55" s="1255"/>
      <c r="CP55" s="1255"/>
      <c r="CQ55" s="1255"/>
      <c r="CR55" s="1255"/>
      <c r="CS55" s="1255"/>
      <c r="CT55" s="1255"/>
      <c r="CU55" s="1255"/>
      <c r="CV55" s="1255">
        <v>0</v>
      </c>
      <c r="CW55" s="1255"/>
      <c r="CX55" s="1255"/>
      <c r="CY55" s="1255"/>
      <c r="CZ55" s="1255"/>
      <c r="DA55" s="1255"/>
      <c r="DB55" s="1255"/>
      <c r="DC55" s="1255"/>
    </row>
    <row r="56" spans="1:109" ht="13.2" x14ac:dyDescent="0.2">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ht="13.2" x14ac:dyDescent="0.2">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573</v>
      </c>
      <c r="BC57" s="1258"/>
      <c r="BD57" s="1258"/>
      <c r="BE57" s="1258"/>
      <c r="BF57" s="1258"/>
      <c r="BG57" s="1258"/>
      <c r="BH57" s="1258"/>
      <c r="BI57" s="1258"/>
      <c r="BJ57" s="1258"/>
      <c r="BK57" s="1258"/>
      <c r="BL57" s="1258"/>
      <c r="BM57" s="1258"/>
      <c r="BN57" s="1258"/>
      <c r="BO57" s="1258"/>
      <c r="BP57" s="1255">
        <v>60.2</v>
      </c>
      <c r="BQ57" s="1255"/>
      <c r="BR57" s="1255"/>
      <c r="BS57" s="1255"/>
      <c r="BT57" s="1255"/>
      <c r="BU57" s="1255"/>
      <c r="BV57" s="1255"/>
      <c r="BW57" s="1255"/>
      <c r="BX57" s="1255">
        <v>61</v>
      </c>
      <c r="BY57" s="1255"/>
      <c r="BZ57" s="1255"/>
      <c r="CA57" s="1255"/>
      <c r="CB57" s="1255"/>
      <c r="CC57" s="1255"/>
      <c r="CD57" s="1255"/>
      <c r="CE57" s="1255"/>
      <c r="CF57" s="1255">
        <v>62.1</v>
      </c>
      <c r="CG57" s="1255"/>
      <c r="CH57" s="1255"/>
      <c r="CI57" s="1255"/>
      <c r="CJ57" s="1255"/>
      <c r="CK57" s="1255"/>
      <c r="CL57" s="1255"/>
      <c r="CM57" s="1255"/>
      <c r="CN57" s="1255">
        <v>62.9</v>
      </c>
      <c r="CO57" s="1255"/>
      <c r="CP57" s="1255"/>
      <c r="CQ57" s="1255"/>
      <c r="CR57" s="1255"/>
      <c r="CS57" s="1255"/>
      <c r="CT57" s="1255"/>
      <c r="CU57" s="1255"/>
      <c r="CV57" s="1255">
        <v>64.2</v>
      </c>
      <c r="CW57" s="1255"/>
      <c r="CX57" s="1255"/>
      <c r="CY57" s="1255"/>
      <c r="CZ57" s="1255"/>
      <c r="DA57" s="1255"/>
      <c r="DB57" s="1255"/>
      <c r="DC57" s="1255"/>
      <c r="DD57" s="385"/>
      <c r="DE57" s="384"/>
    </row>
    <row r="58" spans="1:109" s="380" customFormat="1" ht="13.2" x14ac:dyDescent="0.2">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575</v>
      </c>
    </row>
    <row r="64" spans="1:109" ht="13.2" x14ac:dyDescent="0.2">
      <c r="B64" s="372"/>
      <c r="G64" s="379"/>
      <c r="I64" s="392"/>
      <c r="J64" s="392"/>
      <c r="K64" s="392"/>
      <c r="L64" s="392"/>
      <c r="M64" s="392"/>
      <c r="N64" s="393"/>
      <c r="AM64" s="379"/>
      <c r="AN64" s="379" t="s">
        <v>569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1" t="s">
        <v>577</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ht="13.2" x14ac:dyDescent="0.2">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ht="13.2" x14ac:dyDescent="0.2">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ht="13.2" x14ac:dyDescent="0.2">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ht="13.2" x14ac:dyDescent="0.2">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570</v>
      </c>
    </row>
    <row r="72" spans="2:107" ht="13.2" x14ac:dyDescent="0.2">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526</v>
      </c>
      <c r="BQ72" s="1259"/>
      <c r="BR72" s="1259"/>
      <c r="BS72" s="1259"/>
      <c r="BT72" s="1259"/>
      <c r="BU72" s="1259"/>
      <c r="BV72" s="1259"/>
      <c r="BW72" s="1259"/>
      <c r="BX72" s="1259" t="s">
        <v>527</v>
      </c>
      <c r="BY72" s="1259"/>
      <c r="BZ72" s="1259"/>
      <c r="CA72" s="1259"/>
      <c r="CB72" s="1259"/>
      <c r="CC72" s="1259"/>
      <c r="CD72" s="1259"/>
      <c r="CE72" s="1259"/>
      <c r="CF72" s="1259" t="s">
        <v>528</v>
      </c>
      <c r="CG72" s="1259"/>
      <c r="CH72" s="1259"/>
      <c r="CI72" s="1259"/>
      <c r="CJ72" s="1259"/>
      <c r="CK72" s="1259"/>
      <c r="CL72" s="1259"/>
      <c r="CM72" s="1259"/>
      <c r="CN72" s="1259" t="s">
        <v>529</v>
      </c>
      <c r="CO72" s="1259"/>
      <c r="CP72" s="1259"/>
      <c r="CQ72" s="1259"/>
      <c r="CR72" s="1259"/>
      <c r="CS72" s="1259"/>
      <c r="CT72" s="1259"/>
      <c r="CU72" s="1259"/>
      <c r="CV72" s="1259" t="s">
        <v>530</v>
      </c>
      <c r="CW72" s="1259"/>
      <c r="CX72" s="1259"/>
      <c r="CY72" s="1259"/>
      <c r="CZ72" s="1259"/>
      <c r="DA72" s="1259"/>
      <c r="DB72" s="1259"/>
      <c r="DC72" s="1259"/>
    </row>
    <row r="73" spans="2:107" ht="13.2" x14ac:dyDescent="0.2">
      <c r="B73" s="372"/>
      <c r="G73" s="1270"/>
      <c r="H73" s="1270"/>
      <c r="I73" s="1270"/>
      <c r="J73" s="1270"/>
      <c r="K73" s="1254"/>
      <c r="L73" s="1254"/>
      <c r="M73" s="1254"/>
      <c r="N73" s="1254"/>
      <c r="AM73" s="381"/>
      <c r="AN73" s="1258" t="s">
        <v>571</v>
      </c>
      <c r="AO73" s="1258"/>
      <c r="AP73" s="1258"/>
      <c r="AQ73" s="1258"/>
      <c r="AR73" s="1258"/>
      <c r="AS73" s="1258"/>
      <c r="AT73" s="1258"/>
      <c r="AU73" s="1258"/>
      <c r="AV73" s="1258"/>
      <c r="AW73" s="1258"/>
      <c r="AX73" s="1258"/>
      <c r="AY73" s="1258"/>
      <c r="AZ73" s="1258"/>
      <c r="BA73" s="1258"/>
      <c r="BB73" s="1258" t="s">
        <v>572</v>
      </c>
      <c r="BC73" s="1258"/>
      <c r="BD73" s="1258"/>
      <c r="BE73" s="1258"/>
      <c r="BF73" s="1258"/>
      <c r="BG73" s="1258"/>
      <c r="BH73" s="1258"/>
      <c r="BI73" s="1258"/>
      <c r="BJ73" s="1258"/>
      <c r="BK73" s="1258"/>
      <c r="BL73" s="1258"/>
      <c r="BM73" s="1258"/>
      <c r="BN73" s="1258"/>
      <c r="BO73" s="1258"/>
      <c r="BP73" s="1255">
        <v>47.1</v>
      </c>
      <c r="BQ73" s="1255"/>
      <c r="BR73" s="1255"/>
      <c r="BS73" s="1255"/>
      <c r="BT73" s="1255"/>
      <c r="BU73" s="1255"/>
      <c r="BV73" s="1255"/>
      <c r="BW73" s="1255"/>
      <c r="BX73" s="1255">
        <v>41.9</v>
      </c>
      <c r="BY73" s="1255"/>
      <c r="BZ73" s="1255"/>
      <c r="CA73" s="1255"/>
      <c r="CB73" s="1255"/>
      <c r="CC73" s="1255"/>
      <c r="CD73" s="1255"/>
      <c r="CE73" s="1255"/>
      <c r="CF73" s="1255">
        <v>51.2</v>
      </c>
      <c r="CG73" s="1255"/>
      <c r="CH73" s="1255"/>
      <c r="CI73" s="1255"/>
      <c r="CJ73" s="1255"/>
      <c r="CK73" s="1255"/>
      <c r="CL73" s="1255"/>
      <c r="CM73" s="1255"/>
      <c r="CN73" s="1255">
        <v>46.4</v>
      </c>
      <c r="CO73" s="1255"/>
      <c r="CP73" s="1255"/>
      <c r="CQ73" s="1255"/>
      <c r="CR73" s="1255"/>
      <c r="CS73" s="1255"/>
      <c r="CT73" s="1255"/>
      <c r="CU73" s="1255"/>
      <c r="CV73" s="1255">
        <v>45.2</v>
      </c>
      <c r="CW73" s="1255"/>
      <c r="CX73" s="1255"/>
      <c r="CY73" s="1255"/>
      <c r="CZ73" s="1255"/>
      <c r="DA73" s="1255"/>
      <c r="DB73" s="1255"/>
      <c r="DC73" s="1255"/>
    </row>
    <row r="74" spans="2:107" ht="13.2" x14ac:dyDescent="0.2">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576</v>
      </c>
      <c r="BC75" s="1258"/>
      <c r="BD75" s="1258"/>
      <c r="BE75" s="1258"/>
      <c r="BF75" s="1258"/>
      <c r="BG75" s="1258"/>
      <c r="BH75" s="1258"/>
      <c r="BI75" s="1258"/>
      <c r="BJ75" s="1258"/>
      <c r="BK75" s="1258"/>
      <c r="BL75" s="1258"/>
      <c r="BM75" s="1258"/>
      <c r="BN75" s="1258"/>
      <c r="BO75" s="1258"/>
      <c r="BP75" s="1255">
        <v>2.2999999999999998</v>
      </c>
      <c r="BQ75" s="1255"/>
      <c r="BR75" s="1255"/>
      <c r="BS75" s="1255"/>
      <c r="BT75" s="1255"/>
      <c r="BU75" s="1255"/>
      <c r="BV75" s="1255"/>
      <c r="BW75" s="1255"/>
      <c r="BX75" s="1255">
        <v>3.2</v>
      </c>
      <c r="BY75" s="1255"/>
      <c r="BZ75" s="1255"/>
      <c r="CA75" s="1255"/>
      <c r="CB75" s="1255"/>
      <c r="CC75" s="1255"/>
      <c r="CD75" s="1255"/>
      <c r="CE75" s="1255"/>
      <c r="CF75" s="1255">
        <v>4</v>
      </c>
      <c r="CG75" s="1255"/>
      <c r="CH75" s="1255"/>
      <c r="CI75" s="1255"/>
      <c r="CJ75" s="1255"/>
      <c r="CK75" s="1255"/>
      <c r="CL75" s="1255"/>
      <c r="CM75" s="1255"/>
      <c r="CN75" s="1255">
        <v>4.8</v>
      </c>
      <c r="CO75" s="1255"/>
      <c r="CP75" s="1255"/>
      <c r="CQ75" s="1255"/>
      <c r="CR75" s="1255"/>
      <c r="CS75" s="1255"/>
      <c r="CT75" s="1255"/>
      <c r="CU75" s="1255"/>
      <c r="CV75" s="1255">
        <v>5.2</v>
      </c>
      <c r="CW75" s="1255"/>
      <c r="CX75" s="1255"/>
      <c r="CY75" s="1255"/>
      <c r="CZ75" s="1255"/>
      <c r="DA75" s="1255"/>
      <c r="DB75" s="1255"/>
      <c r="DC75" s="1255"/>
    </row>
    <row r="76" spans="2:107" ht="13.2" x14ac:dyDescent="0.2">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372"/>
      <c r="G77" s="1253"/>
      <c r="H77" s="1253"/>
      <c r="I77" s="1253"/>
      <c r="J77" s="1253"/>
      <c r="K77" s="1254"/>
      <c r="L77" s="1254"/>
      <c r="M77" s="1254"/>
      <c r="N77" s="1254"/>
      <c r="AN77" s="1259" t="s">
        <v>574</v>
      </c>
      <c r="AO77" s="1259"/>
      <c r="AP77" s="1259"/>
      <c r="AQ77" s="1259"/>
      <c r="AR77" s="1259"/>
      <c r="AS77" s="1259"/>
      <c r="AT77" s="1259"/>
      <c r="AU77" s="1259"/>
      <c r="AV77" s="1259"/>
      <c r="AW77" s="1259"/>
      <c r="AX77" s="1259"/>
      <c r="AY77" s="1259"/>
      <c r="AZ77" s="1259"/>
      <c r="BA77" s="1259"/>
      <c r="BB77" s="1258" t="s">
        <v>572</v>
      </c>
      <c r="BC77" s="1258"/>
      <c r="BD77" s="1258"/>
      <c r="BE77" s="1258"/>
      <c r="BF77" s="1258"/>
      <c r="BG77" s="1258"/>
      <c r="BH77" s="1258"/>
      <c r="BI77" s="1258"/>
      <c r="BJ77" s="1258"/>
      <c r="BK77" s="1258"/>
      <c r="BL77" s="1258"/>
      <c r="BM77" s="1258"/>
      <c r="BN77" s="1258"/>
      <c r="BO77" s="1258"/>
      <c r="BP77" s="1255">
        <v>11.2</v>
      </c>
      <c r="BQ77" s="1255"/>
      <c r="BR77" s="1255"/>
      <c r="BS77" s="1255"/>
      <c r="BT77" s="1255"/>
      <c r="BU77" s="1255"/>
      <c r="BV77" s="1255"/>
      <c r="BW77" s="1255"/>
      <c r="BX77" s="1255">
        <v>7.1</v>
      </c>
      <c r="BY77" s="1255"/>
      <c r="BZ77" s="1255"/>
      <c r="CA77" s="1255"/>
      <c r="CB77" s="1255"/>
      <c r="CC77" s="1255"/>
      <c r="CD77" s="1255"/>
      <c r="CE77" s="1255"/>
      <c r="CF77" s="1255">
        <v>5</v>
      </c>
      <c r="CG77" s="1255"/>
      <c r="CH77" s="1255"/>
      <c r="CI77" s="1255"/>
      <c r="CJ77" s="1255"/>
      <c r="CK77" s="1255"/>
      <c r="CL77" s="1255"/>
      <c r="CM77" s="1255"/>
      <c r="CN77" s="1255">
        <v>0.1</v>
      </c>
      <c r="CO77" s="1255"/>
      <c r="CP77" s="1255"/>
      <c r="CQ77" s="1255"/>
      <c r="CR77" s="1255"/>
      <c r="CS77" s="1255"/>
      <c r="CT77" s="1255"/>
      <c r="CU77" s="1255"/>
      <c r="CV77" s="1255">
        <v>0</v>
      </c>
      <c r="CW77" s="1255"/>
      <c r="CX77" s="1255"/>
      <c r="CY77" s="1255"/>
      <c r="CZ77" s="1255"/>
      <c r="DA77" s="1255"/>
      <c r="DB77" s="1255"/>
      <c r="DC77" s="1255"/>
    </row>
    <row r="78" spans="2:107" ht="13.2" x14ac:dyDescent="0.2">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576</v>
      </c>
      <c r="BC79" s="1258"/>
      <c r="BD79" s="1258"/>
      <c r="BE79" s="1258"/>
      <c r="BF79" s="1258"/>
      <c r="BG79" s="1258"/>
      <c r="BH79" s="1258"/>
      <c r="BI79" s="1258"/>
      <c r="BJ79" s="1258"/>
      <c r="BK79" s="1258"/>
      <c r="BL79" s="1258"/>
      <c r="BM79" s="1258"/>
      <c r="BN79" s="1258"/>
      <c r="BO79" s="1258"/>
      <c r="BP79" s="1255">
        <v>3.5</v>
      </c>
      <c r="BQ79" s="1255"/>
      <c r="BR79" s="1255"/>
      <c r="BS79" s="1255"/>
      <c r="BT79" s="1255"/>
      <c r="BU79" s="1255"/>
      <c r="BV79" s="1255"/>
      <c r="BW79" s="1255"/>
      <c r="BX79" s="1255">
        <v>3.4</v>
      </c>
      <c r="BY79" s="1255"/>
      <c r="BZ79" s="1255"/>
      <c r="CA79" s="1255"/>
      <c r="CB79" s="1255"/>
      <c r="CC79" s="1255"/>
      <c r="CD79" s="1255"/>
      <c r="CE79" s="1255"/>
      <c r="CF79" s="1255">
        <v>3.6</v>
      </c>
      <c r="CG79" s="1255"/>
      <c r="CH79" s="1255"/>
      <c r="CI79" s="1255"/>
      <c r="CJ79" s="1255"/>
      <c r="CK79" s="1255"/>
      <c r="CL79" s="1255"/>
      <c r="CM79" s="1255"/>
      <c r="CN79" s="1255">
        <v>3.6</v>
      </c>
      <c r="CO79" s="1255"/>
      <c r="CP79" s="1255"/>
      <c r="CQ79" s="1255"/>
      <c r="CR79" s="1255"/>
      <c r="CS79" s="1255"/>
      <c r="CT79" s="1255"/>
      <c r="CU79" s="1255"/>
      <c r="CV79" s="1255">
        <v>3.7</v>
      </c>
      <c r="CW79" s="1255"/>
      <c r="CX79" s="1255"/>
      <c r="CY79" s="1255"/>
      <c r="CZ79" s="1255"/>
      <c r="DA79" s="1255"/>
      <c r="DB79" s="1255"/>
      <c r="DC79" s="1255"/>
    </row>
    <row r="80" spans="2:107" ht="13.2" x14ac:dyDescent="0.2">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rV0IUFtpxWptnP+9GDCqWErRdMOQuh6rE1fGnEX/ihILPVYffoHdegMOzsgx/TmNDDJZCmtRPkNCvax/MHADuQ==" saltValue="FH3K8GOxddegwGFYdgBU5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476</v>
      </c>
    </row>
  </sheetData>
  <sheetProtection algorithmName="SHA-512" hashValue="oWYlnZduZAZfqVxV1HtHzuCkaEzfkMvwK+iPM1BgaEgu+0Yxq7oSiSobIcT2jPF5ogBRG6RsPAqAwC86Pae0gQ==" saltValue="LX0jrebB4ECQ7I2cwuShUw=="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476</v>
      </c>
    </row>
  </sheetData>
  <sheetProtection algorithmName="SHA-512" hashValue="jvC5TWG+lrpcXKNYdeUTOCX0MLWkBHGUNb9RkyDCAvp3953ZRQndEsRWYa0jMEDy6Knr1auM6b1m9FsRfIpRdg==" saltValue="9aprc2j8iMW/KROPtqFyrw=="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40" customWidth="1"/>
    <col min="2" max="8" width="13.33203125" style="140" customWidth="1"/>
    <col min="9" max="16384" width="11.109375" style="140"/>
  </cols>
  <sheetData>
    <row r="1" spans="1:8" x14ac:dyDescent="0.2">
      <c r="A1" s="134"/>
      <c r="B1" s="135"/>
      <c r="C1" s="136"/>
      <c r="D1" s="137"/>
      <c r="E1" s="138"/>
      <c r="F1" s="138"/>
      <c r="G1" s="138"/>
      <c r="H1" s="139"/>
    </row>
    <row r="2" spans="1:8" x14ac:dyDescent="0.2">
      <c r="A2" s="141"/>
      <c r="B2" s="142"/>
      <c r="C2" s="143"/>
      <c r="D2" s="144" t="s">
        <v>50</v>
      </c>
      <c r="E2" s="145"/>
      <c r="F2" s="146" t="s">
        <v>525</v>
      </c>
      <c r="G2" s="147"/>
      <c r="H2" s="148"/>
    </row>
    <row r="3" spans="1:8" x14ac:dyDescent="0.2">
      <c r="A3" s="144" t="s">
        <v>518</v>
      </c>
      <c r="B3" s="149"/>
      <c r="C3" s="150"/>
      <c r="D3" s="151">
        <v>46586</v>
      </c>
      <c r="E3" s="152"/>
      <c r="F3" s="153">
        <v>37644</v>
      </c>
      <c r="G3" s="154"/>
      <c r="H3" s="155"/>
    </row>
    <row r="4" spans="1:8" x14ac:dyDescent="0.2">
      <c r="A4" s="156"/>
      <c r="B4" s="157"/>
      <c r="C4" s="158"/>
      <c r="D4" s="159">
        <v>31865</v>
      </c>
      <c r="E4" s="160"/>
      <c r="F4" s="161">
        <v>24939</v>
      </c>
      <c r="G4" s="162"/>
      <c r="H4" s="163"/>
    </row>
    <row r="5" spans="1:8" x14ac:dyDescent="0.2">
      <c r="A5" s="144" t="s">
        <v>520</v>
      </c>
      <c r="B5" s="149"/>
      <c r="C5" s="150"/>
      <c r="D5" s="151">
        <v>32910</v>
      </c>
      <c r="E5" s="152"/>
      <c r="F5" s="153">
        <v>39221</v>
      </c>
      <c r="G5" s="154"/>
      <c r="H5" s="155"/>
    </row>
    <row r="6" spans="1:8" x14ac:dyDescent="0.2">
      <c r="A6" s="156"/>
      <c r="B6" s="157"/>
      <c r="C6" s="158"/>
      <c r="D6" s="159">
        <v>14835</v>
      </c>
      <c r="E6" s="160"/>
      <c r="F6" s="161">
        <v>24821</v>
      </c>
      <c r="G6" s="162"/>
      <c r="H6" s="163"/>
    </row>
    <row r="7" spans="1:8" x14ac:dyDescent="0.2">
      <c r="A7" s="144" t="s">
        <v>521</v>
      </c>
      <c r="B7" s="149"/>
      <c r="C7" s="150"/>
      <c r="D7" s="151">
        <v>46997</v>
      </c>
      <c r="E7" s="152"/>
      <c r="F7" s="153">
        <v>38566</v>
      </c>
      <c r="G7" s="154"/>
      <c r="H7" s="155"/>
    </row>
    <row r="8" spans="1:8" x14ac:dyDescent="0.2">
      <c r="A8" s="156"/>
      <c r="B8" s="157"/>
      <c r="C8" s="158"/>
      <c r="D8" s="159">
        <v>19784</v>
      </c>
      <c r="E8" s="160"/>
      <c r="F8" s="161">
        <v>24059</v>
      </c>
      <c r="G8" s="162"/>
      <c r="H8" s="163"/>
    </row>
    <row r="9" spans="1:8" x14ac:dyDescent="0.2">
      <c r="A9" s="144" t="s">
        <v>522</v>
      </c>
      <c r="B9" s="149"/>
      <c r="C9" s="150"/>
      <c r="D9" s="151">
        <v>38661</v>
      </c>
      <c r="E9" s="152"/>
      <c r="F9" s="153">
        <v>35156</v>
      </c>
      <c r="G9" s="154"/>
      <c r="H9" s="155"/>
    </row>
    <row r="10" spans="1:8" x14ac:dyDescent="0.2">
      <c r="A10" s="156"/>
      <c r="B10" s="157"/>
      <c r="C10" s="158"/>
      <c r="D10" s="159">
        <v>18370</v>
      </c>
      <c r="E10" s="160"/>
      <c r="F10" s="161">
        <v>22430</v>
      </c>
      <c r="G10" s="162"/>
      <c r="H10" s="163"/>
    </row>
    <row r="11" spans="1:8" x14ac:dyDescent="0.2">
      <c r="A11" s="144" t="s">
        <v>523</v>
      </c>
      <c r="B11" s="149"/>
      <c r="C11" s="150"/>
      <c r="D11" s="151">
        <v>26854</v>
      </c>
      <c r="E11" s="152"/>
      <c r="F11" s="153">
        <v>37029</v>
      </c>
      <c r="G11" s="154"/>
      <c r="H11" s="155"/>
    </row>
    <row r="12" spans="1:8" x14ac:dyDescent="0.2">
      <c r="A12" s="156"/>
      <c r="B12" s="157"/>
      <c r="C12" s="164"/>
      <c r="D12" s="159">
        <v>14251</v>
      </c>
      <c r="E12" s="160"/>
      <c r="F12" s="161">
        <v>23232</v>
      </c>
      <c r="G12" s="162"/>
      <c r="H12" s="163"/>
    </row>
    <row r="13" spans="1:8" x14ac:dyDescent="0.2">
      <c r="A13" s="144"/>
      <c r="B13" s="149"/>
      <c r="C13" s="165"/>
      <c r="D13" s="166">
        <v>38402</v>
      </c>
      <c r="E13" s="167"/>
      <c r="F13" s="168">
        <v>37523</v>
      </c>
      <c r="G13" s="169"/>
      <c r="H13" s="155"/>
    </row>
    <row r="14" spans="1:8" x14ac:dyDescent="0.2">
      <c r="A14" s="156"/>
      <c r="B14" s="157"/>
      <c r="C14" s="158"/>
      <c r="D14" s="159">
        <v>19821</v>
      </c>
      <c r="E14" s="160"/>
      <c r="F14" s="161">
        <v>23896</v>
      </c>
      <c r="G14" s="162"/>
      <c r="H14" s="163"/>
    </row>
    <row r="17" spans="1:11" x14ac:dyDescent="0.2">
      <c r="A17" s="140" t="s">
        <v>51</v>
      </c>
    </row>
    <row r="18" spans="1:11" x14ac:dyDescent="0.2">
      <c r="A18" s="170"/>
      <c r="B18" s="170" t="str">
        <f>実質収支比率等に係る経年分析!F$46</f>
        <v>R01</v>
      </c>
      <c r="C18" s="170" t="str">
        <f>実質収支比率等に係る経年分析!G$46</f>
        <v>R02</v>
      </c>
      <c r="D18" s="170" t="str">
        <f>実質収支比率等に係る経年分析!H$46</f>
        <v>R03</v>
      </c>
      <c r="E18" s="170" t="str">
        <f>実質収支比率等に係る経年分析!I$46</f>
        <v>R04</v>
      </c>
      <c r="F18" s="170" t="str">
        <f>実質収支比率等に係る経年分析!J$46</f>
        <v>R05</v>
      </c>
    </row>
    <row r="19" spans="1:11" x14ac:dyDescent="0.2">
      <c r="A19" s="170" t="s">
        <v>52</v>
      </c>
      <c r="B19" s="170">
        <f>ROUND(VALUE(SUBSTITUTE(実質収支比率等に係る経年分析!F$48,"▲","-")),2)</f>
        <v>4.6500000000000004</v>
      </c>
      <c r="C19" s="170">
        <f>ROUND(VALUE(SUBSTITUTE(実質収支比率等に係る経年分析!G$48,"▲","-")),2)</f>
        <v>5.68</v>
      </c>
      <c r="D19" s="170">
        <f>ROUND(VALUE(SUBSTITUTE(実質収支比率等に係る経年分析!H$48,"▲","-")),2)</f>
        <v>7.98</v>
      </c>
      <c r="E19" s="170">
        <f>ROUND(VALUE(SUBSTITUTE(実質収支比率等に係る経年分析!I$48,"▲","-")),2)</f>
        <v>5.95</v>
      </c>
      <c r="F19" s="170">
        <f>ROUND(VALUE(SUBSTITUTE(実質収支比率等に係る経年分析!J$48,"▲","-")),2)</f>
        <v>6.21</v>
      </c>
    </row>
    <row r="20" spans="1:11" x14ac:dyDescent="0.2">
      <c r="A20" s="170" t="s">
        <v>53</v>
      </c>
      <c r="B20" s="170">
        <f>ROUND(VALUE(SUBSTITUTE(実質収支比率等に係る経年分析!F$47,"▲","-")),2)</f>
        <v>13.1</v>
      </c>
      <c r="C20" s="170">
        <f>ROUND(VALUE(SUBSTITUTE(実質収支比率等に係る経年分析!G$47,"▲","-")),2)</f>
        <v>15.6</v>
      </c>
      <c r="D20" s="170">
        <f>ROUND(VALUE(SUBSTITUTE(実質収支比率等に係る経年分析!H$47,"▲","-")),2)</f>
        <v>14.53</v>
      </c>
      <c r="E20" s="170">
        <f>ROUND(VALUE(SUBSTITUTE(実質収支比率等に係る経年分析!I$47,"▲","-")),2)</f>
        <v>14.4</v>
      </c>
      <c r="F20" s="170">
        <f>ROUND(VALUE(SUBSTITUTE(実質収支比率等に係る経年分析!J$47,"▲","-")),2)</f>
        <v>14.51</v>
      </c>
    </row>
    <row r="21" spans="1:11" x14ac:dyDescent="0.2">
      <c r="A21" s="170" t="s">
        <v>54</v>
      </c>
      <c r="B21" s="170">
        <f>IF(ISNUMBER(VALUE(SUBSTITUTE(実質収支比率等に係る経年分析!F$49,"▲","-"))),ROUND(VALUE(SUBSTITUTE(実質収支比率等に係る経年分析!F$49,"▲","-")),2),NA())</f>
        <v>-0.46</v>
      </c>
      <c r="C21" s="170">
        <f>IF(ISNUMBER(VALUE(SUBSTITUTE(実質収支比率等に係る経年分析!G$49,"▲","-"))),ROUND(VALUE(SUBSTITUTE(実質収支比率等に係る経年分析!G$49,"▲","-")),2),NA())</f>
        <v>3.78</v>
      </c>
      <c r="D21" s="170">
        <f>IF(ISNUMBER(VALUE(SUBSTITUTE(実質収支比率等に係る経年分析!H$49,"▲","-"))),ROUND(VALUE(SUBSTITUTE(実質収支比率等に係る経年分析!H$49,"▲","-")),2),NA())</f>
        <v>0.66</v>
      </c>
      <c r="E21" s="170">
        <f>IF(ISNUMBER(VALUE(SUBSTITUTE(実質収支比率等に係る経年分析!I$49,"▲","-"))),ROUND(VALUE(SUBSTITUTE(実質収支比率等に係る経年分析!I$49,"▲","-")),2),NA())</f>
        <v>-1.08</v>
      </c>
      <c r="F21" s="170">
        <f>IF(ISNUMBER(VALUE(SUBSTITUTE(実質収支比率等に係る経年分析!J$49,"▲","-"))),ROUND(VALUE(SUBSTITUTE(実質収支比率等に係る経年分析!J$49,"▲","-")),2),NA())</f>
        <v>1.06</v>
      </c>
    </row>
    <row r="24" spans="1:11" x14ac:dyDescent="0.2">
      <c r="A24" s="140" t="s">
        <v>55</v>
      </c>
    </row>
    <row r="25" spans="1:11" x14ac:dyDescent="0.2">
      <c r="A25" s="171"/>
      <c r="B25" s="171" t="str">
        <f>連結実質赤字比率に係る赤字・黒字の構成分析!F$33</f>
        <v>R01</v>
      </c>
      <c r="C25" s="171"/>
      <c r="D25" s="171" t="str">
        <f>連結実質赤字比率に係る赤字・黒字の構成分析!G$33</f>
        <v>R02</v>
      </c>
      <c r="E25" s="171"/>
      <c r="F25" s="171" t="str">
        <f>連結実質赤字比率に係る赤字・黒字の構成分析!H$33</f>
        <v>R03</v>
      </c>
      <c r="G25" s="171"/>
      <c r="H25" s="171" t="str">
        <f>連結実質赤字比率に係る赤字・黒字の構成分析!I$33</f>
        <v>R04</v>
      </c>
      <c r="I25" s="171"/>
      <c r="J25" s="171" t="str">
        <f>連結実質赤字比率に係る赤字・黒字の構成分析!J$33</f>
        <v>R05</v>
      </c>
      <c r="K25" s="171"/>
    </row>
    <row r="26" spans="1:11" x14ac:dyDescent="0.2">
      <c r="A26" s="171"/>
      <c r="B26" s="171" t="s">
        <v>56</v>
      </c>
      <c r="C26" s="171" t="s">
        <v>57</v>
      </c>
      <c r="D26" s="171" t="s">
        <v>56</v>
      </c>
      <c r="E26" s="171" t="s">
        <v>57</v>
      </c>
      <c r="F26" s="171" t="s">
        <v>56</v>
      </c>
      <c r="G26" s="171" t="s">
        <v>57</v>
      </c>
      <c r="H26" s="171" t="s">
        <v>56</v>
      </c>
      <c r="I26" s="171" t="s">
        <v>57</v>
      </c>
      <c r="J26" s="171" t="s">
        <v>56</v>
      </c>
      <c r="K26" s="171" t="s">
        <v>57</v>
      </c>
    </row>
    <row r="27" spans="1:11" x14ac:dyDescent="0.2">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#N/A</v>
      </c>
      <c r="C27" s="171">
        <f>IF(ROUND(VALUE(SUBSTITUTE(連結実質赤字比率に係る赤字・黒字の構成分析!F$43,"▲", "-")), 2) &gt;= 0, ABS(ROUND(VALUE(SUBSTITUTE(連結実質赤字比率に係る赤字・黒字の構成分析!F$43,"▲", "-")), 2)), NA())</f>
        <v>0</v>
      </c>
      <c r="D27" s="171" t="e">
        <f>IF(ROUND(VALUE(SUBSTITUTE(連結実質赤字比率に係る赤字・黒字の構成分析!G$43,"▲", "-")), 2) &lt; 0, ABS(ROUND(VALUE(SUBSTITUTE(連結実質赤字比率に係る赤字・黒字の構成分析!G$43,"▲", "-")), 2)), NA())</f>
        <v>#N/A</v>
      </c>
      <c r="E27" s="171">
        <f>IF(ROUND(VALUE(SUBSTITUTE(連結実質赤字比率に係る赤字・黒字の構成分析!G$43,"▲", "-")), 2) &gt;= 0, ABS(ROUND(VALUE(SUBSTITUTE(連結実質赤字比率に係る赤字・黒字の構成分析!G$43,"▲", "-")), 2)), NA())</f>
        <v>0</v>
      </c>
      <c r="F27" s="171" t="e">
        <f>IF(ROUND(VALUE(SUBSTITUTE(連結実質赤字比率に係る赤字・黒字の構成分析!H$43,"▲", "-")), 2) &lt; 0, ABS(ROUND(VALUE(SUBSTITUTE(連結実質赤字比率に係る赤字・黒字の構成分析!H$43,"▲", "-")), 2)), NA())</f>
        <v>#N/A</v>
      </c>
      <c r="G27" s="171">
        <f>IF(ROUND(VALUE(SUBSTITUTE(連結実質赤字比率に係る赤字・黒字の構成分析!H$43,"▲", "-")), 2) &gt;= 0, ABS(ROUND(VALUE(SUBSTITUTE(連結実質赤字比率に係る赤字・黒字の構成分析!H$43,"▲", "-")), 2)), NA())</f>
        <v>0</v>
      </c>
      <c r="H27" s="171" t="e">
        <f>IF(ROUND(VALUE(SUBSTITUTE(連結実質赤字比率に係る赤字・黒字の構成分析!I$43,"▲", "-")), 2) &lt; 0, ABS(ROUND(VALUE(SUBSTITUTE(連結実質赤字比率に係る赤字・黒字の構成分析!I$43,"▲", "-")), 2)), NA())</f>
        <v>#VALUE!</v>
      </c>
      <c r="I27" s="171" t="e">
        <f>IF(ROUND(VALUE(SUBSTITUTE(連結実質赤字比率に係る赤字・黒字の構成分析!I$43,"▲", "-")), 2) &gt;= 0, ABS(ROUND(VALUE(SUBSTITUTE(連結実質赤字比率に係る赤字・黒字の構成分析!I$43,"▲", "-")), 2)), NA())</f>
        <v>#VALUE!</v>
      </c>
      <c r="J27" s="171" t="e">
        <f>IF(ROUND(VALUE(SUBSTITUTE(連結実質赤字比率に係る赤字・黒字の構成分析!J$43,"▲", "-")), 2) &lt; 0, ABS(ROUND(VALUE(SUBSTITUTE(連結実質赤字比率に係る赤字・黒字の構成分析!J$43,"▲", "-")), 2)), NA())</f>
        <v>#VALUE!</v>
      </c>
      <c r="K27" s="171" t="e">
        <f>IF(ROUND(VALUE(SUBSTITUTE(連結実質赤字比率に係る赤字・黒字の構成分析!J$43,"▲", "-")), 2) &gt;= 0, ABS(ROUND(VALUE(SUBSTITUTE(連結実質赤字比率に係る赤字・黒字の構成分析!J$43,"▲", "-")), 2)), NA())</f>
        <v>#VALUE!</v>
      </c>
    </row>
    <row r="28" spans="1:11" x14ac:dyDescent="0.2">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x14ac:dyDescent="0.2">
      <c r="A29" s="171" t="str">
        <f>IF(連結実質赤字比率に係る赤字・黒字の構成分析!C$41="",NA(),連結実質赤字比率に係る赤字・黒字の構成分析!C$41)</f>
        <v>墓園事業費特別会計</v>
      </c>
      <c r="B29" s="171" t="e">
        <f>IF(ROUND(VALUE(SUBSTITUTE(連結実質赤字比率に係る赤字・黒字の構成分析!F$41,"▲", "-")), 2) &lt; 0, ABS(ROUND(VALUE(SUBSTITUTE(連結実質赤字比率に係る赤字・黒字の構成分析!F$41,"▲", "-")), 2)), NA())</f>
        <v>#N/A</v>
      </c>
      <c r="C29" s="171">
        <f>IF(ROUND(VALUE(SUBSTITUTE(連結実質赤字比率に係る赤字・黒字の構成分析!F$41,"▲", "-")), 2) &gt;= 0, ABS(ROUND(VALUE(SUBSTITUTE(連結実質赤字比率に係る赤字・黒字の構成分析!F$41,"▲", "-")), 2)), NA())</f>
        <v>7.0000000000000007E-2</v>
      </c>
      <c r="D29" s="171" t="e">
        <f>IF(ROUND(VALUE(SUBSTITUTE(連結実質赤字比率に係る赤字・黒字の構成分析!G$41,"▲", "-")), 2) &lt; 0, ABS(ROUND(VALUE(SUBSTITUTE(連結実質赤字比率に係る赤字・黒字の構成分析!G$41,"▲", "-")), 2)), NA())</f>
        <v>#N/A</v>
      </c>
      <c r="E29" s="171">
        <f>IF(ROUND(VALUE(SUBSTITUTE(連結実質赤字比率に係る赤字・黒字の構成分析!G$41,"▲", "-")), 2) &gt;= 0, ABS(ROUND(VALUE(SUBSTITUTE(連結実質赤字比率に係る赤字・黒字の構成分析!G$41,"▲", "-")), 2)), NA())</f>
        <v>0.05</v>
      </c>
      <c r="F29" s="171" t="e">
        <f>IF(ROUND(VALUE(SUBSTITUTE(連結実質赤字比率に係る赤字・黒字の構成分析!H$41,"▲", "-")), 2) &lt; 0, ABS(ROUND(VALUE(SUBSTITUTE(連結実質赤字比率に係る赤字・黒字の構成分析!H$41,"▲", "-")), 2)), NA())</f>
        <v>#N/A</v>
      </c>
      <c r="G29" s="171">
        <f>IF(ROUND(VALUE(SUBSTITUTE(連結実質赤字比率に係る赤字・黒字の構成分析!H$41,"▲", "-")), 2) &gt;= 0, ABS(ROUND(VALUE(SUBSTITUTE(連結実質赤字比率に係る赤字・黒字の構成分析!H$41,"▲", "-")), 2)), NA())</f>
        <v>0.04</v>
      </c>
      <c r="H29" s="171" t="e">
        <f>IF(ROUND(VALUE(SUBSTITUTE(連結実質赤字比率に係る赤字・黒字の構成分析!I$41,"▲", "-")), 2) &lt; 0, ABS(ROUND(VALUE(SUBSTITUTE(連結実質赤字比率に係る赤字・黒字の構成分析!I$41,"▲", "-")), 2)), NA())</f>
        <v>#N/A</v>
      </c>
      <c r="I29" s="171">
        <f>IF(ROUND(VALUE(SUBSTITUTE(連結実質赤字比率に係る赤字・黒字の構成分析!I$41,"▲", "-")), 2) &gt;= 0, ABS(ROUND(VALUE(SUBSTITUTE(連結実質赤字比率に係る赤字・黒字の構成分析!I$41,"▲", "-")), 2)), NA())</f>
        <v>7.0000000000000007E-2</v>
      </c>
      <c r="J29" s="171" t="e">
        <f>IF(ROUND(VALUE(SUBSTITUTE(連結実質赤字比率に係る赤字・黒字の構成分析!J$41,"▲", "-")), 2) &lt; 0, ABS(ROUND(VALUE(SUBSTITUTE(連結実質赤字比率に係る赤字・黒字の構成分析!J$41,"▲", "-")), 2)), NA())</f>
        <v>#N/A</v>
      </c>
      <c r="K29" s="171">
        <f>IF(ROUND(VALUE(SUBSTITUTE(連結実質赤字比率に係る赤字・黒字の構成分析!J$41,"▲", "-")), 2) &gt;= 0, ABS(ROUND(VALUE(SUBSTITUTE(連結実質赤字比率に係る赤字・黒字の構成分析!J$41,"▲", "-")), 2)), NA())</f>
        <v>0.05</v>
      </c>
    </row>
    <row r="30" spans="1:11" x14ac:dyDescent="0.2">
      <c r="A30" s="171" t="str">
        <f>IF(連結実質赤字比率に係る赤字・黒字の構成分析!C$40="",NA(),連結実質赤字比率に係る赤字・黒字の構成分析!C$40)</f>
        <v>後期高齢者医療事業費特別会計</v>
      </c>
      <c r="B30" s="171" t="e">
        <f>IF(ROUND(VALUE(SUBSTITUTE(連結実質赤字比率に係る赤字・黒字の構成分析!F$40,"▲", "-")), 2) &lt; 0, ABS(ROUND(VALUE(SUBSTITUTE(連結実質赤字比率に係る赤字・黒字の構成分析!F$40,"▲", "-")), 2)), NA())</f>
        <v>#N/A</v>
      </c>
      <c r="C30" s="171">
        <f>IF(ROUND(VALUE(SUBSTITUTE(連結実質赤字比率に係る赤字・黒字の構成分析!F$40,"▲", "-")), 2) &gt;= 0, ABS(ROUND(VALUE(SUBSTITUTE(連結実質赤字比率に係る赤字・黒字の構成分析!F$40,"▲", "-")), 2)), NA())</f>
        <v>0.15</v>
      </c>
      <c r="D30" s="171" t="e">
        <f>IF(ROUND(VALUE(SUBSTITUTE(連結実質赤字比率に係る赤字・黒字の構成分析!G$40,"▲", "-")), 2) &lt; 0, ABS(ROUND(VALUE(SUBSTITUTE(連結実質赤字比率に係る赤字・黒字の構成分析!G$40,"▲", "-")), 2)), NA())</f>
        <v>#N/A</v>
      </c>
      <c r="E30" s="171">
        <f>IF(ROUND(VALUE(SUBSTITUTE(連結実質赤字比率に係る赤字・黒字の構成分析!G$40,"▲", "-")), 2) &gt;= 0, ABS(ROUND(VALUE(SUBSTITUTE(連結実質赤字比率に係る赤字・黒字の構成分析!G$40,"▲", "-")), 2)), NA())</f>
        <v>0.12</v>
      </c>
      <c r="F30" s="171" t="e">
        <f>IF(ROUND(VALUE(SUBSTITUTE(連結実質赤字比率に係る赤字・黒字の構成分析!H$40,"▲", "-")), 2) &lt; 0, ABS(ROUND(VALUE(SUBSTITUTE(連結実質赤字比率に係る赤字・黒字の構成分析!H$40,"▲", "-")), 2)), NA())</f>
        <v>#N/A</v>
      </c>
      <c r="G30" s="171">
        <f>IF(ROUND(VALUE(SUBSTITUTE(連結実質赤字比率に係る赤字・黒字の構成分析!H$40,"▲", "-")), 2) &gt;= 0, ABS(ROUND(VALUE(SUBSTITUTE(連結実質赤字比率に係る赤字・黒字の構成分析!H$40,"▲", "-")), 2)), NA())</f>
        <v>0.13</v>
      </c>
      <c r="H30" s="171" t="e">
        <f>IF(ROUND(VALUE(SUBSTITUTE(連結実質赤字比率に係る赤字・黒字の構成分析!I$40,"▲", "-")), 2) &lt; 0, ABS(ROUND(VALUE(SUBSTITUTE(連結実質赤字比率に係る赤字・黒字の構成分析!I$40,"▲", "-")), 2)), NA())</f>
        <v>#N/A</v>
      </c>
      <c r="I30" s="171">
        <f>IF(ROUND(VALUE(SUBSTITUTE(連結実質赤字比率に係る赤字・黒字の構成分析!I$40,"▲", "-")), 2) &gt;= 0, ABS(ROUND(VALUE(SUBSTITUTE(連結実質赤字比率に係る赤字・黒字の構成分析!I$40,"▲", "-")), 2)), NA())</f>
        <v>0.16</v>
      </c>
      <c r="J30" s="171" t="e">
        <f>IF(ROUND(VALUE(SUBSTITUTE(連結実質赤字比率に係る赤字・黒字の構成分析!J$40,"▲", "-")), 2) &lt; 0, ABS(ROUND(VALUE(SUBSTITUTE(連結実質赤字比率に係る赤字・黒字の構成分析!J$40,"▲", "-")), 2)), NA())</f>
        <v>#N/A</v>
      </c>
      <c r="K30" s="171">
        <f>IF(ROUND(VALUE(SUBSTITUTE(連結実質赤字比率に係る赤字・黒字の構成分析!J$40,"▲", "-")), 2) &gt;= 0, ABS(ROUND(VALUE(SUBSTITUTE(連結実質赤字比率に係る赤字・黒字の構成分析!J$40,"▲", "-")), 2)), NA())</f>
        <v>0.14000000000000001</v>
      </c>
    </row>
    <row r="31" spans="1:11" x14ac:dyDescent="0.2">
      <c r="A31" s="171" t="str">
        <f>IF(連結実質赤字比率に係る赤字・黒字の構成分析!C$39="",NA(),連結実質赤字比率に係る赤字・黒字の構成分析!C$39)</f>
        <v>国民健康保険事業費特別会計</v>
      </c>
      <c r="B31" s="171" t="e">
        <f>IF(ROUND(VALUE(SUBSTITUTE(連結実質赤字比率に係る赤字・黒字の構成分析!F$39,"▲", "-")), 2) &lt; 0, ABS(ROUND(VALUE(SUBSTITUTE(連結実質赤字比率に係る赤字・黒字の構成分析!F$39,"▲", "-")), 2)), NA())</f>
        <v>#N/A</v>
      </c>
      <c r="C31" s="171">
        <f>IF(ROUND(VALUE(SUBSTITUTE(連結実質赤字比率に係る赤字・黒字の構成分析!F$39,"▲", "-")), 2) &gt;= 0, ABS(ROUND(VALUE(SUBSTITUTE(連結実質赤字比率に係る赤字・黒字の構成分析!F$39,"▲", "-")), 2)), NA())</f>
        <v>0.9</v>
      </c>
      <c r="D31" s="171" t="e">
        <f>IF(ROUND(VALUE(SUBSTITUTE(連結実質赤字比率に係る赤字・黒字の構成分析!G$39,"▲", "-")), 2) &lt; 0, ABS(ROUND(VALUE(SUBSTITUTE(連結実質赤字比率に係る赤字・黒字の構成分析!G$39,"▲", "-")), 2)), NA())</f>
        <v>#N/A</v>
      </c>
      <c r="E31" s="171">
        <f>IF(ROUND(VALUE(SUBSTITUTE(連結実質赤字比率に係る赤字・黒字の構成分析!G$39,"▲", "-")), 2) &gt;= 0, ABS(ROUND(VALUE(SUBSTITUTE(連結実質赤字比率に係る赤字・黒字の構成分析!G$39,"▲", "-")), 2)), NA())</f>
        <v>1.1100000000000001</v>
      </c>
      <c r="F31" s="171" t="e">
        <f>IF(ROUND(VALUE(SUBSTITUTE(連結実質赤字比率に係る赤字・黒字の構成分析!H$39,"▲", "-")), 2) &lt; 0, ABS(ROUND(VALUE(SUBSTITUTE(連結実質赤字比率に係る赤字・黒字の構成分析!H$39,"▲", "-")), 2)), NA())</f>
        <v>#N/A</v>
      </c>
      <c r="G31" s="171">
        <f>IF(ROUND(VALUE(SUBSTITUTE(連結実質赤字比率に係る赤字・黒字の構成分析!H$39,"▲", "-")), 2) &gt;= 0, ABS(ROUND(VALUE(SUBSTITUTE(連結実質赤字比率に係る赤字・黒字の構成分析!H$39,"▲", "-")), 2)), NA())</f>
        <v>1.19</v>
      </c>
      <c r="H31" s="171" t="e">
        <f>IF(ROUND(VALUE(SUBSTITUTE(連結実質赤字比率に係る赤字・黒字の構成分析!I$39,"▲", "-")), 2) &lt; 0, ABS(ROUND(VALUE(SUBSTITUTE(連結実質赤字比率に係る赤字・黒字の構成分析!I$39,"▲", "-")), 2)), NA())</f>
        <v>#N/A</v>
      </c>
      <c r="I31" s="171">
        <f>IF(ROUND(VALUE(SUBSTITUTE(連結実質赤字比率に係る赤字・黒字の構成分析!I$39,"▲", "-")), 2) &gt;= 0, ABS(ROUND(VALUE(SUBSTITUTE(連結実質赤字比率に係る赤字・黒字の構成分析!I$39,"▲", "-")), 2)), NA())</f>
        <v>0.89</v>
      </c>
      <c r="J31" s="171" t="e">
        <f>IF(ROUND(VALUE(SUBSTITUTE(連結実質赤字比率に係る赤字・黒字の構成分析!J$39,"▲", "-")), 2) &lt; 0, ABS(ROUND(VALUE(SUBSTITUTE(連結実質赤字比率に係る赤字・黒字の構成分析!J$39,"▲", "-")), 2)), NA())</f>
        <v>#N/A</v>
      </c>
      <c r="K31" s="171">
        <f>IF(ROUND(VALUE(SUBSTITUTE(連結実質赤字比率に係る赤字・黒字の構成分析!J$39,"▲", "-")), 2) &gt;= 0, ABS(ROUND(VALUE(SUBSTITUTE(連結実質赤字比率に係る赤字・黒字の構成分析!J$39,"▲", "-")), 2)), NA())</f>
        <v>0.15</v>
      </c>
    </row>
    <row r="32" spans="1:11" x14ac:dyDescent="0.2">
      <c r="A32" s="171" t="str">
        <f>IF(連結実質赤字比率に係る赤字・黒字の構成分析!C$38="",NA(),連結実質赤字比率に係る赤字・黒字の構成分析!C$38)</f>
        <v>介護保険事業費特別会計</v>
      </c>
      <c r="B32" s="171" t="e">
        <f>IF(ROUND(VALUE(SUBSTITUTE(連結実質赤字比率に係る赤字・黒字の構成分析!F$38,"▲", "-")), 2) &lt; 0, ABS(ROUND(VALUE(SUBSTITUTE(連結実質赤字比率に係る赤字・黒字の構成分析!F$38,"▲", "-")), 2)), NA())</f>
        <v>#N/A</v>
      </c>
      <c r="C32" s="171">
        <f>IF(ROUND(VALUE(SUBSTITUTE(連結実質赤字比率に係る赤字・黒字の構成分析!F$38,"▲", "-")), 2) &gt;= 0, ABS(ROUND(VALUE(SUBSTITUTE(連結実質赤字比率に係る赤字・黒字の構成分析!F$38,"▲", "-")), 2)), NA())</f>
        <v>0.2</v>
      </c>
      <c r="D32" s="171" t="e">
        <f>IF(ROUND(VALUE(SUBSTITUTE(連結実質赤字比率に係る赤字・黒字の構成分析!G$38,"▲", "-")), 2) &lt; 0, ABS(ROUND(VALUE(SUBSTITUTE(連結実質赤字比率に係る赤字・黒字の構成分析!G$38,"▲", "-")), 2)), NA())</f>
        <v>#N/A</v>
      </c>
      <c r="E32" s="171">
        <f>IF(ROUND(VALUE(SUBSTITUTE(連結実質赤字比率に係る赤字・黒字の構成分析!G$38,"▲", "-")), 2) &gt;= 0, ABS(ROUND(VALUE(SUBSTITUTE(連結実質赤字比率に係る赤字・黒字の構成分析!G$38,"▲", "-")), 2)), NA())</f>
        <v>0.51</v>
      </c>
      <c r="F32" s="171" t="e">
        <f>IF(ROUND(VALUE(SUBSTITUTE(連結実質赤字比率に係る赤字・黒字の構成分析!H$38,"▲", "-")), 2) &lt; 0, ABS(ROUND(VALUE(SUBSTITUTE(連結実質赤字比率に係る赤字・黒字の構成分析!H$38,"▲", "-")), 2)), NA())</f>
        <v>#N/A</v>
      </c>
      <c r="G32" s="171">
        <f>IF(ROUND(VALUE(SUBSTITUTE(連結実質赤字比率に係る赤字・黒字の構成分析!H$38,"▲", "-")), 2) &gt;= 0, ABS(ROUND(VALUE(SUBSTITUTE(連結実質赤字比率に係る赤字・黒字の構成分析!H$38,"▲", "-")), 2)), NA())</f>
        <v>0.67</v>
      </c>
      <c r="H32" s="171" t="e">
        <f>IF(ROUND(VALUE(SUBSTITUTE(連結実質赤字比率に係る赤字・黒字の構成分析!I$38,"▲", "-")), 2) &lt; 0, ABS(ROUND(VALUE(SUBSTITUTE(連結実質赤字比率に係る赤字・黒字の構成分析!I$38,"▲", "-")), 2)), NA())</f>
        <v>#N/A</v>
      </c>
      <c r="I32" s="171">
        <f>IF(ROUND(VALUE(SUBSTITUTE(連結実質赤字比率に係る赤字・黒字の構成分析!I$38,"▲", "-")), 2) &gt;= 0, ABS(ROUND(VALUE(SUBSTITUTE(連結実質赤字比率に係る赤字・黒字の構成分析!I$38,"▲", "-")), 2)), NA())</f>
        <v>0.41</v>
      </c>
      <c r="J32" s="171" t="e">
        <f>IF(ROUND(VALUE(SUBSTITUTE(連結実質赤字比率に係る赤字・黒字の構成分析!J$38,"▲", "-")), 2) &lt; 0, ABS(ROUND(VALUE(SUBSTITUTE(連結実質赤字比率に係る赤字・黒字の構成分析!J$38,"▲", "-")), 2)), NA())</f>
        <v>#N/A</v>
      </c>
      <c r="K32" s="171">
        <f>IF(ROUND(VALUE(SUBSTITUTE(連結実質赤字比率に係る赤字・黒字の構成分析!J$38,"▲", "-")), 2) &gt;= 0, ABS(ROUND(VALUE(SUBSTITUTE(連結実質赤字比率に係る赤字・黒字の構成分析!J$38,"▲", "-")), 2)), NA())</f>
        <v>0.26</v>
      </c>
    </row>
    <row r="33" spans="1:16" x14ac:dyDescent="0.2">
      <c r="A33" s="171" t="str">
        <f>IF(連結実質赤字比率に係る赤字・黒字の構成分析!C$37="",NA(),連結実質赤字比率に係る赤字・黒字の構成分析!C$37)</f>
        <v>北部第二（三地区）土地区画整理事業費特別会計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0.59</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0.51</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0.36</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0.37</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0.73</v>
      </c>
    </row>
    <row r="34" spans="1:16" x14ac:dyDescent="0.2">
      <c r="A34" s="171" t="str">
        <f>IF(連結実質赤字比率に係る赤字・黒字の構成分析!C$36="",NA(),連結実質赤字比率に係る赤字・黒字の構成分析!C$36)</f>
        <v>下水道事業費特別会計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1.26</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1.94</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2.39</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2.54</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2.71</v>
      </c>
    </row>
    <row r="35" spans="1:16" x14ac:dyDescent="0.2">
      <c r="A35" s="171" t="str">
        <f>IF(連結実質赤字比率に係る赤字・黒字の構成分析!C$35="",NA(),連結実質赤字比率に係る赤字・黒字の構成分析!C$35)</f>
        <v>一般会計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4.54</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5.54</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7.85</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5.84</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6.06</v>
      </c>
    </row>
    <row r="36" spans="1:16" x14ac:dyDescent="0.2">
      <c r="A36" s="171" t="str">
        <f>IF(連結実質赤字比率に係る赤字・黒字の構成分析!C$34="",NA(),連結実質赤字比率に係る赤字・黒字の構成分析!C$34)</f>
        <v>市民病院事業会計</v>
      </c>
      <c r="B36" s="171" t="e">
        <f>IF(ROUND(VALUE(SUBSTITUTE(連結実質赤字比率に係る赤字・黒字の構成分析!F$34,"▲", "-")), 2) &lt; 0, ABS(ROUND(VALUE(SUBSTITUTE(連結実質赤字比率に係る赤字・黒字の構成分析!F$34,"▲", "-")), 2)), NA())</f>
        <v>#N/A</v>
      </c>
      <c r="C36" s="171">
        <f>IF(ROUND(VALUE(SUBSTITUTE(連結実質赤字比率に係る赤字・黒字の構成分析!F$34,"▲", "-")), 2) &gt;= 0, ABS(ROUND(VALUE(SUBSTITUTE(連結実質赤字比率に係る赤字・黒字の構成分析!F$34,"▲", "-")), 2)), NA())</f>
        <v>6.2</v>
      </c>
      <c r="D36" s="171" t="e">
        <f>IF(ROUND(VALUE(SUBSTITUTE(連結実質赤字比率に係る赤字・黒字の構成分析!G$34,"▲", "-")), 2) &lt; 0, ABS(ROUND(VALUE(SUBSTITUTE(連結実質赤字比率に係る赤字・黒字の構成分析!G$34,"▲", "-")), 2)), NA())</f>
        <v>#N/A</v>
      </c>
      <c r="E36" s="171">
        <f>IF(ROUND(VALUE(SUBSTITUTE(連結実質赤字比率に係る赤字・黒字の構成分析!G$34,"▲", "-")), 2) &gt;= 0, ABS(ROUND(VALUE(SUBSTITUTE(連結実質赤字比率に係る赤字・黒字の構成分析!G$34,"▲", "-")), 2)), NA())</f>
        <v>6.64</v>
      </c>
      <c r="F36" s="171" t="e">
        <f>IF(ROUND(VALUE(SUBSTITUTE(連結実質赤字比率に係る赤字・黒字の構成分析!H$34,"▲", "-")), 2) &lt; 0, ABS(ROUND(VALUE(SUBSTITUTE(連結実質赤字比率に係る赤字・黒字の構成分析!H$34,"▲", "-")), 2)), NA())</f>
        <v>#N/A</v>
      </c>
      <c r="G36" s="171">
        <f>IF(ROUND(VALUE(SUBSTITUTE(連結実質赤字比率に係る赤字・黒字の構成分析!H$34,"▲", "-")), 2) &gt;= 0, ABS(ROUND(VALUE(SUBSTITUTE(連結実質赤字比率に係る赤字・黒字の構成分析!H$34,"▲", "-")), 2)), NA())</f>
        <v>8.68</v>
      </c>
      <c r="H36" s="171" t="e">
        <f>IF(ROUND(VALUE(SUBSTITUTE(連結実質赤字比率に係る赤字・黒字の構成分析!I$34,"▲", "-")), 2) &lt; 0, ABS(ROUND(VALUE(SUBSTITUTE(連結実質赤字比率に係る赤字・黒字の構成分析!I$34,"▲", "-")), 2)), NA())</f>
        <v>#N/A</v>
      </c>
      <c r="I36" s="171">
        <f>IF(ROUND(VALUE(SUBSTITUTE(連結実質赤字比率に係る赤字・黒字の構成分析!I$34,"▲", "-")), 2) &gt;= 0, ABS(ROUND(VALUE(SUBSTITUTE(連結実質赤字比率に係る赤字・黒字の構成分析!I$34,"▲", "-")), 2)), NA())</f>
        <v>9.8800000000000008</v>
      </c>
      <c r="J36" s="171" t="e">
        <f>IF(ROUND(VALUE(SUBSTITUTE(連結実質赤字比率に係る赤字・黒字の構成分析!J$34,"▲", "-")), 2) &lt; 0, ABS(ROUND(VALUE(SUBSTITUTE(連結実質赤字比率に係る赤字・黒字の構成分析!J$34,"▲", "-")), 2)), NA())</f>
        <v>#N/A</v>
      </c>
      <c r="K36" s="171">
        <f>IF(ROUND(VALUE(SUBSTITUTE(連結実質赤字比率に係る赤字・黒字の構成分析!J$34,"▲", "-")), 2) &gt;= 0, ABS(ROUND(VALUE(SUBSTITUTE(連結実質赤字比率に係る赤字・黒字の構成分析!J$34,"▲", "-")), 2)), NA())</f>
        <v>9.3699999999999992</v>
      </c>
    </row>
    <row r="39" spans="1:16" x14ac:dyDescent="0.2">
      <c r="A39" s="140" t="s">
        <v>58</v>
      </c>
    </row>
    <row r="40" spans="1:16" x14ac:dyDescent="0.2">
      <c r="A40" s="172"/>
      <c r="B40" s="172" t="str">
        <f>'実質公債費比率（分子）の構造'!K$44</f>
        <v>R01</v>
      </c>
      <c r="C40" s="172"/>
      <c r="D40" s="172"/>
      <c r="E40" s="172" t="str">
        <f>'実質公債費比率（分子）の構造'!L$44</f>
        <v>R02</v>
      </c>
      <c r="F40" s="172"/>
      <c r="G40" s="172"/>
      <c r="H40" s="172" t="str">
        <f>'実質公債費比率（分子）の構造'!M$44</f>
        <v>R03</v>
      </c>
      <c r="I40" s="172"/>
      <c r="J40" s="172"/>
      <c r="K40" s="172" t="str">
        <f>'実質公債費比率（分子）の構造'!N$44</f>
        <v>R04</v>
      </c>
      <c r="L40" s="172"/>
      <c r="M40" s="172"/>
      <c r="N40" s="172" t="str">
        <f>'実質公債費比率（分子）の構造'!O$44</f>
        <v>R05</v>
      </c>
      <c r="O40" s="172"/>
      <c r="P40" s="172"/>
    </row>
    <row r="41" spans="1:16" x14ac:dyDescent="0.2">
      <c r="A41" s="172"/>
      <c r="B41" s="172" t="s">
        <v>59</v>
      </c>
      <c r="C41" s="172"/>
      <c r="D41" s="172" t="s">
        <v>60</v>
      </c>
      <c r="E41" s="172" t="s">
        <v>59</v>
      </c>
      <c r="F41" s="172"/>
      <c r="G41" s="172" t="s">
        <v>60</v>
      </c>
      <c r="H41" s="172" t="s">
        <v>59</v>
      </c>
      <c r="I41" s="172"/>
      <c r="J41" s="172" t="s">
        <v>60</v>
      </c>
      <c r="K41" s="172" t="s">
        <v>59</v>
      </c>
      <c r="L41" s="172"/>
      <c r="M41" s="172" t="s">
        <v>60</v>
      </c>
      <c r="N41" s="172" t="s">
        <v>59</v>
      </c>
      <c r="O41" s="172"/>
      <c r="P41" s="172" t="s">
        <v>60</v>
      </c>
    </row>
    <row r="42" spans="1:16" x14ac:dyDescent="0.2">
      <c r="A42" s="172" t="s">
        <v>61</v>
      </c>
      <c r="B42" s="172"/>
      <c r="C42" s="172"/>
      <c r="D42" s="172">
        <f>'実質公債費比率（分子）の構造'!K$52</f>
        <v>10211</v>
      </c>
      <c r="E42" s="172"/>
      <c r="F42" s="172"/>
      <c r="G42" s="172">
        <f>'実質公債費比率（分子）の構造'!L$52</f>
        <v>9852</v>
      </c>
      <c r="H42" s="172"/>
      <c r="I42" s="172"/>
      <c r="J42" s="172">
        <f>'実質公債費比率（分子）の構造'!M$52</f>
        <v>9483</v>
      </c>
      <c r="K42" s="172"/>
      <c r="L42" s="172"/>
      <c r="M42" s="172">
        <f>'実質公債費比率（分子）の構造'!N$52</f>
        <v>8694</v>
      </c>
      <c r="N42" s="172"/>
      <c r="O42" s="172"/>
      <c r="P42" s="172">
        <f>'実質公債費比率（分子）の構造'!O$52</f>
        <v>8433</v>
      </c>
    </row>
    <row r="43" spans="1:16" x14ac:dyDescent="0.2">
      <c r="A43" s="172" t="s">
        <v>16</v>
      </c>
      <c r="B43" s="172" t="str">
        <f>'実質公債費比率（分子）の構造'!K$51</f>
        <v>-</v>
      </c>
      <c r="C43" s="172"/>
      <c r="D43" s="172"/>
      <c r="E43" s="172" t="str">
        <f>'実質公債費比率（分子）の構造'!L$51</f>
        <v>-</v>
      </c>
      <c r="F43" s="172"/>
      <c r="G43" s="172"/>
      <c r="H43" s="172" t="str">
        <f>'実質公債費比率（分子）の構造'!M$51</f>
        <v>-</v>
      </c>
      <c r="I43" s="172"/>
      <c r="J43" s="172"/>
      <c r="K43" s="172" t="str">
        <f>'実質公債費比率（分子）の構造'!N$51</f>
        <v>-</v>
      </c>
      <c r="L43" s="172"/>
      <c r="M43" s="172"/>
      <c r="N43" s="172" t="str">
        <f>'実質公債費比率（分子）の構造'!O$51</f>
        <v>-</v>
      </c>
      <c r="O43" s="172"/>
      <c r="P43" s="172"/>
    </row>
    <row r="44" spans="1:16" x14ac:dyDescent="0.2">
      <c r="A44" s="172" t="s">
        <v>62</v>
      </c>
      <c r="B44" s="172">
        <f>'実質公債費比率（分子）の構造'!K$50</f>
        <v>707</v>
      </c>
      <c r="C44" s="172"/>
      <c r="D44" s="172"/>
      <c r="E44" s="172">
        <f>'実質公債費比率（分子）の構造'!L$50</f>
        <v>1323</v>
      </c>
      <c r="F44" s="172"/>
      <c r="G44" s="172"/>
      <c r="H44" s="172">
        <f>'実質公債費比率（分子）の構造'!M$50</f>
        <v>1516</v>
      </c>
      <c r="I44" s="172"/>
      <c r="J44" s="172"/>
      <c r="K44" s="172">
        <f>'実質公債費比率（分子）の構造'!N$50</f>
        <v>906</v>
      </c>
      <c r="L44" s="172"/>
      <c r="M44" s="172"/>
      <c r="N44" s="172">
        <f>'実質公債費比率（分子）の構造'!O$50</f>
        <v>667</v>
      </c>
      <c r="O44" s="172"/>
      <c r="P44" s="172"/>
    </row>
    <row r="45" spans="1:16" x14ac:dyDescent="0.2">
      <c r="A45" s="172" t="s">
        <v>63</v>
      </c>
      <c r="B45" s="172" t="str">
        <f>'実質公債費比率（分子）の構造'!K$49</f>
        <v>-</v>
      </c>
      <c r="C45" s="172"/>
      <c r="D45" s="172"/>
      <c r="E45" s="172" t="str">
        <f>'実質公債費比率（分子）の構造'!L$49</f>
        <v>-</v>
      </c>
      <c r="F45" s="172"/>
      <c r="G45" s="172"/>
      <c r="H45" s="172" t="str">
        <f>'実質公債費比率（分子）の構造'!M$49</f>
        <v>-</v>
      </c>
      <c r="I45" s="172"/>
      <c r="J45" s="172"/>
      <c r="K45" s="172" t="str">
        <f>'実質公債費比率（分子）の構造'!N$49</f>
        <v>-</v>
      </c>
      <c r="L45" s="172"/>
      <c r="M45" s="172"/>
      <c r="N45" s="172" t="str">
        <f>'実質公債費比率（分子）の構造'!O$49</f>
        <v>-</v>
      </c>
      <c r="O45" s="172"/>
      <c r="P45" s="172"/>
    </row>
    <row r="46" spans="1:16" x14ac:dyDescent="0.2">
      <c r="A46" s="172" t="s">
        <v>64</v>
      </c>
      <c r="B46" s="172">
        <f>'実質公債費比率（分子）の構造'!K$48</f>
        <v>3041</v>
      </c>
      <c r="C46" s="172"/>
      <c r="D46" s="172"/>
      <c r="E46" s="172">
        <f>'実質公債費比率（分子）の構造'!L$48</f>
        <v>2732</v>
      </c>
      <c r="F46" s="172"/>
      <c r="G46" s="172"/>
      <c r="H46" s="172">
        <f>'実質公債費比率（分子）の構造'!M$48</f>
        <v>2703</v>
      </c>
      <c r="I46" s="172"/>
      <c r="J46" s="172"/>
      <c r="K46" s="172">
        <f>'実質公債費比率（分子）の構造'!N$48</f>
        <v>2605</v>
      </c>
      <c r="L46" s="172"/>
      <c r="M46" s="172"/>
      <c r="N46" s="172">
        <f>'実質公債費比率（分子）の構造'!O$48</f>
        <v>2560</v>
      </c>
      <c r="O46" s="172"/>
      <c r="P46" s="172"/>
    </row>
    <row r="47" spans="1:16" x14ac:dyDescent="0.2">
      <c r="A47" s="172" t="s">
        <v>12</v>
      </c>
      <c r="B47" s="172" t="str">
        <f>'実質公債費比率（分子）の構造'!K$47</f>
        <v>-</v>
      </c>
      <c r="C47" s="172"/>
      <c r="D47" s="172"/>
      <c r="E47" s="172" t="str">
        <f>'実質公債費比率（分子）の構造'!L$47</f>
        <v>-</v>
      </c>
      <c r="F47" s="172"/>
      <c r="G47" s="172"/>
      <c r="H47" s="172" t="str">
        <f>'実質公債費比率（分子）の構造'!M$47</f>
        <v>-</v>
      </c>
      <c r="I47" s="172"/>
      <c r="J47" s="172"/>
      <c r="K47" s="172" t="str">
        <f>'実質公債費比率（分子）の構造'!N$47</f>
        <v>-</v>
      </c>
      <c r="L47" s="172"/>
      <c r="M47" s="172"/>
      <c r="N47" s="172" t="str">
        <f>'実質公債費比率（分子）の構造'!O$47</f>
        <v>-</v>
      </c>
      <c r="O47" s="172"/>
      <c r="P47" s="172"/>
    </row>
    <row r="48" spans="1:16" x14ac:dyDescent="0.2">
      <c r="A48" s="172" t="s">
        <v>65</v>
      </c>
      <c r="B48" s="172" t="str">
        <f>'実質公債費比率（分子）の構造'!K$46</f>
        <v>-</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x14ac:dyDescent="0.2">
      <c r="A49" s="172" t="s">
        <v>66</v>
      </c>
      <c r="B49" s="172">
        <f>'実質公債費比率（分子）の構造'!K$45</f>
        <v>8812</v>
      </c>
      <c r="C49" s="172"/>
      <c r="D49" s="172"/>
      <c r="E49" s="172">
        <f>'実質公債費比率（分子）の構造'!L$45</f>
        <v>9037</v>
      </c>
      <c r="F49" s="172"/>
      <c r="G49" s="172"/>
      <c r="H49" s="172">
        <f>'実質公債費比率（分子）の構造'!M$45</f>
        <v>9464</v>
      </c>
      <c r="I49" s="172"/>
      <c r="J49" s="172"/>
      <c r="K49" s="172">
        <f>'実質公債費比率（分子）の構造'!N$45</f>
        <v>9691</v>
      </c>
      <c r="L49" s="172"/>
      <c r="M49" s="172"/>
      <c r="N49" s="172">
        <f>'実質公債費比率（分子）の構造'!O$45</f>
        <v>9649</v>
      </c>
      <c r="O49" s="172"/>
      <c r="P49" s="172"/>
    </row>
    <row r="50" spans="1:16" x14ac:dyDescent="0.2">
      <c r="A50" s="172" t="s">
        <v>67</v>
      </c>
      <c r="B50" s="172" t="e">
        <f>NA()</f>
        <v>#N/A</v>
      </c>
      <c r="C50" s="172">
        <f>IF(ISNUMBER('実質公債費比率（分子）の構造'!K$53),'実質公債費比率（分子）の構造'!K$53,NA())</f>
        <v>2349</v>
      </c>
      <c r="D50" s="172" t="e">
        <f>NA()</f>
        <v>#N/A</v>
      </c>
      <c r="E50" s="172" t="e">
        <f>NA()</f>
        <v>#N/A</v>
      </c>
      <c r="F50" s="172">
        <f>IF(ISNUMBER('実質公債費比率（分子）の構造'!L$53),'実質公債費比率（分子）の構造'!L$53,NA())</f>
        <v>3240</v>
      </c>
      <c r="G50" s="172" t="e">
        <f>NA()</f>
        <v>#N/A</v>
      </c>
      <c r="H50" s="172" t="e">
        <f>NA()</f>
        <v>#N/A</v>
      </c>
      <c r="I50" s="172">
        <f>IF(ISNUMBER('実質公債費比率（分子）の構造'!M$53),'実質公債費比率（分子）の構造'!M$53,NA())</f>
        <v>4200</v>
      </c>
      <c r="J50" s="172" t="e">
        <f>NA()</f>
        <v>#N/A</v>
      </c>
      <c r="K50" s="172" t="e">
        <f>NA()</f>
        <v>#N/A</v>
      </c>
      <c r="L50" s="172">
        <f>IF(ISNUMBER('実質公債費比率（分子）の構造'!N$53),'実質公債費比率（分子）の構造'!N$53,NA())</f>
        <v>4508</v>
      </c>
      <c r="M50" s="172" t="e">
        <f>NA()</f>
        <v>#N/A</v>
      </c>
      <c r="N50" s="172" t="e">
        <f>NA()</f>
        <v>#N/A</v>
      </c>
      <c r="O50" s="172">
        <f>IF(ISNUMBER('実質公債費比率（分子）の構造'!O$53),'実質公債費比率（分子）の構造'!O$53,NA())</f>
        <v>4443</v>
      </c>
      <c r="P50" s="172" t="e">
        <f>NA()</f>
        <v>#N/A</v>
      </c>
    </row>
    <row r="53" spans="1:16" x14ac:dyDescent="0.2">
      <c r="A53" s="140" t="s">
        <v>68</v>
      </c>
    </row>
    <row r="54" spans="1:16" x14ac:dyDescent="0.2">
      <c r="A54" s="171"/>
      <c r="B54" s="171" t="str">
        <f>'将来負担比率（分子）の構造'!I$40</f>
        <v>R01</v>
      </c>
      <c r="C54" s="171"/>
      <c r="D54" s="171"/>
      <c r="E54" s="171" t="str">
        <f>'将来負担比率（分子）の構造'!J$40</f>
        <v>R02</v>
      </c>
      <c r="F54" s="171"/>
      <c r="G54" s="171"/>
      <c r="H54" s="171" t="str">
        <f>'将来負担比率（分子）の構造'!K$40</f>
        <v>R03</v>
      </c>
      <c r="I54" s="171"/>
      <c r="J54" s="171"/>
      <c r="K54" s="171" t="str">
        <f>'将来負担比率（分子）の構造'!L$40</f>
        <v>R04</v>
      </c>
      <c r="L54" s="171"/>
      <c r="M54" s="171"/>
      <c r="N54" s="171" t="str">
        <f>'将来負担比率（分子）の構造'!M$40</f>
        <v>R05</v>
      </c>
      <c r="O54" s="171"/>
      <c r="P54" s="171"/>
    </row>
    <row r="55" spans="1:16" x14ac:dyDescent="0.2">
      <c r="A55" s="171"/>
      <c r="B55" s="171" t="s">
        <v>69</v>
      </c>
      <c r="C55" s="171"/>
      <c r="D55" s="171" t="s">
        <v>70</v>
      </c>
      <c r="E55" s="171" t="s">
        <v>69</v>
      </c>
      <c r="F55" s="171"/>
      <c r="G55" s="171" t="s">
        <v>70</v>
      </c>
      <c r="H55" s="171" t="s">
        <v>69</v>
      </c>
      <c r="I55" s="171"/>
      <c r="J55" s="171" t="s">
        <v>70</v>
      </c>
      <c r="K55" s="171" t="s">
        <v>69</v>
      </c>
      <c r="L55" s="171"/>
      <c r="M55" s="171" t="s">
        <v>70</v>
      </c>
      <c r="N55" s="171" t="s">
        <v>69</v>
      </c>
      <c r="O55" s="171"/>
      <c r="P55" s="171" t="s">
        <v>70</v>
      </c>
    </row>
    <row r="56" spans="1:16" x14ac:dyDescent="0.2">
      <c r="A56" s="171" t="s">
        <v>43</v>
      </c>
      <c r="B56" s="171"/>
      <c r="C56" s="171"/>
      <c r="D56" s="171">
        <f>'将来負担比率（分子）の構造'!I$52</f>
        <v>51020</v>
      </c>
      <c r="E56" s="171"/>
      <c r="F56" s="171"/>
      <c r="G56" s="171">
        <f>'将来負担比率（分子）の構造'!J$52</f>
        <v>48313</v>
      </c>
      <c r="H56" s="171"/>
      <c r="I56" s="171"/>
      <c r="J56" s="171">
        <f>'将来負担比率（分子）の構造'!K$52</f>
        <v>45675</v>
      </c>
      <c r="K56" s="171"/>
      <c r="L56" s="171"/>
      <c r="M56" s="171">
        <f>'将来負担比率（分子）の構造'!L$52</f>
        <v>43654</v>
      </c>
      <c r="N56" s="171"/>
      <c r="O56" s="171"/>
      <c r="P56" s="171">
        <f>'将来負担比率（分子）の構造'!M$52</f>
        <v>40602</v>
      </c>
    </row>
    <row r="57" spans="1:16" x14ac:dyDescent="0.2">
      <c r="A57" s="171" t="s">
        <v>42</v>
      </c>
      <c r="B57" s="171"/>
      <c r="C57" s="171"/>
      <c r="D57" s="171">
        <f>'将来負担比率（分子）の構造'!I$51</f>
        <v>31293</v>
      </c>
      <c r="E57" s="171"/>
      <c r="F57" s="171"/>
      <c r="G57" s="171">
        <f>'将来負担比率（分子）の構造'!J$51</f>
        <v>29097</v>
      </c>
      <c r="H57" s="171"/>
      <c r="I57" s="171"/>
      <c r="J57" s="171">
        <f>'将来負担比率（分子）の構造'!K$51</f>
        <v>29609</v>
      </c>
      <c r="K57" s="171"/>
      <c r="L57" s="171"/>
      <c r="M57" s="171">
        <f>'将来負担比率（分子）の構造'!L$51</f>
        <v>27772</v>
      </c>
      <c r="N57" s="171"/>
      <c r="O57" s="171"/>
      <c r="P57" s="171">
        <f>'将来負担比率（分子）の構造'!M$51</f>
        <v>27056</v>
      </c>
    </row>
    <row r="58" spans="1:16" x14ac:dyDescent="0.2">
      <c r="A58" s="171" t="s">
        <v>41</v>
      </c>
      <c r="B58" s="171"/>
      <c r="C58" s="171"/>
      <c r="D58" s="171">
        <f>'将来負担比率（分子）の構造'!I$50</f>
        <v>21857</v>
      </c>
      <c r="E58" s="171"/>
      <c r="F58" s="171"/>
      <c r="G58" s="171">
        <f>'将来負担比率（分子）の構造'!J$50</f>
        <v>22858</v>
      </c>
      <c r="H58" s="171"/>
      <c r="I58" s="171"/>
      <c r="J58" s="171">
        <f>'将来負担比率（分子）の構造'!K$50</f>
        <v>22069</v>
      </c>
      <c r="K58" s="171"/>
      <c r="L58" s="171"/>
      <c r="M58" s="171">
        <f>'将来負担比率（分子）の構造'!L$50</f>
        <v>24314</v>
      </c>
      <c r="N58" s="171"/>
      <c r="O58" s="171"/>
      <c r="P58" s="171">
        <f>'将来負担比率（分子）の構造'!M$50</f>
        <v>25692</v>
      </c>
    </row>
    <row r="59" spans="1:16" x14ac:dyDescent="0.2">
      <c r="A59" s="171" t="s">
        <v>39</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x14ac:dyDescent="0.2">
      <c r="A60" s="171" t="s">
        <v>38</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x14ac:dyDescent="0.2">
      <c r="A61" s="171" t="s">
        <v>36</v>
      </c>
      <c r="B61" s="171">
        <f>'将来負担比率（分子）の構造'!I$46</f>
        <v>12</v>
      </c>
      <c r="C61" s="171"/>
      <c r="D61" s="171"/>
      <c r="E61" s="171">
        <f>'将来負担比率（分子）の構造'!J$46</f>
        <v>9</v>
      </c>
      <c r="F61" s="171"/>
      <c r="G61" s="171"/>
      <c r="H61" s="171">
        <f>'将来負担比率（分子）の構造'!K$46</f>
        <v>7</v>
      </c>
      <c r="I61" s="171"/>
      <c r="J61" s="171"/>
      <c r="K61" s="171">
        <f>'将来負担比率（分子）の構造'!L$46</f>
        <v>4</v>
      </c>
      <c r="L61" s="171"/>
      <c r="M61" s="171"/>
      <c r="N61" s="171">
        <f>'将来負担比率（分子）の構造'!M$46</f>
        <v>2</v>
      </c>
      <c r="O61" s="171"/>
      <c r="P61" s="171"/>
    </row>
    <row r="62" spans="1:16" x14ac:dyDescent="0.2">
      <c r="A62" s="171" t="s">
        <v>35</v>
      </c>
      <c r="B62" s="171">
        <f>'将来負担比率（分子）の構造'!I$45</f>
        <v>17331</v>
      </c>
      <c r="C62" s="171"/>
      <c r="D62" s="171"/>
      <c r="E62" s="171">
        <f>'将来負担比率（分子）の構造'!J$45</f>
        <v>16526</v>
      </c>
      <c r="F62" s="171"/>
      <c r="G62" s="171"/>
      <c r="H62" s="171">
        <f>'将来負担比率（分子）の構造'!K$45</f>
        <v>16707</v>
      </c>
      <c r="I62" s="171"/>
      <c r="J62" s="171"/>
      <c r="K62" s="171">
        <f>'将来負担比率（分子）の構造'!L$45</f>
        <v>16621</v>
      </c>
      <c r="L62" s="171"/>
      <c r="M62" s="171"/>
      <c r="N62" s="171">
        <f>'将来負担比率（分子）の構造'!M$45</f>
        <v>17276</v>
      </c>
      <c r="O62" s="171"/>
      <c r="P62" s="171"/>
    </row>
    <row r="63" spans="1:16" x14ac:dyDescent="0.2">
      <c r="A63" s="171" t="s">
        <v>34</v>
      </c>
      <c r="B63" s="171" t="str">
        <f>'将来負担比率（分子）の構造'!I$44</f>
        <v>-</v>
      </c>
      <c r="C63" s="171"/>
      <c r="D63" s="171"/>
      <c r="E63" s="171" t="str">
        <f>'将来負担比率（分子）の構造'!J$44</f>
        <v>-</v>
      </c>
      <c r="F63" s="171"/>
      <c r="G63" s="171"/>
      <c r="H63" s="171" t="str">
        <f>'将来負担比率（分子）の構造'!K$44</f>
        <v>-</v>
      </c>
      <c r="I63" s="171"/>
      <c r="J63" s="171"/>
      <c r="K63" s="171" t="str">
        <f>'将来負担比率（分子）の構造'!L$44</f>
        <v>-</v>
      </c>
      <c r="L63" s="171"/>
      <c r="M63" s="171"/>
      <c r="N63" s="171" t="str">
        <f>'将来負担比率（分子）の構造'!M$44</f>
        <v>-</v>
      </c>
      <c r="O63" s="171"/>
      <c r="P63" s="171"/>
    </row>
    <row r="64" spans="1:16" x14ac:dyDescent="0.2">
      <c r="A64" s="171" t="s">
        <v>33</v>
      </c>
      <c r="B64" s="171">
        <f>'将来負担比率（分子）の構造'!I$43</f>
        <v>34881</v>
      </c>
      <c r="C64" s="171"/>
      <c r="D64" s="171"/>
      <c r="E64" s="171">
        <f>'将来負担比率（分子）の構造'!J$43</f>
        <v>29416</v>
      </c>
      <c r="F64" s="171"/>
      <c r="G64" s="171"/>
      <c r="H64" s="171">
        <f>'将来負担比率（分子）の構造'!K$43</f>
        <v>27471</v>
      </c>
      <c r="I64" s="171"/>
      <c r="J64" s="171"/>
      <c r="K64" s="171">
        <f>'将来負担比率（分子）の構造'!L$43</f>
        <v>25800</v>
      </c>
      <c r="L64" s="171"/>
      <c r="M64" s="171"/>
      <c r="N64" s="171">
        <f>'将来負担比率（分子）の構造'!M$43</f>
        <v>26067</v>
      </c>
      <c r="O64" s="171"/>
      <c r="P64" s="171"/>
    </row>
    <row r="65" spans="1:16" x14ac:dyDescent="0.2">
      <c r="A65" s="171" t="s">
        <v>32</v>
      </c>
      <c r="B65" s="171">
        <f>'将来負担比率（分子）の構造'!I$42</f>
        <v>10094</v>
      </c>
      <c r="C65" s="171"/>
      <c r="D65" s="171"/>
      <c r="E65" s="171">
        <f>'将来負担比率（分子）の構造'!J$42</f>
        <v>8845</v>
      </c>
      <c r="F65" s="171"/>
      <c r="G65" s="171"/>
      <c r="H65" s="171">
        <f>'将来負担比率（分子）の構造'!K$42</f>
        <v>11945</v>
      </c>
      <c r="I65" s="171"/>
      <c r="J65" s="171"/>
      <c r="K65" s="171">
        <f>'将来負担比率（分子）の構造'!L$42</f>
        <v>9975</v>
      </c>
      <c r="L65" s="171"/>
      <c r="M65" s="171"/>
      <c r="N65" s="171">
        <f>'将来負担比率（分子）の構造'!M$42</f>
        <v>10616</v>
      </c>
      <c r="O65" s="171"/>
      <c r="P65" s="171"/>
    </row>
    <row r="66" spans="1:16" x14ac:dyDescent="0.2">
      <c r="A66" s="171" t="s">
        <v>31</v>
      </c>
      <c r="B66" s="171">
        <f>'将来負担比率（分子）の構造'!I$41</f>
        <v>79420</v>
      </c>
      <c r="C66" s="171"/>
      <c r="D66" s="171"/>
      <c r="E66" s="171">
        <f>'将来負担比率（分子）の構造'!J$41</f>
        <v>79493</v>
      </c>
      <c r="F66" s="171"/>
      <c r="G66" s="171"/>
      <c r="H66" s="171">
        <f>'将来負担比率（分子）の構造'!K$41</f>
        <v>81815</v>
      </c>
      <c r="I66" s="171"/>
      <c r="J66" s="171"/>
      <c r="K66" s="171">
        <f>'将来負担比率（分子）の構造'!L$41</f>
        <v>82181</v>
      </c>
      <c r="L66" s="171"/>
      <c r="M66" s="171"/>
      <c r="N66" s="171">
        <f>'将来負担比率（分子）の構造'!M$41</f>
        <v>78803</v>
      </c>
      <c r="O66" s="171"/>
      <c r="P66" s="171"/>
    </row>
    <row r="67" spans="1:16" x14ac:dyDescent="0.2">
      <c r="A67" s="171" t="s">
        <v>71</v>
      </c>
      <c r="B67" s="171" t="e">
        <f>NA()</f>
        <v>#N/A</v>
      </c>
      <c r="C67" s="171">
        <f>IF(ISNUMBER('将来負担比率（分子）の構造'!I$53), IF('将来負担比率（分子）の構造'!I$53 &lt; 0, 0, '将来負担比率（分子）の構造'!I$53), NA())</f>
        <v>37566</v>
      </c>
      <c r="D67" s="171" t="e">
        <f>NA()</f>
        <v>#N/A</v>
      </c>
      <c r="E67" s="171" t="e">
        <f>NA()</f>
        <v>#N/A</v>
      </c>
      <c r="F67" s="171">
        <f>IF(ISNUMBER('将来負担比率（分子）の構造'!J$53), IF('将来負担比率（分子）の構造'!J$53 &lt; 0, 0, '将来負担比率（分子）の構造'!J$53), NA())</f>
        <v>34021</v>
      </c>
      <c r="G67" s="171" t="e">
        <f>NA()</f>
        <v>#N/A</v>
      </c>
      <c r="H67" s="171" t="e">
        <f>NA()</f>
        <v>#N/A</v>
      </c>
      <c r="I67" s="171">
        <f>IF(ISNUMBER('将来負担比率（分子）の構造'!K$53), IF('将来負担比率（分子）の構造'!K$53 &lt; 0, 0, '将来負担比率（分子）の構造'!K$53), NA())</f>
        <v>40592</v>
      </c>
      <c r="J67" s="171" t="e">
        <f>NA()</f>
        <v>#N/A</v>
      </c>
      <c r="K67" s="171" t="e">
        <f>NA()</f>
        <v>#N/A</v>
      </c>
      <c r="L67" s="171">
        <f>IF(ISNUMBER('将来負担比率（分子）の構造'!L$53), IF('将来負担比率（分子）の構造'!L$53 &lt; 0, 0, '将来負担比率（分子）の構造'!L$53), NA())</f>
        <v>38843</v>
      </c>
      <c r="M67" s="171" t="e">
        <f>NA()</f>
        <v>#N/A</v>
      </c>
      <c r="N67" s="171" t="e">
        <f>NA()</f>
        <v>#N/A</v>
      </c>
      <c r="O67" s="171">
        <f>IF(ISNUMBER('将来負担比率（分子）の構造'!M$53), IF('将来負担比率（分子）の構造'!M$53 &lt; 0, 0, '将来負担比率（分子）の構造'!M$53), NA())</f>
        <v>39414</v>
      </c>
      <c r="P67" s="171" t="e">
        <f>NA()</f>
        <v>#N/A</v>
      </c>
    </row>
    <row r="70" spans="1:16" x14ac:dyDescent="0.2">
      <c r="A70" s="173" t="s">
        <v>72</v>
      </c>
      <c r="B70" s="173"/>
      <c r="C70" s="173"/>
      <c r="D70" s="173"/>
      <c r="E70" s="173"/>
      <c r="F70" s="173"/>
    </row>
    <row r="71" spans="1:16" x14ac:dyDescent="0.2">
      <c r="A71" s="174"/>
      <c r="B71" s="174" t="str">
        <f>基金残高に係る経年分析!F54</f>
        <v>R03</v>
      </c>
      <c r="C71" s="174" t="str">
        <f>基金残高に係る経年分析!G54</f>
        <v>R04</v>
      </c>
      <c r="D71" s="174" t="str">
        <f>基金残高に係る経年分析!H54</f>
        <v>R05</v>
      </c>
    </row>
    <row r="72" spans="1:16" x14ac:dyDescent="0.2">
      <c r="A72" s="174" t="s">
        <v>73</v>
      </c>
      <c r="B72" s="175">
        <f>基金残高に係る経年分析!F55</f>
        <v>12360</v>
      </c>
      <c r="C72" s="175">
        <f>基金残高に係る経年分析!G55</f>
        <v>12837</v>
      </c>
      <c r="D72" s="175">
        <f>基金残高に係る経年分析!H55</f>
        <v>13398</v>
      </c>
    </row>
    <row r="73" spans="1:16" x14ac:dyDescent="0.2">
      <c r="A73" s="174" t="s">
        <v>74</v>
      </c>
      <c r="B73" s="175" t="str">
        <f>基金残高に係る経年分析!F56</f>
        <v>-</v>
      </c>
      <c r="C73" s="175" t="str">
        <f>基金残高に係る経年分析!G56</f>
        <v>-</v>
      </c>
      <c r="D73" s="175" t="str">
        <f>基金残高に係る経年分析!H56</f>
        <v>-</v>
      </c>
    </row>
    <row r="74" spans="1:16" x14ac:dyDescent="0.2">
      <c r="A74" s="174" t="s">
        <v>75</v>
      </c>
      <c r="B74" s="175">
        <f>基金残高に係る経年分析!F57</f>
        <v>7655</v>
      </c>
      <c r="C74" s="175">
        <f>基金残高に係る経年分析!G57</f>
        <v>9420</v>
      </c>
      <c r="D74" s="175">
        <f>基金残高に係る経年分析!H57</f>
        <v>10367</v>
      </c>
    </row>
  </sheetData>
  <sheetProtection algorithmName="SHA-512" hashValue="UPnbEcZUtnuVfXb9OWMZT8CztMljgR3P9jg7lWFUSyqXTKmkFKuXK1KHKGx3HmcKZpwLfIgMyrCS5b/vpgJowg==" saltValue="vlnyFWXfEnCP8f8AKNMG2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2" customWidth="1"/>
    <col min="134" max="143" width="1.6640625" style="210" customWidth="1"/>
    <col min="144" max="16384" width="0" style="210" hidden="1"/>
  </cols>
  <sheetData>
    <row r="1" spans="2:143" ht="22.5" customHeight="1" thickBot="1" x14ac:dyDescent="0.25">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753" t="s">
        <v>202</v>
      </c>
      <c r="DI1" s="754"/>
      <c r="DJ1" s="754"/>
      <c r="DK1" s="754"/>
      <c r="DL1" s="754"/>
      <c r="DM1" s="754"/>
      <c r="DN1" s="755"/>
      <c r="DO1" s="210"/>
      <c r="DP1" s="753" t="s">
        <v>203</v>
      </c>
      <c r="DQ1" s="754"/>
      <c r="DR1" s="754"/>
      <c r="DS1" s="754"/>
      <c r="DT1" s="754"/>
      <c r="DU1" s="754"/>
      <c r="DV1" s="754"/>
      <c r="DW1" s="754"/>
      <c r="DX1" s="754"/>
      <c r="DY1" s="754"/>
      <c r="DZ1" s="754"/>
      <c r="EA1" s="754"/>
      <c r="EB1" s="754"/>
      <c r="EC1" s="755"/>
      <c r="ED1" s="209"/>
      <c r="EE1" s="209"/>
      <c r="EF1" s="209"/>
      <c r="EG1" s="209"/>
      <c r="EH1" s="209"/>
      <c r="EI1" s="209"/>
      <c r="EJ1" s="209"/>
      <c r="EK1" s="209"/>
      <c r="EL1" s="209"/>
      <c r="EM1" s="209"/>
    </row>
    <row r="2" spans="2:143" ht="22.5" customHeight="1" x14ac:dyDescent="0.2">
      <c r="B2" s="211" t="s">
        <v>204</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215</v>
      </c>
      <c r="C5" s="716"/>
      <c r="D5" s="716"/>
      <c r="E5" s="716"/>
      <c r="F5" s="716"/>
      <c r="G5" s="716"/>
      <c r="H5" s="716"/>
      <c r="I5" s="716"/>
      <c r="J5" s="716"/>
      <c r="K5" s="716"/>
      <c r="L5" s="716"/>
      <c r="M5" s="716"/>
      <c r="N5" s="716"/>
      <c r="O5" s="716"/>
      <c r="P5" s="716"/>
      <c r="Q5" s="717"/>
      <c r="R5" s="712">
        <v>86123254</v>
      </c>
      <c r="S5" s="713"/>
      <c r="T5" s="713"/>
      <c r="U5" s="713"/>
      <c r="V5" s="713"/>
      <c r="W5" s="713"/>
      <c r="X5" s="713"/>
      <c r="Y5" s="738"/>
      <c r="Z5" s="751">
        <v>49.1</v>
      </c>
      <c r="AA5" s="751"/>
      <c r="AB5" s="751"/>
      <c r="AC5" s="751"/>
      <c r="AD5" s="752">
        <v>79972367</v>
      </c>
      <c r="AE5" s="752"/>
      <c r="AF5" s="752"/>
      <c r="AG5" s="752"/>
      <c r="AH5" s="752"/>
      <c r="AI5" s="752"/>
      <c r="AJ5" s="752"/>
      <c r="AK5" s="752"/>
      <c r="AL5" s="739">
        <v>84.4</v>
      </c>
      <c r="AM5" s="721"/>
      <c r="AN5" s="721"/>
      <c r="AO5" s="740"/>
      <c r="AP5" s="715" t="s">
        <v>216</v>
      </c>
      <c r="AQ5" s="716"/>
      <c r="AR5" s="716"/>
      <c r="AS5" s="716"/>
      <c r="AT5" s="716"/>
      <c r="AU5" s="716"/>
      <c r="AV5" s="716"/>
      <c r="AW5" s="716"/>
      <c r="AX5" s="716"/>
      <c r="AY5" s="716"/>
      <c r="AZ5" s="716"/>
      <c r="BA5" s="716"/>
      <c r="BB5" s="716"/>
      <c r="BC5" s="716"/>
      <c r="BD5" s="716"/>
      <c r="BE5" s="716"/>
      <c r="BF5" s="717"/>
      <c r="BG5" s="657">
        <v>77448827</v>
      </c>
      <c r="BH5" s="658"/>
      <c r="BI5" s="658"/>
      <c r="BJ5" s="658"/>
      <c r="BK5" s="658"/>
      <c r="BL5" s="658"/>
      <c r="BM5" s="658"/>
      <c r="BN5" s="659"/>
      <c r="BO5" s="695">
        <v>89.9</v>
      </c>
      <c r="BP5" s="695"/>
      <c r="BQ5" s="695"/>
      <c r="BR5" s="695"/>
      <c r="BS5" s="696">
        <v>642555</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2">
      <c r="B6" s="654" t="s">
        <v>220</v>
      </c>
      <c r="C6" s="655"/>
      <c r="D6" s="655"/>
      <c r="E6" s="655"/>
      <c r="F6" s="655"/>
      <c r="G6" s="655"/>
      <c r="H6" s="655"/>
      <c r="I6" s="655"/>
      <c r="J6" s="655"/>
      <c r="K6" s="655"/>
      <c r="L6" s="655"/>
      <c r="M6" s="655"/>
      <c r="N6" s="655"/>
      <c r="O6" s="655"/>
      <c r="P6" s="655"/>
      <c r="Q6" s="656"/>
      <c r="R6" s="657">
        <v>843499</v>
      </c>
      <c r="S6" s="658"/>
      <c r="T6" s="658"/>
      <c r="U6" s="658"/>
      <c r="V6" s="658"/>
      <c r="W6" s="658"/>
      <c r="X6" s="658"/>
      <c r="Y6" s="659"/>
      <c r="Z6" s="695">
        <v>0.5</v>
      </c>
      <c r="AA6" s="695"/>
      <c r="AB6" s="695"/>
      <c r="AC6" s="695"/>
      <c r="AD6" s="696">
        <v>843499</v>
      </c>
      <c r="AE6" s="696"/>
      <c r="AF6" s="696"/>
      <c r="AG6" s="696"/>
      <c r="AH6" s="696"/>
      <c r="AI6" s="696"/>
      <c r="AJ6" s="696"/>
      <c r="AK6" s="696"/>
      <c r="AL6" s="660">
        <v>0.9</v>
      </c>
      <c r="AM6" s="661"/>
      <c r="AN6" s="661"/>
      <c r="AO6" s="697"/>
      <c r="AP6" s="654" t="s">
        <v>221</v>
      </c>
      <c r="AQ6" s="655"/>
      <c r="AR6" s="655"/>
      <c r="AS6" s="655"/>
      <c r="AT6" s="655"/>
      <c r="AU6" s="655"/>
      <c r="AV6" s="655"/>
      <c r="AW6" s="655"/>
      <c r="AX6" s="655"/>
      <c r="AY6" s="655"/>
      <c r="AZ6" s="655"/>
      <c r="BA6" s="655"/>
      <c r="BB6" s="655"/>
      <c r="BC6" s="655"/>
      <c r="BD6" s="655"/>
      <c r="BE6" s="655"/>
      <c r="BF6" s="656"/>
      <c r="BG6" s="657">
        <v>77448827</v>
      </c>
      <c r="BH6" s="658"/>
      <c r="BI6" s="658"/>
      <c r="BJ6" s="658"/>
      <c r="BK6" s="658"/>
      <c r="BL6" s="658"/>
      <c r="BM6" s="658"/>
      <c r="BN6" s="659"/>
      <c r="BO6" s="695">
        <v>89.9</v>
      </c>
      <c r="BP6" s="695"/>
      <c r="BQ6" s="695"/>
      <c r="BR6" s="695"/>
      <c r="BS6" s="696">
        <v>642555</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636007</v>
      </c>
      <c r="CS6" s="658"/>
      <c r="CT6" s="658"/>
      <c r="CU6" s="658"/>
      <c r="CV6" s="658"/>
      <c r="CW6" s="658"/>
      <c r="CX6" s="658"/>
      <c r="CY6" s="659"/>
      <c r="CZ6" s="739">
        <v>0.4</v>
      </c>
      <c r="DA6" s="721"/>
      <c r="DB6" s="721"/>
      <c r="DC6" s="741"/>
      <c r="DD6" s="663" t="s">
        <v>122</v>
      </c>
      <c r="DE6" s="658"/>
      <c r="DF6" s="658"/>
      <c r="DG6" s="658"/>
      <c r="DH6" s="658"/>
      <c r="DI6" s="658"/>
      <c r="DJ6" s="658"/>
      <c r="DK6" s="658"/>
      <c r="DL6" s="658"/>
      <c r="DM6" s="658"/>
      <c r="DN6" s="658"/>
      <c r="DO6" s="658"/>
      <c r="DP6" s="659"/>
      <c r="DQ6" s="663">
        <v>636007</v>
      </c>
      <c r="DR6" s="658"/>
      <c r="DS6" s="658"/>
      <c r="DT6" s="658"/>
      <c r="DU6" s="658"/>
      <c r="DV6" s="658"/>
      <c r="DW6" s="658"/>
      <c r="DX6" s="658"/>
      <c r="DY6" s="658"/>
      <c r="DZ6" s="658"/>
      <c r="EA6" s="658"/>
      <c r="EB6" s="658"/>
      <c r="EC6" s="694"/>
    </row>
    <row r="7" spans="2:143" ht="11.25" customHeight="1" x14ac:dyDescent="0.2">
      <c r="B7" s="654" t="s">
        <v>223</v>
      </c>
      <c r="C7" s="655"/>
      <c r="D7" s="655"/>
      <c r="E7" s="655"/>
      <c r="F7" s="655"/>
      <c r="G7" s="655"/>
      <c r="H7" s="655"/>
      <c r="I7" s="655"/>
      <c r="J7" s="655"/>
      <c r="K7" s="655"/>
      <c r="L7" s="655"/>
      <c r="M7" s="655"/>
      <c r="N7" s="655"/>
      <c r="O7" s="655"/>
      <c r="P7" s="655"/>
      <c r="Q7" s="656"/>
      <c r="R7" s="657">
        <v>27020</v>
      </c>
      <c r="S7" s="658"/>
      <c r="T7" s="658"/>
      <c r="U7" s="658"/>
      <c r="V7" s="658"/>
      <c r="W7" s="658"/>
      <c r="X7" s="658"/>
      <c r="Y7" s="659"/>
      <c r="Z7" s="695">
        <v>0</v>
      </c>
      <c r="AA7" s="695"/>
      <c r="AB7" s="695"/>
      <c r="AC7" s="695"/>
      <c r="AD7" s="696">
        <v>27020</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41040484</v>
      </c>
      <c r="BH7" s="658"/>
      <c r="BI7" s="658"/>
      <c r="BJ7" s="658"/>
      <c r="BK7" s="658"/>
      <c r="BL7" s="658"/>
      <c r="BM7" s="658"/>
      <c r="BN7" s="659"/>
      <c r="BO7" s="695">
        <v>47.7</v>
      </c>
      <c r="BP7" s="695"/>
      <c r="BQ7" s="695"/>
      <c r="BR7" s="695"/>
      <c r="BS7" s="696">
        <v>642555</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19704416</v>
      </c>
      <c r="CS7" s="658"/>
      <c r="CT7" s="658"/>
      <c r="CU7" s="658"/>
      <c r="CV7" s="658"/>
      <c r="CW7" s="658"/>
      <c r="CX7" s="658"/>
      <c r="CY7" s="659"/>
      <c r="CZ7" s="695">
        <v>11.6</v>
      </c>
      <c r="DA7" s="695"/>
      <c r="DB7" s="695"/>
      <c r="DC7" s="695"/>
      <c r="DD7" s="663">
        <v>189408</v>
      </c>
      <c r="DE7" s="658"/>
      <c r="DF7" s="658"/>
      <c r="DG7" s="658"/>
      <c r="DH7" s="658"/>
      <c r="DI7" s="658"/>
      <c r="DJ7" s="658"/>
      <c r="DK7" s="658"/>
      <c r="DL7" s="658"/>
      <c r="DM7" s="658"/>
      <c r="DN7" s="658"/>
      <c r="DO7" s="658"/>
      <c r="DP7" s="659"/>
      <c r="DQ7" s="663">
        <v>17684009</v>
      </c>
      <c r="DR7" s="658"/>
      <c r="DS7" s="658"/>
      <c r="DT7" s="658"/>
      <c r="DU7" s="658"/>
      <c r="DV7" s="658"/>
      <c r="DW7" s="658"/>
      <c r="DX7" s="658"/>
      <c r="DY7" s="658"/>
      <c r="DZ7" s="658"/>
      <c r="EA7" s="658"/>
      <c r="EB7" s="658"/>
      <c r="EC7" s="694"/>
    </row>
    <row r="8" spans="2:143" ht="11.25" customHeight="1" x14ac:dyDescent="0.2">
      <c r="B8" s="654" t="s">
        <v>226</v>
      </c>
      <c r="C8" s="655"/>
      <c r="D8" s="655"/>
      <c r="E8" s="655"/>
      <c r="F8" s="655"/>
      <c r="G8" s="655"/>
      <c r="H8" s="655"/>
      <c r="I8" s="655"/>
      <c r="J8" s="655"/>
      <c r="K8" s="655"/>
      <c r="L8" s="655"/>
      <c r="M8" s="655"/>
      <c r="N8" s="655"/>
      <c r="O8" s="655"/>
      <c r="P8" s="655"/>
      <c r="Q8" s="656"/>
      <c r="R8" s="657">
        <v>668065</v>
      </c>
      <c r="S8" s="658"/>
      <c r="T8" s="658"/>
      <c r="U8" s="658"/>
      <c r="V8" s="658"/>
      <c r="W8" s="658"/>
      <c r="X8" s="658"/>
      <c r="Y8" s="659"/>
      <c r="Z8" s="695">
        <v>0.4</v>
      </c>
      <c r="AA8" s="695"/>
      <c r="AB8" s="695"/>
      <c r="AC8" s="695"/>
      <c r="AD8" s="696">
        <v>668065</v>
      </c>
      <c r="AE8" s="696"/>
      <c r="AF8" s="696"/>
      <c r="AG8" s="696"/>
      <c r="AH8" s="696"/>
      <c r="AI8" s="696"/>
      <c r="AJ8" s="696"/>
      <c r="AK8" s="696"/>
      <c r="AL8" s="660">
        <v>0.7</v>
      </c>
      <c r="AM8" s="661"/>
      <c r="AN8" s="661"/>
      <c r="AO8" s="697"/>
      <c r="AP8" s="654" t="s">
        <v>227</v>
      </c>
      <c r="AQ8" s="655"/>
      <c r="AR8" s="655"/>
      <c r="AS8" s="655"/>
      <c r="AT8" s="655"/>
      <c r="AU8" s="655"/>
      <c r="AV8" s="655"/>
      <c r="AW8" s="655"/>
      <c r="AX8" s="655"/>
      <c r="AY8" s="655"/>
      <c r="AZ8" s="655"/>
      <c r="BA8" s="655"/>
      <c r="BB8" s="655"/>
      <c r="BC8" s="655"/>
      <c r="BD8" s="655"/>
      <c r="BE8" s="655"/>
      <c r="BF8" s="656"/>
      <c r="BG8" s="657">
        <v>818825</v>
      </c>
      <c r="BH8" s="658"/>
      <c r="BI8" s="658"/>
      <c r="BJ8" s="658"/>
      <c r="BK8" s="658"/>
      <c r="BL8" s="658"/>
      <c r="BM8" s="658"/>
      <c r="BN8" s="659"/>
      <c r="BO8" s="695">
        <v>1</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78486495</v>
      </c>
      <c r="CS8" s="658"/>
      <c r="CT8" s="658"/>
      <c r="CU8" s="658"/>
      <c r="CV8" s="658"/>
      <c r="CW8" s="658"/>
      <c r="CX8" s="658"/>
      <c r="CY8" s="659"/>
      <c r="CZ8" s="695">
        <v>46.4</v>
      </c>
      <c r="DA8" s="695"/>
      <c r="DB8" s="695"/>
      <c r="DC8" s="695"/>
      <c r="DD8" s="663">
        <v>803550</v>
      </c>
      <c r="DE8" s="658"/>
      <c r="DF8" s="658"/>
      <c r="DG8" s="658"/>
      <c r="DH8" s="658"/>
      <c r="DI8" s="658"/>
      <c r="DJ8" s="658"/>
      <c r="DK8" s="658"/>
      <c r="DL8" s="658"/>
      <c r="DM8" s="658"/>
      <c r="DN8" s="658"/>
      <c r="DO8" s="658"/>
      <c r="DP8" s="659"/>
      <c r="DQ8" s="663">
        <v>40852913</v>
      </c>
      <c r="DR8" s="658"/>
      <c r="DS8" s="658"/>
      <c r="DT8" s="658"/>
      <c r="DU8" s="658"/>
      <c r="DV8" s="658"/>
      <c r="DW8" s="658"/>
      <c r="DX8" s="658"/>
      <c r="DY8" s="658"/>
      <c r="DZ8" s="658"/>
      <c r="EA8" s="658"/>
      <c r="EB8" s="658"/>
      <c r="EC8" s="694"/>
    </row>
    <row r="9" spans="2:143" ht="11.25" customHeight="1" x14ac:dyDescent="0.2">
      <c r="B9" s="654" t="s">
        <v>229</v>
      </c>
      <c r="C9" s="655"/>
      <c r="D9" s="655"/>
      <c r="E9" s="655"/>
      <c r="F9" s="655"/>
      <c r="G9" s="655"/>
      <c r="H9" s="655"/>
      <c r="I9" s="655"/>
      <c r="J9" s="655"/>
      <c r="K9" s="655"/>
      <c r="L9" s="655"/>
      <c r="M9" s="655"/>
      <c r="N9" s="655"/>
      <c r="O9" s="655"/>
      <c r="P9" s="655"/>
      <c r="Q9" s="656"/>
      <c r="R9" s="657">
        <v>741964</v>
      </c>
      <c r="S9" s="658"/>
      <c r="T9" s="658"/>
      <c r="U9" s="658"/>
      <c r="V9" s="658"/>
      <c r="W9" s="658"/>
      <c r="X9" s="658"/>
      <c r="Y9" s="659"/>
      <c r="Z9" s="695">
        <v>0.4</v>
      </c>
      <c r="AA9" s="695"/>
      <c r="AB9" s="695"/>
      <c r="AC9" s="695"/>
      <c r="AD9" s="696">
        <v>741964</v>
      </c>
      <c r="AE9" s="696"/>
      <c r="AF9" s="696"/>
      <c r="AG9" s="696"/>
      <c r="AH9" s="696"/>
      <c r="AI9" s="696"/>
      <c r="AJ9" s="696"/>
      <c r="AK9" s="696"/>
      <c r="AL9" s="660">
        <v>0.8</v>
      </c>
      <c r="AM9" s="661"/>
      <c r="AN9" s="661"/>
      <c r="AO9" s="697"/>
      <c r="AP9" s="654" t="s">
        <v>230</v>
      </c>
      <c r="AQ9" s="655"/>
      <c r="AR9" s="655"/>
      <c r="AS9" s="655"/>
      <c r="AT9" s="655"/>
      <c r="AU9" s="655"/>
      <c r="AV9" s="655"/>
      <c r="AW9" s="655"/>
      <c r="AX9" s="655"/>
      <c r="AY9" s="655"/>
      <c r="AZ9" s="655"/>
      <c r="BA9" s="655"/>
      <c r="BB9" s="655"/>
      <c r="BC9" s="655"/>
      <c r="BD9" s="655"/>
      <c r="BE9" s="655"/>
      <c r="BF9" s="656"/>
      <c r="BG9" s="657">
        <v>35660385</v>
      </c>
      <c r="BH9" s="658"/>
      <c r="BI9" s="658"/>
      <c r="BJ9" s="658"/>
      <c r="BK9" s="658"/>
      <c r="BL9" s="658"/>
      <c r="BM9" s="658"/>
      <c r="BN9" s="659"/>
      <c r="BO9" s="695">
        <v>41.4</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17749079</v>
      </c>
      <c r="CS9" s="658"/>
      <c r="CT9" s="658"/>
      <c r="CU9" s="658"/>
      <c r="CV9" s="658"/>
      <c r="CW9" s="658"/>
      <c r="CX9" s="658"/>
      <c r="CY9" s="659"/>
      <c r="CZ9" s="695">
        <v>10.5</v>
      </c>
      <c r="DA9" s="695"/>
      <c r="DB9" s="695"/>
      <c r="DC9" s="695"/>
      <c r="DD9" s="663">
        <v>497059</v>
      </c>
      <c r="DE9" s="658"/>
      <c r="DF9" s="658"/>
      <c r="DG9" s="658"/>
      <c r="DH9" s="658"/>
      <c r="DI9" s="658"/>
      <c r="DJ9" s="658"/>
      <c r="DK9" s="658"/>
      <c r="DL9" s="658"/>
      <c r="DM9" s="658"/>
      <c r="DN9" s="658"/>
      <c r="DO9" s="658"/>
      <c r="DP9" s="659"/>
      <c r="DQ9" s="663">
        <v>12361820</v>
      </c>
      <c r="DR9" s="658"/>
      <c r="DS9" s="658"/>
      <c r="DT9" s="658"/>
      <c r="DU9" s="658"/>
      <c r="DV9" s="658"/>
      <c r="DW9" s="658"/>
      <c r="DX9" s="658"/>
      <c r="DY9" s="658"/>
      <c r="DZ9" s="658"/>
      <c r="EA9" s="658"/>
      <c r="EB9" s="658"/>
      <c r="EC9" s="694"/>
    </row>
    <row r="10" spans="2:143" ht="11.25" customHeight="1" x14ac:dyDescent="0.2">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1305893</v>
      </c>
      <c r="BH10" s="658"/>
      <c r="BI10" s="658"/>
      <c r="BJ10" s="658"/>
      <c r="BK10" s="658"/>
      <c r="BL10" s="658"/>
      <c r="BM10" s="658"/>
      <c r="BN10" s="659"/>
      <c r="BO10" s="695">
        <v>1.5</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399536</v>
      </c>
      <c r="CS10" s="658"/>
      <c r="CT10" s="658"/>
      <c r="CU10" s="658"/>
      <c r="CV10" s="658"/>
      <c r="CW10" s="658"/>
      <c r="CX10" s="658"/>
      <c r="CY10" s="659"/>
      <c r="CZ10" s="695">
        <v>0.2</v>
      </c>
      <c r="DA10" s="695"/>
      <c r="DB10" s="695"/>
      <c r="DC10" s="695"/>
      <c r="DD10" s="663" t="s">
        <v>122</v>
      </c>
      <c r="DE10" s="658"/>
      <c r="DF10" s="658"/>
      <c r="DG10" s="658"/>
      <c r="DH10" s="658"/>
      <c r="DI10" s="658"/>
      <c r="DJ10" s="658"/>
      <c r="DK10" s="658"/>
      <c r="DL10" s="658"/>
      <c r="DM10" s="658"/>
      <c r="DN10" s="658"/>
      <c r="DO10" s="658"/>
      <c r="DP10" s="659"/>
      <c r="DQ10" s="663">
        <v>113914</v>
      </c>
      <c r="DR10" s="658"/>
      <c r="DS10" s="658"/>
      <c r="DT10" s="658"/>
      <c r="DU10" s="658"/>
      <c r="DV10" s="658"/>
      <c r="DW10" s="658"/>
      <c r="DX10" s="658"/>
      <c r="DY10" s="658"/>
      <c r="DZ10" s="658"/>
      <c r="EA10" s="658"/>
      <c r="EB10" s="658"/>
      <c r="EC10" s="694"/>
    </row>
    <row r="11" spans="2:143" ht="11.25" customHeight="1" x14ac:dyDescent="0.2">
      <c r="B11" s="654" t="s">
        <v>235</v>
      </c>
      <c r="C11" s="655"/>
      <c r="D11" s="655"/>
      <c r="E11" s="655"/>
      <c r="F11" s="655"/>
      <c r="G11" s="655"/>
      <c r="H11" s="655"/>
      <c r="I11" s="655"/>
      <c r="J11" s="655"/>
      <c r="K11" s="655"/>
      <c r="L11" s="655"/>
      <c r="M11" s="655"/>
      <c r="N11" s="655"/>
      <c r="O11" s="655"/>
      <c r="P11" s="655"/>
      <c r="Q11" s="656"/>
      <c r="R11" s="657">
        <v>10032684</v>
      </c>
      <c r="S11" s="658"/>
      <c r="T11" s="658"/>
      <c r="U11" s="658"/>
      <c r="V11" s="658"/>
      <c r="W11" s="658"/>
      <c r="X11" s="658"/>
      <c r="Y11" s="659"/>
      <c r="Z11" s="660">
        <v>5.7</v>
      </c>
      <c r="AA11" s="661"/>
      <c r="AB11" s="661"/>
      <c r="AC11" s="662"/>
      <c r="AD11" s="663">
        <v>10032684</v>
      </c>
      <c r="AE11" s="658"/>
      <c r="AF11" s="658"/>
      <c r="AG11" s="658"/>
      <c r="AH11" s="658"/>
      <c r="AI11" s="658"/>
      <c r="AJ11" s="658"/>
      <c r="AK11" s="659"/>
      <c r="AL11" s="660">
        <v>10.6</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3255381</v>
      </c>
      <c r="BH11" s="658"/>
      <c r="BI11" s="658"/>
      <c r="BJ11" s="658"/>
      <c r="BK11" s="658"/>
      <c r="BL11" s="658"/>
      <c r="BM11" s="658"/>
      <c r="BN11" s="659"/>
      <c r="BO11" s="695">
        <v>3.8</v>
      </c>
      <c r="BP11" s="695"/>
      <c r="BQ11" s="695"/>
      <c r="BR11" s="695"/>
      <c r="BS11" s="696">
        <v>642555</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597328</v>
      </c>
      <c r="CS11" s="658"/>
      <c r="CT11" s="658"/>
      <c r="CU11" s="658"/>
      <c r="CV11" s="658"/>
      <c r="CW11" s="658"/>
      <c r="CX11" s="658"/>
      <c r="CY11" s="659"/>
      <c r="CZ11" s="695">
        <v>0.4</v>
      </c>
      <c r="DA11" s="695"/>
      <c r="DB11" s="695"/>
      <c r="DC11" s="695"/>
      <c r="DD11" s="663">
        <v>64528</v>
      </c>
      <c r="DE11" s="658"/>
      <c r="DF11" s="658"/>
      <c r="DG11" s="658"/>
      <c r="DH11" s="658"/>
      <c r="DI11" s="658"/>
      <c r="DJ11" s="658"/>
      <c r="DK11" s="658"/>
      <c r="DL11" s="658"/>
      <c r="DM11" s="658"/>
      <c r="DN11" s="658"/>
      <c r="DO11" s="658"/>
      <c r="DP11" s="659"/>
      <c r="DQ11" s="663">
        <v>512445</v>
      </c>
      <c r="DR11" s="658"/>
      <c r="DS11" s="658"/>
      <c r="DT11" s="658"/>
      <c r="DU11" s="658"/>
      <c r="DV11" s="658"/>
      <c r="DW11" s="658"/>
      <c r="DX11" s="658"/>
      <c r="DY11" s="658"/>
      <c r="DZ11" s="658"/>
      <c r="EA11" s="658"/>
      <c r="EB11" s="658"/>
      <c r="EC11" s="694"/>
    </row>
    <row r="12" spans="2:143" ht="11.25" customHeight="1" x14ac:dyDescent="0.2">
      <c r="B12" s="654" t="s">
        <v>238</v>
      </c>
      <c r="C12" s="655"/>
      <c r="D12" s="655"/>
      <c r="E12" s="655"/>
      <c r="F12" s="655"/>
      <c r="G12" s="655"/>
      <c r="H12" s="655"/>
      <c r="I12" s="655"/>
      <c r="J12" s="655"/>
      <c r="K12" s="655"/>
      <c r="L12" s="655"/>
      <c r="M12" s="655"/>
      <c r="N12" s="655"/>
      <c r="O12" s="655"/>
      <c r="P12" s="655"/>
      <c r="Q12" s="656"/>
      <c r="R12" s="657">
        <v>18282</v>
      </c>
      <c r="S12" s="658"/>
      <c r="T12" s="658"/>
      <c r="U12" s="658"/>
      <c r="V12" s="658"/>
      <c r="W12" s="658"/>
      <c r="X12" s="658"/>
      <c r="Y12" s="659"/>
      <c r="Z12" s="695">
        <v>0</v>
      </c>
      <c r="AA12" s="695"/>
      <c r="AB12" s="695"/>
      <c r="AC12" s="695"/>
      <c r="AD12" s="696">
        <v>18282</v>
      </c>
      <c r="AE12" s="696"/>
      <c r="AF12" s="696"/>
      <c r="AG12" s="696"/>
      <c r="AH12" s="696"/>
      <c r="AI12" s="696"/>
      <c r="AJ12" s="696"/>
      <c r="AK12" s="696"/>
      <c r="AL12" s="660">
        <v>0</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33091074</v>
      </c>
      <c r="BH12" s="658"/>
      <c r="BI12" s="658"/>
      <c r="BJ12" s="658"/>
      <c r="BK12" s="658"/>
      <c r="BL12" s="658"/>
      <c r="BM12" s="658"/>
      <c r="BN12" s="659"/>
      <c r="BO12" s="695">
        <v>38.4</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2163662</v>
      </c>
      <c r="CS12" s="658"/>
      <c r="CT12" s="658"/>
      <c r="CU12" s="658"/>
      <c r="CV12" s="658"/>
      <c r="CW12" s="658"/>
      <c r="CX12" s="658"/>
      <c r="CY12" s="659"/>
      <c r="CZ12" s="695">
        <v>1.3</v>
      </c>
      <c r="DA12" s="695"/>
      <c r="DB12" s="695"/>
      <c r="DC12" s="695"/>
      <c r="DD12" s="663">
        <v>11003</v>
      </c>
      <c r="DE12" s="658"/>
      <c r="DF12" s="658"/>
      <c r="DG12" s="658"/>
      <c r="DH12" s="658"/>
      <c r="DI12" s="658"/>
      <c r="DJ12" s="658"/>
      <c r="DK12" s="658"/>
      <c r="DL12" s="658"/>
      <c r="DM12" s="658"/>
      <c r="DN12" s="658"/>
      <c r="DO12" s="658"/>
      <c r="DP12" s="659"/>
      <c r="DQ12" s="663">
        <v>1299513</v>
      </c>
      <c r="DR12" s="658"/>
      <c r="DS12" s="658"/>
      <c r="DT12" s="658"/>
      <c r="DU12" s="658"/>
      <c r="DV12" s="658"/>
      <c r="DW12" s="658"/>
      <c r="DX12" s="658"/>
      <c r="DY12" s="658"/>
      <c r="DZ12" s="658"/>
      <c r="EA12" s="658"/>
      <c r="EB12" s="658"/>
      <c r="EC12" s="694"/>
    </row>
    <row r="13" spans="2:143" ht="11.25" customHeight="1" x14ac:dyDescent="0.2">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32977947</v>
      </c>
      <c r="BH13" s="658"/>
      <c r="BI13" s="658"/>
      <c r="BJ13" s="658"/>
      <c r="BK13" s="658"/>
      <c r="BL13" s="658"/>
      <c r="BM13" s="658"/>
      <c r="BN13" s="659"/>
      <c r="BO13" s="695">
        <v>38.299999999999997</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18028298</v>
      </c>
      <c r="CS13" s="658"/>
      <c r="CT13" s="658"/>
      <c r="CU13" s="658"/>
      <c r="CV13" s="658"/>
      <c r="CW13" s="658"/>
      <c r="CX13" s="658"/>
      <c r="CY13" s="659"/>
      <c r="CZ13" s="695">
        <v>10.6</v>
      </c>
      <c r="DA13" s="695"/>
      <c r="DB13" s="695"/>
      <c r="DC13" s="695"/>
      <c r="DD13" s="663">
        <v>6435532</v>
      </c>
      <c r="DE13" s="658"/>
      <c r="DF13" s="658"/>
      <c r="DG13" s="658"/>
      <c r="DH13" s="658"/>
      <c r="DI13" s="658"/>
      <c r="DJ13" s="658"/>
      <c r="DK13" s="658"/>
      <c r="DL13" s="658"/>
      <c r="DM13" s="658"/>
      <c r="DN13" s="658"/>
      <c r="DO13" s="658"/>
      <c r="DP13" s="659"/>
      <c r="DQ13" s="663">
        <v>12320011</v>
      </c>
      <c r="DR13" s="658"/>
      <c r="DS13" s="658"/>
      <c r="DT13" s="658"/>
      <c r="DU13" s="658"/>
      <c r="DV13" s="658"/>
      <c r="DW13" s="658"/>
      <c r="DX13" s="658"/>
      <c r="DY13" s="658"/>
      <c r="DZ13" s="658"/>
      <c r="EA13" s="658"/>
      <c r="EB13" s="658"/>
      <c r="EC13" s="694"/>
    </row>
    <row r="14" spans="2:143" ht="11.25" customHeight="1" x14ac:dyDescent="0.2">
      <c r="B14" s="654" t="s">
        <v>244</v>
      </c>
      <c r="C14" s="655"/>
      <c r="D14" s="655"/>
      <c r="E14" s="655"/>
      <c r="F14" s="655"/>
      <c r="G14" s="655"/>
      <c r="H14" s="655"/>
      <c r="I14" s="655"/>
      <c r="J14" s="655"/>
      <c r="K14" s="655"/>
      <c r="L14" s="655"/>
      <c r="M14" s="655"/>
      <c r="N14" s="655"/>
      <c r="O14" s="655"/>
      <c r="P14" s="655"/>
      <c r="Q14" s="656"/>
      <c r="R14" s="657">
        <v>6748</v>
      </c>
      <c r="S14" s="658"/>
      <c r="T14" s="658"/>
      <c r="U14" s="658"/>
      <c r="V14" s="658"/>
      <c r="W14" s="658"/>
      <c r="X14" s="658"/>
      <c r="Y14" s="659"/>
      <c r="Z14" s="695">
        <v>0</v>
      </c>
      <c r="AA14" s="695"/>
      <c r="AB14" s="695"/>
      <c r="AC14" s="695"/>
      <c r="AD14" s="696">
        <v>6748</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603527</v>
      </c>
      <c r="BH14" s="658"/>
      <c r="BI14" s="658"/>
      <c r="BJ14" s="658"/>
      <c r="BK14" s="658"/>
      <c r="BL14" s="658"/>
      <c r="BM14" s="658"/>
      <c r="BN14" s="659"/>
      <c r="BO14" s="695">
        <v>0.7</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5622363</v>
      </c>
      <c r="CS14" s="658"/>
      <c r="CT14" s="658"/>
      <c r="CU14" s="658"/>
      <c r="CV14" s="658"/>
      <c r="CW14" s="658"/>
      <c r="CX14" s="658"/>
      <c r="CY14" s="659"/>
      <c r="CZ14" s="695">
        <v>3.3</v>
      </c>
      <c r="DA14" s="695"/>
      <c r="DB14" s="695"/>
      <c r="DC14" s="695"/>
      <c r="DD14" s="663">
        <v>487198</v>
      </c>
      <c r="DE14" s="658"/>
      <c r="DF14" s="658"/>
      <c r="DG14" s="658"/>
      <c r="DH14" s="658"/>
      <c r="DI14" s="658"/>
      <c r="DJ14" s="658"/>
      <c r="DK14" s="658"/>
      <c r="DL14" s="658"/>
      <c r="DM14" s="658"/>
      <c r="DN14" s="658"/>
      <c r="DO14" s="658"/>
      <c r="DP14" s="659"/>
      <c r="DQ14" s="663">
        <v>5119351</v>
      </c>
      <c r="DR14" s="658"/>
      <c r="DS14" s="658"/>
      <c r="DT14" s="658"/>
      <c r="DU14" s="658"/>
      <c r="DV14" s="658"/>
      <c r="DW14" s="658"/>
      <c r="DX14" s="658"/>
      <c r="DY14" s="658"/>
      <c r="DZ14" s="658"/>
      <c r="EA14" s="658"/>
      <c r="EB14" s="658"/>
      <c r="EC14" s="694"/>
    </row>
    <row r="15" spans="2:143" ht="11.25" customHeight="1" x14ac:dyDescent="0.2">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2713176</v>
      </c>
      <c r="BH15" s="658"/>
      <c r="BI15" s="658"/>
      <c r="BJ15" s="658"/>
      <c r="BK15" s="658"/>
      <c r="BL15" s="658"/>
      <c r="BM15" s="658"/>
      <c r="BN15" s="659"/>
      <c r="BO15" s="695">
        <v>3.2</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16246705</v>
      </c>
      <c r="CS15" s="658"/>
      <c r="CT15" s="658"/>
      <c r="CU15" s="658"/>
      <c r="CV15" s="658"/>
      <c r="CW15" s="658"/>
      <c r="CX15" s="658"/>
      <c r="CY15" s="659"/>
      <c r="CZ15" s="695">
        <v>9.6</v>
      </c>
      <c r="DA15" s="695"/>
      <c r="DB15" s="695"/>
      <c r="DC15" s="695"/>
      <c r="DD15" s="663">
        <v>3466169</v>
      </c>
      <c r="DE15" s="658"/>
      <c r="DF15" s="658"/>
      <c r="DG15" s="658"/>
      <c r="DH15" s="658"/>
      <c r="DI15" s="658"/>
      <c r="DJ15" s="658"/>
      <c r="DK15" s="658"/>
      <c r="DL15" s="658"/>
      <c r="DM15" s="658"/>
      <c r="DN15" s="658"/>
      <c r="DO15" s="658"/>
      <c r="DP15" s="659"/>
      <c r="DQ15" s="663">
        <v>11163834</v>
      </c>
      <c r="DR15" s="658"/>
      <c r="DS15" s="658"/>
      <c r="DT15" s="658"/>
      <c r="DU15" s="658"/>
      <c r="DV15" s="658"/>
      <c r="DW15" s="658"/>
      <c r="DX15" s="658"/>
      <c r="DY15" s="658"/>
      <c r="DZ15" s="658"/>
      <c r="EA15" s="658"/>
      <c r="EB15" s="658"/>
      <c r="EC15" s="694"/>
    </row>
    <row r="16" spans="2:143" ht="11.25" customHeight="1" x14ac:dyDescent="0.2">
      <c r="B16" s="654" t="s">
        <v>250</v>
      </c>
      <c r="C16" s="655"/>
      <c r="D16" s="655"/>
      <c r="E16" s="655"/>
      <c r="F16" s="655"/>
      <c r="G16" s="655"/>
      <c r="H16" s="655"/>
      <c r="I16" s="655"/>
      <c r="J16" s="655"/>
      <c r="K16" s="655"/>
      <c r="L16" s="655"/>
      <c r="M16" s="655"/>
      <c r="N16" s="655"/>
      <c r="O16" s="655"/>
      <c r="P16" s="655"/>
      <c r="Q16" s="656"/>
      <c r="R16" s="657">
        <v>209418</v>
      </c>
      <c r="S16" s="658"/>
      <c r="T16" s="658"/>
      <c r="U16" s="658"/>
      <c r="V16" s="658"/>
      <c r="W16" s="658"/>
      <c r="X16" s="658"/>
      <c r="Y16" s="659"/>
      <c r="Z16" s="695">
        <v>0.1</v>
      </c>
      <c r="AA16" s="695"/>
      <c r="AB16" s="695"/>
      <c r="AC16" s="695"/>
      <c r="AD16" s="696">
        <v>209418</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2">
      <c r="B17" s="654" t="s">
        <v>253</v>
      </c>
      <c r="C17" s="655"/>
      <c r="D17" s="655"/>
      <c r="E17" s="655"/>
      <c r="F17" s="655"/>
      <c r="G17" s="655"/>
      <c r="H17" s="655"/>
      <c r="I17" s="655"/>
      <c r="J17" s="655"/>
      <c r="K17" s="655"/>
      <c r="L17" s="655"/>
      <c r="M17" s="655"/>
      <c r="N17" s="655"/>
      <c r="O17" s="655"/>
      <c r="P17" s="655"/>
      <c r="Q17" s="656"/>
      <c r="R17" s="657">
        <v>1040677</v>
      </c>
      <c r="S17" s="658"/>
      <c r="T17" s="658"/>
      <c r="U17" s="658"/>
      <c r="V17" s="658"/>
      <c r="W17" s="658"/>
      <c r="X17" s="658"/>
      <c r="Y17" s="659"/>
      <c r="Z17" s="695">
        <v>0.6</v>
      </c>
      <c r="AA17" s="695"/>
      <c r="AB17" s="695"/>
      <c r="AC17" s="695"/>
      <c r="AD17" s="696">
        <v>1040677</v>
      </c>
      <c r="AE17" s="696"/>
      <c r="AF17" s="696"/>
      <c r="AG17" s="696"/>
      <c r="AH17" s="696"/>
      <c r="AI17" s="696"/>
      <c r="AJ17" s="696"/>
      <c r="AK17" s="696"/>
      <c r="AL17" s="660">
        <v>1.1000000000000001</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v>566</v>
      </c>
      <c r="BH17" s="658"/>
      <c r="BI17" s="658"/>
      <c r="BJ17" s="658"/>
      <c r="BK17" s="658"/>
      <c r="BL17" s="658"/>
      <c r="BM17" s="658"/>
      <c r="BN17" s="659"/>
      <c r="BO17" s="695">
        <v>0</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9649967</v>
      </c>
      <c r="CS17" s="658"/>
      <c r="CT17" s="658"/>
      <c r="CU17" s="658"/>
      <c r="CV17" s="658"/>
      <c r="CW17" s="658"/>
      <c r="CX17" s="658"/>
      <c r="CY17" s="659"/>
      <c r="CZ17" s="695">
        <v>5.7</v>
      </c>
      <c r="DA17" s="695"/>
      <c r="DB17" s="695"/>
      <c r="DC17" s="695"/>
      <c r="DD17" s="663" t="s">
        <v>122</v>
      </c>
      <c r="DE17" s="658"/>
      <c r="DF17" s="658"/>
      <c r="DG17" s="658"/>
      <c r="DH17" s="658"/>
      <c r="DI17" s="658"/>
      <c r="DJ17" s="658"/>
      <c r="DK17" s="658"/>
      <c r="DL17" s="658"/>
      <c r="DM17" s="658"/>
      <c r="DN17" s="658"/>
      <c r="DO17" s="658"/>
      <c r="DP17" s="659"/>
      <c r="DQ17" s="663">
        <v>9649967</v>
      </c>
      <c r="DR17" s="658"/>
      <c r="DS17" s="658"/>
      <c r="DT17" s="658"/>
      <c r="DU17" s="658"/>
      <c r="DV17" s="658"/>
      <c r="DW17" s="658"/>
      <c r="DX17" s="658"/>
      <c r="DY17" s="658"/>
      <c r="DZ17" s="658"/>
      <c r="EA17" s="658"/>
      <c r="EB17" s="658"/>
      <c r="EC17" s="694"/>
    </row>
    <row r="18" spans="2:133" ht="11.25" customHeight="1" x14ac:dyDescent="0.2">
      <c r="B18" s="654" t="s">
        <v>256</v>
      </c>
      <c r="C18" s="655"/>
      <c r="D18" s="655"/>
      <c r="E18" s="655"/>
      <c r="F18" s="655"/>
      <c r="G18" s="655"/>
      <c r="H18" s="655"/>
      <c r="I18" s="655"/>
      <c r="J18" s="655"/>
      <c r="K18" s="655"/>
      <c r="L18" s="655"/>
      <c r="M18" s="655"/>
      <c r="N18" s="655"/>
      <c r="O18" s="655"/>
      <c r="P18" s="655"/>
      <c r="Q18" s="656"/>
      <c r="R18" s="657">
        <v>522986</v>
      </c>
      <c r="S18" s="658"/>
      <c r="T18" s="658"/>
      <c r="U18" s="658"/>
      <c r="V18" s="658"/>
      <c r="W18" s="658"/>
      <c r="X18" s="658"/>
      <c r="Y18" s="659"/>
      <c r="Z18" s="695">
        <v>0.3</v>
      </c>
      <c r="AA18" s="695"/>
      <c r="AB18" s="695"/>
      <c r="AC18" s="695"/>
      <c r="AD18" s="696">
        <v>522986</v>
      </c>
      <c r="AE18" s="696"/>
      <c r="AF18" s="696"/>
      <c r="AG18" s="696"/>
      <c r="AH18" s="696"/>
      <c r="AI18" s="696"/>
      <c r="AJ18" s="696"/>
      <c r="AK18" s="696"/>
      <c r="AL18" s="660">
        <v>0.6</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2">
      <c r="B19" s="654" t="s">
        <v>259</v>
      </c>
      <c r="C19" s="655"/>
      <c r="D19" s="655"/>
      <c r="E19" s="655"/>
      <c r="F19" s="655"/>
      <c r="G19" s="655"/>
      <c r="H19" s="655"/>
      <c r="I19" s="655"/>
      <c r="J19" s="655"/>
      <c r="K19" s="655"/>
      <c r="L19" s="655"/>
      <c r="M19" s="655"/>
      <c r="N19" s="655"/>
      <c r="O19" s="655"/>
      <c r="P19" s="655"/>
      <c r="Q19" s="656"/>
      <c r="R19" s="657">
        <v>511709</v>
      </c>
      <c r="S19" s="658"/>
      <c r="T19" s="658"/>
      <c r="U19" s="658"/>
      <c r="V19" s="658"/>
      <c r="W19" s="658"/>
      <c r="X19" s="658"/>
      <c r="Y19" s="659"/>
      <c r="Z19" s="695">
        <v>0.3</v>
      </c>
      <c r="AA19" s="695"/>
      <c r="AB19" s="695"/>
      <c r="AC19" s="695"/>
      <c r="AD19" s="696">
        <v>511709</v>
      </c>
      <c r="AE19" s="696"/>
      <c r="AF19" s="696"/>
      <c r="AG19" s="696"/>
      <c r="AH19" s="696"/>
      <c r="AI19" s="696"/>
      <c r="AJ19" s="696"/>
      <c r="AK19" s="696"/>
      <c r="AL19" s="660">
        <v>0.5</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8674427</v>
      </c>
      <c r="BH19" s="658"/>
      <c r="BI19" s="658"/>
      <c r="BJ19" s="658"/>
      <c r="BK19" s="658"/>
      <c r="BL19" s="658"/>
      <c r="BM19" s="658"/>
      <c r="BN19" s="659"/>
      <c r="BO19" s="695">
        <v>10.1</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2">
      <c r="B20" s="724" t="s">
        <v>262</v>
      </c>
      <c r="C20" s="725"/>
      <c r="D20" s="725"/>
      <c r="E20" s="725"/>
      <c r="F20" s="725"/>
      <c r="G20" s="725"/>
      <c r="H20" s="725"/>
      <c r="I20" s="725"/>
      <c r="J20" s="725"/>
      <c r="K20" s="725"/>
      <c r="L20" s="725"/>
      <c r="M20" s="725"/>
      <c r="N20" s="725"/>
      <c r="O20" s="725"/>
      <c r="P20" s="725"/>
      <c r="Q20" s="726"/>
      <c r="R20" s="657">
        <v>11277</v>
      </c>
      <c r="S20" s="658"/>
      <c r="T20" s="658"/>
      <c r="U20" s="658"/>
      <c r="V20" s="658"/>
      <c r="W20" s="658"/>
      <c r="X20" s="658"/>
      <c r="Y20" s="659"/>
      <c r="Z20" s="695">
        <v>0</v>
      </c>
      <c r="AA20" s="695"/>
      <c r="AB20" s="695"/>
      <c r="AC20" s="695"/>
      <c r="AD20" s="696">
        <v>11277</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8674427</v>
      </c>
      <c r="BH20" s="658"/>
      <c r="BI20" s="658"/>
      <c r="BJ20" s="658"/>
      <c r="BK20" s="658"/>
      <c r="BL20" s="658"/>
      <c r="BM20" s="658"/>
      <c r="BN20" s="659"/>
      <c r="BO20" s="695">
        <v>10.1</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169283856</v>
      </c>
      <c r="CS20" s="658"/>
      <c r="CT20" s="658"/>
      <c r="CU20" s="658"/>
      <c r="CV20" s="658"/>
      <c r="CW20" s="658"/>
      <c r="CX20" s="658"/>
      <c r="CY20" s="659"/>
      <c r="CZ20" s="695">
        <v>100</v>
      </c>
      <c r="DA20" s="695"/>
      <c r="DB20" s="695"/>
      <c r="DC20" s="695"/>
      <c r="DD20" s="663">
        <v>11954447</v>
      </c>
      <c r="DE20" s="658"/>
      <c r="DF20" s="658"/>
      <c r="DG20" s="658"/>
      <c r="DH20" s="658"/>
      <c r="DI20" s="658"/>
      <c r="DJ20" s="658"/>
      <c r="DK20" s="658"/>
      <c r="DL20" s="658"/>
      <c r="DM20" s="658"/>
      <c r="DN20" s="658"/>
      <c r="DO20" s="658"/>
      <c r="DP20" s="659"/>
      <c r="DQ20" s="663">
        <v>111713784</v>
      </c>
      <c r="DR20" s="658"/>
      <c r="DS20" s="658"/>
      <c r="DT20" s="658"/>
      <c r="DU20" s="658"/>
      <c r="DV20" s="658"/>
      <c r="DW20" s="658"/>
      <c r="DX20" s="658"/>
      <c r="DY20" s="658"/>
      <c r="DZ20" s="658"/>
      <c r="EA20" s="658"/>
      <c r="EB20" s="658"/>
      <c r="EC20" s="694"/>
    </row>
    <row r="21" spans="2:133" ht="11.25" customHeight="1" x14ac:dyDescent="0.2">
      <c r="B21" s="654" t="s">
        <v>265</v>
      </c>
      <c r="C21" s="655"/>
      <c r="D21" s="655"/>
      <c r="E21" s="655"/>
      <c r="F21" s="655"/>
      <c r="G21" s="655"/>
      <c r="H21" s="655"/>
      <c r="I21" s="655"/>
      <c r="J21" s="655"/>
      <c r="K21" s="655"/>
      <c r="L21" s="655"/>
      <c r="M21" s="655"/>
      <c r="N21" s="655"/>
      <c r="O21" s="655"/>
      <c r="P21" s="655"/>
      <c r="Q21" s="656"/>
      <c r="R21" s="657">
        <v>57770</v>
      </c>
      <c r="S21" s="658"/>
      <c r="T21" s="658"/>
      <c r="U21" s="658"/>
      <c r="V21" s="658"/>
      <c r="W21" s="658"/>
      <c r="X21" s="658"/>
      <c r="Y21" s="659"/>
      <c r="Z21" s="695">
        <v>0</v>
      </c>
      <c r="AA21" s="695"/>
      <c r="AB21" s="695"/>
      <c r="AC21" s="695"/>
      <c r="AD21" s="696" t="s">
        <v>122</v>
      </c>
      <c r="AE21" s="696"/>
      <c r="AF21" s="696"/>
      <c r="AG21" s="696"/>
      <c r="AH21" s="696"/>
      <c r="AI21" s="696"/>
      <c r="AJ21" s="696"/>
      <c r="AK21" s="696"/>
      <c r="AL21" s="660" t="s">
        <v>122</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9387</v>
      </c>
      <c r="BH21" s="658"/>
      <c r="BI21" s="658"/>
      <c r="BJ21" s="658"/>
      <c r="BK21" s="658"/>
      <c r="BL21" s="658"/>
      <c r="BM21" s="658"/>
      <c r="BN21" s="659"/>
      <c r="BO21" s="695">
        <v>0</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267</v>
      </c>
      <c r="C22" s="655"/>
      <c r="D22" s="655"/>
      <c r="E22" s="655"/>
      <c r="F22" s="655"/>
      <c r="G22" s="655"/>
      <c r="H22" s="655"/>
      <c r="I22" s="655"/>
      <c r="J22" s="655"/>
      <c r="K22" s="655"/>
      <c r="L22" s="655"/>
      <c r="M22" s="655"/>
      <c r="N22" s="655"/>
      <c r="O22" s="655"/>
      <c r="P22" s="655"/>
      <c r="Q22" s="656"/>
      <c r="R22" s="657" t="s">
        <v>122</v>
      </c>
      <c r="S22" s="658"/>
      <c r="T22" s="658"/>
      <c r="U22" s="658"/>
      <c r="V22" s="658"/>
      <c r="W22" s="658"/>
      <c r="X22" s="658"/>
      <c r="Y22" s="659"/>
      <c r="Z22" s="695" t="s">
        <v>122</v>
      </c>
      <c r="AA22" s="695"/>
      <c r="AB22" s="695"/>
      <c r="AC22" s="695"/>
      <c r="AD22" s="696" t="s">
        <v>122</v>
      </c>
      <c r="AE22" s="696"/>
      <c r="AF22" s="696"/>
      <c r="AG22" s="696"/>
      <c r="AH22" s="696"/>
      <c r="AI22" s="696"/>
      <c r="AJ22" s="696"/>
      <c r="AK22" s="696"/>
      <c r="AL22" s="660" t="s">
        <v>122</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v>2514153</v>
      </c>
      <c r="BH22" s="658"/>
      <c r="BI22" s="658"/>
      <c r="BJ22" s="658"/>
      <c r="BK22" s="658"/>
      <c r="BL22" s="658"/>
      <c r="BM22" s="658"/>
      <c r="BN22" s="659"/>
      <c r="BO22" s="695">
        <v>2.9</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270</v>
      </c>
      <c r="C23" s="655"/>
      <c r="D23" s="655"/>
      <c r="E23" s="655"/>
      <c r="F23" s="655"/>
      <c r="G23" s="655"/>
      <c r="H23" s="655"/>
      <c r="I23" s="655"/>
      <c r="J23" s="655"/>
      <c r="K23" s="655"/>
      <c r="L23" s="655"/>
      <c r="M23" s="655"/>
      <c r="N23" s="655"/>
      <c r="O23" s="655"/>
      <c r="P23" s="655"/>
      <c r="Q23" s="656"/>
      <c r="R23" s="657">
        <v>57770</v>
      </c>
      <c r="S23" s="658"/>
      <c r="T23" s="658"/>
      <c r="U23" s="658"/>
      <c r="V23" s="658"/>
      <c r="W23" s="658"/>
      <c r="X23" s="658"/>
      <c r="Y23" s="659"/>
      <c r="Z23" s="695">
        <v>0</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v>6150887</v>
      </c>
      <c r="BH23" s="658"/>
      <c r="BI23" s="658"/>
      <c r="BJ23" s="658"/>
      <c r="BK23" s="658"/>
      <c r="BL23" s="658"/>
      <c r="BM23" s="658"/>
      <c r="BN23" s="659"/>
      <c r="BO23" s="695">
        <v>7.1</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2">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91791307</v>
      </c>
      <c r="CS24" s="713"/>
      <c r="CT24" s="713"/>
      <c r="CU24" s="713"/>
      <c r="CV24" s="713"/>
      <c r="CW24" s="713"/>
      <c r="CX24" s="713"/>
      <c r="CY24" s="738"/>
      <c r="CZ24" s="739">
        <v>54.2</v>
      </c>
      <c r="DA24" s="721"/>
      <c r="DB24" s="721"/>
      <c r="DC24" s="741"/>
      <c r="DD24" s="737">
        <v>57090147</v>
      </c>
      <c r="DE24" s="713"/>
      <c r="DF24" s="713"/>
      <c r="DG24" s="713"/>
      <c r="DH24" s="713"/>
      <c r="DI24" s="713"/>
      <c r="DJ24" s="713"/>
      <c r="DK24" s="738"/>
      <c r="DL24" s="737">
        <v>51706781</v>
      </c>
      <c r="DM24" s="713"/>
      <c r="DN24" s="713"/>
      <c r="DO24" s="713"/>
      <c r="DP24" s="713"/>
      <c r="DQ24" s="713"/>
      <c r="DR24" s="713"/>
      <c r="DS24" s="713"/>
      <c r="DT24" s="713"/>
      <c r="DU24" s="713"/>
      <c r="DV24" s="738"/>
      <c r="DW24" s="739">
        <v>54.6</v>
      </c>
      <c r="DX24" s="721"/>
      <c r="DY24" s="721"/>
      <c r="DZ24" s="721"/>
      <c r="EA24" s="721"/>
      <c r="EB24" s="721"/>
      <c r="EC24" s="740"/>
    </row>
    <row r="25" spans="2:133" ht="11.25" customHeight="1" x14ac:dyDescent="0.2">
      <c r="B25" s="654" t="s">
        <v>280</v>
      </c>
      <c r="C25" s="655"/>
      <c r="D25" s="655"/>
      <c r="E25" s="655"/>
      <c r="F25" s="655"/>
      <c r="G25" s="655"/>
      <c r="H25" s="655"/>
      <c r="I25" s="655"/>
      <c r="J25" s="655"/>
      <c r="K25" s="655"/>
      <c r="L25" s="655"/>
      <c r="M25" s="655"/>
      <c r="N25" s="655"/>
      <c r="O25" s="655"/>
      <c r="P25" s="655"/>
      <c r="Q25" s="656"/>
      <c r="R25" s="657">
        <v>100292367</v>
      </c>
      <c r="S25" s="658"/>
      <c r="T25" s="658"/>
      <c r="U25" s="658"/>
      <c r="V25" s="658"/>
      <c r="W25" s="658"/>
      <c r="X25" s="658"/>
      <c r="Y25" s="659"/>
      <c r="Z25" s="695">
        <v>57.2</v>
      </c>
      <c r="AA25" s="695"/>
      <c r="AB25" s="695"/>
      <c r="AC25" s="695"/>
      <c r="AD25" s="696">
        <v>94083710</v>
      </c>
      <c r="AE25" s="696"/>
      <c r="AF25" s="696"/>
      <c r="AG25" s="696"/>
      <c r="AH25" s="696"/>
      <c r="AI25" s="696"/>
      <c r="AJ25" s="696"/>
      <c r="AK25" s="696"/>
      <c r="AL25" s="660">
        <v>99.3</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28008682</v>
      </c>
      <c r="CS25" s="670"/>
      <c r="CT25" s="670"/>
      <c r="CU25" s="670"/>
      <c r="CV25" s="670"/>
      <c r="CW25" s="670"/>
      <c r="CX25" s="670"/>
      <c r="CY25" s="671"/>
      <c r="CZ25" s="660">
        <v>16.5</v>
      </c>
      <c r="DA25" s="672"/>
      <c r="DB25" s="672"/>
      <c r="DC25" s="673"/>
      <c r="DD25" s="663">
        <v>26575591</v>
      </c>
      <c r="DE25" s="670"/>
      <c r="DF25" s="670"/>
      <c r="DG25" s="670"/>
      <c r="DH25" s="670"/>
      <c r="DI25" s="670"/>
      <c r="DJ25" s="670"/>
      <c r="DK25" s="671"/>
      <c r="DL25" s="663">
        <v>25886546</v>
      </c>
      <c r="DM25" s="670"/>
      <c r="DN25" s="670"/>
      <c r="DO25" s="670"/>
      <c r="DP25" s="670"/>
      <c r="DQ25" s="670"/>
      <c r="DR25" s="670"/>
      <c r="DS25" s="670"/>
      <c r="DT25" s="670"/>
      <c r="DU25" s="670"/>
      <c r="DV25" s="671"/>
      <c r="DW25" s="660">
        <v>27.3</v>
      </c>
      <c r="DX25" s="672"/>
      <c r="DY25" s="672"/>
      <c r="DZ25" s="672"/>
      <c r="EA25" s="672"/>
      <c r="EB25" s="672"/>
      <c r="EC25" s="684"/>
    </row>
    <row r="26" spans="2:133" ht="11.25" customHeight="1" x14ac:dyDescent="0.2">
      <c r="B26" s="654" t="s">
        <v>283</v>
      </c>
      <c r="C26" s="655"/>
      <c r="D26" s="655"/>
      <c r="E26" s="655"/>
      <c r="F26" s="655"/>
      <c r="G26" s="655"/>
      <c r="H26" s="655"/>
      <c r="I26" s="655"/>
      <c r="J26" s="655"/>
      <c r="K26" s="655"/>
      <c r="L26" s="655"/>
      <c r="M26" s="655"/>
      <c r="N26" s="655"/>
      <c r="O26" s="655"/>
      <c r="P26" s="655"/>
      <c r="Q26" s="656"/>
      <c r="R26" s="657">
        <v>43707</v>
      </c>
      <c r="S26" s="658"/>
      <c r="T26" s="658"/>
      <c r="U26" s="658"/>
      <c r="V26" s="658"/>
      <c r="W26" s="658"/>
      <c r="X26" s="658"/>
      <c r="Y26" s="659"/>
      <c r="Z26" s="695">
        <v>0</v>
      </c>
      <c r="AA26" s="695"/>
      <c r="AB26" s="695"/>
      <c r="AC26" s="695"/>
      <c r="AD26" s="696">
        <v>43707</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19038918</v>
      </c>
      <c r="CS26" s="658"/>
      <c r="CT26" s="658"/>
      <c r="CU26" s="658"/>
      <c r="CV26" s="658"/>
      <c r="CW26" s="658"/>
      <c r="CX26" s="658"/>
      <c r="CY26" s="659"/>
      <c r="CZ26" s="660">
        <v>11.2</v>
      </c>
      <c r="DA26" s="672"/>
      <c r="DB26" s="672"/>
      <c r="DC26" s="673"/>
      <c r="DD26" s="663">
        <v>18004876</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2">
      <c r="B27" s="654" t="s">
        <v>286</v>
      </c>
      <c r="C27" s="655"/>
      <c r="D27" s="655"/>
      <c r="E27" s="655"/>
      <c r="F27" s="655"/>
      <c r="G27" s="655"/>
      <c r="H27" s="655"/>
      <c r="I27" s="655"/>
      <c r="J27" s="655"/>
      <c r="K27" s="655"/>
      <c r="L27" s="655"/>
      <c r="M27" s="655"/>
      <c r="N27" s="655"/>
      <c r="O27" s="655"/>
      <c r="P27" s="655"/>
      <c r="Q27" s="656"/>
      <c r="R27" s="657">
        <v>1416107</v>
      </c>
      <c r="S27" s="658"/>
      <c r="T27" s="658"/>
      <c r="U27" s="658"/>
      <c r="V27" s="658"/>
      <c r="W27" s="658"/>
      <c r="X27" s="658"/>
      <c r="Y27" s="659"/>
      <c r="Z27" s="695">
        <v>0.8</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86123254</v>
      </c>
      <c r="BH27" s="658"/>
      <c r="BI27" s="658"/>
      <c r="BJ27" s="658"/>
      <c r="BK27" s="658"/>
      <c r="BL27" s="658"/>
      <c r="BM27" s="658"/>
      <c r="BN27" s="659"/>
      <c r="BO27" s="695">
        <v>100</v>
      </c>
      <c r="BP27" s="695"/>
      <c r="BQ27" s="695"/>
      <c r="BR27" s="695"/>
      <c r="BS27" s="696">
        <v>642555</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54133216</v>
      </c>
      <c r="CS27" s="670"/>
      <c r="CT27" s="670"/>
      <c r="CU27" s="670"/>
      <c r="CV27" s="670"/>
      <c r="CW27" s="670"/>
      <c r="CX27" s="670"/>
      <c r="CY27" s="671"/>
      <c r="CZ27" s="660">
        <v>32</v>
      </c>
      <c r="DA27" s="672"/>
      <c r="DB27" s="672"/>
      <c r="DC27" s="673"/>
      <c r="DD27" s="663">
        <v>20865147</v>
      </c>
      <c r="DE27" s="670"/>
      <c r="DF27" s="670"/>
      <c r="DG27" s="670"/>
      <c r="DH27" s="670"/>
      <c r="DI27" s="670"/>
      <c r="DJ27" s="670"/>
      <c r="DK27" s="671"/>
      <c r="DL27" s="663">
        <v>16194156</v>
      </c>
      <c r="DM27" s="670"/>
      <c r="DN27" s="670"/>
      <c r="DO27" s="670"/>
      <c r="DP27" s="670"/>
      <c r="DQ27" s="670"/>
      <c r="DR27" s="670"/>
      <c r="DS27" s="670"/>
      <c r="DT27" s="670"/>
      <c r="DU27" s="670"/>
      <c r="DV27" s="671"/>
      <c r="DW27" s="660">
        <v>17.100000000000001</v>
      </c>
      <c r="DX27" s="672"/>
      <c r="DY27" s="672"/>
      <c r="DZ27" s="672"/>
      <c r="EA27" s="672"/>
      <c r="EB27" s="672"/>
      <c r="EC27" s="684"/>
    </row>
    <row r="28" spans="2:133" ht="11.25" customHeight="1" x14ac:dyDescent="0.2">
      <c r="B28" s="654" t="s">
        <v>289</v>
      </c>
      <c r="C28" s="655"/>
      <c r="D28" s="655"/>
      <c r="E28" s="655"/>
      <c r="F28" s="655"/>
      <c r="G28" s="655"/>
      <c r="H28" s="655"/>
      <c r="I28" s="655"/>
      <c r="J28" s="655"/>
      <c r="K28" s="655"/>
      <c r="L28" s="655"/>
      <c r="M28" s="655"/>
      <c r="N28" s="655"/>
      <c r="O28" s="655"/>
      <c r="P28" s="655"/>
      <c r="Q28" s="656"/>
      <c r="R28" s="657">
        <v>1647703</v>
      </c>
      <c r="S28" s="658"/>
      <c r="T28" s="658"/>
      <c r="U28" s="658"/>
      <c r="V28" s="658"/>
      <c r="W28" s="658"/>
      <c r="X28" s="658"/>
      <c r="Y28" s="659"/>
      <c r="Z28" s="695">
        <v>0.9</v>
      </c>
      <c r="AA28" s="695"/>
      <c r="AB28" s="695"/>
      <c r="AC28" s="695"/>
      <c r="AD28" s="696">
        <v>496981</v>
      </c>
      <c r="AE28" s="696"/>
      <c r="AF28" s="696"/>
      <c r="AG28" s="696"/>
      <c r="AH28" s="696"/>
      <c r="AI28" s="696"/>
      <c r="AJ28" s="696"/>
      <c r="AK28" s="696"/>
      <c r="AL28" s="660">
        <v>0.5</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9649409</v>
      </c>
      <c r="CS28" s="658"/>
      <c r="CT28" s="658"/>
      <c r="CU28" s="658"/>
      <c r="CV28" s="658"/>
      <c r="CW28" s="658"/>
      <c r="CX28" s="658"/>
      <c r="CY28" s="659"/>
      <c r="CZ28" s="660">
        <v>5.7</v>
      </c>
      <c r="DA28" s="672"/>
      <c r="DB28" s="672"/>
      <c r="DC28" s="673"/>
      <c r="DD28" s="663">
        <v>9649409</v>
      </c>
      <c r="DE28" s="658"/>
      <c r="DF28" s="658"/>
      <c r="DG28" s="658"/>
      <c r="DH28" s="658"/>
      <c r="DI28" s="658"/>
      <c r="DJ28" s="658"/>
      <c r="DK28" s="659"/>
      <c r="DL28" s="663">
        <v>9626079</v>
      </c>
      <c r="DM28" s="658"/>
      <c r="DN28" s="658"/>
      <c r="DO28" s="658"/>
      <c r="DP28" s="658"/>
      <c r="DQ28" s="658"/>
      <c r="DR28" s="658"/>
      <c r="DS28" s="658"/>
      <c r="DT28" s="658"/>
      <c r="DU28" s="658"/>
      <c r="DV28" s="659"/>
      <c r="DW28" s="660">
        <v>10.199999999999999</v>
      </c>
      <c r="DX28" s="672"/>
      <c r="DY28" s="672"/>
      <c r="DZ28" s="672"/>
      <c r="EA28" s="672"/>
      <c r="EB28" s="672"/>
      <c r="EC28" s="684"/>
    </row>
    <row r="29" spans="2:133" ht="11.25" customHeight="1" x14ac:dyDescent="0.2">
      <c r="B29" s="654" t="s">
        <v>291</v>
      </c>
      <c r="C29" s="655"/>
      <c r="D29" s="655"/>
      <c r="E29" s="655"/>
      <c r="F29" s="655"/>
      <c r="G29" s="655"/>
      <c r="H29" s="655"/>
      <c r="I29" s="655"/>
      <c r="J29" s="655"/>
      <c r="K29" s="655"/>
      <c r="L29" s="655"/>
      <c r="M29" s="655"/>
      <c r="N29" s="655"/>
      <c r="O29" s="655"/>
      <c r="P29" s="655"/>
      <c r="Q29" s="656"/>
      <c r="R29" s="657">
        <v>2083880</v>
      </c>
      <c r="S29" s="658"/>
      <c r="T29" s="658"/>
      <c r="U29" s="658"/>
      <c r="V29" s="658"/>
      <c r="W29" s="658"/>
      <c r="X29" s="658"/>
      <c r="Y29" s="659"/>
      <c r="Z29" s="695">
        <v>1.2</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9649409</v>
      </c>
      <c r="CS29" s="670"/>
      <c r="CT29" s="670"/>
      <c r="CU29" s="670"/>
      <c r="CV29" s="670"/>
      <c r="CW29" s="670"/>
      <c r="CX29" s="670"/>
      <c r="CY29" s="671"/>
      <c r="CZ29" s="660">
        <v>5.7</v>
      </c>
      <c r="DA29" s="672"/>
      <c r="DB29" s="672"/>
      <c r="DC29" s="673"/>
      <c r="DD29" s="663">
        <v>9649409</v>
      </c>
      <c r="DE29" s="670"/>
      <c r="DF29" s="670"/>
      <c r="DG29" s="670"/>
      <c r="DH29" s="670"/>
      <c r="DI29" s="670"/>
      <c r="DJ29" s="670"/>
      <c r="DK29" s="671"/>
      <c r="DL29" s="663">
        <v>9626079</v>
      </c>
      <c r="DM29" s="670"/>
      <c r="DN29" s="670"/>
      <c r="DO29" s="670"/>
      <c r="DP29" s="670"/>
      <c r="DQ29" s="670"/>
      <c r="DR29" s="670"/>
      <c r="DS29" s="670"/>
      <c r="DT29" s="670"/>
      <c r="DU29" s="670"/>
      <c r="DV29" s="671"/>
      <c r="DW29" s="660">
        <v>10.199999999999999</v>
      </c>
      <c r="DX29" s="672"/>
      <c r="DY29" s="672"/>
      <c r="DZ29" s="672"/>
      <c r="EA29" s="672"/>
      <c r="EB29" s="672"/>
      <c r="EC29" s="684"/>
    </row>
    <row r="30" spans="2:133" ht="11.25" customHeight="1" x14ac:dyDescent="0.2">
      <c r="B30" s="654" t="s">
        <v>293</v>
      </c>
      <c r="C30" s="655"/>
      <c r="D30" s="655"/>
      <c r="E30" s="655"/>
      <c r="F30" s="655"/>
      <c r="G30" s="655"/>
      <c r="H30" s="655"/>
      <c r="I30" s="655"/>
      <c r="J30" s="655"/>
      <c r="K30" s="655"/>
      <c r="L30" s="655"/>
      <c r="M30" s="655"/>
      <c r="N30" s="655"/>
      <c r="O30" s="655"/>
      <c r="P30" s="655"/>
      <c r="Q30" s="656"/>
      <c r="R30" s="657">
        <v>35839225</v>
      </c>
      <c r="S30" s="658"/>
      <c r="T30" s="658"/>
      <c r="U30" s="658"/>
      <c r="V30" s="658"/>
      <c r="W30" s="658"/>
      <c r="X30" s="658"/>
      <c r="Y30" s="659"/>
      <c r="Z30" s="695">
        <v>20.399999999999999</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9376219</v>
      </c>
      <c r="CS30" s="658"/>
      <c r="CT30" s="658"/>
      <c r="CU30" s="658"/>
      <c r="CV30" s="658"/>
      <c r="CW30" s="658"/>
      <c r="CX30" s="658"/>
      <c r="CY30" s="659"/>
      <c r="CZ30" s="660">
        <v>5.5</v>
      </c>
      <c r="DA30" s="672"/>
      <c r="DB30" s="672"/>
      <c r="DC30" s="673"/>
      <c r="DD30" s="663">
        <v>9376219</v>
      </c>
      <c r="DE30" s="658"/>
      <c r="DF30" s="658"/>
      <c r="DG30" s="658"/>
      <c r="DH30" s="658"/>
      <c r="DI30" s="658"/>
      <c r="DJ30" s="658"/>
      <c r="DK30" s="659"/>
      <c r="DL30" s="663">
        <v>9352889</v>
      </c>
      <c r="DM30" s="658"/>
      <c r="DN30" s="658"/>
      <c r="DO30" s="658"/>
      <c r="DP30" s="658"/>
      <c r="DQ30" s="658"/>
      <c r="DR30" s="658"/>
      <c r="DS30" s="658"/>
      <c r="DT30" s="658"/>
      <c r="DU30" s="658"/>
      <c r="DV30" s="659"/>
      <c r="DW30" s="660">
        <v>9.9</v>
      </c>
      <c r="DX30" s="672"/>
      <c r="DY30" s="672"/>
      <c r="DZ30" s="672"/>
      <c r="EA30" s="672"/>
      <c r="EB30" s="672"/>
      <c r="EC30" s="684"/>
    </row>
    <row r="31" spans="2:133" ht="11.25" customHeight="1" x14ac:dyDescent="0.2">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4"/>
      <c r="AV31" s="214"/>
      <c r="AW31" s="214"/>
      <c r="AX31" s="715" t="s">
        <v>177</v>
      </c>
      <c r="AY31" s="716"/>
      <c r="AZ31" s="716"/>
      <c r="BA31" s="716"/>
      <c r="BB31" s="716"/>
      <c r="BC31" s="716"/>
      <c r="BD31" s="716"/>
      <c r="BE31" s="716"/>
      <c r="BF31" s="717"/>
      <c r="BG31" s="719">
        <v>99.3</v>
      </c>
      <c r="BH31" s="720"/>
      <c r="BI31" s="720"/>
      <c r="BJ31" s="720"/>
      <c r="BK31" s="720"/>
      <c r="BL31" s="720"/>
      <c r="BM31" s="721">
        <v>97.5</v>
      </c>
      <c r="BN31" s="720"/>
      <c r="BO31" s="720"/>
      <c r="BP31" s="720"/>
      <c r="BQ31" s="722"/>
      <c r="BR31" s="719">
        <v>99.3</v>
      </c>
      <c r="BS31" s="720"/>
      <c r="BT31" s="720"/>
      <c r="BU31" s="720"/>
      <c r="BV31" s="720"/>
      <c r="BW31" s="720"/>
      <c r="BX31" s="721">
        <v>97.4</v>
      </c>
      <c r="BY31" s="720"/>
      <c r="BZ31" s="720"/>
      <c r="CA31" s="720"/>
      <c r="CB31" s="722"/>
      <c r="CD31" s="678"/>
      <c r="CE31" s="679"/>
      <c r="CF31" s="654" t="s">
        <v>300</v>
      </c>
      <c r="CG31" s="655"/>
      <c r="CH31" s="655"/>
      <c r="CI31" s="655"/>
      <c r="CJ31" s="655"/>
      <c r="CK31" s="655"/>
      <c r="CL31" s="655"/>
      <c r="CM31" s="655"/>
      <c r="CN31" s="655"/>
      <c r="CO31" s="655"/>
      <c r="CP31" s="655"/>
      <c r="CQ31" s="656"/>
      <c r="CR31" s="657">
        <v>273190</v>
      </c>
      <c r="CS31" s="670"/>
      <c r="CT31" s="670"/>
      <c r="CU31" s="670"/>
      <c r="CV31" s="670"/>
      <c r="CW31" s="670"/>
      <c r="CX31" s="670"/>
      <c r="CY31" s="671"/>
      <c r="CZ31" s="660">
        <v>0.2</v>
      </c>
      <c r="DA31" s="672"/>
      <c r="DB31" s="672"/>
      <c r="DC31" s="673"/>
      <c r="DD31" s="663">
        <v>273190</v>
      </c>
      <c r="DE31" s="670"/>
      <c r="DF31" s="670"/>
      <c r="DG31" s="670"/>
      <c r="DH31" s="670"/>
      <c r="DI31" s="670"/>
      <c r="DJ31" s="670"/>
      <c r="DK31" s="671"/>
      <c r="DL31" s="663">
        <v>273190</v>
      </c>
      <c r="DM31" s="670"/>
      <c r="DN31" s="670"/>
      <c r="DO31" s="670"/>
      <c r="DP31" s="670"/>
      <c r="DQ31" s="670"/>
      <c r="DR31" s="670"/>
      <c r="DS31" s="670"/>
      <c r="DT31" s="670"/>
      <c r="DU31" s="670"/>
      <c r="DV31" s="671"/>
      <c r="DW31" s="660">
        <v>0.3</v>
      </c>
      <c r="DX31" s="672"/>
      <c r="DY31" s="672"/>
      <c r="DZ31" s="672"/>
      <c r="EA31" s="672"/>
      <c r="EB31" s="672"/>
      <c r="EC31" s="684"/>
    </row>
    <row r="32" spans="2:133" ht="11.25" customHeight="1" x14ac:dyDescent="0.2">
      <c r="B32" s="654" t="s">
        <v>301</v>
      </c>
      <c r="C32" s="655"/>
      <c r="D32" s="655"/>
      <c r="E32" s="655"/>
      <c r="F32" s="655"/>
      <c r="G32" s="655"/>
      <c r="H32" s="655"/>
      <c r="I32" s="655"/>
      <c r="J32" s="655"/>
      <c r="K32" s="655"/>
      <c r="L32" s="655"/>
      <c r="M32" s="655"/>
      <c r="N32" s="655"/>
      <c r="O32" s="655"/>
      <c r="P32" s="655"/>
      <c r="Q32" s="656"/>
      <c r="R32" s="657">
        <v>11335064</v>
      </c>
      <c r="S32" s="658"/>
      <c r="T32" s="658"/>
      <c r="U32" s="658"/>
      <c r="V32" s="658"/>
      <c r="W32" s="658"/>
      <c r="X32" s="658"/>
      <c r="Y32" s="659"/>
      <c r="Z32" s="695">
        <v>6.5</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0" t="s">
        <v>302</v>
      </c>
      <c r="AX32" s="654" t="s">
        <v>303</v>
      </c>
      <c r="AY32" s="655"/>
      <c r="AZ32" s="655"/>
      <c r="BA32" s="655"/>
      <c r="BB32" s="655"/>
      <c r="BC32" s="655"/>
      <c r="BD32" s="655"/>
      <c r="BE32" s="655"/>
      <c r="BF32" s="656"/>
      <c r="BG32" s="723">
        <v>99</v>
      </c>
      <c r="BH32" s="670"/>
      <c r="BI32" s="670"/>
      <c r="BJ32" s="670"/>
      <c r="BK32" s="670"/>
      <c r="BL32" s="670"/>
      <c r="BM32" s="661">
        <v>96.3</v>
      </c>
      <c r="BN32" s="670"/>
      <c r="BO32" s="670"/>
      <c r="BP32" s="670"/>
      <c r="BQ32" s="693"/>
      <c r="BR32" s="723">
        <v>99</v>
      </c>
      <c r="BS32" s="670"/>
      <c r="BT32" s="670"/>
      <c r="BU32" s="670"/>
      <c r="BV32" s="670"/>
      <c r="BW32" s="670"/>
      <c r="BX32" s="661">
        <v>96.1</v>
      </c>
      <c r="BY32" s="670"/>
      <c r="BZ32" s="670"/>
      <c r="CA32" s="670"/>
      <c r="CB32" s="693"/>
      <c r="CD32" s="680"/>
      <c r="CE32" s="681"/>
      <c r="CF32" s="654" t="s">
        <v>304</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2">
      <c r="B33" s="654" t="s">
        <v>305</v>
      </c>
      <c r="C33" s="655"/>
      <c r="D33" s="655"/>
      <c r="E33" s="655"/>
      <c r="F33" s="655"/>
      <c r="G33" s="655"/>
      <c r="H33" s="655"/>
      <c r="I33" s="655"/>
      <c r="J33" s="655"/>
      <c r="K33" s="655"/>
      <c r="L33" s="655"/>
      <c r="M33" s="655"/>
      <c r="N33" s="655"/>
      <c r="O33" s="655"/>
      <c r="P33" s="655"/>
      <c r="Q33" s="656"/>
      <c r="R33" s="657">
        <v>802484</v>
      </c>
      <c r="S33" s="658"/>
      <c r="T33" s="658"/>
      <c r="U33" s="658"/>
      <c r="V33" s="658"/>
      <c r="W33" s="658"/>
      <c r="X33" s="658"/>
      <c r="Y33" s="659"/>
      <c r="Z33" s="695">
        <v>0.5</v>
      </c>
      <c r="AA33" s="695"/>
      <c r="AB33" s="695"/>
      <c r="AC33" s="695"/>
      <c r="AD33" s="696">
        <v>109122</v>
      </c>
      <c r="AE33" s="696"/>
      <c r="AF33" s="696"/>
      <c r="AG33" s="696"/>
      <c r="AH33" s="696"/>
      <c r="AI33" s="696"/>
      <c r="AJ33" s="696"/>
      <c r="AK33" s="696"/>
      <c r="AL33" s="660">
        <v>0.1</v>
      </c>
      <c r="AM33" s="661"/>
      <c r="AN33" s="661"/>
      <c r="AO33" s="697"/>
      <c r="AP33" s="700"/>
      <c r="AQ33" s="701"/>
      <c r="AR33" s="701"/>
      <c r="AS33" s="701"/>
      <c r="AT33" s="733"/>
      <c r="AU33" s="215"/>
      <c r="AV33" s="215"/>
      <c r="AW33" s="215"/>
      <c r="AX33" s="638" t="s">
        <v>306</v>
      </c>
      <c r="AY33" s="639"/>
      <c r="AZ33" s="639"/>
      <c r="BA33" s="639"/>
      <c r="BB33" s="639"/>
      <c r="BC33" s="639"/>
      <c r="BD33" s="639"/>
      <c r="BE33" s="639"/>
      <c r="BF33" s="640"/>
      <c r="BG33" s="718">
        <v>99.5</v>
      </c>
      <c r="BH33" s="642"/>
      <c r="BI33" s="642"/>
      <c r="BJ33" s="642"/>
      <c r="BK33" s="642"/>
      <c r="BL33" s="642"/>
      <c r="BM33" s="688">
        <v>98.6</v>
      </c>
      <c r="BN33" s="642"/>
      <c r="BO33" s="642"/>
      <c r="BP33" s="642"/>
      <c r="BQ33" s="705"/>
      <c r="BR33" s="718">
        <v>99.5</v>
      </c>
      <c r="BS33" s="642"/>
      <c r="BT33" s="642"/>
      <c r="BU33" s="642"/>
      <c r="BV33" s="642"/>
      <c r="BW33" s="642"/>
      <c r="BX33" s="688">
        <v>98.5</v>
      </c>
      <c r="BY33" s="642"/>
      <c r="BZ33" s="642"/>
      <c r="CA33" s="642"/>
      <c r="CB33" s="705"/>
      <c r="CD33" s="654" t="s">
        <v>307</v>
      </c>
      <c r="CE33" s="655"/>
      <c r="CF33" s="655"/>
      <c r="CG33" s="655"/>
      <c r="CH33" s="655"/>
      <c r="CI33" s="655"/>
      <c r="CJ33" s="655"/>
      <c r="CK33" s="655"/>
      <c r="CL33" s="655"/>
      <c r="CM33" s="655"/>
      <c r="CN33" s="655"/>
      <c r="CO33" s="655"/>
      <c r="CP33" s="655"/>
      <c r="CQ33" s="656"/>
      <c r="CR33" s="657">
        <v>65538102</v>
      </c>
      <c r="CS33" s="670"/>
      <c r="CT33" s="670"/>
      <c r="CU33" s="670"/>
      <c r="CV33" s="670"/>
      <c r="CW33" s="670"/>
      <c r="CX33" s="670"/>
      <c r="CY33" s="671"/>
      <c r="CZ33" s="660">
        <v>38.700000000000003</v>
      </c>
      <c r="DA33" s="672"/>
      <c r="DB33" s="672"/>
      <c r="DC33" s="673"/>
      <c r="DD33" s="663">
        <v>51870254</v>
      </c>
      <c r="DE33" s="670"/>
      <c r="DF33" s="670"/>
      <c r="DG33" s="670"/>
      <c r="DH33" s="670"/>
      <c r="DI33" s="670"/>
      <c r="DJ33" s="670"/>
      <c r="DK33" s="671"/>
      <c r="DL33" s="663">
        <v>35782660</v>
      </c>
      <c r="DM33" s="670"/>
      <c r="DN33" s="670"/>
      <c r="DO33" s="670"/>
      <c r="DP33" s="670"/>
      <c r="DQ33" s="670"/>
      <c r="DR33" s="670"/>
      <c r="DS33" s="670"/>
      <c r="DT33" s="670"/>
      <c r="DU33" s="670"/>
      <c r="DV33" s="671"/>
      <c r="DW33" s="660">
        <v>37.799999999999997</v>
      </c>
      <c r="DX33" s="672"/>
      <c r="DY33" s="672"/>
      <c r="DZ33" s="672"/>
      <c r="EA33" s="672"/>
      <c r="EB33" s="672"/>
      <c r="EC33" s="684"/>
    </row>
    <row r="34" spans="2:133" ht="11.25" customHeight="1" x14ac:dyDescent="0.2">
      <c r="B34" s="654" t="s">
        <v>308</v>
      </c>
      <c r="C34" s="655"/>
      <c r="D34" s="655"/>
      <c r="E34" s="655"/>
      <c r="F34" s="655"/>
      <c r="G34" s="655"/>
      <c r="H34" s="655"/>
      <c r="I34" s="655"/>
      <c r="J34" s="655"/>
      <c r="K34" s="655"/>
      <c r="L34" s="655"/>
      <c r="M34" s="655"/>
      <c r="N34" s="655"/>
      <c r="O34" s="655"/>
      <c r="P34" s="655"/>
      <c r="Q34" s="656"/>
      <c r="R34" s="657">
        <v>639832</v>
      </c>
      <c r="S34" s="658"/>
      <c r="T34" s="658"/>
      <c r="U34" s="658"/>
      <c r="V34" s="658"/>
      <c r="W34" s="658"/>
      <c r="X34" s="658"/>
      <c r="Y34" s="659"/>
      <c r="Z34" s="695">
        <v>0.4</v>
      </c>
      <c r="AA34" s="695"/>
      <c r="AB34" s="695"/>
      <c r="AC34" s="695"/>
      <c r="AD34" s="696" t="s">
        <v>122</v>
      </c>
      <c r="AE34" s="696"/>
      <c r="AF34" s="696"/>
      <c r="AG34" s="696"/>
      <c r="AH34" s="696"/>
      <c r="AI34" s="696"/>
      <c r="AJ34" s="696"/>
      <c r="AK34" s="696"/>
      <c r="AL34" s="660" t="s">
        <v>122</v>
      </c>
      <c r="AM34" s="661"/>
      <c r="AN34" s="661"/>
      <c r="AO34" s="697"/>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54" t="s">
        <v>309</v>
      </c>
      <c r="CE34" s="655"/>
      <c r="CF34" s="655"/>
      <c r="CG34" s="655"/>
      <c r="CH34" s="655"/>
      <c r="CI34" s="655"/>
      <c r="CJ34" s="655"/>
      <c r="CK34" s="655"/>
      <c r="CL34" s="655"/>
      <c r="CM34" s="655"/>
      <c r="CN34" s="655"/>
      <c r="CO34" s="655"/>
      <c r="CP34" s="655"/>
      <c r="CQ34" s="656"/>
      <c r="CR34" s="657">
        <v>29258544</v>
      </c>
      <c r="CS34" s="658"/>
      <c r="CT34" s="658"/>
      <c r="CU34" s="658"/>
      <c r="CV34" s="658"/>
      <c r="CW34" s="658"/>
      <c r="CX34" s="658"/>
      <c r="CY34" s="659"/>
      <c r="CZ34" s="660">
        <v>17.3</v>
      </c>
      <c r="DA34" s="672"/>
      <c r="DB34" s="672"/>
      <c r="DC34" s="673"/>
      <c r="DD34" s="663">
        <v>20840308</v>
      </c>
      <c r="DE34" s="658"/>
      <c r="DF34" s="658"/>
      <c r="DG34" s="658"/>
      <c r="DH34" s="658"/>
      <c r="DI34" s="658"/>
      <c r="DJ34" s="658"/>
      <c r="DK34" s="659"/>
      <c r="DL34" s="663">
        <v>16780339</v>
      </c>
      <c r="DM34" s="658"/>
      <c r="DN34" s="658"/>
      <c r="DO34" s="658"/>
      <c r="DP34" s="658"/>
      <c r="DQ34" s="658"/>
      <c r="DR34" s="658"/>
      <c r="DS34" s="658"/>
      <c r="DT34" s="658"/>
      <c r="DU34" s="658"/>
      <c r="DV34" s="659"/>
      <c r="DW34" s="660">
        <v>17.7</v>
      </c>
      <c r="DX34" s="672"/>
      <c r="DY34" s="672"/>
      <c r="DZ34" s="672"/>
      <c r="EA34" s="672"/>
      <c r="EB34" s="672"/>
      <c r="EC34" s="684"/>
    </row>
    <row r="35" spans="2:133" ht="11.25" customHeight="1" x14ac:dyDescent="0.2">
      <c r="B35" s="654" t="s">
        <v>310</v>
      </c>
      <c r="C35" s="655"/>
      <c r="D35" s="655"/>
      <c r="E35" s="655"/>
      <c r="F35" s="655"/>
      <c r="G35" s="655"/>
      <c r="H35" s="655"/>
      <c r="I35" s="655"/>
      <c r="J35" s="655"/>
      <c r="K35" s="655"/>
      <c r="L35" s="655"/>
      <c r="M35" s="655"/>
      <c r="N35" s="655"/>
      <c r="O35" s="655"/>
      <c r="P35" s="655"/>
      <c r="Q35" s="656"/>
      <c r="R35" s="657">
        <v>5724322</v>
      </c>
      <c r="S35" s="658"/>
      <c r="T35" s="658"/>
      <c r="U35" s="658"/>
      <c r="V35" s="658"/>
      <c r="W35" s="658"/>
      <c r="X35" s="658"/>
      <c r="Y35" s="659"/>
      <c r="Z35" s="695">
        <v>3.3</v>
      </c>
      <c r="AA35" s="695"/>
      <c r="AB35" s="695"/>
      <c r="AC35" s="695"/>
      <c r="AD35" s="696" t="s">
        <v>122</v>
      </c>
      <c r="AE35" s="696"/>
      <c r="AF35" s="696"/>
      <c r="AG35" s="696"/>
      <c r="AH35" s="696"/>
      <c r="AI35" s="696"/>
      <c r="AJ35" s="696"/>
      <c r="AK35" s="696"/>
      <c r="AL35" s="660" t="s">
        <v>122</v>
      </c>
      <c r="AM35" s="661"/>
      <c r="AN35" s="661"/>
      <c r="AO35" s="697"/>
      <c r="AP35" s="218"/>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1217170</v>
      </c>
      <c r="CS35" s="670"/>
      <c r="CT35" s="670"/>
      <c r="CU35" s="670"/>
      <c r="CV35" s="670"/>
      <c r="CW35" s="670"/>
      <c r="CX35" s="670"/>
      <c r="CY35" s="671"/>
      <c r="CZ35" s="660">
        <v>0.7</v>
      </c>
      <c r="DA35" s="672"/>
      <c r="DB35" s="672"/>
      <c r="DC35" s="673"/>
      <c r="DD35" s="663">
        <v>1044794</v>
      </c>
      <c r="DE35" s="670"/>
      <c r="DF35" s="670"/>
      <c r="DG35" s="670"/>
      <c r="DH35" s="670"/>
      <c r="DI35" s="670"/>
      <c r="DJ35" s="670"/>
      <c r="DK35" s="671"/>
      <c r="DL35" s="663">
        <v>1044794</v>
      </c>
      <c r="DM35" s="670"/>
      <c r="DN35" s="670"/>
      <c r="DO35" s="670"/>
      <c r="DP35" s="670"/>
      <c r="DQ35" s="670"/>
      <c r="DR35" s="670"/>
      <c r="DS35" s="670"/>
      <c r="DT35" s="670"/>
      <c r="DU35" s="670"/>
      <c r="DV35" s="671"/>
      <c r="DW35" s="660">
        <v>1.1000000000000001</v>
      </c>
      <c r="DX35" s="672"/>
      <c r="DY35" s="672"/>
      <c r="DZ35" s="672"/>
      <c r="EA35" s="672"/>
      <c r="EB35" s="672"/>
      <c r="EC35" s="684"/>
    </row>
    <row r="36" spans="2:133" ht="11.25" customHeight="1" x14ac:dyDescent="0.2">
      <c r="B36" s="654" t="s">
        <v>314</v>
      </c>
      <c r="C36" s="655"/>
      <c r="D36" s="655"/>
      <c r="E36" s="655"/>
      <c r="F36" s="655"/>
      <c r="G36" s="655"/>
      <c r="H36" s="655"/>
      <c r="I36" s="655"/>
      <c r="J36" s="655"/>
      <c r="K36" s="655"/>
      <c r="L36" s="655"/>
      <c r="M36" s="655"/>
      <c r="N36" s="655"/>
      <c r="O36" s="655"/>
      <c r="P36" s="655"/>
      <c r="Q36" s="656"/>
      <c r="R36" s="657">
        <v>5733120</v>
      </c>
      <c r="S36" s="658"/>
      <c r="T36" s="658"/>
      <c r="U36" s="658"/>
      <c r="V36" s="658"/>
      <c r="W36" s="658"/>
      <c r="X36" s="658"/>
      <c r="Y36" s="659"/>
      <c r="Z36" s="695">
        <v>3.3</v>
      </c>
      <c r="AA36" s="695"/>
      <c r="AB36" s="695"/>
      <c r="AC36" s="695"/>
      <c r="AD36" s="696" t="s">
        <v>122</v>
      </c>
      <c r="AE36" s="696"/>
      <c r="AF36" s="696"/>
      <c r="AG36" s="696"/>
      <c r="AH36" s="696"/>
      <c r="AI36" s="696"/>
      <c r="AJ36" s="696"/>
      <c r="AK36" s="696"/>
      <c r="AL36" s="660" t="s">
        <v>122</v>
      </c>
      <c r="AM36" s="661"/>
      <c r="AN36" s="661"/>
      <c r="AO36" s="697"/>
      <c r="AP36" s="218"/>
      <c r="AQ36" s="706" t="s">
        <v>315</v>
      </c>
      <c r="AR36" s="707"/>
      <c r="AS36" s="707"/>
      <c r="AT36" s="707"/>
      <c r="AU36" s="707"/>
      <c r="AV36" s="707"/>
      <c r="AW36" s="707"/>
      <c r="AX36" s="707"/>
      <c r="AY36" s="708"/>
      <c r="AZ36" s="712">
        <v>20407785</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140776</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12281410</v>
      </c>
      <c r="CS36" s="658"/>
      <c r="CT36" s="658"/>
      <c r="CU36" s="658"/>
      <c r="CV36" s="658"/>
      <c r="CW36" s="658"/>
      <c r="CX36" s="658"/>
      <c r="CY36" s="659"/>
      <c r="CZ36" s="660">
        <v>7.3</v>
      </c>
      <c r="DA36" s="672"/>
      <c r="DB36" s="672"/>
      <c r="DC36" s="673"/>
      <c r="DD36" s="663">
        <v>10830592</v>
      </c>
      <c r="DE36" s="658"/>
      <c r="DF36" s="658"/>
      <c r="DG36" s="658"/>
      <c r="DH36" s="658"/>
      <c r="DI36" s="658"/>
      <c r="DJ36" s="658"/>
      <c r="DK36" s="659"/>
      <c r="DL36" s="663">
        <v>8604352</v>
      </c>
      <c r="DM36" s="658"/>
      <c r="DN36" s="658"/>
      <c r="DO36" s="658"/>
      <c r="DP36" s="658"/>
      <c r="DQ36" s="658"/>
      <c r="DR36" s="658"/>
      <c r="DS36" s="658"/>
      <c r="DT36" s="658"/>
      <c r="DU36" s="658"/>
      <c r="DV36" s="659"/>
      <c r="DW36" s="660">
        <v>9.1</v>
      </c>
      <c r="DX36" s="672"/>
      <c r="DY36" s="672"/>
      <c r="DZ36" s="672"/>
      <c r="EA36" s="672"/>
      <c r="EB36" s="672"/>
      <c r="EC36" s="684"/>
    </row>
    <row r="37" spans="2:133" ht="11.25" customHeight="1" x14ac:dyDescent="0.2">
      <c r="B37" s="654" t="s">
        <v>318</v>
      </c>
      <c r="C37" s="655"/>
      <c r="D37" s="655"/>
      <c r="E37" s="655"/>
      <c r="F37" s="655"/>
      <c r="G37" s="655"/>
      <c r="H37" s="655"/>
      <c r="I37" s="655"/>
      <c r="J37" s="655"/>
      <c r="K37" s="655"/>
      <c r="L37" s="655"/>
      <c r="M37" s="655"/>
      <c r="N37" s="655"/>
      <c r="O37" s="655"/>
      <c r="P37" s="655"/>
      <c r="Q37" s="656"/>
      <c r="R37" s="657">
        <v>3788076</v>
      </c>
      <c r="S37" s="658"/>
      <c r="T37" s="658"/>
      <c r="U37" s="658"/>
      <c r="V37" s="658"/>
      <c r="W37" s="658"/>
      <c r="X37" s="658"/>
      <c r="Y37" s="659"/>
      <c r="Z37" s="695">
        <v>2.2000000000000002</v>
      </c>
      <c r="AA37" s="695"/>
      <c r="AB37" s="695"/>
      <c r="AC37" s="695"/>
      <c r="AD37" s="696">
        <v>31062</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4328411</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-898027</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26881</v>
      </c>
      <c r="CS37" s="670"/>
      <c r="CT37" s="670"/>
      <c r="CU37" s="670"/>
      <c r="CV37" s="670"/>
      <c r="CW37" s="670"/>
      <c r="CX37" s="670"/>
      <c r="CY37" s="671"/>
      <c r="CZ37" s="660">
        <v>0</v>
      </c>
      <c r="DA37" s="672"/>
      <c r="DB37" s="672"/>
      <c r="DC37" s="673"/>
      <c r="DD37" s="663">
        <v>26881</v>
      </c>
      <c r="DE37" s="670"/>
      <c r="DF37" s="670"/>
      <c r="DG37" s="670"/>
      <c r="DH37" s="670"/>
      <c r="DI37" s="670"/>
      <c r="DJ37" s="670"/>
      <c r="DK37" s="671"/>
      <c r="DL37" s="663">
        <v>26881</v>
      </c>
      <c r="DM37" s="670"/>
      <c r="DN37" s="670"/>
      <c r="DO37" s="670"/>
      <c r="DP37" s="670"/>
      <c r="DQ37" s="670"/>
      <c r="DR37" s="670"/>
      <c r="DS37" s="670"/>
      <c r="DT37" s="670"/>
      <c r="DU37" s="670"/>
      <c r="DV37" s="671"/>
      <c r="DW37" s="660">
        <v>0</v>
      </c>
      <c r="DX37" s="672"/>
      <c r="DY37" s="672"/>
      <c r="DZ37" s="672"/>
      <c r="EA37" s="672"/>
      <c r="EB37" s="672"/>
      <c r="EC37" s="684"/>
    </row>
    <row r="38" spans="2:133" ht="11.25" customHeight="1" x14ac:dyDescent="0.2">
      <c r="B38" s="654" t="s">
        <v>322</v>
      </c>
      <c r="C38" s="655"/>
      <c r="D38" s="655"/>
      <c r="E38" s="655"/>
      <c r="F38" s="655"/>
      <c r="G38" s="655"/>
      <c r="H38" s="655"/>
      <c r="I38" s="655"/>
      <c r="J38" s="655"/>
      <c r="K38" s="655"/>
      <c r="L38" s="655"/>
      <c r="M38" s="655"/>
      <c r="N38" s="655"/>
      <c r="O38" s="655"/>
      <c r="P38" s="655"/>
      <c r="Q38" s="656"/>
      <c r="R38" s="657">
        <v>5998500</v>
      </c>
      <c r="S38" s="658"/>
      <c r="T38" s="658"/>
      <c r="U38" s="658"/>
      <c r="V38" s="658"/>
      <c r="W38" s="658"/>
      <c r="X38" s="658"/>
      <c r="Y38" s="659"/>
      <c r="Z38" s="695">
        <v>3.4</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1723021</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51414</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14356353</v>
      </c>
      <c r="CS38" s="658"/>
      <c r="CT38" s="658"/>
      <c r="CU38" s="658"/>
      <c r="CV38" s="658"/>
      <c r="CW38" s="658"/>
      <c r="CX38" s="658"/>
      <c r="CY38" s="659"/>
      <c r="CZ38" s="660">
        <v>8.5</v>
      </c>
      <c r="DA38" s="672"/>
      <c r="DB38" s="672"/>
      <c r="DC38" s="673"/>
      <c r="DD38" s="663">
        <v>12061849</v>
      </c>
      <c r="DE38" s="658"/>
      <c r="DF38" s="658"/>
      <c r="DG38" s="658"/>
      <c r="DH38" s="658"/>
      <c r="DI38" s="658"/>
      <c r="DJ38" s="658"/>
      <c r="DK38" s="659"/>
      <c r="DL38" s="663">
        <v>9308929</v>
      </c>
      <c r="DM38" s="658"/>
      <c r="DN38" s="658"/>
      <c r="DO38" s="658"/>
      <c r="DP38" s="658"/>
      <c r="DQ38" s="658"/>
      <c r="DR38" s="658"/>
      <c r="DS38" s="658"/>
      <c r="DT38" s="658"/>
      <c r="DU38" s="658"/>
      <c r="DV38" s="659"/>
      <c r="DW38" s="660">
        <v>9.8000000000000007</v>
      </c>
      <c r="DX38" s="672"/>
      <c r="DY38" s="672"/>
      <c r="DZ38" s="672"/>
      <c r="EA38" s="672"/>
      <c r="EB38" s="672"/>
      <c r="EC38" s="684"/>
    </row>
    <row r="39" spans="2:133" ht="11.25" customHeight="1" x14ac:dyDescent="0.2">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1161873</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75142</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7100212</v>
      </c>
      <c r="CS39" s="670"/>
      <c r="CT39" s="670"/>
      <c r="CU39" s="670"/>
      <c r="CV39" s="670"/>
      <c r="CW39" s="670"/>
      <c r="CX39" s="670"/>
      <c r="CY39" s="671"/>
      <c r="CZ39" s="660">
        <v>4.2</v>
      </c>
      <c r="DA39" s="672"/>
      <c r="DB39" s="672"/>
      <c r="DC39" s="673"/>
      <c r="DD39" s="663">
        <v>6724298</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2">
      <c r="B40" s="654" t="s">
        <v>330</v>
      </c>
      <c r="C40" s="655"/>
      <c r="D40" s="655"/>
      <c r="E40" s="655"/>
      <c r="F40" s="655"/>
      <c r="G40" s="655"/>
      <c r="H40" s="655"/>
      <c r="I40" s="655"/>
      <c r="J40" s="655"/>
      <c r="K40" s="655"/>
      <c r="L40" s="655"/>
      <c r="M40" s="655"/>
      <c r="N40" s="655"/>
      <c r="O40" s="655"/>
      <c r="P40" s="655"/>
      <c r="Q40" s="656"/>
      <c r="R40" s="657" t="s">
        <v>122</v>
      </c>
      <c r="S40" s="658"/>
      <c r="T40" s="658"/>
      <c r="U40" s="658"/>
      <c r="V40" s="658"/>
      <c r="W40" s="658"/>
      <c r="X40" s="658"/>
      <c r="Y40" s="659"/>
      <c r="Z40" s="695" t="s">
        <v>122</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19"/>
      <c r="BM40" s="655" t="s">
        <v>333</v>
      </c>
      <c r="BN40" s="655"/>
      <c r="BO40" s="655"/>
      <c r="BP40" s="655"/>
      <c r="BQ40" s="655"/>
      <c r="BR40" s="655"/>
      <c r="BS40" s="655"/>
      <c r="BT40" s="655"/>
      <c r="BU40" s="656"/>
      <c r="BV40" s="657">
        <v>115</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1324413</v>
      </c>
      <c r="CS40" s="658"/>
      <c r="CT40" s="658"/>
      <c r="CU40" s="658"/>
      <c r="CV40" s="658"/>
      <c r="CW40" s="658"/>
      <c r="CX40" s="658"/>
      <c r="CY40" s="659"/>
      <c r="CZ40" s="660">
        <v>0.8</v>
      </c>
      <c r="DA40" s="672"/>
      <c r="DB40" s="672"/>
      <c r="DC40" s="673"/>
      <c r="DD40" s="663">
        <v>368413</v>
      </c>
      <c r="DE40" s="658"/>
      <c r="DF40" s="658"/>
      <c r="DG40" s="658"/>
      <c r="DH40" s="658"/>
      <c r="DI40" s="658"/>
      <c r="DJ40" s="658"/>
      <c r="DK40" s="659"/>
      <c r="DL40" s="663">
        <v>44246</v>
      </c>
      <c r="DM40" s="658"/>
      <c r="DN40" s="658"/>
      <c r="DO40" s="658"/>
      <c r="DP40" s="658"/>
      <c r="DQ40" s="658"/>
      <c r="DR40" s="658"/>
      <c r="DS40" s="658"/>
      <c r="DT40" s="658"/>
      <c r="DU40" s="658"/>
      <c r="DV40" s="659"/>
      <c r="DW40" s="660">
        <v>0</v>
      </c>
      <c r="DX40" s="672"/>
      <c r="DY40" s="672"/>
      <c r="DZ40" s="672"/>
      <c r="EA40" s="672"/>
      <c r="EB40" s="672"/>
      <c r="EC40" s="684"/>
    </row>
    <row r="41" spans="2:133" ht="11.25" customHeight="1" x14ac:dyDescent="0.2">
      <c r="B41" s="638" t="s">
        <v>335</v>
      </c>
      <c r="C41" s="639"/>
      <c r="D41" s="639"/>
      <c r="E41" s="639"/>
      <c r="F41" s="639"/>
      <c r="G41" s="639"/>
      <c r="H41" s="639"/>
      <c r="I41" s="639"/>
      <c r="J41" s="639"/>
      <c r="K41" s="639"/>
      <c r="L41" s="639"/>
      <c r="M41" s="639"/>
      <c r="N41" s="639"/>
      <c r="O41" s="639"/>
      <c r="P41" s="639"/>
      <c r="Q41" s="640"/>
      <c r="R41" s="641">
        <v>175344387</v>
      </c>
      <c r="S41" s="682"/>
      <c r="T41" s="682"/>
      <c r="U41" s="682"/>
      <c r="V41" s="682"/>
      <c r="W41" s="682"/>
      <c r="X41" s="682"/>
      <c r="Y41" s="685"/>
      <c r="Z41" s="686">
        <v>100</v>
      </c>
      <c r="AA41" s="686"/>
      <c r="AB41" s="686"/>
      <c r="AC41" s="686"/>
      <c r="AD41" s="687">
        <v>94764582</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3516709</v>
      </c>
      <c r="BA41" s="658"/>
      <c r="BB41" s="658"/>
      <c r="BC41" s="658"/>
      <c r="BD41" s="670"/>
      <c r="BE41" s="670"/>
      <c r="BF41" s="693"/>
      <c r="BG41" s="698"/>
      <c r="BH41" s="699"/>
      <c r="BI41" s="699"/>
      <c r="BJ41" s="699"/>
      <c r="BK41" s="699"/>
      <c r="BL41" s="219"/>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339</v>
      </c>
      <c r="AR42" s="703"/>
      <c r="AS42" s="703"/>
      <c r="AT42" s="703"/>
      <c r="AU42" s="703"/>
      <c r="AV42" s="703"/>
      <c r="AW42" s="703"/>
      <c r="AX42" s="703"/>
      <c r="AY42" s="704"/>
      <c r="AZ42" s="641">
        <v>9677771</v>
      </c>
      <c r="BA42" s="682"/>
      <c r="BB42" s="682"/>
      <c r="BC42" s="682"/>
      <c r="BD42" s="642"/>
      <c r="BE42" s="642"/>
      <c r="BF42" s="705"/>
      <c r="BG42" s="700"/>
      <c r="BH42" s="701"/>
      <c r="BI42" s="701"/>
      <c r="BJ42" s="701"/>
      <c r="BK42" s="701"/>
      <c r="BL42" s="220"/>
      <c r="BM42" s="639" t="s">
        <v>340</v>
      </c>
      <c r="BN42" s="639"/>
      <c r="BO42" s="639"/>
      <c r="BP42" s="639"/>
      <c r="BQ42" s="639"/>
      <c r="BR42" s="639"/>
      <c r="BS42" s="639"/>
      <c r="BT42" s="639"/>
      <c r="BU42" s="640"/>
      <c r="BV42" s="641">
        <v>332</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11954447</v>
      </c>
      <c r="CS42" s="670"/>
      <c r="CT42" s="670"/>
      <c r="CU42" s="670"/>
      <c r="CV42" s="670"/>
      <c r="CW42" s="670"/>
      <c r="CX42" s="670"/>
      <c r="CY42" s="671"/>
      <c r="CZ42" s="660">
        <v>7.1</v>
      </c>
      <c r="DA42" s="672"/>
      <c r="DB42" s="672"/>
      <c r="DC42" s="673"/>
      <c r="DD42" s="663">
        <v>2753383</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10" t="s">
        <v>342</v>
      </c>
      <c r="CD43" s="654" t="s">
        <v>343</v>
      </c>
      <c r="CE43" s="655"/>
      <c r="CF43" s="655"/>
      <c r="CG43" s="655"/>
      <c r="CH43" s="655"/>
      <c r="CI43" s="655"/>
      <c r="CJ43" s="655"/>
      <c r="CK43" s="655"/>
      <c r="CL43" s="655"/>
      <c r="CM43" s="655"/>
      <c r="CN43" s="655"/>
      <c r="CO43" s="655"/>
      <c r="CP43" s="655"/>
      <c r="CQ43" s="656"/>
      <c r="CR43" s="657">
        <v>332504</v>
      </c>
      <c r="CS43" s="670"/>
      <c r="CT43" s="670"/>
      <c r="CU43" s="670"/>
      <c r="CV43" s="670"/>
      <c r="CW43" s="670"/>
      <c r="CX43" s="670"/>
      <c r="CY43" s="671"/>
      <c r="CZ43" s="660">
        <v>0.2</v>
      </c>
      <c r="DA43" s="672"/>
      <c r="DB43" s="672"/>
      <c r="DC43" s="673"/>
      <c r="DD43" s="663">
        <v>332504</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11954447</v>
      </c>
      <c r="CS44" s="658"/>
      <c r="CT44" s="658"/>
      <c r="CU44" s="658"/>
      <c r="CV44" s="658"/>
      <c r="CW44" s="658"/>
      <c r="CX44" s="658"/>
      <c r="CY44" s="659"/>
      <c r="CZ44" s="660">
        <v>7.1</v>
      </c>
      <c r="DA44" s="661"/>
      <c r="DB44" s="661"/>
      <c r="DC44" s="662"/>
      <c r="DD44" s="663">
        <v>2753383</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5598294</v>
      </c>
      <c r="CS45" s="670"/>
      <c r="CT45" s="670"/>
      <c r="CU45" s="670"/>
      <c r="CV45" s="670"/>
      <c r="CW45" s="670"/>
      <c r="CX45" s="670"/>
      <c r="CY45" s="671"/>
      <c r="CZ45" s="660">
        <v>3.3</v>
      </c>
      <c r="DA45" s="672"/>
      <c r="DB45" s="672"/>
      <c r="DC45" s="673"/>
      <c r="DD45" s="663">
        <v>709340</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21"/>
      <c r="CD46" s="678"/>
      <c r="CE46" s="679"/>
      <c r="CF46" s="654" t="s">
        <v>348</v>
      </c>
      <c r="CG46" s="655"/>
      <c r="CH46" s="655"/>
      <c r="CI46" s="655"/>
      <c r="CJ46" s="655"/>
      <c r="CK46" s="655"/>
      <c r="CL46" s="655"/>
      <c r="CM46" s="655"/>
      <c r="CN46" s="655"/>
      <c r="CO46" s="655"/>
      <c r="CP46" s="655"/>
      <c r="CQ46" s="656"/>
      <c r="CR46" s="657">
        <v>6344064</v>
      </c>
      <c r="CS46" s="658"/>
      <c r="CT46" s="658"/>
      <c r="CU46" s="658"/>
      <c r="CV46" s="658"/>
      <c r="CW46" s="658"/>
      <c r="CX46" s="658"/>
      <c r="CY46" s="659"/>
      <c r="CZ46" s="660">
        <v>3.7</v>
      </c>
      <c r="DA46" s="661"/>
      <c r="DB46" s="661"/>
      <c r="DC46" s="662"/>
      <c r="DD46" s="663">
        <v>2034092</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21"/>
      <c r="CD47" s="678"/>
      <c r="CE47" s="679"/>
      <c r="CF47" s="654" t="s">
        <v>349</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0.8" x14ac:dyDescent="0.2">
      <c r="B48" s="221"/>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21"/>
      <c r="CD49" s="638" t="s">
        <v>351</v>
      </c>
      <c r="CE49" s="639"/>
      <c r="CF49" s="639"/>
      <c r="CG49" s="639"/>
      <c r="CH49" s="639"/>
      <c r="CI49" s="639"/>
      <c r="CJ49" s="639"/>
      <c r="CK49" s="639"/>
      <c r="CL49" s="639"/>
      <c r="CM49" s="639"/>
      <c r="CN49" s="639"/>
      <c r="CO49" s="639"/>
      <c r="CP49" s="639"/>
      <c r="CQ49" s="640"/>
      <c r="CR49" s="641">
        <v>169283856</v>
      </c>
      <c r="CS49" s="642"/>
      <c r="CT49" s="642"/>
      <c r="CU49" s="642"/>
      <c r="CV49" s="642"/>
      <c r="CW49" s="642"/>
      <c r="CX49" s="642"/>
      <c r="CY49" s="643"/>
      <c r="CZ49" s="644">
        <v>100</v>
      </c>
      <c r="DA49" s="645"/>
      <c r="DB49" s="645"/>
      <c r="DC49" s="646"/>
      <c r="DD49" s="647">
        <v>111713784</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pHiTZvpEwks5rAeeiq4RbXVEJ/gitT0e09+3U5BbUjl2whE1ztcXayGXQmwkY6ISEu4x+TKDIfoqKRWyM2eRpA==" saltValue="FDe8GZmA43raXYCHp2BP8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27" t="s">
        <v>353</v>
      </c>
      <c r="DK2" s="1128"/>
      <c r="DL2" s="1128"/>
      <c r="DM2" s="1128"/>
      <c r="DN2" s="1128"/>
      <c r="DO2" s="1129"/>
      <c r="DP2" s="224"/>
      <c r="DQ2" s="1127" t="s">
        <v>354</v>
      </c>
      <c r="DR2" s="1128"/>
      <c r="DS2" s="1128"/>
      <c r="DT2" s="1128"/>
      <c r="DU2" s="1128"/>
      <c r="DV2" s="1128"/>
      <c r="DW2" s="1128"/>
      <c r="DX2" s="1128"/>
      <c r="DY2" s="1128"/>
      <c r="DZ2" s="1129"/>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28"/>
      <c r="BA4" s="228"/>
      <c r="BB4" s="228"/>
      <c r="BC4" s="228"/>
      <c r="BD4" s="228"/>
      <c r="BE4" s="229"/>
      <c r="BF4" s="229"/>
      <c r="BG4" s="229"/>
      <c r="BH4" s="229"/>
      <c r="BI4" s="229"/>
      <c r="BJ4" s="229"/>
      <c r="BK4" s="229"/>
      <c r="BL4" s="229"/>
      <c r="BM4" s="229"/>
      <c r="BN4" s="229"/>
      <c r="BO4" s="229"/>
      <c r="BP4" s="229"/>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0"/>
    </row>
    <row r="5" spans="1:131" s="231" customFormat="1" ht="26.25" customHeight="1" x14ac:dyDescent="0.2">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28"/>
      <c r="BA5" s="228"/>
      <c r="BB5" s="228"/>
      <c r="BC5" s="228"/>
      <c r="BD5" s="228"/>
      <c r="BE5" s="229"/>
      <c r="BF5" s="229"/>
      <c r="BG5" s="229"/>
      <c r="BH5" s="229"/>
      <c r="BI5" s="229"/>
      <c r="BJ5" s="229"/>
      <c r="BK5" s="229"/>
      <c r="BL5" s="229"/>
      <c r="BM5" s="229"/>
      <c r="BN5" s="229"/>
      <c r="BO5" s="229"/>
      <c r="BP5" s="229"/>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0"/>
    </row>
    <row r="6" spans="1:131" s="231"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28"/>
      <c r="BA6" s="228"/>
      <c r="BB6" s="228"/>
      <c r="BC6" s="228"/>
      <c r="BD6" s="228"/>
      <c r="BE6" s="229"/>
      <c r="BF6" s="229"/>
      <c r="BG6" s="229"/>
      <c r="BH6" s="229"/>
      <c r="BI6" s="229"/>
      <c r="BJ6" s="229"/>
      <c r="BK6" s="229"/>
      <c r="BL6" s="229"/>
      <c r="BM6" s="229"/>
      <c r="BN6" s="229"/>
      <c r="BO6" s="229"/>
      <c r="BP6" s="229"/>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0"/>
    </row>
    <row r="7" spans="1:131" s="231" customFormat="1" ht="26.25" customHeight="1" thickTop="1" x14ac:dyDescent="0.2">
      <c r="A7" s="232">
        <v>1</v>
      </c>
      <c r="B7" s="1083" t="s">
        <v>374</v>
      </c>
      <c r="C7" s="1084"/>
      <c r="D7" s="1084"/>
      <c r="E7" s="1084"/>
      <c r="F7" s="1084"/>
      <c r="G7" s="1084"/>
      <c r="H7" s="1084"/>
      <c r="I7" s="1084"/>
      <c r="J7" s="1084"/>
      <c r="K7" s="1084"/>
      <c r="L7" s="1084"/>
      <c r="M7" s="1084"/>
      <c r="N7" s="1084"/>
      <c r="O7" s="1084"/>
      <c r="P7" s="1085"/>
      <c r="Q7" s="1138">
        <v>174051</v>
      </c>
      <c r="R7" s="1139"/>
      <c r="S7" s="1139"/>
      <c r="T7" s="1139"/>
      <c r="U7" s="1139"/>
      <c r="V7" s="1139">
        <v>168177</v>
      </c>
      <c r="W7" s="1139"/>
      <c r="X7" s="1139"/>
      <c r="Y7" s="1139"/>
      <c r="Z7" s="1139"/>
      <c r="AA7" s="1139">
        <v>5875</v>
      </c>
      <c r="AB7" s="1139"/>
      <c r="AC7" s="1139"/>
      <c r="AD7" s="1139"/>
      <c r="AE7" s="1140"/>
      <c r="AF7" s="1141">
        <v>5599</v>
      </c>
      <c r="AG7" s="1142"/>
      <c r="AH7" s="1142"/>
      <c r="AI7" s="1142"/>
      <c r="AJ7" s="1143"/>
      <c r="AK7" s="1144">
        <v>5614</v>
      </c>
      <c r="AL7" s="1145"/>
      <c r="AM7" s="1145"/>
      <c r="AN7" s="1145"/>
      <c r="AO7" s="1145"/>
      <c r="AP7" s="1145">
        <v>74001</v>
      </c>
      <c r="AQ7" s="1145"/>
      <c r="AR7" s="1145"/>
      <c r="AS7" s="1145"/>
      <c r="AT7" s="1145"/>
      <c r="AU7" s="1146"/>
      <c r="AV7" s="1146"/>
      <c r="AW7" s="1146"/>
      <c r="AX7" s="1146"/>
      <c r="AY7" s="1147"/>
      <c r="AZ7" s="228"/>
      <c r="BA7" s="228"/>
      <c r="BB7" s="228"/>
      <c r="BC7" s="228"/>
      <c r="BD7" s="228"/>
      <c r="BE7" s="229"/>
      <c r="BF7" s="229"/>
      <c r="BG7" s="229"/>
      <c r="BH7" s="229"/>
      <c r="BI7" s="229"/>
      <c r="BJ7" s="229"/>
      <c r="BK7" s="229"/>
      <c r="BL7" s="229"/>
      <c r="BM7" s="229"/>
      <c r="BN7" s="229"/>
      <c r="BO7" s="229"/>
      <c r="BP7" s="229"/>
      <c r="BQ7" s="232">
        <v>1</v>
      </c>
      <c r="BR7" s="233"/>
      <c r="BS7" s="1135" t="s">
        <v>566</v>
      </c>
      <c r="BT7" s="1136"/>
      <c r="BU7" s="1136"/>
      <c r="BV7" s="1136"/>
      <c r="BW7" s="1136"/>
      <c r="BX7" s="1136"/>
      <c r="BY7" s="1136"/>
      <c r="BZ7" s="1136"/>
      <c r="CA7" s="1136"/>
      <c r="CB7" s="1136"/>
      <c r="CC7" s="1136"/>
      <c r="CD7" s="1136"/>
      <c r="CE7" s="1136"/>
      <c r="CF7" s="1136"/>
      <c r="CG7" s="1148"/>
      <c r="CH7" s="1132">
        <v>5</v>
      </c>
      <c r="CI7" s="1133"/>
      <c r="CJ7" s="1133"/>
      <c r="CK7" s="1133"/>
      <c r="CL7" s="1134"/>
      <c r="CM7" s="1132">
        <v>1876</v>
      </c>
      <c r="CN7" s="1133"/>
      <c r="CO7" s="1133"/>
      <c r="CP7" s="1133"/>
      <c r="CQ7" s="1134"/>
      <c r="CR7" s="1132">
        <v>56</v>
      </c>
      <c r="CS7" s="1133"/>
      <c r="CT7" s="1133"/>
      <c r="CU7" s="1133"/>
      <c r="CV7" s="1134"/>
      <c r="CW7" s="1132">
        <v>35</v>
      </c>
      <c r="CX7" s="1133"/>
      <c r="CY7" s="1133"/>
      <c r="CZ7" s="1133"/>
      <c r="DA7" s="1134"/>
      <c r="DB7" s="1132" t="s">
        <v>564</v>
      </c>
      <c r="DC7" s="1133"/>
      <c r="DD7" s="1133"/>
      <c r="DE7" s="1133"/>
      <c r="DF7" s="1134"/>
      <c r="DG7" s="1132" t="s">
        <v>564</v>
      </c>
      <c r="DH7" s="1133"/>
      <c r="DI7" s="1133"/>
      <c r="DJ7" s="1133"/>
      <c r="DK7" s="1134"/>
      <c r="DL7" s="1132" t="s">
        <v>564</v>
      </c>
      <c r="DM7" s="1133"/>
      <c r="DN7" s="1133"/>
      <c r="DO7" s="1133"/>
      <c r="DP7" s="1134"/>
      <c r="DQ7" s="1132" t="s">
        <v>564</v>
      </c>
      <c r="DR7" s="1133"/>
      <c r="DS7" s="1133"/>
      <c r="DT7" s="1133"/>
      <c r="DU7" s="1134"/>
      <c r="DV7" s="1135"/>
      <c r="DW7" s="1136"/>
      <c r="DX7" s="1136"/>
      <c r="DY7" s="1136"/>
      <c r="DZ7" s="1137"/>
      <c r="EA7" s="230"/>
    </row>
    <row r="8" spans="1:131" s="231" customFormat="1" ht="26.25" customHeight="1" x14ac:dyDescent="0.2">
      <c r="A8" s="234">
        <v>2</v>
      </c>
      <c r="B8" s="1066" t="s">
        <v>375</v>
      </c>
      <c r="C8" s="1067"/>
      <c r="D8" s="1067"/>
      <c r="E8" s="1067"/>
      <c r="F8" s="1067"/>
      <c r="G8" s="1067"/>
      <c r="H8" s="1067"/>
      <c r="I8" s="1067"/>
      <c r="J8" s="1067"/>
      <c r="K8" s="1067"/>
      <c r="L8" s="1067"/>
      <c r="M8" s="1067"/>
      <c r="N8" s="1067"/>
      <c r="O8" s="1067"/>
      <c r="P8" s="1068"/>
      <c r="Q8" s="1074">
        <v>3317</v>
      </c>
      <c r="R8" s="1075"/>
      <c r="S8" s="1075"/>
      <c r="T8" s="1075"/>
      <c r="U8" s="1075"/>
      <c r="V8" s="1075">
        <v>2642</v>
      </c>
      <c r="W8" s="1075"/>
      <c r="X8" s="1075"/>
      <c r="Y8" s="1075"/>
      <c r="Z8" s="1075"/>
      <c r="AA8" s="1075">
        <v>676</v>
      </c>
      <c r="AB8" s="1075"/>
      <c r="AC8" s="1075"/>
      <c r="AD8" s="1075"/>
      <c r="AE8" s="1076"/>
      <c r="AF8" s="1071">
        <v>675</v>
      </c>
      <c r="AG8" s="1072"/>
      <c r="AH8" s="1072"/>
      <c r="AI8" s="1072"/>
      <c r="AJ8" s="1073"/>
      <c r="AK8" s="1116">
        <v>1619</v>
      </c>
      <c r="AL8" s="1117"/>
      <c r="AM8" s="1117"/>
      <c r="AN8" s="1117"/>
      <c r="AO8" s="1117"/>
      <c r="AP8" s="1117">
        <v>4802</v>
      </c>
      <c r="AQ8" s="1117"/>
      <c r="AR8" s="1117"/>
      <c r="AS8" s="1117"/>
      <c r="AT8" s="1117"/>
      <c r="AU8" s="1118"/>
      <c r="AV8" s="1118"/>
      <c r="AW8" s="1118"/>
      <c r="AX8" s="1118"/>
      <c r="AY8" s="1119"/>
      <c r="AZ8" s="228"/>
      <c r="BA8" s="228"/>
      <c r="BB8" s="228"/>
      <c r="BC8" s="228"/>
      <c r="BD8" s="228"/>
      <c r="BE8" s="229"/>
      <c r="BF8" s="229"/>
      <c r="BG8" s="229"/>
      <c r="BH8" s="229"/>
      <c r="BI8" s="229"/>
      <c r="BJ8" s="229"/>
      <c r="BK8" s="229"/>
      <c r="BL8" s="229"/>
      <c r="BM8" s="229"/>
      <c r="BN8" s="229"/>
      <c r="BO8" s="229"/>
      <c r="BP8" s="229"/>
      <c r="BQ8" s="234">
        <v>2</v>
      </c>
      <c r="BR8" s="235" t="s">
        <v>550</v>
      </c>
      <c r="BS8" s="1028" t="s">
        <v>551</v>
      </c>
      <c r="BT8" s="1029"/>
      <c r="BU8" s="1029"/>
      <c r="BV8" s="1029"/>
      <c r="BW8" s="1029"/>
      <c r="BX8" s="1029"/>
      <c r="BY8" s="1029"/>
      <c r="BZ8" s="1029"/>
      <c r="CA8" s="1029"/>
      <c r="CB8" s="1029"/>
      <c r="CC8" s="1029"/>
      <c r="CD8" s="1029"/>
      <c r="CE8" s="1029"/>
      <c r="CF8" s="1029"/>
      <c r="CG8" s="1050"/>
      <c r="CH8" s="1025">
        <v>6</v>
      </c>
      <c r="CI8" s="1026"/>
      <c r="CJ8" s="1026"/>
      <c r="CK8" s="1026"/>
      <c r="CL8" s="1027"/>
      <c r="CM8" s="1025">
        <v>5080</v>
      </c>
      <c r="CN8" s="1026"/>
      <c r="CO8" s="1026"/>
      <c r="CP8" s="1026"/>
      <c r="CQ8" s="1027"/>
      <c r="CR8" s="1025">
        <v>5</v>
      </c>
      <c r="CS8" s="1026"/>
      <c r="CT8" s="1026"/>
      <c r="CU8" s="1026"/>
      <c r="CV8" s="1027"/>
      <c r="CW8" s="1025" t="s">
        <v>564</v>
      </c>
      <c r="CX8" s="1026"/>
      <c r="CY8" s="1026"/>
      <c r="CZ8" s="1026"/>
      <c r="DA8" s="1027"/>
      <c r="DB8" s="1025" t="s">
        <v>564</v>
      </c>
      <c r="DC8" s="1026"/>
      <c r="DD8" s="1026"/>
      <c r="DE8" s="1026"/>
      <c r="DF8" s="1027"/>
      <c r="DG8" s="1025">
        <v>3761</v>
      </c>
      <c r="DH8" s="1026"/>
      <c r="DI8" s="1026"/>
      <c r="DJ8" s="1026"/>
      <c r="DK8" s="1027"/>
      <c r="DL8" s="1025" t="s">
        <v>564</v>
      </c>
      <c r="DM8" s="1026"/>
      <c r="DN8" s="1026"/>
      <c r="DO8" s="1026"/>
      <c r="DP8" s="1027"/>
      <c r="DQ8" s="1025" t="s">
        <v>564</v>
      </c>
      <c r="DR8" s="1026"/>
      <c r="DS8" s="1026"/>
      <c r="DT8" s="1026"/>
      <c r="DU8" s="1027"/>
      <c r="DV8" s="1028"/>
      <c r="DW8" s="1029"/>
      <c r="DX8" s="1029"/>
      <c r="DY8" s="1029"/>
      <c r="DZ8" s="1030"/>
      <c r="EA8" s="230"/>
    </row>
    <row r="9" spans="1:131" s="231" customFormat="1" ht="26.25" customHeight="1" x14ac:dyDescent="0.2">
      <c r="A9" s="234">
        <v>3</v>
      </c>
      <c r="B9" s="1066" t="s">
        <v>376</v>
      </c>
      <c r="C9" s="1067"/>
      <c r="D9" s="1067"/>
      <c r="E9" s="1067"/>
      <c r="F9" s="1067"/>
      <c r="G9" s="1067"/>
      <c r="H9" s="1067"/>
      <c r="I9" s="1067"/>
      <c r="J9" s="1067"/>
      <c r="K9" s="1067"/>
      <c r="L9" s="1067"/>
      <c r="M9" s="1067"/>
      <c r="N9" s="1067"/>
      <c r="O9" s="1067"/>
      <c r="P9" s="1068"/>
      <c r="Q9" s="1074">
        <v>599</v>
      </c>
      <c r="R9" s="1075"/>
      <c r="S9" s="1075"/>
      <c r="T9" s="1075"/>
      <c r="U9" s="1075"/>
      <c r="V9" s="1075">
        <v>549</v>
      </c>
      <c r="W9" s="1075"/>
      <c r="X9" s="1075"/>
      <c r="Y9" s="1075"/>
      <c r="Z9" s="1075"/>
      <c r="AA9" s="1075">
        <v>51</v>
      </c>
      <c r="AB9" s="1075"/>
      <c r="AC9" s="1075"/>
      <c r="AD9" s="1075"/>
      <c r="AE9" s="1076"/>
      <c r="AF9" s="1071">
        <v>51</v>
      </c>
      <c r="AG9" s="1072"/>
      <c r="AH9" s="1072"/>
      <c r="AI9" s="1072"/>
      <c r="AJ9" s="1073"/>
      <c r="AK9" s="1116">
        <v>89</v>
      </c>
      <c r="AL9" s="1117"/>
      <c r="AM9" s="1117"/>
      <c r="AN9" s="1117"/>
      <c r="AO9" s="1117"/>
      <c r="AP9" s="1117" t="s">
        <v>488</v>
      </c>
      <c r="AQ9" s="1117"/>
      <c r="AR9" s="1117"/>
      <c r="AS9" s="1117"/>
      <c r="AT9" s="1117"/>
      <c r="AU9" s="1118"/>
      <c r="AV9" s="1118"/>
      <c r="AW9" s="1118"/>
      <c r="AX9" s="1118"/>
      <c r="AY9" s="1119"/>
      <c r="AZ9" s="228"/>
      <c r="BA9" s="228"/>
      <c r="BB9" s="228"/>
      <c r="BC9" s="228"/>
      <c r="BD9" s="228"/>
      <c r="BE9" s="229"/>
      <c r="BF9" s="229"/>
      <c r="BG9" s="229"/>
      <c r="BH9" s="229"/>
      <c r="BI9" s="229"/>
      <c r="BJ9" s="229"/>
      <c r="BK9" s="229"/>
      <c r="BL9" s="229"/>
      <c r="BM9" s="229"/>
      <c r="BN9" s="229"/>
      <c r="BO9" s="229"/>
      <c r="BP9" s="229"/>
      <c r="BQ9" s="234">
        <v>3</v>
      </c>
      <c r="BR9" s="235"/>
      <c r="BS9" s="1028" t="s">
        <v>552</v>
      </c>
      <c r="BT9" s="1029"/>
      <c r="BU9" s="1029"/>
      <c r="BV9" s="1029"/>
      <c r="BW9" s="1029"/>
      <c r="BX9" s="1029"/>
      <c r="BY9" s="1029"/>
      <c r="BZ9" s="1029"/>
      <c r="CA9" s="1029"/>
      <c r="CB9" s="1029"/>
      <c r="CC9" s="1029"/>
      <c r="CD9" s="1029"/>
      <c r="CE9" s="1029"/>
      <c r="CF9" s="1029"/>
      <c r="CG9" s="1050"/>
      <c r="CH9" s="1025">
        <v>17</v>
      </c>
      <c r="CI9" s="1026"/>
      <c r="CJ9" s="1026"/>
      <c r="CK9" s="1026"/>
      <c r="CL9" s="1027"/>
      <c r="CM9" s="1025">
        <v>472</v>
      </c>
      <c r="CN9" s="1026"/>
      <c r="CO9" s="1026"/>
      <c r="CP9" s="1026"/>
      <c r="CQ9" s="1027"/>
      <c r="CR9" s="1025">
        <v>127</v>
      </c>
      <c r="CS9" s="1026"/>
      <c r="CT9" s="1026"/>
      <c r="CU9" s="1026"/>
      <c r="CV9" s="1027"/>
      <c r="CW9" s="1025">
        <v>40</v>
      </c>
      <c r="CX9" s="1026"/>
      <c r="CY9" s="1026"/>
      <c r="CZ9" s="1026"/>
      <c r="DA9" s="1027"/>
      <c r="DB9" s="1025" t="s">
        <v>564</v>
      </c>
      <c r="DC9" s="1026"/>
      <c r="DD9" s="1026"/>
      <c r="DE9" s="1026"/>
      <c r="DF9" s="1027"/>
      <c r="DG9" s="1025" t="s">
        <v>564</v>
      </c>
      <c r="DH9" s="1026"/>
      <c r="DI9" s="1026"/>
      <c r="DJ9" s="1026"/>
      <c r="DK9" s="1027"/>
      <c r="DL9" s="1025" t="s">
        <v>564</v>
      </c>
      <c r="DM9" s="1026"/>
      <c r="DN9" s="1026"/>
      <c r="DO9" s="1026"/>
      <c r="DP9" s="1027"/>
      <c r="DQ9" s="1025" t="s">
        <v>564</v>
      </c>
      <c r="DR9" s="1026"/>
      <c r="DS9" s="1026"/>
      <c r="DT9" s="1026"/>
      <c r="DU9" s="1027"/>
      <c r="DV9" s="1028"/>
      <c r="DW9" s="1029"/>
      <c r="DX9" s="1029"/>
      <c r="DY9" s="1029"/>
      <c r="DZ9" s="1030"/>
      <c r="EA9" s="230"/>
    </row>
    <row r="10" spans="1:131" s="231" customFormat="1" ht="26.25" customHeight="1" x14ac:dyDescent="0.2">
      <c r="A10" s="234">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28"/>
      <c r="BA10" s="228"/>
      <c r="BB10" s="228"/>
      <c r="BC10" s="228"/>
      <c r="BD10" s="228"/>
      <c r="BE10" s="229"/>
      <c r="BF10" s="229"/>
      <c r="BG10" s="229"/>
      <c r="BH10" s="229"/>
      <c r="BI10" s="229"/>
      <c r="BJ10" s="229"/>
      <c r="BK10" s="229"/>
      <c r="BL10" s="229"/>
      <c r="BM10" s="229"/>
      <c r="BN10" s="229"/>
      <c r="BO10" s="229"/>
      <c r="BP10" s="229"/>
      <c r="BQ10" s="234">
        <v>4</v>
      </c>
      <c r="BR10" s="235"/>
      <c r="BS10" s="1028" t="s">
        <v>553</v>
      </c>
      <c r="BT10" s="1029"/>
      <c r="BU10" s="1029"/>
      <c r="BV10" s="1029"/>
      <c r="BW10" s="1029"/>
      <c r="BX10" s="1029"/>
      <c r="BY10" s="1029"/>
      <c r="BZ10" s="1029"/>
      <c r="CA10" s="1029"/>
      <c r="CB10" s="1029"/>
      <c r="CC10" s="1029"/>
      <c r="CD10" s="1029"/>
      <c r="CE10" s="1029"/>
      <c r="CF10" s="1029"/>
      <c r="CG10" s="1050"/>
      <c r="CH10" s="1025">
        <v>-12</v>
      </c>
      <c r="CI10" s="1026"/>
      <c r="CJ10" s="1026"/>
      <c r="CK10" s="1026"/>
      <c r="CL10" s="1027"/>
      <c r="CM10" s="1025">
        <v>905</v>
      </c>
      <c r="CN10" s="1026"/>
      <c r="CO10" s="1026"/>
      <c r="CP10" s="1026"/>
      <c r="CQ10" s="1027"/>
      <c r="CR10" s="1025">
        <v>145</v>
      </c>
      <c r="CS10" s="1026"/>
      <c r="CT10" s="1026"/>
      <c r="CU10" s="1026"/>
      <c r="CV10" s="1027"/>
      <c r="CW10" s="1025">
        <v>16</v>
      </c>
      <c r="CX10" s="1026"/>
      <c r="CY10" s="1026"/>
      <c r="CZ10" s="1026"/>
      <c r="DA10" s="1027"/>
      <c r="DB10" s="1025" t="s">
        <v>564</v>
      </c>
      <c r="DC10" s="1026"/>
      <c r="DD10" s="1026"/>
      <c r="DE10" s="1026"/>
      <c r="DF10" s="1027"/>
      <c r="DG10" s="1025" t="s">
        <v>564</v>
      </c>
      <c r="DH10" s="1026"/>
      <c r="DI10" s="1026"/>
      <c r="DJ10" s="1026"/>
      <c r="DK10" s="1027"/>
      <c r="DL10" s="1025" t="s">
        <v>564</v>
      </c>
      <c r="DM10" s="1026"/>
      <c r="DN10" s="1026"/>
      <c r="DO10" s="1026"/>
      <c r="DP10" s="1027"/>
      <c r="DQ10" s="1025" t="s">
        <v>564</v>
      </c>
      <c r="DR10" s="1026"/>
      <c r="DS10" s="1026"/>
      <c r="DT10" s="1026"/>
      <c r="DU10" s="1027"/>
      <c r="DV10" s="1028"/>
      <c r="DW10" s="1029"/>
      <c r="DX10" s="1029"/>
      <c r="DY10" s="1029"/>
      <c r="DZ10" s="1030"/>
      <c r="EA10" s="230"/>
    </row>
    <row r="11" spans="1:131" s="231" customFormat="1" ht="26.25" customHeight="1" x14ac:dyDescent="0.2">
      <c r="A11" s="234">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28"/>
      <c r="BA11" s="228"/>
      <c r="BB11" s="228"/>
      <c r="BC11" s="228"/>
      <c r="BD11" s="228"/>
      <c r="BE11" s="229"/>
      <c r="BF11" s="229"/>
      <c r="BG11" s="229"/>
      <c r="BH11" s="229"/>
      <c r="BI11" s="229"/>
      <c r="BJ11" s="229"/>
      <c r="BK11" s="229"/>
      <c r="BL11" s="229"/>
      <c r="BM11" s="229"/>
      <c r="BN11" s="229"/>
      <c r="BO11" s="229"/>
      <c r="BP11" s="229"/>
      <c r="BQ11" s="234">
        <v>5</v>
      </c>
      <c r="BR11" s="235" t="s">
        <v>565</v>
      </c>
      <c r="BS11" s="1028" t="s">
        <v>554</v>
      </c>
      <c r="BT11" s="1029"/>
      <c r="BU11" s="1029"/>
      <c r="BV11" s="1029"/>
      <c r="BW11" s="1029"/>
      <c r="BX11" s="1029"/>
      <c r="BY11" s="1029"/>
      <c r="BZ11" s="1029"/>
      <c r="CA11" s="1029"/>
      <c r="CB11" s="1029"/>
      <c r="CC11" s="1029"/>
      <c r="CD11" s="1029"/>
      <c r="CE11" s="1029"/>
      <c r="CF11" s="1029"/>
      <c r="CG11" s="1050"/>
      <c r="CH11" s="1025">
        <v>12</v>
      </c>
      <c r="CI11" s="1026"/>
      <c r="CJ11" s="1026"/>
      <c r="CK11" s="1026"/>
      <c r="CL11" s="1027"/>
      <c r="CM11" s="1025">
        <v>1172</v>
      </c>
      <c r="CN11" s="1026"/>
      <c r="CO11" s="1026"/>
      <c r="CP11" s="1026"/>
      <c r="CQ11" s="1027"/>
      <c r="CR11" s="1025">
        <v>70</v>
      </c>
      <c r="CS11" s="1026"/>
      <c r="CT11" s="1026"/>
      <c r="CU11" s="1026"/>
      <c r="CV11" s="1027"/>
      <c r="CW11" s="1025">
        <v>57</v>
      </c>
      <c r="CX11" s="1026"/>
      <c r="CY11" s="1026"/>
      <c r="CZ11" s="1026"/>
      <c r="DA11" s="1027"/>
      <c r="DB11" s="1025" t="s">
        <v>564</v>
      </c>
      <c r="DC11" s="1026"/>
      <c r="DD11" s="1026"/>
      <c r="DE11" s="1026"/>
      <c r="DF11" s="1027"/>
      <c r="DG11" s="1025" t="s">
        <v>564</v>
      </c>
      <c r="DH11" s="1026"/>
      <c r="DI11" s="1026"/>
      <c r="DJ11" s="1026"/>
      <c r="DK11" s="1027"/>
      <c r="DL11" s="1025">
        <v>21</v>
      </c>
      <c r="DM11" s="1026"/>
      <c r="DN11" s="1026"/>
      <c r="DO11" s="1026"/>
      <c r="DP11" s="1027"/>
      <c r="DQ11" s="1025">
        <v>2</v>
      </c>
      <c r="DR11" s="1026"/>
      <c r="DS11" s="1026"/>
      <c r="DT11" s="1026"/>
      <c r="DU11" s="1027"/>
      <c r="DV11" s="1028"/>
      <c r="DW11" s="1029"/>
      <c r="DX11" s="1029"/>
      <c r="DY11" s="1029"/>
      <c r="DZ11" s="1030"/>
      <c r="EA11" s="230"/>
    </row>
    <row r="12" spans="1:131" s="231" customFormat="1" ht="26.25" customHeight="1" x14ac:dyDescent="0.2">
      <c r="A12" s="234">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28"/>
      <c r="BA12" s="228"/>
      <c r="BB12" s="228"/>
      <c r="BC12" s="228"/>
      <c r="BD12" s="228"/>
      <c r="BE12" s="229"/>
      <c r="BF12" s="229"/>
      <c r="BG12" s="229"/>
      <c r="BH12" s="229"/>
      <c r="BI12" s="229"/>
      <c r="BJ12" s="229"/>
      <c r="BK12" s="229"/>
      <c r="BL12" s="229"/>
      <c r="BM12" s="229"/>
      <c r="BN12" s="229"/>
      <c r="BO12" s="229"/>
      <c r="BP12" s="229"/>
      <c r="BQ12" s="234">
        <v>6</v>
      </c>
      <c r="BR12" s="235"/>
      <c r="BS12" s="1028" t="s">
        <v>555</v>
      </c>
      <c r="BT12" s="1029"/>
      <c r="BU12" s="1029"/>
      <c r="BV12" s="1029"/>
      <c r="BW12" s="1029"/>
      <c r="BX12" s="1029"/>
      <c r="BY12" s="1029"/>
      <c r="BZ12" s="1029"/>
      <c r="CA12" s="1029"/>
      <c r="CB12" s="1029"/>
      <c r="CC12" s="1029"/>
      <c r="CD12" s="1029"/>
      <c r="CE12" s="1029"/>
      <c r="CF12" s="1029"/>
      <c r="CG12" s="1050"/>
      <c r="CH12" s="1025">
        <v>140</v>
      </c>
      <c r="CI12" s="1026"/>
      <c r="CJ12" s="1026"/>
      <c r="CK12" s="1026"/>
      <c r="CL12" s="1027"/>
      <c r="CM12" s="1025">
        <v>1024</v>
      </c>
      <c r="CN12" s="1026"/>
      <c r="CO12" s="1026"/>
      <c r="CP12" s="1026"/>
      <c r="CQ12" s="1027"/>
      <c r="CR12" s="1025">
        <v>200</v>
      </c>
      <c r="CS12" s="1026"/>
      <c r="CT12" s="1026"/>
      <c r="CU12" s="1026"/>
      <c r="CV12" s="1027"/>
      <c r="CW12" s="1025">
        <v>124</v>
      </c>
      <c r="CX12" s="1026"/>
      <c r="CY12" s="1026"/>
      <c r="CZ12" s="1026"/>
      <c r="DA12" s="1027"/>
      <c r="DB12" s="1025" t="s">
        <v>564</v>
      </c>
      <c r="DC12" s="1026"/>
      <c r="DD12" s="1026"/>
      <c r="DE12" s="1026"/>
      <c r="DF12" s="1027"/>
      <c r="DG12" s="1025" t="s">
        <v>564</v>
      </c>
      <c r="DH12" s="1026"/>
      <c r="DI12" s="1026"/>
      <c r="DJ12" s="1026"/>
      <c r="DK12" s="1027"/>
      <c r="DL12" s="1025" t="s">
        <v>564</v>
      </c>
      <c r="DM12" s="1026"/>
      <c r="DN12" s="1026"/>
      <c r="DO12" s="1026"/>
      <c r="DP12" s="1027"/>
      <c r="DQ12" s="1025" t="s">
        <v>564</v>
      </c>
      <c r="DR12" s="1026"/>
      <c r="DS12" s="1026"/>
      <c r="DT12" s="1026"/>
      <c r="DU12" s="1027"/>
      <c r="DV12" s="1028"/>
      <c r="DW12" s="1029"/>
      <c r="DX12" s="1029"/>
      <c r="DY12" s="1029"/>
      <c r="DZ12" s="1030"/>
      <c r="EA12" s="230"/>
    </row>
    <row r="13" spans="1:131" s="231" customFormat="1" ht="26.25" customHeight="1" x14ac:dyDescent="0.2">
      <c r="A13" s="234">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28"/>
      <c r="BA13" s="228"/>
      <c r="BB13" s="228"/>
      <c r="BC13" s="228"/>
      <c r="BD13" s="228"/>
      <c r="BE13" s="229"/>
      <c r="BF13" s="229"/>
      <c r="BG13" s="229"/>
      <c r="BH13" s="229"/>
      <c r="BI13" s="229"/>
      <c r="BJ13" s="229"/>
      <c r="BK13" s="229"/>
      <c r="BL13" s="229"/>
      <c r="BM13" s="229"/>
      <c r="BN13" s="229"/>
      <c r="BO13" s="229"/>
      <c r="BP13" s="229"/>
      <c r="BQ13" s="234">
        <v>7</v>
      </c>
      <c r="BR13" s="235"/>
      <c r="BS13" s="1028" t="s">
        <v>567</v>
      </c>
      <c r="BT13" s="1029"/>
      <c r="BU13" s="1029"/>
      <c r="BV13" s="1029"/>
      <c r="BW13" s="1029"/>
      <c r="BX13" s="1029"/>
      <c r="BY13" s="1029"/>
      <c r="BZ13" s="1029"/>
      <c r="CA13" s="1029"/>
      <c r="CB13" s="1029"/>
      <c r="CC13" s="1029"/>
      <c r="CD13" s="1029"/>
      <c r="CE13" s="1029"/>
      <c r="CF13" s="1029"/>
      <c r="CG13" s="1050"/>
      <c r="CH13" s="1025">
        <v>-87</v>
      </c>
      <c r="CI13" s="1026"/>
      <c r="CJ13" s="1026"/>
      <c r="CK13" s="1026"/>
      <c r="CL13" s="1027"/>
      <c r="CM13" s="1025">
        <v>14547</v>
      </c>
      <c r="CN13" s="1026"/>
      <c r="CO13" s="1026"/>
      <c r="CP13" s="1026"/>
      <c r="CQ13" s="1027"/>
      <c r="CR13" s="1025">
        <v>1</v>
      </c>
      <c r="CS13" s="1026"/>
      <c r="CT13" s="1026"/>
      <c r="CU13" s="1026"/>
      <c r="CV13" s="1027"/>
      <c r="CW13" s="1025" t="s">
        <v>564</v>
      </c>
      <c r="CX13" s="1026"/>
      <c r="CY13" s="1026"/>
      <c r="CZ13" s="1026"/>
      <c r="DA13" s="1027"/>
      <c r="DB13" s="1025" t="s">
        <v>564</v>
      </c>
      <c r="DC13" s="1026"/>
      <c r="DD13" s="1026"/>
      <c r="DE13" s="1026"/>
      <c r="DF13" s="1027"/>
      <c r="DG13" s="1025" t="s">
        <v>564</v>
      </c>
      <c r="DH13" s="1026"/>
      <c r="DI13" s="1026"/>
      <c r="DJ13" s="1026"/>
      <c r="DK13" s="1027"/>
      <c r="DL13" s="1025" t="s">
        <v>564</v>
      </c>
      <c r="DM13" s="1026"/>
      <c r="DN13" s="1026"/>
      <c r="DO13" s="1026"/>
      <c r="DP13" s="1027"/>
      <c r="DQ13" s="1025" t="s">
        <v>564</v>
      </c>
      <c r="DR13" s="1026"/>
      <c r="DS13" s="1026"/>
      <c r="DT13" s="1026"/>
      <c r="DU13" s="1027"/>
      <c r="DV13" s="1028"/>
      <c r="DW13" s="1029"/>
      <c r="DX13" s="1029"/>
      <c r="DY13" s="1029"/>
      <c r="DZ13" s="1030"/>
      <c r="EA13" s="230"/>
    </row>
    <row r="14" spans="1:131" s="231" customFormat="1" ht="26.25" customHeight="1" x14ac:dyDescent="0.2">
      <c r="A14" s="234">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28"/>
      <c r="BA14" s="228"/>
      <c r="BB14" s="228"/>
      <c r="BC14" s="228"/>
      <c r="BD14" s="228"/>
      <c r="BE14" s="229"/>
      <c r="BF14" s="229"/>
      <c r="BG14" s="229"/>
      <c r="BH14" s="229"/>
      <c r="BI14" s="229"/>
      <c r="BJ14" s="229"/>
      <c r="BK14" s="229"/>
      <c r="BL14" s="229"/>
      <c r="BM14" s="229"/>
      <c r="BN14" s="229"/>
      <c r="BO14" s="229"/>
      <c r="BP14" s="229"/>
      <c r="BQ14" s="234">
        <v>8</v>
      </c>
      <c r="BR14" s="235"/>
      <c r="BS14" s="1028" t="s">
        <v>556</v>
      </c>
      <c r="BT14" s="1029"/>
      <c r="BU14" s="1029"/>
      <c r="BV14" s="1029"/>
      <c r="BW14" s="1029"/>
      <c r="BX14" s="1029"/>
      <c r="BY14" s="1029"/>
      <c r="BZ14" s="1029"/>
      <c r="CA14" s="1029"/>
      <c r="CB14" s="1029"/>
      <c r="CC14" s="1029"/>
      <c r="CD14" s="1029"/>
      <c r="CE14" s="1029"/>
      <c r="CF14" s="1029"/>
      <c r="CG14" s="1050"/>
      <c r="CH14" s="1025">
        <v>30</v>
      </c>
      <c r="CI14" s="1026"/>
      <c r="CJ14" s="1026"/>
      <c r="CK14" s="1026"/>
      <c r="CL14" s="1027"/>
      <c r="CM14" s="1025">
        <v>855</v>
      </c>
      <c r="CN14" s="1026"/>
      <c r="CO14" s="1026"/>
      <c r="CP14" s="1026"/>
      <c r="CQ14" s="1027"/>
      <c r="CR14" s="1025">
        <v>6</v>
      </c>
      <c r="CS14" s="1026"/>
      <c r="CT14" s="1026"/>
      <c r="CU14" s="1026"/>
      <c r="CV14" s="1027"/>
      <c r="CW14" s="1025" t="s">
        <v>564</v>
      </c>
      <c r="CX14" s="1026"/>
      <c r="CY14" s="1026"/>
      <c r="CZ14" s="1026"/>
      <c r="DA14" s="1027"/>
      <c r="DB14" s="1025" t="s">
        <v>564</v>
      </c>
      <c r="DC14" s="1026"/>
      <c r="DD14" s="1026"/>
      <c r="DE14" s="1026"/>
      <c r="DF14" s="1027"/>
      <c r="DG14" s="1025" t="s">
        <v>564</v>
      </c>
      <c r="DH14" s="1026"/>
      <c r="DI14" s="1026"/>
      <c r="DJ14" s="1026"/>
      <c r="DK14" s="1027"/>
      <c r="DL14" s="1025" t="s">
        <v>564</v>
      </c>
      <c r="DM14" s="1026"/>
      <c r="DN14" s="1026"/>
      <c r="DO14" s="1026"/>
      <c r="DP14" s="1027"/>
      <c r="DQ14" s="1025" t="s">
        <v>564</v>
      </c>
      <c r="DR14" s="1026"/>
      <c r="DS14" s="1026"/>
      <c r="DT14" s="1026"/>
      <c r="DU14" s="1027"/>
      <c r="DV14" s="1028"/>
      <c r="DW14" s="1029"/>
      <c r="DX14" s="1029"/>
      <c r="DY14" s="1029"/>
      <c r="DZ14" s="1030"/>
      <c r="EA14" s="230"/>
    </row>
    <row r="15" spans="1:131" s="231" customFormat="1" ht="26.25" customHeight="1" x14ac:dyDescent="0.2">
      <c r="A15" s="234">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28"/>
      <c r="BA15" s="228"/>
      <c r="BB15" s="228"/>
      <c r="BC15" s="228"/>
      <c r="BD15" s="228"/>
      <c r="BE15" s="229"/>
      <c r="BF15" s="229"/>
      <c r="BG15" s="229"/>
      <c r="BH15" s="229"/>
      <c r="BI15" s="229"/>
      <c r="BJ15" s="229"/>
      <c r="BK15" s="229"/>
      <c r="BL15" s="229"/>
      <c r="BM15" s="229"/>
      <c r="BN15" s="229"/>
      <c r="BO15" s="229"/>
      <c r="BP15" s="229"/>
      <c r="BQ15" s="234">
        <v>9</v>
      </c>
      <c r="BR15" s="235"/>
      <c r="BS15" s="1028" t="s">
        <v>557</v>
      </c>
      <c r="BT15" s="1029"/>
      <c r="BU15" s="1029"/>
      <c r="BV15" s="1029"/>
      <c r="BW15" s="1029"/>
      <c r="BX15" s="1029"/>
      <c r="BY15" s="1029"/>
      <c r="BZ15" s="1029"/>
      <c r="CA15" s="1029"/>
      <c r="CB15" s="1029"/>
      <c r="CC15" s="1029"/>
      <c r="CD15" s="1029"/>
      <c r="CE15" s="1029"/>
      <c r="CF15" s="1029"/>
      <c r="CG15" s="1050"/>
      <c r="CH15" s="1025">
        <v>21</v>
      </c>
      <c r="CI15" s="1026"/>
      <c r="CJ15" s="1026"/>
      <c r="CK15" s="1026"/>
      <c r="CL15" s="1027"/>
      <c r="CM15" s="1025">
        <v>82</v>
      </c>
      <c r="CN15" s="1026"/>
      <c r="CO15" s="1026"/>
      <c r="CP15" s="1026"/>
      <c r="CQ15" s="1027"/>
      <c r="CR15" s="1025">
        <v>5</v>
      </c>
      <c r="CS15" s="1026"/>
      <c r="CT15" s="1026"/>
      <c r="CU15" s="1026"/>
      <c r="CV15" s="1027"/>
      <c r="CW15" s="1025" t="s">
        <v>564</v>
      </c>
      <c r="CX15" s="1026"/>
      <c r="CY15" s="1026"/>
      <c r="CZ15" s="1026"/>
      <c r="DA15" s="1027"/>
      <c r="DB15" s="1025" t="s">
        <v>564</v>
      </c>
      <c r="DC15" s="1026"/>
      <c r="DD15" s="1026"/>
      <c r="DE15" s="1026"/>
      <c r="DF15" s="1027"/>
      <c r="DG15" s="1025" t="s">
        <v>564</v>
      </c>
      <c r="DH15" s="1026"/>
      <c r="DI15" s="1026"/>
      <c r="DJ15" s="1026"/>
      <c r="DK15" s="1027"/>
      <c r="DL15" s="1025" t="s">
        <v>564</v>
      </c>
      <c r="DM15" s="1026"/>
      <c r="DN15" s="1026"/>
      <c r="DO15" s="1026"/>
      <c r="DP15" s="1027"/>
      <c r="DQ15" s="1025" t="s">
        <v>564</v>
      </c>
      <c r="DR15" s="1026"/>
      <c r="DS15" s="1026"/>
      <c r="DT15" s="1026"/>
      <c r="DU15" s="1027"/>
      <c r="DV15" s="1028"/>
      <c r="DW15" s="1029"/>
      <c r="DX15" s="1029"/>
      <c r="DY15" s="1029"/>
      <c r="DZ15" s="1030"/>
      <c r="EA15" s="230"/>
    </row>
    <row r="16" spans="1:131" s="231" customFormat="1" ht="26.25" customHeight="1" thickBot="1" x14ac:dyDescent="0.25">
      <c r="A16" s="234">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28"/>
      <c r="BA16" s="228"/>
      <c r="BB16" s="228"/>
      <c r="BC16" s="228"/>
      <c r="BD16" s="228"/>
      <c r="BE16" s="229"/>
      <c r="BF16" s="229"/>
      <c r="BG16" s="229"/>
      <c r="BH16" s="229"/>
      <c r="BI16" s="229"/>
      <c r="BJ16" s="229"/>
      <c r="BK16" s="229"/>
      <c r="BL16" s="229"/>
      <c r="BM16" s="229"/>
      <c r="BN16" s="229"/>
      <c r="BO16" s="229"/>
      <c r="BP16" s="229"/>
      <c r="BQ16" s="234">
        <v>10</v>
      </c>
      <c r="BR16" s="235"/>
      <c r="BS16" s="1028" t="s">
        <v>558</v>
      </c>
      <c r="BT16" s="1029"/>
      <c r="BU16" s="1029"/>
      <c r="BV16" s="1029"/>
      <c r="BW16" s="1029"/>
      <c r="BX16" s="1029"/>
      <c r="BY16" s="1029"/>
      <c r="BZ16" s="1029"/>
      <c r="CA16" s="1029"/>
      <c r="CB16" s="1029"/>
      <c r="CC16" s="1029"/>
      <c r="CD16" s="1029"/>
      <c r="CE16" s="1029"/>
      <c r="CF16" s="1029"/>
      <c r="CG16" s="1050"/>
      <c r="CH16" s="1025">
        <v>-3</v>
      </c>
      <c r="CI16" s="1026"/>
      <c r="CJ16" s="1026"/>
      <c r="CK16" s="1026"/>
      <c r="CL16" s="1027"/>
      <c r="CM16" s="1025">
        <v>799</v>
      </c>
      <c r="CN16" s="1026"/>
      <c r="CO16" s="1026"/>
      <c r="CP16" s="1026"/>
      <c r="CQ16" s="1027"/>
      <c r="CR16" s="1025">
        <v>2</v>
      </c>
      <c r="CS16" s="1026"/>
      <c r="CT16" s="1026"/>
      <c r="CU16" s="1026"/>
      <c r="CV16" s="1027"/>
      <c r="CW16" s="1025" t="s">
        <v>564</v>
      </c>
      <c r="CX16" s="1026"/>
      <c r="CY16" s="1026"/>
      <c r="CZ16" s="1026"/>
      <c r="DA16" s="1027"/>
      <c r="DB16" s="1025" t="s">
        <v>564</v>
      </c>
      <c r="DC16" s="1026"/>
      <c r="DD16" s="1026"/>
      <c r="DE16" s="1026"/>
      <c r="DF16" s="1027"/>
      <c r="DG16" s="1025" t="s">
        <v>564</v>
      </c>
      <c r="DH16" s="1026"/>
      <c r="DI16" s="1026"/>
      <c r="DJ16" s="1026"/>
      <c r="DK16" s="1027"/>
      <c r="DL16" s="1025" t="s">
        <v>564</v>
      </c>
      <c r="DM16" s="1026"/>
      <c r="DN16" s="1026"/>
      <c r="DO16" s="1026"/>
      <c r="DP16" s="1027"/>
      <c r="DQ16" s="1025" t="s">
        <v>564</v>
      </c>
      <c r="DR16" s="1026"/>
      <c r="DS16" s="1026"/>
      <c r="DT16" s="1026"/>
      <c r="DU16" s="1027"/>
      <c r="DV16" s="1028"/>
      <c r="DW16" s="1029"/>
      <c r="DX16" s="1029"/>
      <c r="DY16" s="1029"/>
      <c r="DZ16" s="1030"/>
      <c r="EA16" s="230"/>
    </row>
    <row r="17" spans="1:131" s="231" customFormat="1" ht="26.25" hidden="1" customHeight="1" x14ac:dyDescent="0.2">
      <c r="A17" s="234">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28"/>
      <c r="BA17" s="228"/>
      <c r="BB17" s="228"/>
      <c r="BC17" s="228"/>
      <c r="BD17" s="228"/>
      <c r="BE17" s="229"/>
      <c r="BF17" s="229"/>
      <c r="BG17" s="229"/>
      <c r="BH17" s="229"/>
      <c r="BI17" s="229"/>
      <c r="BJ17" s="229"/>
      <c r="BK17" s="229"/>
      <c r="BL17" s="229"/>
      <c r="BM17" s="229"/>
      <c r="BN17" s="229"/>
      <c r="BO17" s="229"/>
      <c r="BP17" s="229"/>
      <c r="BQ17" s="234">
        <v>11</v>
      </c>
      <c r="BR17" s="235"/>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0"/>
    </row>
    <row r="18" spans="1:131" s="231" customFormat="1" ht="26.25" hidden="1" customHeight="1" x14ac:dyDescent="0.2">
      <c r="A18" s="234">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28"/>
      <c r="BA18" s="228"/>
      <c r="BB18" s="228"/>
      <c r="BC18" s="228"/>
      <c r="BD18" s="228"/>
      <c r="BE18" s="229"/>
      <c r="BF18" s="229"/>
      <c r="BG18" s="229"/>
      <c r="BH18" s="229"/>
      <c r="BI18" s="229"/>
      <c r="BJ18" s="229"/>
      <c r="BK18" s="229"/>
      <c r="BL18" s="229"/>
      <c r="BM18" s="229"/>
      <c r="BN18" s="229"/>
      <c r="BO18" s="229"/>
      <c r="BP18" s="229"/>
      <c r="BQ18" s="234">
        <v>12</v>
      </c>
      <c r="BR18" s="235"/>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0"/>
    </row>
    <row r="19" spans="1:131" s="231" customFormat="1" ht="26.25" hidden="1" customHeight="1" x14ac:dyDescent="0.2">
      <c r="A19" s="234">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28"/>
      <c r="BA19" s="228"/>
      <c r="BB19" s="228"/>
      <c r="BC19" s="228"/>
      <c r="BD19" s="228"/>
      <c r="BE19" s="229"/>
      <c r="BF19" s="229"/>
      <c r="BG19" s="229"/>
      <c r="BH19" s="229"/>
      <c r="BI19" s="229"/>
      <c r="BJ19" s="229"/>
      <c r="BK19" s="229"/>
      <c r="BL19" s="229"/>
      <c r="BM19" s="229"/>
      <c r="BN19" s="229"/>
      <c r="BO19" s="229"/>
      <c r="BP19" s="229"/>
      <c r="BQ19" s="234">
        <v>13</v>
      </c>
      <c r="BR19" s="235"/>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0"/>
    </row>
    <row r="20" spans="1:131" s="231" customFormat="1" ht="26.25" hidden="1" customHeight="1" x14ac:dyDescent="0.2">
      <c r="A20" s="234">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28"/>
      <c r="BA20" s="228"/>
      <c r="BB20" s="228"/>
      <c r="BC20" s="228"/>
      <c r="BD20" s="228"/>
      <c r="BE20" s="229"/>
      <c r="BF20" s="229"/>
      <c r="BG20" s="229"/>
      <c r="BH20" s="229"/>
      <c r="BI20" s="229"/>
      <c r="BJ20" s="229"/>
      <c r="BK20" s="229"/>
      <c r="BL20" s="229"/>
      <c r="BM20" s="229"/>
      <c r="BN20" s="229"/>
      <c r="BO20" s="229"/>
      <c r="BP20" s="229"/>
      <c r="BQ20" s="234">
        <v>14</v>
      </c>
      <c r="BR20" s="235"/>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0"/>
    </row>
    <row r="21" spans="1:131" s="231" customFormat="1" ht="26.25" hidden="1" customHeight="1" thickBot="1" x14ac:dyDescent="0.25">
      <c r="A21" s="234">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28"/>
      <c r="BA21" s="228"/>
      <c r="BB21" s="228"/>
      <c r="BC21" s="228"/>
      <c r="BD21" s="228"/>
      <c r="BE21" s="229"/>
      <c r="BF21" s="229"/>
      <c r="BG21" s="229"/>
      <c r="BH21" s="229"/>
      <c r="BI21" s="229"/>
      <c r="BJ21" s="229"/>
      <c r="BK21" s="229"/>
      <c r="BL21" s="229"/>
      <c r="BM21" s="229"/>
      <c r="BN21" s="229"/>
      <c r="BO21" s="229"/>
      <c r="BP21" s="229"/>
      <c r="BQ21" s="234">
        <v>15</v>
      </c>
      <c r="BR21" s="235"/>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0"/>
    </row>
    <row r="22" spans="1:131" s="231" customFormat="1" ht="26.25" customHeight="1" x14ac:dyDescent="0.2">
      <c r="A22" s="234">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377</v>
      </c>
      <c r="BA22" s="1064"/>
      <c r="BB22" s="1064"/>
      <c r="BC22" s="1064"/>
      <c r="BD22" s="1065"/>
      <c r="BE22" s="229"/>
      <c r="BF22" s="229"/>
      <c r="BG22" s="229"/>
      <c r="BH22" s="229"/>
      <c r="BI22" s="229"/>
      <c r="BJ22" s="229"/>
      <c r="BK22" s="229"/>
      <c r="BL22" s="229"/>
      <c r="BM22" s="229"/>
      <c r="BN22" s="229"/>
      <c r="BO22" s="229"/>
      <c r="BP22" s="229"/>
      <c r="BQ22" s="234">
        <v>16</v>
      </c>
      <c r="BR22" s="235"/>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0"/>
    </row>
    <row r="23" spans="1:131" s="231" customFormat="1" ht="26.25" customHeight="1" thickBot="1" x14ac:dyDescent="0.25">
      <c r="A23" s="236" t="s">
        <v>378</v>
      </c>
      <c r="B23" s="973" t="s">
        <v>379</v>
      </c>
      <c r="C23" s="974"/>
      <c r="D23" s="974"/>
      <c r="E23" s="974"/>
      <c r="F23" s="974"/>
      <c r="G23" s="974"/>
      <c r="H23" s="974"/>
      <c r="I23" s="974"/>
      <c r="J23" s="974"/>
      <c r="K23" s="974"/>
      <c r="L23" s="974"/>
      <c r="M23" s="974"/>
      <c r="N23" s="974"/>
      <c r="O23" s="974"/>
      <c r="P23" s="984"/>
      <c r="Q23" s="1103">
        <v>176349</v>
      </c>
      <c r="R23" s="1097"/>
      <c r="S23" s="1097"/>
      <c r="T23" s="1097"/>
      <c r="U23" s="1097"/>
      <c r="V23" s="1097">
        <v>169748</v>
      </c>
      <c r="W23" s="1097"/>
      <c r="X23" s="1097"/>
      <c r="Y23" s="1097"/>
      <c r="Z23" s="1097"/>
      <c r="AA23" s="1097">
        <v>6601</v>
      </c>
      <c r="AB23" s="1097"/>
      <c r="AC23" s="1097"/>
      <c r="AD23" s="1097"/>
      <c r="AE23" s="1104"/>
      <c r="AF23" s="1105">
        <v>6325</v>
      </c>
      <c r="AG23" s="1097"/>
      <c r="AH23" s="1097"/>
      <c r="AI23" s="1097"/>
      <c r="AJ23" s="1106"/>
      <c r="AK23" s="1107"/>
      <c r="AL23" s="1108"/>
      <c r="AM23" s="1108"/>
      <c r="AN23" s="1108"/>
      <c r="AO23" s="1108"/>
      <c r="AP23" s="1097">
        <v>78803</v>
      </c>
      <c r="AQ23" s="1097"/>
      <c r="AR23" s="1097"/>
      <c r="AS23" s="1097"/>
      <c r="AT23" s="1097"/>
      <c r="AU23" s="1098"/>
      <c r="AV23" s="1098"/>
      <c r="AW23" s="1098"/>
      <c r="AX23" s="1098"/>
      <c r="AY23" s="1099"/>
      <c r="AZ23" s="1100" t="s">
        <v>122</v>
      </c>
      <c r="BA23" s="1101"/>
      <c r="BB23" s="1101"/>
      <c r="BC23" s="1101"/>
      <c r="BD23" s="1102"/>
      <c r="BE23" s="229"/>
      <c r="BF23" s="229"/>
      <c r="BG23" s="229"/>
      <c r="BH23" s="229"/>
      <c r="BI23" s="229"/>
      <c r="BJ23" s="229"/>
      <c r="BK23" s="229"/>
      <c r="BL23" s="229"/>
      <c r="BM23" s="229"/>
      <c r="BN23" s="229"/>
      <c r="BO23" s="229"/>
      <c r="BP23" s="229"/>
      <c r="BQ23" s="234">
        <v>17</v>
      </c>
      <c r="BR23" s="235"/>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0"/>
    </row>
    <row r="24" spans="1:131" s="231" customFormat="1" ht="26.25" customHeight="1" x14ac:dyDescent="0.2">
      <c r="A24" s="1096" t="s">
        <v>380</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28"/>
      <c r="BA24" s="228"/>
      <c r="BB24" s="228"/>
      <c r="BC24" s="228"/>
      <c r="BD24" s="228"/>
      <c r="BE24" s="229"/>
      <c r="BF24" s="229"/>
      <c r="BG24" s="229"/>
      <c r="BH24" s="229"/>
      <c r="BI24" s="229"/>
      <c r="BJ24" s="229"/>
      <c r="BK24" s="229"/>
      <c r="BL24" s="229"/>
      <c r="BM24" s="229"/>
      <c r="BN24" s="229"/>
      <c r="BO24" s="229"/>
      <c r="BP24" s="229"/>
      <c r="BQ24" s="234">
        <v>18</v>
      </c>
      <c r="BR24" s="235"/>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0"/>
    </row>
    <row r="25" spans="1:131" ht="26.25" customHeight="1" thickBot="1" x14ac:dyDescent="0.25">
      <c r="A25" s="1095" t="s">
        <v>381</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28"/>
      <c r="BK25" s="228"/>
      <c r="BL25" s="228"/>
      <c r="BM25" s="228"/>
      <c r="BN25" s="228"/>
      <c r="BO25" s="237"/>
      <c r="BP25" s="237"/>
      <c r="BQ25" s="234">
        <v>19</v>
      </c>
      <c r="BR25" s="235"/>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26"/>
    </row>
    <row r="26" spans="1:131" ht="26.25" customHeight="1" x14ac:dyDescent="0.2">
      <c r="A26" s="1031" t="s">
        <v>357</v>
      </c>
      <c r="B26" s="1032"/>
      <c r="C26" s="1032"/>
      <c r="D26" s="1032"/>
      <c r="E26" s="1032"/>
      <c r="F26" s="1032"/>
      <c r="G26" s="1032"/>
      <c r="H26" s="1032"/>
      <c r="I26" s="1032"/>
      <c r="J26" s="1032"/>
      <c r="K26" s="1032"/>
      <c r="L26" s="1032"/>
      <c r="M26" s="1032"/>
      <c r="N26" s="1032"/>
      <c r="O26" s="1032"/>
      <c r="P26" s="1033"/>
      <c r="Q26" s="1037" t="s">
        <v>382</v>
      </c>
      <c r="R26" s="1038"/>
      <c r="S26" s="1038"/>
      <c r="T26" s="1038"/>
      <c r="U26" s="1039"/>
      <c r="V26" s="1037" t="s">
        <v>383</v>
      </c>
      <c r="W26" s="1038"/>
      <c r="X26" s="1038"/>
      <c r="Y26" s="1038"/>
      <c r="Z26" s="1039"/>
      <c r="AA26" s="1037" t="s">
        <v>384</v>
      </c>
      <c r="AB26" s="1038"/>
      <c r="AC26" s="1038"/>
      <c r="AD26" s="1038"/>
      <c r="AE26" s="1038"/>
      <c r="AF26" s="1091" t="s">
        <v>385</v>
      </c>
      <c r="AG26" s="1044"/>
      <c r="AH26" s="1044"/>
      <c r="AI26" s="1044"/>
      <c r="AJ26" s="1092"/>
      <c r="AK26" s="1038" t="s">
        <v>386</v>
      </c>
      <c r="AL26" s="1038"/>
      <c r="AM26" s="1038"/>
      <c r="AN26" s="1038"/>
      <c r="AO26" s="1039"/>
      <c r="AP26" s="1037" t="s">
        <v>387</v>
      </c>
      <c r="AQ26" s="1038"/>
      <c r="AR26" s="1038"/>
      <c r="AS26" s="1038"/>
      <c r="AT26" s="1039"/>
      <c r="AU26" s="1037" t="s">
        <v>388</v>
      </c>
      <c r="AV26" s="1038"/>
      <c r="AW26" s="1038"/>
      <c r="AX26" s="1038"/>
      <c r="AY26" s="1039"/>
      <c r="AZ26" s="1037" t="s">
        <v>389</v>
      </c>
      <c r="BA26" s="1038"/>
      <c r="BB26" s="1038"/>
      <c r="BC26" s="1038"/>
      <c r="BD26" s="1039"/>
      <c r="BE26" s="1037" t="s">
        <v>364</v>
      </c>
      <c r="BF26" s="1038"/>
      <c r="BG26" s="1038"/>
      <c r="BH26" s="1038"/>
      <c r="BI26" s="1051"/>
      <c r="BJ26" s="228"/>
      <c r="BK26" s="228"/>
      <c r="BL26" s="228"/>
      <c r="BM26" s="228"/>
      <c r="BN26" s="228"/>
      <c r="BO26" s="237"/>
      <c r="BP26" s="237"/>
      <c r="BQ26" s="234">
        <v>20</v>
      </c>
      <c r="BR26" s="235"/>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26"/>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28"/>
      <c r="BK27" s="228"/>
      <c r="BL27" s="228"/>
      <c r="BM27" s="228"/>
      <c r="BN27" s="228"/>
      <c r="BO27" s="237"/>
      <c r="BP27" s="237"/>
      <c r="BQ27" s="234">
        <v>21</v>
      </c>
      <c r="BR27" s="235"/>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26"/>
    </row>
    <row r="28" spans="1:131" ht="26.25" customHeight="1" thickTop="1" x14ac:dyDescent="0.2">
      <c r="A28" s="238">
        <v>1</v>
      </c>
      <c r="B28" s="1083" t="s">
        <v>390</v>
      </c>
      <c r="C28" s="1084"/>
      <c r="D28" s="1084"/>
      <c r="E28" s="1084"/>
      <c r="F28" s="1084"/>
      <c r="G28" s="1084"/>
      <c r="H28" s="1084"/>
      <c r="I28" s="1084"/>
      <c r="J28" s="1084"/>
      <c r="K28" s="1084"/>
      <c r="L28" s="1084"/>
      <c r="M28" s="1084"/>
      <c r="N28" s="1084"/>
      <c r="O28" s="1084"/>
      <c r="P28" s="1085"/>
      <c r="Q28" s="1086">
        <v>38285</v>
      </c>
      <c r="R28" s="1087"/>
      <c r="S28" s="1087"/>
      <c r="T28" s="1087"/>
      <c r="U28" s="1087"/>
      <c r="V28" s="1087">
        <v>38144</v>
      </c>
      <c r="W28" s="1087"/>
      <c r="X28" s="1087"/>
      <c r="Y28" s="1087"/>
      <c r="Z28" s="1087"/>
      <c r="AA28" s="1087">
        <v>141</v>
      </c>
      <c r="AB28" s="1087"/>
      <c r="AC28" s="1087"/>
      <c r="AD28" s="1087"/>
      <c r="AE28" s="1088"/>
      <c r="AF28" s="1089">
        <v>141</v>
      </c>
      <c r="AG28" s="1087"/>
      <c r="AH28" s="1087"/>
      <c r="AI28" s="1087"/>
      <c r="AJ28" s="1090"/>
      <c r="AK28" s="1078">
        <v>3515</v>
      </c>
      <c r="AL28" s="1079"/>
      <c r="AM28" s="1079"/>
      <c r="AN28" s="1079"/>
      <c r="AO28" s="1079"/>
      <c r="AP28" s="1079" t="s">
        <v>564</v>
      </c>
      <c r="AQ28" s="1079"/>
      <c r="AR28" s="1079"/>
      <c r="AS28" s="1079"/>
      <c r="AT28" s="1079"/>
      <c r="AU28" s="1079" t="s">
        <v>564</v>
      </c>
      <c r="AV28" s="1079"/>
      <c r="AW28" s="1079"/>
      <c r="AX28" s="1079"/>
      <c r="AY28" s="1079"/>
      <c r="AZ28" s="1080"/>
      <c r="BA28" s="1080"/>
      <c r="BB28" s="1080"/>
      <c r="BC28" s="1080"/>
      <c r="BD28" s="1080"/>
      <c r="BE28" s="1081"/>
      <c r="BF28" s="1081"/>
      <c r="BG28" s="1081"/>
      <c r="BH28" s="1081"/>
      <c r="BI28" s="1082"/>
      <c r="BJ28" s="228"/>
      <c r="BK28" s="228"/>
      <c r="BL28" s="228"/>
      <c r="BM28" s="228"/>
      <c r="BN28" s="228"/>
      <c r="BO28" s="237"/>
      <c r="BP28" s="237"/>
      <c r="BQ28" s="234">
        <v>22</v>
      </c>
      <c r="BR28" s="235"/>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26"/>
    </row>
    <row r="29" spans="1:131" ht="26.25" customHeight="1" x14ac:dyDescent="0.2">
      <c r="A29" s="238">
        <v>2</v>
      </c>
      <c r="B29" s="1066" t="s">
        <v>391</v>
      </c>
      <c r="C29" s="1067"/>
      <c r="D29" s="1067"/>
      <c r="E29" s="1067"/>
      <c r="F29" s="1067"/>
      <c r="G29" s="1067"/>
      <c r="H29" s="1067"/>
      <c r="I29" s="1067"/>
      <c r="J29" s="1067"/>
      <c r="K29" s="1067"/>
      <c r="L29" s="1067"/>
      <c r="M29" s="1067"/>
      <c r="N29" s="1067"/>
      <c r="O29" s="1067"/>
      <c r="P29" s="1068"/>
      <c r="Q29" s="1074">
        <v>33356</v>
      </c>
      <c r="R29" s="1075"/>
      <c r="S29" s="1075"/>
      <c r="T29" s="1075"/>
      <c r="U29" s="1075"/>
      <c r="V29" s="1075">
        <v>33108</v>
      </c>
      <c r="W29" s="1075"/>
      <c r="X29" s="1075"/>
      <c r="Y29" s="1075"/>
      <c r="Z29" s="1075"/>
      <c r="AA29" s="1075">
        <v>248</v>
      </c>
      <c r="AB29" s="1075"/>
      <c r="AC29" s="1075"/>
      <c r="AD29" s="1075"/>
      <c r="AE29" s="1076"/>
      <c r="AF29" s="1071">
        <v>248</v>
      </c>
      <c r="AG29" s="1072"/>
      <c r="AH29" s="1072"/>
      <c r="AI29" s="1072"/>
      <c r="AJ29" s="1073"/>
      <c r="AK29" s="1016">
        <v>5560</v>
      </c>
      <c r="AL29" s="1007"/>
      <c r="AM29" s="1007"/>
      <c r="AN29" s="1007"/>
      <c r="AO29" s="1007"/>
      <c r="AP29" s="1007" t="s">
        <v>564</v>
      </c>
      <c r="AQ29" s="1007"/>
      <c r="AR29" s="1007"/>
      <c r="AS29" s="1007"/>
      <c r="AT29" s="1007"/>
      <c r="AU29" s="1007" t="s">
        <v>564</v>
      </c>
      <c r="AV29" s="1007"/>
      <c r="AW29" s="1007"/>
      <c r="AX29" s="1007"/>
      <c r="AY29" s="1007"/>
      <c r="AZ29" s="1077"/>
      <c r="BA29" s="1077"/>
      <c r="BB29" s="1077"/>
      <c r="BC29" s="1077"/>
      <c r="BD29" s="1077"/>
      <c r="BE29" s="1008"/>
      <c r="BF29" s="1008"/>
      <c r="BG29" s="1008"/>
      <c r="BH29" s="1008"/>
      <c r="BI29" s="1009"/>
      <c r="BJ29" s="228"/>
      <c r="BK29" s="228"/>
      <c r="BL29" s="228"/>
      <c r="BM29" s="228"/>
      <c r="BN29" s="228"/>
      <c r="BO29" s="237"/>
      <c r="BP29" s="237"/>
      <c r="BQ29" s="234">
        <v>23</v>
      </c>
      <c r="BR29" s="235"/>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26"/>
    </row>
    <row r="30" spans="1:131" ht="26.25" customHeight="1" x14ac:dyDescent="0.2">
      <c r="A30" s="238">
        <v>3</v>
      </c>
      <c r="B30" s="1066" t="s">
        <v>392</v>
      </c>
      <c r="C30" s="1067"/>
      <c r="D30" s="1067"/>
      <c r="E30" s="1067"/>
      <c r="F30" s="1067"/>
      <c r="G30" s="1067"/>
      <c r="H30" s="1067"/>
      <c r="I30" s="1067"/>
      <c r="J30" s="1067"/>
      <c r="K30" s="1067"/>
      <c r="L30" s="1067"/>
      <c r="M30" s="1067"/>
      <c r="N30" s="1067"/>
      <c r="O30" s="1067"/>
      <c r="P30" s="1068"/>
      <c r="Q30" s="1074">
        <v>7015</v>
      </c>
      <c r="R30" s="1075"/>
      <c r="S30" s="1075"/>
      <c r="T30" s="1075"/>
      <c r="U30" s="1075"/>
      <c r="V30" s="1075">
        <v>6878</v>
      </c>
      <c r="W30" s="1075"/>
      <c r="X30" s="1075"/>
      <c r="Y30" s="1075"/>
      <c r="Z30" s="1075"/>
      <c r="AA30" s="1075">
        <v>136</v>
      </c>
      <c r="AB30" s="1075"/>
      <c r="AC30" s="1075"/>
      <c r="AD30" s="1075"/>
      <c r="AE30" s="1076"/>
      <c r="AF30" s="1071">
        <v>136</v>
      </c>
      <c r="AG30" s="1072"/>
      <c r="AH30" s="1072"/>
      <c r="AI30" s="1072"/>
      <c r="AJ30" s="1073"/>
      <c r="AK30" s="1016">
        <v>841</v>
      </c>
      <c r="AL30" s="1007"/>
      <c r="AM30" s="1007"/>
      <c r="AN30" s="1007"/>
      <c r="AO30" s="1007"/>
      <c r="AP30" s="1007" t="s">
        <v>564</v>
      </c>
      <c r="AQ30" s="1007"/>
      <c r="AR30" s="1007"/>
      <c r="AS30" s="1007"/>
      <c r="AT30" s="1007"/>
      <c r="AU30" s="1007" t="s">
        <v>564</v>
      </c>
      <c r="AV30" s="1007"/>
      <c r="AW30" s="1007"/>
      <c r="AX30" s="1007"/>
      <c r="AY30" s="1007"/>
      <c r="AZ30" s="1077"/>
      <c r="BA30" s="1077"/>
      <c r="BB30" s="1077"/>
      <c r="BC30" s="1077"/>
      <c r="BD30" s="1077"/>
      <c r="BE30" s="1008"/>
      <c r="BF30" s="1008"/>
      <c r="BG30" s="1008"/>
      <c r="BH30" s="1008"/>
      <c r="BI30" s="1009"/>
      <c r="BJ30" s="228"/>
      <c r="BK30" s="228"/>
      <c r="BL30" s="228"/>
      <c r="BM30" s="228"/>
      <c r="BN30" s="228"/>
      <c r="BO30" s="237"/>
      <c r="BP30" s="237"/>
      <c r="BQ30" s="234">
        <v>24</v>
      </c>
      <c r="BR30" s="235"/>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26"/>
    </row>
    <row r="31" spans="1:131" ht="26.25" customHeight="1" x14ac:dyDescent="0.2">
      <c r="A31" s="238">
        <v>4</v>
      </c>
      <c r="B31" s="1066" t="s">
        <v>393</v>
      </c>
      <c r="C31" s="1067"/>
      <c r="D31" s="1067"/>
      <c r="E31" s="1067"/>
      <c r="F31" s="1067"/>
      <c r="G31" s="1067"/>
      <c r="H31" s="1067"/>
      <c r="I31" s="1067"/>
      <c r="J31" s="1067"/>
      <c r="K31" s="1067"/>
      <c r="L31" s="1067"/>
      <c r="M31" s="1067"/>
      <c r="N31" s="1067"/>
      <c r="O31" s="1067"/>
      <c r="P31" s="1068"/>
      <c r="Q31" s="1074">
        <v>12425</v>
      </c>
      <c r="R31" s="1075"/>
      <c r="S31" s="1075"/>
      <c r="T31" s="1075"/>
      <c r="U31" s="1075"/>
      <c r="V31" s="1075">
        <v>11642</v>
      </c>
      <c r="W31" s="1075"/>
      <c r="X31" s="1075"/>
      <c r="Y31" s="1075"/>
      <c r="Z31" s="1075"/>
      <c r="AA31" s="1075">
        <v>783</v>
      </c>
      <c r="AB31" s="1075"/>
      <c r="AC31" s="1075"/>
      <c r="AD31" s="1075"/>
      <c r="AE31" s="1076"/>
      <c r="AF31" s="1071">
        <v>2503</v>
      </c>
      <c r="AG31" s="1072"/>
      <c r="AH31" s="1072"/>
      <c r="AI31" s="1072"/>
      <c r="AJ31" s="1073"/>
      <c r="AK31" s="1016">
        <v>4328</v>
      </c>
      <c r="AL31" s="1007"/>
      <c r="AM31" s="1007"/>
      <c r="AN31" s="1007"/>
      <c r="AO31" s="1007"/>
      <c r="AP31" s="1007">
        <v>40881</v>
      </c>
      <c r="AQ31" s="1007"/>
      <c r="AR31" s="1007"/>
      <c r="AS31" s="1007"/>
      <c r="AT31" s="1007"/>
      <c r="AU31" s="1007">
        <v>21749</v>
      </c>
      <c r="AV31" s="1007"/>
      <c r="AW31" s="1007"/>
      <c r="AX31" s="1007"/>
      <c r="AY31" s="1007"/>
      <c r="AZ31" s="1077"/>
      <c r="BA31" s="1077"/>
      <c r="BB31" s="1077"/>
      <c r="BC31" s="1077"/>
      <c r="BD31" s="1077"/>
      <c r="BE31" s="1008" t="s">
        <v>394</v>
      </c>
      <c r="BF31" s="1008"/>
      <c r="BG31" s="1008"/>
      <c r="BH31" s="1008"/>
      <c r="BI31" s="1009"/>
      <c r="BJ31" s="228"/>
      <c r="BK31" s="228"/>
      <c r="BL31" s="228"/>
      <c r="BM31" s="228"/>
      <c r="BN31" s="228"/>
      <c r="BO31" s="237"/>
      <c r="BP31" s="237"/>
      <c r="BQ31" s="234">
        <v>25</v>
      </c>
      <c r="BR31" s="235"/>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26"/>
    </row>
    <row r="32" spans="1:131" ht="26.25" customHeight="1" thickBot="1" x14ac:dyDescent="0.25">
      <c r="A32" s="238">
        <v>5</v>
      </c>
      <c r="B32" s="1066" t="s">
        <v>395</v>
      </c>
      <c r="C32" s="1067"/>
      <c r="D32" s="1067"/>
      <c r="E32" s="1067"/>
      <c r="F32" s="1067"/>
      <c r="G32" s="1067"/>
      <c r="H32" s="1067"/>
      <c r="I32" s="1067"/>
      <c r="J32" s="1067"/>
      <c r="K32" s="1067"/>
      <c r="L32" s="1067"/>
      <c r="M32" s="1067"/>
      <c r="N32" s="1067"/>
      <c r="O32" s="1067"/>
      <c r="P32" s="1068"/>
      <c r="Q32" s="1074">
        <v>21707</v>
      </c>
      <c r="R32" s="1075"/>
      <c r="S32" s="1075"/>
      <c r="T32" s="1075"/>
      <c r="U32" s="1075"/>
      <c r="V32" s="1075">
        <v>22324</v>
      </c>
      <c r="W32" s="1075"/>
      <c r="X32" s="1075"/>
      <c r="Y32" s="1075"/>
      <c r="Z32" s="1075"/>
      <c r="AA32" s="1075">
        <v>-617</v>
      </c>
      <c r="AB32" s="1075"/>
      <c r="AC32" s="1075"/>
      <c r="AD32" s="1075"/>
      <c r="AE32" s="1076"/>
      <c r="AF32" s="1071">
        <v>8658</v>
      </c>
      <c r="AG32" s="1072"/>
      <c r="AH32" s="1072"/>
      <c r="AI32" s="1072"/>
      <c r="AJ32" s="1073"/>
      <c r="AK32" s="1016">
        <v>1723</v>
      </c>
      <c r="AL32" s="1007"/>
      <c r="AM32" s="1007"/>
      <c r="AN32" s="1007"/>
      <c r="AO32" s="1007"/>
      <c r="AP32" s="1007">
        <v>10858</v>
      </c>
      <c r="AQ32" s="1007"/>
      <c r="AR32" s="1007"/>
      <c r="AS32" s="1007"/>
      <c r="AT32" s="1007"/>
      <c r="AU32" s="1007">
        <v>4318</v>
      </c>
      <c r="AV32" s="1007"/>
      <c r="AW32" s="1007"/>
      <c r="AX32" s="1007"/>
      <c r="AY32" s="1007"/>
      <c r="AZ32" s="1077"/>
      <c r="BA32" s="1077"/>
      <c r="BB32" s="1077"/>
      <c r="BC32" s="1077"/>
      <c r="BD32" s="1077"/>
      <c r="BE32" s="1008" t="s">
        <v>394</v>
      </c>
      <c r="BF32" s="1008"/>
      <c r="BG32" s="1008"/>
      <c r="BH32" s="1008"/>
      <c r="BI32" s="1009"/>
      <c r="BJ32" s="228"/>
      <c r="BK32" s="228"/>
      <c r="BL32" s="228"/>
      <c r="BM32" s="228"/>
      <c r="BN32" s="228"/>
      <c r="BO32" s="237"/>
      <c r="BP32" s="237"/>
      <c r="BQ32" s="234">
        <v>26</v>
      </c>
      <c r="BR32" s="235"/>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26"/>
    </row>
    <row r="33" spans="1:131" ht="26.25" hidden="1" customHeight="1" x14ac:dyDescent="0.2">
      <c r="A33" s="238">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28"/>
      <c r="BK33" s="228"/>
      <c r="BL33" s="228"/>
      <c r="BM33" s="228"/>
      <c r="BN33" s="228"/>
      <c r="BO33" s="237"/>
      <c r="BP33" s="237"/>
      <c r="BQ33" s="234">
        <v>27</v>
      </c>
      <c r="BR33" s="235"/>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26"/>
    </row>
    <row r="34" spans="1:131" ht="26.25" hidden="1" customHeight="1" x14ac:dyDescent="0.2">
      <c r="A34" s="238">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28"/>
      <c r="BK34" s="228"/>
      <c r="BL34" s="228"/>
      <c r="BM34" s="228"/>
      <c r="BN34" s="228"/>
      <c r="BO34" s="237"/>
      <c r="BP34" s="237"/>
      <c r="BQ34" s="234">
        <v>28</v>
      </c>
      <c r="BR34" s="235"/>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26"/>
    </row>
    <row r="35" spans="1:131" ht="26.25" hidden="1" customHeight="1" x14ac:dyDescent="0.2">
      <c r="A35" s="238">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28"/>
      <c r="BK35" s="228"/>
      <c r="BL35" s="228"/>
      <c r="BM35" s="228"/>
      <c r="BN35" s="228"/>
      <c r="BO35" s="237"/>
      <c r="BP35" s="237"/>
      <c r="BQ35" s="234">
        <v>29</v>
      </c>
      <c r="BR35" s="235"/>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26"/>
    </row>
    <row r="36" spans="1:131" ht="26.25" hidden="1" customHeight="1" x14ac:dyDescent="0.2">
      <c r="A36" s="238">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28"/>
      <c r="BK36" s="228"/>
      <c r="BL36" s="228"/>
      <c r="BM36" s="228"/>
      <c r="BN36" s="228"/>
      <c r="BO36" s="237"/>
      <c r="BP36" s="237"/>
      <c r="BQ36" s="234">
        <v>30</v>
      </c>
      <c r="BR36" s="235"/>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26"/>
    </row>
    <row r="37" spans="1:131" ht="26.25" hidden="1" customHeight="1" x14ac:dyDescent="0.2">
      <c r="A37" s="238">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28"/>
      <c r="BK37" s="228"/>
      <c r="BL37" s="228"/>
      <c r="BM37" s="228"/>
      <c r="BN37" s="228"/>
      <c r="BO37" s="237"/>
      <c r="BP37" s="237"/>
      <c r="BQ37" s="234">
        <v>31</v>
      </c>
      <c r="BR37" s="235"/>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26"/>
    </row>
    <row r="38" spans="1:131" ht="26.25" hidden="1" customHeight="1" x14ac:dyDescent="0.2">
      <c r="A38" s="238">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28"/>
      <c r="BK38" s="228"/>
      <c r="BL38" s="228"/>
      <c r="BM38" s="228"/>
      <c r="BN38" s="228"/>
      <c r="BO38" s="237"/>
      <c r="BP38" s="237"/>
      <c r="BQ38" s="234">
        <v>32</v>
      </c>
      <c r="BR38" s="235"/>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26"/>
    </row>
    <row r="39" spans="1:131" ht="26.25" hidden="1" customHeight="1" x14ac:dyDescent="0.2">
      <c r="A39" s="238">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28"/>
      <c r="BK39" s="228"/>
      <c r="BL39" s="228"/>
      <c r="BM39" s="228"/>
      <c r="BN39" s="228"/>
      <c r="BO39" s="237"/>
      <c r="BP39" s="237"/>
      <c r="BQ39" s="234">
        <v>33</v>
      </c>
      <c r="BR39" s="235"/>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26"/>
    </row>
    <row r="40" spans="1:131" ht="26.25" hidden="1" customHeight="1" x14ac:dyDescent="0.2">
      <c r="A40" s="234">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28"/>
      <c r="BK40" s="228"/>
      <c r="BL40" s="228"/>
      <c r="BM40" s="228"/>
      <c r="BN40" s="228"/>
      <c r="BO40" s="237"/>
      <c r="BP40" s="237"/>
      <c r="BQ40" s="234">
        <v>34</v>
      </c>
      <c r="BR40" s="235"/>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26"/>
    </row>
    <row r="41" spans="1:131" ht="26.25" hidden="1" customHeight="1" x14ac:dyDescent="0.2">
      <c r="A41" s="234">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28"/>
      <c r="BK41" s="228"/>
      <c r="BL41" s="228"/>
      <c r="BM41" s="228"/>
      <c r="BN41" s="228"/>
      <c r="BO41" s="237"/>
      <c r="BP41" s="237"/>
      <c r="BQ41" s="234">
        <v>35</v>
      </c>
      <c r="BR41" s="235"/>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26"/>
    </row>
    <row r="42" spans="1:131" ht="26.25" hidden="1" customHeight="1" x14ac:dyDescent="0.2">
      <c r="A42" s="234">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28"/>
      <c r="BK42" s="228"/>
      <c r="BL42" s="228"/>
      <c r="BM42" s="228"/>
      <c r="BN42" s="228"/>
      <c r="BO42" s="237"/>
      <c r="BP42" s="237"/>
      <c r="BQ42" s="234">
        <v>36</v>
      </c>
      <c r="BR42" s="235"/>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26"/>
    </row>
    <row r="43" spans="1:131" ht="26.25" hidden="1" customHeight="1" x14ac:dyDescent="0.2">
      <c r="A43" s="234">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28"/>
      <c r="BK43" s="228"/>
      <c r="BL43" s="228"/>
      <c r="BM43" s="228"/>
      <c r="BN43" s="228"/>
      <c r="BO43" s="237"/>
      <c r="BP43" s="237"/>
      <c r="BQ43" s="234">
        <v>37</v>
      </c>
      <c r="BR43" s="235"/>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26"/>
    </row>
    <row r="44" spans="1:131" ht="26.25" hidden="1" customHeight="1" x14ac:dyDescent="0.2">
      <c r="A44" s="234">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28"/>
      <c r="BK44" s="228"/>
      <c r="BL44" s="228"/>
      <c r="BM44" s="228"/>
      <c r="BN44" s="228"/>
      <c r="BO44" s="237"/>
      <c r="BP44" s="237"/>
      <c r="BQ44" s="234">
        <v>38</v>
      </c>
      <c r="BR44" s="235"/>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26"/>
    </row>
    <row r="45" spans="1:131" ht="26.25" hidden="1" customHeight="1" x14ac:dyDescent="0.2">
      <c r="A45" s="234">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28"/>
      <c r="BK45" s="228"/>
      <c r="BL45" s="228"/>
      <c r="BM45" s="228"/>
      <c r="BN45" s="228"/>
      <c r="BO45" s="237"/>
      <c r="BP45" s="237"/>
      <c r="BQ45" s="234">
        <v>39</v>
      </c>
      <c r="BR45" s="235"/>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26"/>
    </row>
    <row r="46" spans="1:131" ht="26.25" hidden="1" customHeight="1" x14ac:dyDescent="0.2">
      <c r="A46" s="234">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28"/>
      <c r="BK46" s="228"/>
      <c r="BL46" s="228"/>
      <c r="BM46" s="228"/>
      <c r="BN46" s="228"/>
      <c r="BO46" s="237"/>
      <c r="BP46" s="237"/>
      <c r="BQ46" s="234">
        <v>40</v>
      </c>
      <c r="BR46" s="235"/>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26"/>
    </row>
    <row r="47" spans="1:131" ht="26.25" hidden="1" customHeight="1" x14ac:dyDescent="0.2">
      <c r="A47" s="234">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28"/>
      <c r="BK47" s="228"/>
      <c r="BL47" s="228"/>
      <c r="BM47" s="228"/>
      <c r="BN47" s="228"/>
      <c r="BO47" s="237"/>
      <c r="BP47" s="237"/>
      <c r="BQ47" s="234">
        <v>41</v>
      </c>
      <c r="BR47" s="235"/>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26"/>
    </row>
    <row r="48" spans="1:131" ht="26.25" hidden="1" customHeight="1" x14ac:dyDescent="0.2">
      <c r="A48" s="234">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28"/>
      <c r="BK48" s="228"/>
      <c r="BL48" s="228"/>
      <c r="BM48" s="228"/>
      <c r="BN48" s="228"/>
      <c r="BO48" s="237"/>
      <c r="BP48" s="237"/>
      <c r="BQ48" s="234">
        <v>42</v>
      </c>
      <c r="BR48" s="235"/>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26"/>
    </row>
    <row r="49" spans="1:131" ht="26.25" hidden="1" customHeight="1" x14ac:dyDescent="0.2">
      <c r="A49" s="234">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28"/>
      <c r="BK49" s="228"/>
      <c r="BL49" s="228"/>
      <c r="BM49" s="228"/>
      <c r="BN49" s="228"/>
      <c r="BO49" s="237"/>
      <c r="BP49" s="237"/>
      <c r="BQ49" s="234">
        <v>43</v>
      </c>
      <c r="BR49" s="235"/>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26"/>
    </row>
    <row r="50" spans="1:131" ht="26.25" hidden="1" customHeight="1" x14ac:dyDescent="0.2">
      <c r="A50" s="234">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28"/>
      <c r="BK50" s="228"/>
      <c r="BL50" s="228"/>
      <c r="BM50" s="228"/>
      <c r="BN50" s="228"/>
      <c r="BO50" s="237"/>
      <c r="BP50" s="237"/>
      <c r="BQ50" s="234">
        <v>44</v>
      </c>
      <c r="BR50" s="235"/>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26"/>
    </row>
    <row r="51" spans="1:131" ht="26.25" hidden="1" customHeight="1" x14ac:dyDescent="0.2">
      <c r="A51" s="234">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28"/>
      <c r="BK51" s="228"/>
      <c r="BL51" s="228"/>
      <c r="BM51" s="228"/>
      <c r="BN51" s="228"/>
      <c r="BO51" s="237"/>
      <c r="BP51" s="237"/>
      <c r="BQ51" s="234">
        <v>45</v>
      </c>
      <c r="BR51" s="235"/>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26"/>
    </row>
    <row r="52" spans="1:131" ht="26.25" hidden="1" customHeight="1" x14ac:dyDescent="0.2">
      <c r="A52" s="234">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28"/>
      <c r="BK52" s="228"/>
      <c r="BL52" s="228"/>
      <c r="BM52" s="228"/>
      <c r="BN52" s="228"/>
      <c r="BO52" s="237"/>
      <c r="BP52" s="237"/>
      <c r="BQ52" s="234">
        <v>46</v>
      </c>
      <c r="BR52" s="235"/>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26"/>
    </row>
    <row r="53" spans="1:131" ht="26.25" hidden="1" customHeight="1" x14ac:dyDescent="0.2">
      <c r="A53" s="234">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28"/>
      <c r="BK53" s="228"/>
      <c r="BL53" s="228"/>
      <c r="BM53" s="228"/>
      <c r="BN53" s="228"/>
      <c r="BO53" s="237"/>
      <c r="BP53" s="237"/>
      <c r="BQ53" s="234">
        <v>47</v>
      </c>
      <c r="BR53" s="235"/>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26"/>
    </row>
    <row r="54" spans="1:131" ht="26.25" hidden="1" customHeight="1" x14ac:dyDescent="0.2">
      <c r="A54" s="234">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28"/>
      <c r="BK54" s="228"/>
      <c r="BL54" s="228"/>
      <c r="BM54" s="228"/>
      <c r="BN54" s="228"/>
      <c r="BO54" s="237"/>
      <c r="BP54" s="237"/>
      <c r="BQ54" s="234">
        <v>48</v>
      </c>
      <c r="BR54" s="235"/>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26"/>
    </row>
    <row r="55" spans="1:131" ht="26.25" hidden="1" customHeight="1" x14ac:dyDescent="0.2">
      <c r="A55" s="234">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28"/>
      <c r="BK55" s="228"/>
      <c r="BL55" s="228"/>
      <c r="BM55" s="228"/>
      <c r="BN55" s="228"/>
      <c r="BO55" s="237"/>
      <c r="BP55" s="237"/>
      <c r="BQ55" s="234">
        <v>49</v>
      </c>
      <c r="BR55" s="235"/>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26"/>
    </row>
    <row r="56" spans="1:131" ht="26.25" hidden="1" customHeight="1" x14ac:dyDescent="0.2">
      <c r="A56" s="234">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28"/>
      <c r="BK56" s="228"/>
      <c r="BL56" s="228"/>
      <c r="BM56" s="228"/>
      <c r="BN56" s="228"/>
      <c r="BO56" s="237"/>
      <c r="BP56" s="237"/>
      <c r="BQ56" s="234">
        <v>50</v>
      </c>
      <c r="BR56" s="235"/>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26"/>
    </row>
    <row r="57" spans="1:131" ht="26.25" hidden="1" customHeight="1" x14ac:dyDescent="0.2">
      <c r="A57" s="234">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28"/>
      <c r="BK57" s="228"/>
      <c r="BL57" s="228"/>
      <c r="BM57" s="228"/>
      <c r="BN57" s="228"/>
      <c r="BO57" s="237"/>
      <c r="BP57" s="237"/>
      <c r="BQ57" s="234">
        <v>51</v>
      </c>
      <c r="BR57" s="235"/>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26"/>
    </row>
    <row r="58" spans="1:131" ht="26.25" hidden="1" customHeight="1" x14ac:dyDescent="0.2">
      <c r="A58" s="234">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28"/>
      <c r="BK58" s="228"/>
      <c r="BL58" s="228"/>
      <c r="BM58" s="228"/>
      <c r="BN58" s="228"/>
      <c r="BO58" s="237"/>
      <c r="BP58" s="237"/>
      <c r="BQ58" s="234">
        <v>52</v>
      </c>
      <c r="BR58" s="235"/>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26"/>
    </row>
    <row r="59" spans="1:131" ht="26.25" hidden="1" customHeight="1" x14ac:dyDescent="0.2">
      <c r="A59" s="234">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28"/>
      <c r="BK59" s="228"/>
      <c r="BL59" s="228"/>
      <c r="BM59" s="228"/>
      <c r="BN59" s="228"/>
      <c r="BO59" s="237"/>
      <c r="BP59" s="237"/>
      <c r="BQ59" s="234">
        <v>53</v>
      </c>
      <c r="BR59" s="235"/>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26"/>
    </row>
    <row r="60" spans="1:131" ht="26.25" hidden="1" customHeight="1" x14ac:dyDescent="0.2">
      <c r="A60" s="234">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28"/>
      <c r="BK60" s="228"/>
      <c r="BL60" s="228"/>
      <c r="BM60" s="228"/>
      <c r="BN60" s="228"/>
      <c r="BO60" s="237"/>
      <c r="BP60" s="237"/>
      <c r="BQ60" s="234">
        <v>54</v>
      </c>
      <c r="BR60" s="235"/>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26"/>
    </row>
    <row r="61" spans="1:131" ht="26.25" hidden="1" customHeight="1" thickBot="1" x14ac:dyDescent="0.25">
      <c r="A61" s="234">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28"/>
      <c r="BK61" s="228"/>
      <c r="BL61" s="228"/>
      <c r="BM61" s="228"/>
      <c r="BN61" s="228"/>
      <c r="BO61" s="237"/>
      <c r="BP61" s="237"/>
      <c r="BQ61" s="234">
        <v>55</v>
      </c>
      <c r="BR61" s="235"/>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26"/>
    </row>
    <row r="62" spans="1:131" ht="26.25" customHeight="1" x14ac:dyDescent="0.2">
      <c r="A62" s="234">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396</v>
      </c>
      <c r="BK62" s="1064"/>
      <c r="BL62" s="1064"/>
      <c r="BM62" s="1064"/>
      <c r="BN62" s="1065"/>
      <c r="BO62" s="237"/>
      <c r="BP62" s="237"/>
      <c r="BQ62" s="234">
        <v>56</v>
      </c>
      <c r="BR62" s="235"/>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26"/>
    </row>
    <row r="63" spans="1:131" ht="26.25" customHeight="1" thickBot="1" x14ac:dyDescent="0.25">
      <c r="A63" s="236" t="s">
        <v>378</v>
      </c>
      <c r="B63" s="973" t="s">
        <v>397</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11686</v>
      </c>
      <c r="AG63" s="995"/>
      <c r="AH63" s="995"/>
      <c r="AI63" s="995"/>
      <c r="AJ63" s="1058"/>
      <c r="AK63" s="1059"/>
      <c r="AL63" s="999"/>
      <c r="AM63" s="999"/>
      <c r="AN63" s="999"/>
      <c r="AO63" s="999"/>
      <c r="AP63" s="995">
        <v>51739</v>
      </c>
      <c r="AQ63" s="995"/>
      <c r="AR63" s="995"/>
      <c r="AS63" s="995"/>
      <c r="AT63" s="995"/>
      <c r="AU63" s="995">
        <v>26067</v>
      </c>
      <c r="AV63" s="995"/>
      <c r="AW63" s="995"/>
      <c r="AX63" s="995"/>
      <c r="AY63" s="995"/>
      <c r="AZ63" s="1053"/>
      <c r="BA63" s="1053"/>
      <c r="BB63" s="1053"/>
      <c r="BC63" s="1053"/>
      <c r="BD63" s="1053"/>
      <c r="BE63" s="996"/>
      <c r="BF63" s="996"/>
      <c r="BG63" s="996"/>
      <c r="BH63" s="996"/>
      <c r="BI63" s="997"/>
      <c r="BJ63" s="1054" t="s">
        <v>122</v>
      </c>
      <c r="BK63" s="989"/>
      <c r="BL63" s="989"/>
      <c r="BM63" s="989"/>
      <c r="BN63" s="1055"/>
      <c r="BO63" s="237"/>
      <c r="BP63" s="237"/>
      <c r="BQ63" s="234">
        <v>57</v>
      </c>
      <c r="BR63" s="235"/>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26"/>
    </row>
    <row r="65" spans="1:131" ht="26.25" customHeight="1" thickBot="1" x14ac:dyDescent="0.25">
      <c r="A65" s="228" t="s">
        <v>398</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26"/>
    </row>
    <row r="66" spans="1:131" ht="26.25" customHeight="1" x14ac:dyDescent="0.2">
      <c r="A66" s="1031" t="s">
        <v>399</v>
      </c>
      <c r="B66" s="1032"/>
      <c r="C66" s="1032"/>
      <c r="D66" s="1032"/>
      <c r="E66" s="1032"/>
      <c r="F66" s="1032"/>
      <c r="G66" s="1032"/>
      <c r="H66" s="1032"/>
      <c r="I66" s="1032"/>
      <c r="J66" s="1032"/>
      <c r="K66" s="1032"/>
      <c r="L66" s="1032"/>
      <c r="M66" s="1032"/>
      <c r="N66" s="1032"/>
      <c r="O66" s="1032"/>
      <c r="P66" s="1033"/>
      <c r="Q66" s="1037" t="s">
        <v>382</v>
      </c>
      <c r="R66" s="1038"/>
      <c r="S66" s="1038"/>
      <c r="T66" s="1038"/>
      <c r="U66" s="1039"/>
      <c r="V66" s="1037" t="s">
        <v>383</v>
      </c>
      <c r="W66" s="1038"/>
      <c r="X66" s="1038"/>
      <c r="Y66" s="1038"/>
      <c r="Z66" s="1039"/>
      <c r="AA66" s="1037" t="s">
        <v>384</v>
      </c>
      <c r="AB66" s="1038"/>
      <c r="AC66" s="1038"/>
      <c r="AD66" s="1038"/>
      <c r="AE66" s="1039"/>
      <c r="AF66" s="1043" t="s">
        <v>385</v>
      </c>
      <c r="AG66" s="1044"/>
      <c r="AH66" s="1044"/>
      <c r="AI66" s="1044"/>
      <c r="AJ66" s="1045"/>
      <c r="AK66" s="1037" t="s">
        <v>386</v>
      </c>
      <c r="AL66" s="1032"/>
      <c r="AM66" s="1032"/>
      <c r="AN66" s="1032"/>
      <c r="AO66" s="1033"/>
      <c r="AP66" s="1037" t="s">
        <v>387</v>
      </c>
      <c r="AQ66" s="1038"/>
      <c r="AR66" s="1038"/>
      <c r="AS66" s="1038"/>
      <c r="AT66" s="1039"/>
      <c r="AU66" s="1037" t="s">
        <v>400</v>
      </c>
      <c r="AV66" s="1038"/>
      <c r="AW66" s="1038"/>
      <c r="AX66" s="1038"/>
      <c r="AY66" s="1039"/>
      <c r="AZ66" s="1037" t="s">
        <v>364</v>
      </c>
      <c r="BA66" s="1038"/>
      <c r="BB66" s="1038"/>
      <c r="BC66" s="1038"/>
      <c r="BD66" s="1051"/>
      <c r="BE66" s="237"/>
      <c r="BF66" s="237"/>
      <c r="BG66" s="237"/>
      <c r="BH66" s="237"/>
      <c r="BI66" s="237"/>
      <c r="BJ66" s="237"/>
      <c r="BK66" s="237"/>
      <c r="BL66" s="237"/>
      <c r="BM66" s="237"/>
      <c r="BN66" s="237"/>
      <c r="BO66" s="237"/>
      <c r="BP66" s="237"/>
      <c r="BQ66" s="234">
        <v>60</v>
      </c>
      <c r="BR66" s="239"/>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26"/>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37"/>
      <c r="BF67" s="237"/>
      <c r="BG67" s="237"/>
      <c r="BH67" s="237"/>
      <c r="BI67" s="237"/>
      <c r="BJ67" s="237"/>
      <c r="BK67" s="237"/>
      <c r="BL67" s="237"/>
      <c r="BM67" s="237"/>
      <c r="BN67" s="237"/>
      <c r="BO67" s="237"/>
      <c r="BP67" s="237"/>
      <c r="BQ67" s="234">
        <v>61</v>
      </c>
      <c r="BR67" s="239"/>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26"/>
    </row>
    <row r="68" spans="1:131" ht="26.25" customHeight="1" thickTop="1" x14ac:dyDescent="0.2">
      <c r="A68" s="232">
        <v>1</v>
      </c>
      <c r="B68" s="1020" t="s">
        <v>548</v>
      </c>
      <c r="C68" s="1021"/>
      <c r="D68" s="1021"/>
      <c r="E68" s="1021"/>
      <c r="F68" s="1021"/>
      <c r="G68" s="1021"/>
      <c r="H68" s="1021"/>
      <c r="I68" s="1021"/>
      <c r="J68" s="1021"/>
      <c r="K68" s="1021"/>
      <c r="L68" s="1021"/>
      <c r="M68" s="1021"/>
      <c r="N68" s="1021"/>
      <c r="O68" s="1021"/>
      <c r="P68" s="1022"/>
      <c r="Q68" s="1023">
        <v>4407</v>
      </c>
      <c r="R68" s="1024"/>
      <c r="S68" s="1024"/>
      <c r="T68" s="1024"/>
      <c r="U68" s="1024"/>
      <c r="V68" s="1024">
        <v>4087</v>
      </c>
      <c r="W68" s="1024"/>
      <c r="X68" s="1024"/>
      <c r="Y68" s="1024"/>
      <c r="Z68" s="1024"/>
      <c r="AA68" s="1024">
        <v>320</v>
      </c>
      <c r="AB68" s="1024"/>
      <c r="AC68" s="1024"/>
      <c r="AD68" s="1024"/>
      <c r="AE68" s="1024"/>
      <c r="AF68" s="1024">
        <v>320</v>
      </c>
      <c r="AG68" s="1024"/>
      <c r="AH68" s="1024"/>
      <c r="AI68" s="1024"/>
      <c r="AJ68" s="1024"/>
      <c r="AK68" s="1024">
        <v>507</v>
      </c>
      <c r="AL68" s="1024"/>
      <c r="AM68" s="1024"/>
      <c r="AN68" s="1024"/>
      <c r="AO68" s="1024"/>
      <c r="AP68" s="1007" t="s">
        <v>564</v>
      </c>
      <c r="AQ68" s="1007"/>
      <c r="AR68" s="1007"/>
      <c r="AS68" s="1007"/>
      <c r="AT68" s="1007"/>
      <c r="AU68" s="1007" t="s">
        <v>564</v>
      </c>
      <c r="AV68" s="1007"/>
      <c r="AW68" s="1007"/>
      <c r="AX68" s="1007"/>
      <c r="AY68" s="1007"/>
      <c r="AZ68" s="1018"/>
      <c r="BA68" s="1018"/>
      <c r="BB68" s="1018"/>
      <c r="BC68" s="1018"/>
      <c r="BD68" s="1019"/>
      <c r="BE68" s="237"/>
      <c r="BF68" s="237"/>
      <c r="BG68" s="237"/>
      <c r="BH68" s="237"/>
      <c r="BI68" s="237"/>
      <c r="BJ68" s="237"/>
      <c r="BK68" s="237"/>
      <c r="BL68" s="237"/>
      <c r="BM68" s="237"/>
      <c r="BN68" s="237"/>
      <c r="BO68" s="237"/>
      <c r="BP68" s="237"/>
      <c r="BQ68" s="234">
        <v>62</v>
      </c>
      <c r="BR68" s="239"/>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26"/>
    </row>
    <row r="69" spans="1:131" ht="26.25" customHeight="1" x14ac:dyDescent="0.2">
      <c r="A69" s="234">
        <v>2</v>
      </c>
      <c r="B69" s="1010" t="s">
        <v>549</v>
      </c>
      <c r="C69" s="1011"/>
      <c r="D69" s="1011"/>
      <c r="E69" s="1011"/>
      <c r="F69" s="1011"/>
      <c r="G69" s="1011"/>
      <c r="H69" s="1011"/>
      <c r="I69" s="1011"/>
      <c r="J69" s="1011"/>
      <c r="K69" s="1011"/>
      <c r="L69" s="1011"/>
      <c r="M69" s="1011"/>
      <c r="N69" s="1011"/>
      <c r="O69" s="1011"/>
      <c r="P69" s="1012"/>
      <c r="Q69" s="1013">
        <v>1092963</v>
      </c>
      <c r="R69" s="1007"/>
      <c r="S69" s="1007"/>
      <c r="T69" s="1007"/>
      <c r="U69" s="1007"/>
      <c r="V69" s="1007">
        <v>1080088</v>
      </c>
      <c r="W69" s="1007"/>
      <c r="X69" s="1007"/>
      <c r="Y69" s="1007"/>
      <c r="Z69" s="1007"/>
      <c r="AA69" s="1007">
        <v>12875</v>
      </c>
      <c r="AB69" s="1007"/>
      <c r="AC69" s="1007"/>
      <c r="AD69" s="1007"/>
      <c r="AE69" s="1007"/>
      <c r="AF69" s="1007">
        <v>12875</v>
      </c>
      <c r="AG69" s="1007"/>
      <c r="AH69" s="1007"/>
      <c r="AI69" s="1007"/>
      <c r="AJ69" s="1007"/>
      <c r="AK69" s="1007">
        <v>8791</v>
      </c>
      <c r="AL69" s="1007"/>
      <c r="AM69" s="1007"/>
      <c r="AN69" s="1007"/>
      <c r="AO69" s="1007"/>
      <c r="AP69" s="1007" t="s">
        <v>564</v>
      </c>
      <c r="AQ69" s="1007"/>
      <c r="AR69" s="1007"/>
      <c r="AS69" s="1007"/>
      <c r="AT69" s="1007"/>
      <c r="AU69" s="1007" t="s">
        <v>564</v>
      </c>
      <c r="AV69" s="1007"/>
      <c r="AW69" s="1007"/>
      <c r="AX69" s="1007"/>
      <c r="AY69" s="1007"/>
      <c r="AZ69" s="1008"/>
      <c r="BA69" s="1008"/>
      <c r="BB69" s="1008"/>
      <c r="BC69" s="1008"/>
      <c r="BD69" s="1009"/>
      <c r="BE69" s="237"/>
      <c r="BF69" s="237"/>
      <c r="BG69" s="237"/>
      <c r="BH69" s="237"/>
      <c r="BI69" s="237"/>
      <c r="BJ69" s="237"/>
      <c r="BK69" s="237"/>
      <c r="BL69" s="237"/>
      <c r="BM69" s="237"/>
      <c r="BN69" s="237"/>
      <c r="BO69" s="237"/>
      <c r="BP69" s="237"/>
      <c r="BQ69" s="234">
        <v>63</v>
      </c>
      <c r="BR69" s="239"/>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26"/>
    </row>
    <row r="70" spans="1:131" ht="26.25" hidden="1" customHeight="1" x14ac:dyDescent="0.2">
      <c r="A70" s="234">
        <v>3</v>
      </c>
      <c r="B70" s="1010"/>
      <c r="C70" s="1011"/>
      <c r="D70" s="1011"/>
      <c r="E70" s="1011"/>
      <c r="F70" s="1011"/>
      <c r="G70" s="1011"/>
      <c r="H70" s="1011"/>
      <c r="I70" s="1011"/>
      <c r="J70" s="1011"/>
      <c r="K70" s="1011"/>
      <c r="L70" s="1011"/>
      <c r="M70" s="1011"/>
      <c r="N70" s="1011"/>
      <c r="O70" s="1011"/>
      <c r="P70" s="1012"/>
      <c r="Q70" s="1013"/>
      <c r="R70" s="1007"/>
      <c r="S70" s="1007"/>
      <c r="T70" s="1007"/>
      <c r="U70" s="1007"/>
      <c r="V70" s="1007"/>
      <c r="W70" s="1007"/>
      <c r="X70" s="1007"/>
      <c r="Y70" s="1007"/>
      <c r="Z70" s="1007"/>
      <c r="AA70" s="1007"/>
      <c r="AB70" s="1007"/>
      <c r="AC70" s="1007"/>
      <c r="AD70" s="1007"/>
      <c r="AE70" s="1007"/>
      <c r="AF70" s="1007"/>
      <c r="AG70" s="1007"/>
      <c r="AH70" s="1007"/>
      <c r="AI70" s="1007"/>
      <c r="AJ70" s="1007"/>
      <c r="AK70" s="1007"/>
      <c r="AL70" s="1007"/>
      <c r="AM70" s="1007"/>
      <c r="AN70" s="1007"/>
      <c r="AO70" s="1007"/>
      <c r="AP70" s="1007"/>
      <c r="AQ70" s="1007"/>
      <c r="AR70" s="1007"/>
      <c r="AS70" s="1007"/>
      <c r="AT70" s="1007"/>
      <c r="AU70" s="1007"/>
      <c r="AV70" s="1007"/>
      <c r="AW70" s="1007"/>
      <c r="AX70" s="1007"/>
      <c r="AY70" s="1007"/>
      <c r="AZ70" s="1008"/>
      <c r="BA70" s="1008"/>
      <c r="BB70" s="1008"/>
      <c r="BC70" s="1008"/>
      <c r="BD70" s="1009"/>
      <c r="BE70" s="237"/>
      <c r="BF70" s="237"/>
      <c r="BG70" s="237"/>
      <c r="BH70" s="237"/>
      <c r="BI70" s="237"/>
      <c r="BJ70" s="237"/>
      <c r="BK70" s="237"/>
      <c r="BL70" s="237"/>
      <c r="BM70" s="237"/>
      <c r="BN70" s="237"/>
      <c r="BO70" s="237"/>
      <c r="BP70" s="237"/>
      <c r="BQ70" s="234">
        <v>64</v>
      </c>
      <c r="BR70" s="239"/>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26"/>
    </row>
    <row r="71" spans="1:131" ht="26.25" hidden="1" customHeight="1" x14ac:dyDescent="0.2">
      <c r="A71" s="234">
        <v>4</v>
      </c>
      <c r="B71" s="1010"/>
      <c r="C71" s="1011"/>
      <c r="D71" s="1011"/>
      <c r="E71" s="1011"/>
      <c r="F71" s="1011"/>
      <c r="G71" s="1011"/>
      <c r="H71" s="1011"/>
      <c r="I71" s="1011"/>
      <c r="J71" s="1011"/>
      <c r="K71" s="1011"/>
      <c r="L71" s="1011"/>
      <c r="M71" s="1011"/>
      <c r="N71" s="1011"/>
      <c r="O71" s="1011"/>
      <c r="P71" s="1012"/>
      <c r="Q71" s="1013"/>
      <c r="R71" s="1007"/>
      <c r="S71" s="1007"/>
      <c r="T71" s="1007"/>
      <c r="U71" s="1007"/>
      <c r="V71" s="1007"/>
      <c r="W71" s="1007"/>
      <c r="X71" s="1007"/>
      <c r="Y71" s="1007"/>
      <c r="Z71" s="1007"/>
      <c r="AA71" s="1007"/>
      <c r="AB71" s="1007"/>
      <c r="AC71" s="1007"/>
      <c r="AD71" s="1007"/>
      <c r="AE71" s="1007"/>
      <c r="AF71" s="1007"/>
      <c r="AG71" s="1007"/>
      <c r="AH71" s="1007"/>
      <c r="AI71" s="1007"/>
      <c r="AJ71" s="1007"/>
      <c r="AK71" s="1007"/>
      <c r="AL71" s="1007"/>
      <c r="AM71" s="1007"/>
      <c r="AN71" s="1007"/>
      <c r="AO71" s="1007"/>
      <c r="AP71" s="1007"/>
      <c r="AQ71" s="1007"/>
      <c r="AR71" s="1007"/>
      <c r="AS71" s="1007"/>
      <c r="AT71" s="1007"/>
      <c r="AU71" s="1007"/>
      <c r="AV71" s="1007"/>
      <c r="AW71" s="1007"/>
      <c r="AX71" s="1007"/>
      <c r="AY71" s="1007"/>
      <c r="AZ71" s="1008"/>
      <c r="BA71" s="1008"/>
      <c r="BB71" s="1008"/>
      <c r="BC71" s="1008"/>
      <c r="BD71" s="1009"/>
      <c r="BE71" s="237"/>
      <c r="BF71" s="237"/>
      <c r="BG71" s="237"/>
      <c r="BH71" s="237"/>
      <c r="BI71" s="237"/>
      <c r="BJ71" s="237"/>
      <c r="BK71" s="237"/>
      <c r="BL71" s="237"/>
      <c r="BM71" s="237"/>
      <c r="BN71" s="237"/>
      <c r="BO71" s="237"/>
      <c r="BP71" s="237"/>
      <c r="BQ71" s="234">
        <v>65</v>
      </c>
      <c r="BR71" s="239"/>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26"/>
    </row>
    <row r="72" spans="1:131" ht="26.25" hidden="1" customHeight="1" x14ac:dyDescent="0.2">
      <c r="A72" s="234">
        <v>5</v>
      </c>
      <c r="B72" s="1010"/>
      <c r="C72" s="1011"/>
      <c r="D72" s="1011"/>
      <c r="E72" s="1011"/>
      <c r="F72" s="1011"/>
      <c r="G72" s="1011"/>
      <c r="H72" s="1011"/>
      <c r="I72" s="1011"/>
      <c r="J72" s="1011"/>
      <c r="K72" s="1011"/>
      <c r="L72" s="1011"/>
      <c r="M72" s="1011"/>
      <c r="N72" s="1011"/>
      <c r="O72" s="1011"/>
      <c r="P72" s="1012"/>
      <c r="Q72" s="1013"/>
      <c r="R72" s="1007"/>
      <c r="S72" s="1007"/>
      <c r="T72" s="1007"/>
      <c r="U72" s="1007"/>
      <c r="V72" s="1007"/>
      <c r="W72" s="1007"/>
      <c r="X72" s="1007"/>
      <c r="Y72" s="1007"/>
      <c r="Z72" s="1007"/>
      <c r="AA72" s="1007"/>
      <c r="AB72" s="1007"/>
      <c r="AC72" s="1007"/>
      <c r="AD72" s="1007"/>
      <c r="AE72" s="1007"/>
      <c r="AF72" s="1007"/>
      <c r="AG72" s="1007"/>
      <c r="AH72" s="1007"/>
      <c r="AI72" s="1007"/>
      <c r="AJ72" s="1007"/>
      <c r="AK72" s="1007"/>
      <c r="AL72" s="1007"/>
      <c r="AM72" s="1007"/>
      <c r="AN72" s="1007"/>
      <c r="AO72" s="1007"/>
      <c r="AP72" s="1007"/>
      <c r="AQ72" s="1007"/>
      <c r="AR72" s="1007"/>
      <c r="AS72" s="1007"/>
      <c r="AT72" s="1007"/>
      <c r="AU72" s="1007"/>
      <c r="AV72" s="1007"/>
      <c r="AW72" s="1007"/>
      <c r="AX72" s="1007"/>
      <c r="AY72" s="1007"/>
      <c r="AZ72" s="1008"/>
      <c r="BA72" s="1008"/>
      <c r="BB72" s="1008"/>
      <c r="BC72" s="1008"/>
      <c r="BD72" s="1009"/>
      <c r="BE72" s="237"/>
      <c r="BF72" s="237"/>
      <c r="BG72" s="237"/>
      <c r="BH72" s="237"/>
      <c r="BI72" s="237"/>
      <c r="BJ72" s="237"/>
      <c r="BK72" s="237"/>
      <c r="BL72" s="237"/>
      <c r="BM72" s="237"/>
      <c r="BN72" s="237"/>
      <c r="BO72" s="237"/>
      <c r="BP72" s="237"/>
      <c r="BQ72" s="234">
        <v>66</v>
      </c>
      <c r="BR72" s="239"/>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26"/>
    </row>
    <row r="73" spans="1:131" ht="26.25" hidden="1" customHeight="1" x14ac:dyDescent="0.2">
      <c r="A73" s="234">
        <v>6</v>
      </c>
      <c r="B73" s="1010"/>
      <c r="C73" s="1011"/>
      <c r="D73" s="1011"/>
      <c r="E73" s="1011"/>
      <c r="F73" s="1011"/>
      <c r="G73" s="1011"/>
      <c r="H73" s="1011"/>
      <c r="I73" s="1011"/>
      <c r="J73" s="1011"/>
      <c r="K73" s="1011"/>
      <c r="L73" s="1011"/>
      <c r="M73" s="1011"/>
      <c r="N73" s="1011"/>
      <c r="O73" s="1011"/>
      <c r="P73" s="1012"/>
      <c r="Q73" s="1013"/>
      <c r="R73" s="1007"/>
      <c r="S73" s="1007"/>
      <c r="T73" s="1007"/>
      <c r="U73" s="1007"/>
      <c r="V73" s="1007"/>
      <c r="W73" s="1007"/>
      <c r="X73" s="1007"/>
      <c r="Y73" s="1007"/>
      <c r="Z73" s="1007"/>
      <c r="AA73" s="1007"/>
      <c r="AB73" s="1007"/>
      <c r="AC73" s="1007"/>
      <c r="AD73" s="1007"/>
      <c r="AE73" s="1007"/>
      <c r="AF73" s="1007"/>
      <c r="AG73" s="1007"/>
      <c r="AH73" s="1007"/>
      <c r="AI73" s="1007"/>
      <c r="AJ73" s="1007"/>
      <c r="AK73" s="1007"/>
      <c r="AL73" s="1007"/>
      <c r="AM73" s="1007"/>
      <c r="AN73" s="1007"/>
      <c r="AO73" s="1007"/>
      <c r="AP73" s="1007"/>
      <c r="AQ73" s="1007"/>
      <c r="AR73" s="1007"/>
      <c r="AS73" s="1007"/>
      <c r="AT73" s="1007"/>
      <c r="AU73" s="1007"/>
      <c r="AV73" s="1007"/>
      <c r="AW73" s="1007"/>
      <c r="AX73" s="1007"/>
      <c r="AY73" s="1007"/>
      <c r="AZ73" s="1008"/>
      <c r="BA73" s="1008"/>
      <c r="BB73" s="1008"/>
      <c r="BC73" s="1008"/>
      <c r="BD73" s="1009"/>
      <c r="BE73" s="237"/>
      <c r="BF73" s="237"/>
      <c r="BG73" s="237"/>
      <c r="BH73" s="237"/>
      <c r="BI73" s="237"/>
      <c r="BJ73" s="237"/>
      <c r="BK73" s="237"/>
      <c r="BL73" s="237"/>
      <c r="BM73" s="237"/>
      <c r="BN73" s="237"/>
      <c r="BO73" s="237"/>
      <c r="BP73" s="237"/>
      <c r="BQ73" s="234">
        <v>67</v>
      </c>
      <c r="BR73" s="239"/>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26"/>
    </row>
    <row r="74" spans="1:131" ht="26.25" hidden="1" customHeight="1" x14ac:dyDescent="0.2">
      <c r="A74" s="234">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37"/>
      <c r="BF74" s="237"/>
      <c r="BG74" s="237"/>
      <c r="BH74" s="237"/>
      <c r="BI74" s="237"/>
      <c r="BJ74" s="237"/>
      <c r="BK74" s="237"/>
      <c r="BL74" s="237"/>
      <c r="BM74" s="237"/>
      <c r="BN74" s="237"/>
      <c r="BO74" s="237"/>
      <c r="BP74" s="237"/>
      <c r="BQ74" s="234">
        <v>68</v>
      </c>
      <c r="BR74" s="239"/>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26"/>
    </row>
    <row r="75" spans="1:131" ht="26.25" hidden="1" customHeight="1" x14ac:dyDescent="0.2">
      <c r="A75" s="234">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37"/>
      <c r="BF75" s="237"/>
      <c r="BG75" s="237"/>
      <c r="BH75" s="237"/>
      <c r="BI75" s="237"/>
      <c r="BJ75" s="237"/>
      <c r="BK75" s="237"/>
      <c r="BL75" s="237"/>
      <c r="BM75" s="237"/>
      <c r="BN75" s="237"/>
      <c r="BO75" s="237"/>
      <c r="BP75" s="237"/>
      <c r="BQ75" s="234">
        <v>69</v>
      </c>
      <c r="BR75" s="239"/>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26"/>
    </row>
    <row r="76" spans="1:131" ht="26.25" hidden="1" customHeight="1" x14ac:dyDescent="0.2">
      <c r="A76" s="234">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37"/>
      <c r="BF76" s="237"/>
      <c r="BG76" s="237"/>
      <c r="BH76" s="237"/>
      <c r="BI76" s="237"/>
      <c r="BJ76" s="237"/>
      <c r="BK76" s="237"/>
      <c r="BL76" s="237"/>
      <c r="BM76" s="237"/>
      <c r="BN76" s="237"/>
      <c r="BO76" s="237"/>
      <c r="BP76" s="237"/>
      <c r="BQ76" s="234">
        <v>70</v>
      </c>
      <c r="BR76" s="239"/>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26"/>
    </row>
    <row r="77" spans="1:131" ht="26.25" hidden="1" customHeight="1" x14ac:dyDescent="0.2">
      <c r="A77" s="234">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37"/>
      <c r="BF77" s="237"/>
      <c r="BG77" s="237"/>
      <c r="BH77" s="237"/>
      <c r="BI77" s="237"/>
      <c r="BJ77" s="237"/>
      <c r="BK77" s="237"/>
      <c r="BL77" s="237"/>
      <c r="BM77" s="237"/>
      <c r="BN77" s="237"/>
      <c r="BO77" s="237"/>
      <c r="BP77" s="237"/>
      <c r="BQ77" s="234">
        <v>71</v>
      </c>
      <c r="BR77" s="239"/>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26"/>
    </row>
    <row r="78" spans="1:131" ht="26.25" hidden="1" customHeight="1" x14ac:dyDescent="0.2">
      <c r="A78" s="234">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37"/>
      <c r="BF78" s="237"/>
      <c r="BG78" s="237"/>
      <c r="BH78" s="237"/>
      <c r="BI78" s="237"/>
      <c r="BJ78" s="226"/>
      <c r="BK78" s="226"/>
      <c r="BL78" s="226"/>
      <c r="BM78" s="226"/>
      <c r="BN78" s="226"/>
      <c r="BO78" s="237"/>
      <c r="BP78" s="237"/>
      <c r="BQ78" s="234">
        <v>72</v>
      </c>
      <c r="BR78" s="239"/>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26"/>
    </row>
    <row r="79" spans="1:131" ht="26.25" hidden="1" customHeight="1" x14ac:dyDescent="0.2">
      <c r="A79" s="234">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37"/>
      <c r="BF79" s="237"/>
      <c r="BG79" s="237"/>
      <c r="BH79" s="237"/>
      <c r="BI79" s="237"/>
      <c r="BJ79" s="226"/>
      <c r="BK79" s="226"/>
      <c r="BL79" s="226"/>
      <c r="BM79" s="226"/>
      <c r="BN79" s="226"/>
      <c r="BO79" s="237"/>
      <c r="BP79" s="237"/>
      <c r="BQ79" s="234">
        <v>73</v>
      </c>
      <c r="BR79" s="239"/>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26"/>
    </row>
    <row r="80" spans="1:131" ht="26.25" hidden="1" customHeight="1" x14ac:dyDescent="0.2">
      <c r="A80" s="234">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37"/>
      <c r="BF80" s="237"/>
      <c r="BG80" s="237"/>
      <c r="BH80" s="237"/>
      <c r="BI80" s="237"/>
      <c r="BJ80" s="237"/>
      <c r="BK80" s="237"/>
      <c r="BL80" s="237"/>
      <c r="BM80" s="237"/>
      <c r="BN80" s="237"/>
      <c r="BO80" s="237"/>
      <c r="BP80" s="237"/>
      <c r="BQ80" s="234">
        <v>74</v>
      </c>
      <c r="BR80" s="239"/>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26"/>
    </row>
    <row r="81" spans="1:131" ht="26.25" hidden="1" customHeight="1" x14ac:dyDescent="0.2">
      <c r="A81" s="234">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37"/>
      <c r="BF81" s="237"/>
      <c r="BG81" s="237"/>
      <c r="BH81" s="237"/>
      <c r="BI81" s="237"/>
      <c r="BJ81" s="237"/>
      <c r="BK81" s="237"/>
      <c r="BL81" s="237"/>
      <c r="BM81" s="237"/>
      <c r="BN81" s="237"/>
      <c r="BO81" s="237"/>
      <c r="BP81" s="237"/>
      <c r="BQ81" s="234">
        <v>75</v>
      </c>
      <c r="BR81" s="239"/>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26"/>
    </row>
    <row r="82" spans="1:131" ht="26.25" hidden="1" customHeight="1" x14ac:dyDescent="0.2">
      <c r="A82" s="234">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37"/>
      <c r="BF82" s="237"/>
      <c r="BG82" s="237"/>
      <c r="BH82" s="237"/>
      <c r="BI82" s="237"/>
      <c r="BJ82" s="237"/>
      <c r="BK82" s="237"/>
      <c r="BL82" s="237"/>
      <c r="BM82" s="237"/>
      <c r="BN82" s="237"/>
      <c r="BO82" s="237"/>
      <c r="BP82" s="237"/>
      <c r="BQ82" s="234">
        <v>76</v>
      </c>
      <c r="BR82" s="239"/>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26"/>
    </row>
    <row r="83" spans="1:131" ht="26.25" hidden="1" customHeight="1" x14ac:dyDescent="0.2">
      <c r="A83" s="234">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37"/>
      <c r="BF83" s="237"/>
      <c r="BG83" s="237"/>
      <c r="BH83" s="237"/>
      <c r="BI83" s="237"/>
      <c r="BJ83" s="237"/>
      <c r="BK83" s="237"/>
      <c r="BL83" s="237"/>
      <c r="BM83" s="237"/>
      <c r="BN83" s="237"/>
      <c r="BO83" s="237"/>
      <c r="BP83" s="237"/>
      <c r="BQ83" s="234">
        <v>77</v>
      </c>
      <c r="BR83" s="239"/>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26"/>
    </row>
    <row r="84" spans="1:131" ht="26.25" hidden="1" customHeight="1" x14ac:dyDescent="0.2">
      <c r="A84" s="234">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37"/>
      <c r="BF84" s="237"/>
      <c r="BG84" s="237"/>
      <c r="BH84" s="237"/>
      <c r="BI84" s="237"/>
      <c r="BJ84" s="237"/>
      <c r="BK84" s="237"/>
      <c r="BL84" s="237"/>
      <c r="BM84" s="237"/>
      <c r="BN84" s="237"/>
      <c r="BO84" s="237"/>
      <c r="BP84" s="237"/>
      <c r="BQ84" s="234">
        <v>78</v>
      </c>
      <c r="BR84" s="239"/>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26"/>
    </row>
    <row r="85" spans="1:131" ht="26.25" hidden="1" customHeight="1" x14ac:dyDescent="0.2">
      <c r="A85" s="234">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37"/>
      <c r="BF85" s="237"/>
      <c r="BG85" s="237"/>
      <c r="BH85" s="237"/>
      <c r="BI85" s="237"/>
      <c r="BJ85" s="237"/>
      <c r="BK85" s="237"/>
      <c r="BL85" s="237"/>
      <c r="BM85" s="237"/>
      <c r="BN85" s="237"/>
      <c r="BO85" s="237"/>
      <c r="BP85" s="237"/>
      <c r="BQ85" s="234">
        <v>79</v>
      </c>
      <c r="BR85" s="239"/>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26"/>
    </row>
    <row r="86" spans="1:131" ht="26.25" hidden="1" customHeight="1" x14ac:dyDescent="0.2">
      <c r="A86" s="234">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37"/>
      <c r="BF86" s="237"/>
      <c r="BG86" s="237"/>
      <c r="BH86" s="237"/>
      <c r="BI86" s="237"/>
      <c r="BJ86" s="237"/>
      <c r="BK86" s="237"/>
      <c r="BL86" s="237"/>
      <c r="BM86" s="237"/>
      <c r="BN86" s="237"/>
      <c r="BO86" s="237"/>
      <c r="BP86" s="237"/>
      <c r="BQ86" s="234">
        <v>80</v>
      </c>
      <c r="BR86" s="239"/>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26"/>
    </row>
    <row r="87" spans="1:131" ht="26.25" hidden="1" customHeight="1" x14ac:dyDescent="0.2">
      <c r="A87" s="240">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37"/>
      <c r="BF87" s="237"/>
      <c r="BG87" s="237"/>
      <c r="BH87" s="237"/>
      <c r="BI87" s="237"/>
      <c r="BJ87" s="237"/>
      <c r="BK87" s="237"/>
      <c r="BL87" s="237"/>
      <c r="BM87" s="237"/>
      <c r="BN87" s="237"/>
      <c r="BO87" s="237"/>
      <c r="BP87" s="237"/>
      <c r="BQ87" s="234">
        <v>81</v>
      </c>
      <c r="BR87" s="239"/>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26"/>
    </row>
    <row r="88" spans="1:131" ht="26.25" customHeight="1" thickBot="1" x14ac:dyDescent="0.25">
      <c r="A88" s="236" t="s">
        <v>378</v>
      </c>
      <c r="B88" s="973" t="s">
        <v>401</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13195</v>
      </c>
      <c r="AG88" s="995"/>
      <c r="AH88" s="995"/>
      <c r="AI88" s="995"/>
      <c r="AJ88" s="995"/>
      <c r="AK88" s="999"/>
      <c r="AL88" s="999"/>
      <c r="AM88" s="999"/>
      <c r="AN88" s="999"/>
      <c r="AO88" s="999"/>
      <c r="AP88" s="995" t="s">
        <v>564</v>
      </c>
      <c r="AQ88" s="995"/>
      <c r="AR88" s="995"/>
      <c r="AS88" s="995"/>
      <c r="AT88" s="995"/>
      <c r="AU88" s="995" t="s">
        <v>564</v>
      </c>
      <c r="AV88" s="995"/>
      <c r="AW88" s="995"/>
      <c r="AX88" s="995"/>
      <c r="AY88" s="995"/>
      <c r="AZ88" s="996"/>
      <c r="BA88" s="996"/>
      <c r="BB88" s="996"/>
      <c r="BC88" s="996"/>
      <c r="BD88" s="997"/>
      <c r="BE88" s="237"/>
      <c r="BF88" s="237"/>
      <c r="BG88" s="237"/>
      <c r="BH88" s="237"/>
      <c r="BI88" s="237"/>
      <c r="BJ88" s="237"/>
      <c r="BK88" s="237"/>
      <c r="BL88" s="237"/>
      <c r="BM88" s="237"/>
      <c r="BN88" s="237"/>
      <c r="BO88" s="237"/>
      <c r="BP88" s="237"/>
      <c r="BQ88" s="234">
        <v>82</v>
      </c>
      <c r="BR88" s="239"/>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378</v>
      </c>
      <c r="BR102" s="973" t="s">
        <v>402</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617</v>
      </c>
      <c r="CS102" s="989"/>
      <c r="CT102" s="989"/>
      <c r="CU102" s="989"/>
      <c r="CV102" s="990"/>
      <c r="CW102" s="988">
        <v>272</v>
      </c>
      <c r="CX102" s="989"/>
      <c r="CY102" s="989"/>
      <c r="CZ102" s="989"/>
      <c r="DA102" s="990"/>
      <c r="DB102" s="988" t="s">
        <v>564</v>
      </c>
      <c r="DC102" s="989"/>
      <c r="DD102" s="989"/>
      <c r="DE102" s="989"/>
      <c r="DF102" s="990"/>
      <c r="DG102" s="988">
        <v>3761</v>
      </c>
      <c r="DH102" s="989"/>
      <c r="DI102" s="989"/>
      <c r="DJ102" s="989"/>
      <c r="DK102" s="990"/>
      <c r="DL102" s="988">
        <v>21</v>
      </c>
      <c r="DM102" s="989"/>
      <c r="DN102" s="989"/>
      <c r="DO102" s="989"/>
      <c r="DP102" s="990"/>
      <c r="DQ102" s="988">
        <v>2</v>
      </c>
      <c r="DR102" s="989"/>
      <c r="DS102" s="989"/>
      <c r="DT102" s="989"/>
      <c r="DU102" s="990"/>
      <c r="DV102" s="973"/>
      <c r="DW102" s="974"/>
      <c r="DX102" s="974"/>
      <c r="DY102" s="974"/>
      <c r="DZ102" s="975"/>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76" t="s">
        <v>403</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77" t="s">
        <v>404</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405</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406</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78" t="s">
        <v>407</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408</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26" customFormat="1" ht="26.25" customHeight="1" x14ac:dyDescent="0.2">
      <c r="A109" s="931" t="s">
        <v>409</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410</v>
      </c>
      <c r="AB109" s="932"/>
      <c r="AC109" s="932"/>
      <c r="AD109" s="932"/>
      <c r="AE109" s="933"/>
      <c r="AF109" s="934" t="s">
        <v>411</v>
      </c>
      <c r="AG109" s="932"/>
      <c r="AH109" s="932"/>
      <c r="AI109" s="932"/>
      <c r="AJ109" s="933"/>
      <c r="AK109" s="934" t="s">
        <v>294</v>
      </c>
      <c r="AL109" s="932"/>
      <c r="AM109" s="932"/>
      <c r="AN109" s="932"/>
      <c r="AO109" s="933"/>
      <c r="AP109" s="934" t="s">
        <v>412</v>
      </c>
      <c r="AQ109" s="932"/>
      <c r="AR109" s="932"/>
      <c r="AS109" s="932"/>
      <c r="AT109" s="965"/>
      <c r="AU109" s="931" t="s">
        <v>409</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410</v>
      </c>
      <c r="BR109" s="932"/>
      <c r="BS109" s="932"/>
      <c r="BT109" s="932"/>
      <c r="BU109" s="933"/>
      <c r="BV109" s="934" t="s">
        <v>411</v>
      </c>
      <c r="BW109" s="932"/>
      <c r="BX109" s="932"/>
      <c r="BY109" s="932"/>
      <c r="BZ109" s="933"/>
      <c r="CA109" s="934" t="s">
        <v>294</v>
      </c>
      <c r="CB109" s="932"/>
      <c r="CC109" s="932"/>
      <c r="CD109" s="932"/>
      <c r="CE109" s="933"/>
      <c r="CF109" s="972" t="s">
        <v>412</v>
      </c>
      <c r="CG109" s="972"/>
      <c r="CH109" s="972"/>
      <c r="CI109" s="972"/>
      <c r="CJ109" s="972"/>
      <c r="CK109" s="934" t="s">
        <v>413</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410</v>
      </c>
      <c r="DH109" s="932"/>
      <c r="DI109" s="932"/>
      <c r="DJ109" s="932"/>
      <c r="DK109" s="933"/>
      <c r="DL109" s="934" t="s">
        <v>411</v>
      </c>
      <c r="DM109" s="932"/>
      <c r="DN109" s="932"/>
      <c r="DO109" s="932"/>
      <c r="DP109" s="933"/>
      <c r="DQ109" s="934" t="s">
        <v>294</v>
      </c>
      <c r="DR109" s="932"/>
      <c r="DS109" s="932"/>
      <c r="DT109" s="932"/>
      <c r="DU109" s="933"/>
      <c r="DV109" s="934" t="s">
        <v>412</v>
      </c>
      <c r="DW109" s="932"/>
      <c r="DX109" s="932"/>
      <c r="DY109" s="932"/>
      <c r="DZ109" s="965"/>
    </row>
    <row r="110" spans="1:131" s="226" customFormat="1" ht="26.25" customHeight="1" x14ac:dyDescent="0.2">
      <c r="A110" s="843" t="s">
        <v>414</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9463844</v>
      </c>
      <c r="AB110" s="925"/>
      <c r="AC110" s="925"/>
      <c r="AD110" s="925"/>
      <c r="AE110" s="926"/>
      <c r="AF110" s="927">
        <v>9690530</v>
      </c>
      <c r="AG110" s="925"/>
      <c r="AH110" s="925"/>
      <c r="AI110" s="925"/>
      <c r="AJ110" s="926"/>
      <c r="AK110" s="927">
        <v>9649409</v>
      </c>
      <c r="AL110" s="925"/>
      <c r="AM110" s="925"/>
      <c r="AN110" s="925"/>
      <c r="AO110" s="926"/>
      <c r="AP110" s="928">
        <v>11.1</v>
      </c>
      <c r="AQ110" s="929"/>
      <c r="AR110" s="929"/>
      <c r="AS110" s="929"/>
      <c r="AT110" s="930"/>
      <c r="AU110" s="966" t="s">
        <v>69</v>
      </c>
      <c r="AV110" s="967"/>
      <c r="AW110" s="967"/>
      <c r="AX110" s="967"/>
      <c r="AY110" s="967"/>
      <c r="AZ110" s="896" t="s">
        <v>415</v>
      </c>
      <c r="BA110" s="844"/>
      <c r="BB110" s="844"/>
      <c r="BC110" s="844"/>
      <c r="BD110" s="844"/>
      <c r="BE110" s="844"/>
      <c r="BF110" s="844"/>
      <c r="BG110" s="844"/>
      <c r="BH110" s="844"/>
      <c r="BI110" s="844"/>
      <c r="BJ110" s="844"/>
      <c r="BK110" s="844"/>
      <c r="BL110" s="844"/>
      <c r="BM110" s="844"/>
      <c r="BN110" s="844"/>
      <c r="BO110" s="844"/>
      <c r="BP110" s="845"/>
      <c r="BQ110" s="897">
        <v>81814655</v>
      </c>
      <c r="BR110" s="878"/>
      <c r="BS110" s="878"/>
      <c r="BT110" s="878"/>
      <c r="BU110" s="878"/>
      <c r="BV110" s="878">
        <v>82181116</v>
      </c>
      <c r="BW110" s="878"/>
      <c r="BX110" s="878"/>
      <c r="BY110" s="878"/>
      <c r="BZ110" s="878"/>
      <c r="CA110" s="878">
        <v>78803397</v>
      </c>
      <c r="CB110" s="878"/>
      <c r="CC110" s="878"/>
      <c r="CD110" s="878"/>
      <c r="CE110" s="878"/>
      <c r="CF110" s="902">
        <v>90.4</v>
      </c>
      <c r="CG110" s="903"/>
      <c r="CH110" s="903"/>
      <c r="CI110" s="903"/>
      <c r="CJ110" s="903"/>
      <c r="CK110" s="962" t="s">
        <v>416</v>
      </c>
      <c r="CL110" s="855"/>
      <c r="CM110" s="896" t="s">
        <v>417</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v>3828391</v>
      </c>
      <c r="DH110" s="878"/>
      <c r="DI110" s="878"/>
      <c r="DJ110" s="878"/>
      <c r="DK110" s="878"/>
      <c r="DL110" s="878">
        <v>3614527</v>
      </c>
      <c r="DM110" s="878"/>
      <c r="DN110" s="878"/>
      <c r="DO110" s="878"/>
      <c r="DP110" s="878"/>
      <c r="DQ110" s="878">
        <v>3406978</v>
      </c>
      <c r="DR110" s="878"/>
      <c r="DS110" s="878"/>
      <c r="DT110" s="878"/>
      <c r="DU110" s="878"/>
      <c r="DV110" s="879">
        <v>3.9</v>
      </c>
      <c r="DW110" s="879"/>
      <c r="DX110" s="879"/>
      <c r="DY110" s="879"/>
      <c r="DZ110" s="880"/>
    </row>
    <row r="111" spans="1:131" s="226" customFormat="1" ht="26.25" customHeight="1" x14ac:dyDescent="0.2">
      <c r="A111" s="810" t="s">
        <v>418</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419</v>
      </c>
      <c r="BA111" s="788"/>
      <c r="BB111" s="788"/>
      <c r="BC111" s="788"/>
      <c r="BD111" s="788"/>
      <c r="BE111" s="788"/>
      <c r="BF111" s="788"/>
      <c r="BG111" s="788"/>
      <c r="BH111" s="788"/>
      <c r="BI111" s="788"/>
      <c r="BJ111" s="788"/>
      <c r="BK111" s="788"/>
      <c r="BL111" s="788"/>
      <c r="BM111" s="788"/>
      <c r="BN111" s="788"/>
      <c r="BO111" s="788"/>
      <c r="BP111" s="789"/>
      <c r="BQ111" s="852">
        <v>11945128</v>
      </c>
      <c r="BR111" s="853"/>
      <c r="BS111" s="853"/>
      <c r="BT111" s="853"/>
      <c r="BU111" s="853"/>
      <c r="BV111" s="853">
        <v>9975419</v>
      </c>
      <c r="BW111" s="853"/>
      <c r="BX111" s="853"/>
      <c r="BY111" s="853"/>
      <c r="BZ111" s="853"/>
      <c r="CA111" s="853">
        <v>10615580</v>
      </c>
      <c r="CB111" s="853"/>
      <c r="CC111" s="853"/>
      <c r="CD111" s="853"/>
      <c r="CE111" s="853"/>
      <c r="CF111" s="911">
        <v>12.2</v>
      </c>
      <c r="CG111" s="912"/>
      <c r="CH111" s="912"/>
      <c r="CI111" s="912"/>
      <c r="CJ111" s="912"/>
      <c r="CK111" s="963"/>
      <c r="CL111" s="857"/>
      <c r="CM111" s="851" t="s">
        <v>420</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26" customFormat="1" ht="26.25" customHeight="1" x14ac:dyDescent="0.2">
      <c r="A112" s="948" t="s">
        <v>421</v>
      </c>
      <c r="B112" s="949"/>
      <c r="C112" s="788" t="s">
        <v>422</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423</v>
      </c>
      <c r="BA112" s="788"/>
      <c r="BB112" s="788"/>
      <c r="BC112" s="788"/>
      <c r="BD112" s="788"/>
      <c r="BE112" s="788"/>
      <c r="BF112" s="788"/>
      <c r="BG112" s="788"/>
      <c r="BH112" s="788"/>
      <c r="BI112" s="788"/>
      <c r="BJ112" s="788"/>
      <c r="BK112" s="788"/>
      <c r="BL112" s="788"/>
      <c r="BM112" s="788"/>
      <c r="BN112" s="788"/>
      <c r="BO112" s="788"/>
      <c r="BP112" s="789"/>
      <c r="BQ112" s="852">
        <v>27470992</v>
      </c>
      <c r="BR112" s="853"/>
      <c r="BS112" s="853"/>
      <c r="BT112" s="853"/>
      <c r="BU112" s="853"/>
      <c r="BV112" s="853">
        <v>25800248</v>
      </c>
      <c r="BW112" s="853"/>
      <c r="BX112" s="853"/>
      <c r="BY112" s="853"/>
      <c r="BZ112" s="853"/>
      <c r="CA112" s="853">
        <v>26067079</v>
      </c>
      <c r="CB112" s="853"/>
      <c r="CC112" s="853"/>
      <c r="CD112" s="853"/>
      <c r="CE112" s="853"/>
      <c r="CF112" s="911">
        <v>29.9</v>
      </c>
      <c r="CG112" s="912"/>
      <c r="CH112" s="912"/>
      <c r="CI112" s="912"/>
      <c r="CJ112" s="912"/>
      <c r="CK112" s="963"/>
      <c r="CL112" s="857"/>
      <c r="CM112" s="851" t="s">
        <v>424</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26" customFormat="1" ht="26.25" customHeight="1" x14ac:dyDescent="0.2">
      <c r="A113" s="950"/>
      <c r="B113" s="951"/>
      <c r="C113" s="788" t="s">
        <v>425</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2702584</v>
      </c>
      <c r="AB113" s="955"/>
      <c r="AC113" s="955"/>
      <c r="AD113" s="955"/>
      <c r="AE113" s="956"/>
      <c r="AF113" s="957">
        <v>2605136</v>
      </c>
      <c r="AG113" s="955"/>
      <c r="AH113" s="955"/>
      <c r="AI113" s="955"/>
      <c r="AJ113" s="956"/>
      <c r="AK113" s="957">
        <v>2559835</v>
      </c>
      <c r="AL113" s="955"/>
      <c r="AM113" s="955"/>
      <c r="AN113" s="955"/>
      <c r="AO113" s="956"/>
      <c r="AP113" s="958">
        <v>2.9</v>
      </c>
      <c r="AQ113" s="959"/>
      <c r="AR113" s="959"/>
      <c r="AS113" s="959"/>
      <c r="AT113" s="960"/>
      <c r="AU113" s="968"/>
      <c r="AV113" s="969"/>
      <c r="AW113" s="969"/>
      <c r="AX113" s="969"/>
      <c r="AY113" s="969"/>
      <c r="AZ113" s="851" t="s">
        <v>426</v>
      </c>
      <c r="BA113" s="788"/>
      <c r="BB113" s="788"/>
      <c r="BC113" s="788"/>
      <c r="BD113" s="788"/>
      <c r="BE113" s="788"/>
      <c r="BF113" s="788"/>
      <c r="BG113" s="788"/>
      <c r="BH113" s="788"/>
      <c r="BI113" s="788"/>
      <c r="BJ113" s="788"/>
      <c r="BK113" s="788"/>
      <c r="BL113" s="788"/>
      <c r="BM113" s="788"/>
      <c r="BN113" s="788"/>
      <c r="BO113" s="788"/>
      <c r="BP113" s="789"/>
      <c r="BQ113" s="852" t="s">
        <v>122</v>
      </c>
      <c r="BR113" s="853"/>
      <c r="BS113" s="853"/>
      <c r="BT113" s="853"/>
      <c r="BU113" s="853"/>
      <c r="BV113" s="853" t="s">
        <v>122</v>
      </c>
      <c r="BW113" s="853"/>
      <c r="BX113" s="853"/>
      <c r="BY113" s="853"/>
      <c r="BZ113" s="853"/>
      <c r="CA113" s="853" t="s">
        <v>122</v>
      </c>
      <c r="CB113" s="853"/>
      <c r="CC113" s="853"/>
      <c r="CD113" s="853"/>
      <c r="CE113" s="853"/>
      <c r="CF113" s="911" t="s">
        <v>122</v>
      </c>
      <c r="CG113" s="912"/>
      <c r="CH113" s="912"/>
      <c r="CI113" s="912"/>
      <c r="CJ113" s="912"/>
      <c r="CK113" s="963"/>
      <c r="CL113" s="857"/>
      <c r="CM113" s="851" t="s">
        <v>427</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26" customFormat="1" ht="26.25" customHeight="1" x14ac:dyDescent="0.2">
      <c r="A114" s="950"/>
      <c r="B114" s="951"/>
      <c r="C114" s="788" t="s">
        <v>428</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122</v>
      </c>
      <c r="AB114" s="816"/>
      <c r="AC114" s="816"/>
      <c r="AD114" s="816"/>
      <c r="AE114" s="817"/>
      <c r="AF114" s="818" t="s">
        <v>122</v>
      </c>
      <c r="AG114" s="816"/>
      <c r="AH114" s="816"/>
      <c r="AI114" s="816"/>
      <c r="AJ114" s="817"/>
      <c r="AK114" s="818" t="s">
        <v>122</v>
      </c>
      <c r="AL114" s="816"/>
      <c r="AM114" s="816"/>
      <c r="AN114" s="816"/>
      <c r="AO114" s="817"/>
      <c r="AP114" s="860" t="s">
        <v>122</v>
      </c>
      <c r="AQ114" s="861"/>
      <c r="AR114" s="861"/>
      <c r="AS114" s="861"/>
      <c r="AT114" s="862"/>
      <c r="AU114" s="968"/>
      <c r="AV114" s="969"/>
      <c r="AW114" s="969"/>
      <c r="AX114" s="969"/>
      <c r="AY114" s="969"/>
      <c r="AZ114" s="851" t="s">
        <v>429</v>
      </c>
      <c r="BA114" s="788"/>
      <c r="BB114" s="788"/>
      <c r="BC114" s="788"/>
      <c r="BD114" s="788"/>
      <c r="BE114" s="788"/>
      <c r="BF114" s="788"/>
      <c r="BG114" s="788"/>
      <c r="BH114" s="788"/>
      <c r="BI114" s="788"/>
      <c r="BJ114" s="788"/>
      <c r="BK114" s="788"/>
      <c r="BL114" s="788"/>
      <c r="BM114" s="788"/>
      <c r="BN114" s="788"/>
      <c r="BO114" s="788"/>
      <c r="BP114" s="789"/>
      <c r="BQ114" s="852">
        <v>16707246</v>
      </c>
      <c r="BR114" s="853"/>
      <c r="BS114" s="853"/>
      <c r="BT114" s="853"/>
      <c r="BU114" s="853"/>
      <c r="BV114" s="853">
        <v>16620735</v>
      </c>
      <c r="BW114" s="853"/>
      <c r="BX114" s="853"/>
      <c r="BY114" s="853"/>
      <c r="BZ114" s="853"/>
      <c r="CA114" s="853">
        <v>17275979</v>
      </c>
      <c r="CB114" s="853"/>
      <c r="CC114" s="853"/>
      <c r="CD114" s="853"/>
      <c r="CE114" s="853"/>
      <c r="CF114" s="911">
        <v>19.8</v>
      </c>
      <c r="CG114" s="912"/>
      <c r="CH114" s="912"/>
      <c r="CI114" s="912"/>
      <c r="CJ114" s="912"/>
      <c r="CK114" s="963"/>
      <c r="CL114" s="857"/>
      <c r="CM114" s="851" t="s">
        <v>430</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26" customFormat="1" ht="26.25" customHeight="1" x14ac:dyDescent="0.2">
      <c r="A115" s="950"/>
      <c r="B115" s="951"/>
      <c r="C115" s="788" t="s">
        <v>431</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1515961</v>
      </c>
      <c r="AB115" s="955"/>
      <c r="AC115" s="955"/>
      <c r="AD115" s="955"/>
      <c r="AE115" s="956"/>
      <c r="AF115" s="957">
        <v>905869</v>
      </c>
      <c r="AG115" s="955"/>
      <c r="AH115" s="955"/>
      <c r="AI115" s="955"/>
      <c r="AJ115" s="956"/>
      <c r="AK115" s="957">
        <v>667238</v>
      </c>
      <c r="AL115" s="955"/>
      <c r="AM115" s="955"/>
      <c r="AN115" s="955"/>
      <c r="AO115" s="956"/>
      <c r="AP115" s="958">
        <v>0.8</v>
      </c>
      <c r="AQ115" s="959"/>
      <c r="AR115" s="959"/>
      <c r="AS115" s="959"/>
      <c r="AT115" s="960"/>
      <c r="AU115" s="968"/>
      <c r="AV115" s="969"/>
      <c r="AW115" s="969"/>
      <c r="AX115" s="969"/>
      <c r="AY115" s="969"/>
      <c r="AZ115" s="851" t="s">
        <v>432</v>
      </c>
      <c r="BA115" s="788"/>
      <c r="BB115" s="788"/>
      <c r="BC115" s="788"/>
      <c r="BD115" s="788"/>
      <c r="BE115" s="788"/>
      <c r="BF115" s="788"/>
      <c r="BG115" s="788"/>
      <c r="BH115" s="788"/>
      <c r="BI115" s="788"/>
      <c r="BJ115" s="788"/>
      <c r="BK115" s="788"/>
      <c r="BL115" s="788"/>
      <c r="BM115" s="788"/>
      <c r="BN115" s="788"/>
      <c r="BO115" s="788"/>
      <c r="BP115" s="789"/>
      <c r="BQ115" s="852">
        <v>6700</v>
      </c>
      <c r="BR115" s="853"/>
      <c r="BS115" s="853"/>
      <c r="BT115" s="853"/>
      <c r="BU115" s="853"/>
      <c r="BV115" s="853">
        <v>4400</v>
      </c>
      <c r="BW115" s="853"/>
      <c r="BX115" s="853"/>
      <c r="BY115" s="853"/>
      <c r="BZ115" s="853"/>
      <c r="CA115" s="853">
        <v>2100</v>
      </c>
      <c r="CB115" s="853"/>
      <c r="CC115" s="853"/>
      <c r="CD115" s="853"/>
      <c r="CE115" s="853"/>
      <c r="CF115" s="911">
        <v>0</v>
      </c>
      <c r="CG115" s="912"/>
      <c r="CH115" s="912"/>
      <c r="CI115" s="912"/>
      <c r="CJ115" s="912"/>
      <c r="CK115" s="963"/>
      <c r="CL115" s="857"/>
      <c r="CM115" s="851" t="s">
        <v>433</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v>7191396</v>
      </c>
      <c r="DH115" s="816"/>
      <c r="DI115" s="816"/>
      <c r="DJ115" s="816"/>
      <c r="DK115" s="817"/>
      <c r="DL115" s="818">
        <v>5615492</v>
      </c>
      <c r="DM115" s="816"/>
      <c r="DN115" s="816"/>
      <c r="DO115" s="816"/>
      <c r="DP115" s="817"/>
      <c r="DQ115" s="818">
        <v>5230243</v>
      </c>
      <c r="DR115" s="816"/>
      <c r="DS115" s="816"/>
      <c r="DT115" s="816"/>
      <c r="DU115" s="817"/>
      <c r="DV115" s="860">
        <v>6</v>
      </c>
      <c r="DW115" s="861"/>
      <c r="DX115" s="861"/>
      <c r="DY115" s="861"/>
      <c r="DZ115" s="862"/>
    </row>
    <row r="116" spans="1:130" s="226" customFormat="1" ht="26.25" customHeight="1" x14ac:dyDescent="0.2">
      <c r="A116" s="952"/>
      <c r="B116" s="953"/>
      <c r="C116" s="875" t="s">
        <v>434</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435</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436</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26" customFormat="1" ht="26.25" customHeight="1" x14ac:dyDescent="0.2">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437</v>
      </c>
      <c r="Z117" s="933"/>
      <c r="AA117" s="938">
        <v>13682389</v>
      </c>
      <c r="AB117" s="939"/>
      <c r="AC117" s="939"/>
      <c r="AD117" s="939"/>
      <c r="AE117" s="940"/>
      <c r="AF117" s="941">
        <v>13201535</v>
      </c>
      <c r="AG117" s="939"/>
      <c r="AH117" s="939"/>
      <c r="AI117" s="939"/>
      <c r="AJ117" s="940"/>
      <c r="AK117" s="941">
        <v>12876482</v>
      </c>
      <c r="AL117" s="939"/>
      <c r="AM117" s="939"/>
      <c r="AN117" s="939"/>
      <c r="AO117" s="940"/>
      <c r="AP117" s="942"/>
      <c r="AQ117" s="943"/>
      <c r="AR117" s="943"/>
      <c r="AS117" s="943"/>
      <c r="AT117" s="944"/>
      <c r="AU117" s="968"/>
      <c r="AV117" s="969"/>
      <c r="AW117" s="969"/>
      <c r="AX117" s="969"/>
      <c r="AY117" s="969"/>
      <c r="AZ117" s="899" t="s">
        <v>438</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439</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26" customFormat="1" ht="26.25" customHeight="1" x14ac:dyDescent="0.2">
      <c r="A118" s="931" t="s">
        <v>413</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410</v>
      </c>
      <c r="AB118" s="932"/>
      <c r="AC118" s="932"/>
      <c r="AD118" s="932"/>
      <c r="AE118" s="933"/>
      <c r="AF118" s="934" t="s">
        <v>411</v>
      </c>
      <c r="AG118" s="932"/>
      <c r="AH118" s="932"/>
      <c r="AI118" s="932"/>
      <c r="AJ118" s="933"/>
      <c r="AK118" s="934" t="s">
        <v>294</v>
      </c>
      <c r="AL118" s="932"/>
      <c r="AM118" s="932"/>
      <c r="AN118" s="932"/>
      <c r="AO118" s="933"/>
      <c r="AP118" s="935" t="s">
        <v>412</v>
      </c>
      <c r="AQ118" s="936"/>
      <c r="AR118" s="936"/>
      <c r="AS118" s="936"/>
      <c r="AT118" s="937"/>
      <c r="AU118" s="968"/>
      <c r="AV118" s="969"/>
      <c r="AW118" s="969"/>
      <c r="AX118" s="969"/>
      <c r="AY118" s="969"/>
      <c r="AZ118" s="874" t="s">
        <v>440</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441</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26" customFormat="1" ht="26.25" customHeight="1" x14ac:dyDescent="0.2">
      <c r="A119" s="854" t="s">
        <v>416</v>
      </c>
      <c r="B119" s="855"/>
      <c r="C119" s="896" t="s">
        <v>417</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47" t="s">
        <v>177</v>
      </c>
      <c r="BA119" s="247"/>
      <c r="BB119" s="247"/>
      <c r="BC119" s="247"/>
      <c r="BD119" s="247"/>
      <c r="BE119" s="247"/>
      <c r="BF119" s="247"/>
      <c r="BG119" s="247"/>
      <c r="BH119" s="247"/>
      <c r="BI119" s="247"/>
      <c r="BJ119" s="247"/>
      <c r="BK119" s="247"/>
      <c r="BL119" s="247"/>
      <c r="BM119" s="247"/>
      <c r="BN119" s="247"/>
      <c r="BO119" s="913" t="s">
        <v>442</v>
      </c>
      <c r="BP119" s="914"/>
      <c r="BQ119" s="915">
        <v>137944721</v>
      </c>
      <c r="BR119" s="881"/>
      <c r="BS119" s="881"/>
      <c r="BT119" s="881"/>
      <c r="BU119" s="881"/>
      <c r="BV119" s="881">
        <v>134581918</v>
      </c>
      <c r="BW119" s="881"/>
      <c r="BX119" s="881"/>
      <c r="BY119" s="881"/>
      <c r="BZ119" s="881"/>
      <c r="CA119" s="881">
        <v>132764135</v>
      </c>
      <c r="CB119" s="881"/>
      <c r="CC119" s="881"/>
      <c r="CD119" s="881"/>
      <c r="CE119" s="881"/>
      <c r="CF119" s="784"/>
      <c r="CG119" s="785"/>
      <c r="CH119" s="785"/>
      <c r="CI119" s="785"/>
      <c r="CJ119" s="870"/>
      <c r="CK119" s="964"/>
      <c r="CL119" s="859"/>
      <c r="CM119" s="874" t="s">
        <v>443</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v>925341</v>
      </c>
      <c r="DH119" s="800"/>
      <c r="DI119" s="800"/>
      <c r="DJ119" s="800"/>
      <c r="DK119" s="801"/>
      <c r="DL119" s="802">
        <v>745400</v>
      </c>
      <c r="DM119" s="800"/>
      <c r="DN119" s="800"/>
      <c r="DO119" s="800"/>
      <c r="DP119" s="801"/>
      <c r="DQ119" s="802">
        <v>1978359</v>
      </c>
      <c r="DR119" s="800"/>
      <c r="DS119" s="800"/>
      <c r="DT119" s="800"/>
      <c r="DU119" s="801"/>
      <c r="DV119" s="884">
        <v>2.2999999999999998</v>
      </c>
      <c r="DW119" s="885"/>
      <c r="DX119" s="885"/>
      <c r="DY119" s="885"/>
      <c r="DZ119" s="886"/>
    </row>
    <row r="120" spans="1:130" s="226" customFormat="1" ht="26.25" customHeight="1" x14ac:dyDescent="0.2">
      <c r="A120" s="856"/>
      <c r="B120" s="857"/>
      <c r="C120" s="851" t="s">
        <v>420</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444</v>
      </c>
      <c r="AV120" s="917"/>
      <c r="AW120" s="917"/>
      <c r="AX120" s="917"/>
      <c r="AY120" s="918"/>
      <c r="AZ120" s="896" t="s">
        <v>445</v>
      </c>
      <c r="BA120" s="844"/>
      <c r="BB120" s="844"/>
      <c r="BC120" s="844"/>
      <c r="BD120" s="844"/>
      <c r="BE120" s="844"/>
      <c r="BF120" s="844"/>
      <c r="BG120" s="844"/>
      <c r="BH120" s="844"/>
      <c r="BI120" s="844"/>
      <c r="BJ120" s="844"/>
      <c r="BK120" s="844"/>
      <c r="BL120" s="844"/>
      <c r="BM120" s="844"/>
      <c r="BN120" s="844"/>
      <c r="BO120" s="844"/>
      <c r="BP120" s="845"/>
      <c r="BQ120" s="897">
        <v>22069003</v>
      </c>
      <c r="BR120" s="878"/>
      <c r="BS120" s="878"/>
      <c r="BT120" s="878"/>
      <c r="BU120" s="878"/>
      <c r="BV120" s="878">
        <v>24313640</v>
      </c>
      <c r="BW120" s="878"/>
      <c r="BX120" s="878"/>
      <c r="BY120" s="878"/>
      <c r="BZ120" s="878"/>
      <c r="CA120" s="878">
        <v>25691729</v>
      </c>
      <c r="CB120" s="878"/>
      <c r="CC120" s="878"/>
      <c r="CD120" s="878"/>
      <c r="CE120" s="878"/>
      <c r="CF120" s="902">
        <v>29.5</v>
      </c>
      <c r="CG120" s="903"/>
      <c r="CH120" s="903"/>
      <c r="CI120" s="903"/>
      <c r="CJ120" s="903"/>
      <c r="CK120" s="904" t="s">
        <v>446</v>
      </c>
      <c r="CL120" s="888"/>
      <c r="CM120" s="888"/>
      <c r="CN120" s="888"/>
      <c r="CO120" s="889"/>
      <c r="CP120" s="908" t="s">
        <v>393</v>
      </c>
      <c r="CQ120" s="909"/>
      <c r="CR120" s="909"/>
      <c r="CS120" s="909"/>
      <c r="CT120" s="909"/>
      <c r="CU120" s="909"/>
      <c r="CV120" s="909"/>
      <c r="CW120" s="909"/>
      <c r="CX120" s="909"/>
      <c r="CY120" s="909"/>
      <c r="CZ120" s="909"/>
      <c r="DA120" s="909"/>
      <c r="DB120" s="909"/>
      <c r="DC120" s="909"/>
      <c r="DD120" s="909"/>
      <c r="DE120" s="909"/>
      <c r="DF120" s="910"/>
      <c r="DG120" s="897">
        <v>24382721</v>
      </c>
      <c r="DH120" s="878"/>
      <c r="DI120" s="878"/>
      <c r="DJ120" s="878"/>
      <c r="DK120" s="878"/>
      <c r="DL120" s="878">
        <v>22494495</v>
      </c>
      <c r="DM120" s="878"/>
      <c r="DN120" s="878"/>
      <c r="DO120" s="878"/>
      <c r="DP120" s="878"/>
      <c r="DQ120" s="878">
        <v>21748591</v>
      </c>
      <c r="DR120" s="878"/>
      <c r="DS120" s="878"/>
      <c r="DT120" s="878"/>
      <c r="DU120" s="878"/>
      <c r="DV120" s="879">
        <v>25</v>
      </c>
      <c r="DW120" s="879"/>
      <c r="DX120" s="879"/>
      <c r="DY120" s="879"/>
      <c r="DZ120" s="880"/>
    </row>
    <row r="121" spans="1:130" s="226" customFormat="1" ht="26.25" customHeight="1" x14ac:dyDescent="0.2">
      <c r="A121" s="856"/>
      <c r="B121" s="857"/>
      <c r="C121" s="899" t="s">
        <v>447</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448</v>
      </c>
      <c r="BA121" s="788"/>
      <c r="BB121" s="788"/>
      <c r="BC121" s="788"/>
      <c r="BD121" s="788"/>
      <c r="BE121" s="788"/>
      <c r="BF121" s="788"/>
      <c r="BG121" s="788"/>
      <c r="BH121" s="788"/>
      <c r="BI121" s="788"/>
      <c r="BJ121" s="788"/>
      <c r="BK121" s="788"/>
      <c r="BL121" s="788"/>
      <c r="BM121" s="788"/>
      <c r="BN121" s="788"/>
      <c r="BO121" s="788"/>
      <c r="BP121" s="789"/>
      <c r="BQ121" s="852">
        <v>29608536</v>
      </c>
      <c r="BR121" s="853"/>
      <c r="BS121" s="853"/>
      <c r="BT121" s="853"/>
      <c r="BU121" s="853"/>
      <c r="BV121" s="853">
        <v>27771640</v>
      </c>
      <c r="BW121" s="853"/>
      <c r="BX121" s="853"/>
      <c r="BY121" s="853"/>
      <c r="BZ121" s="853"/>
      <c r="CA121" s="853">
        <v>27056216</v>
      </c>
      <c r="CB121" s="853"/>
      <c r="CC121" s="853"/>
      <c r="CD121" s="853"/>
      <c r="CE121" s="853"/>
      <c r="CF121" s="911">
        <v>31</v>
      </c>
      <c r="CG121" s="912"/>
      <c r="CH121" s="912"/>
      <c r="CI121" s="912"/>
      <c r="CJ121" s="912"/>
      <c r="CK121" s="905"/>
      <c r="CL121" s="891"/>
      <c r="CM121" s="891"/>
      <c r="CN121" s="891"/>
      <c r="CO121" s="892"/>
      <c r="CP121" s="871" t="s">
        <v>395</v>
      </c>
      <c r="CQ121" s="872"/>
      <c r="CR121" s="872"/>
      <c r="CS121" s="872"/>
      <c r="CT121" s="872"/>
      <c r="CU121" s="872"/>
      <c r="CV121" s="872"/>
      <c r="CW121" s="872"/>
      <c r="CX121" s="872"/>
      <c r="CY121" s="872"/>
      <c r="CZ121" s="872"/>
      <c r="DA121" s="872"/>
      <c r="DB121" s="872"/>
      <c r="DC121" s="872"/>
      <c r="DD121" s="872"/>
      <c r="DE121" s="872"/>
      <c r="DF121" s="873"/>
      <c r="DG121" s="852">
        <v>3088271</v>
      </c>
      <c r="DH121" s="853"/>
      <c r="DI121" s="853"/>
      <c r="DJ121" s="853"/>
      <c r="DK121" s="853"/>
      <c r="DL121" s="853">
        <v>3305753</v>
      </c>
      <c r="DM121" s="853"/>
      <c r="DN121" s="853"/>
      <c r="DO121" s="853"/>
      <c r="DP121" s="853"/>
      <c r="DQ121" s="853">
        <v>4318488</v>
      </c>
      <c r="DR121" s="853"/>
      <c r="DS121" s="853"/>
      <c r="DT121" s="853"/>
      <c r="DU121" s="853"/>
      <c r="DV121" s="830">
        <v>5</v>
      </c>
      <c r="DW121" s="830"/>
      <c r="DX121" s="830"/>
      <c r="DY121" s="830"/>
      <c r="DZ121" s="831"/>
    </row>
    <row r="122" spans="1:130" s="226" customFormat="1" ht="26.25" customHeight="1" x14ac:dyDescent="0.2">
      <c r="A122" s="856"/>
      <c r="B122" s="857"/>
      <c r="C122" s="851" t="s">
        <v>430</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449</v>
      </c>
      <c r="BA122" s="875"/>
      <c r="BB122" s="875"/>
      <c r="BC122" s="875"/>
      <c r="BD122" s="875"/>
      <c r="BE122" s="875"/>
      <c r="BF122" s="875"/>
      <c r="BG122" s="875"/>
      <c r="BH122" s="875"/>
      <c r="BI122" s="875"/>
      <c r="BJ122" s="875"/>
      <c r="BK122" s="875"/>
      <c r="BL122" s="875"/>
      <c r="BM122" s="875"/>
      <c r="BN122" s="875"/>
      <c r="BO122" s="875"/>
      <c r="BP122" s="876"/>
      <c r="BQ122" s="915">
        <v>45674898</v>
      </c>
      <c r="BR122" s="881"/>
      <c r="BS122" s="881"/>
      <c r="BT122" s="881"/>
      <c r="BU122" s="881"/>
      <c r="BV122" s="881">
        <v>43653736</v>
      </c>
      <c r="BW122" s="881"/>
      <c r="BX122" s="881"/>
      <c r="BY122" s="881"/>
      <c r="BZ122" s="881"/>
      <c r="CA122" s="881">
        <v>40602037</v>
      </c>
      <c r="CB122" s="881"/>
      <c r="CC122" s="881"/>
      <c r="CD122" s="881"/>
      <c r="CE122" s="881"/>
      <c r="CF122" s="882">
        <v>46.6</v>
      </c>
      <c r="CG122" s="883"/>
      <c r="CH122" s="883"/>
      <c r="CI122" s="883"/>
      <c r="CJ122" s="883"/>
      <c r="CK122" s="905"/>
      <c r="CL122" s="891"/>
      <c r="CM122" s="891"/>
      <c r="CN122" s="891"/>
      <c r="CO122" s="892"/>
      <c r="CP122" s="871" t="s">
        <v>391</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26" customFormat="1" ht="26.25" customHeight="1" x14ac:dyDescent="0.2">
      <c r="A123" s="856"/>
      <c r="B123" s="857"/>
      <c r="C123" s="851" t="s">
        <v>436</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47" t="s">
        <v>177</v>
      </c>
      <c r="BA123" s="247"/>
      <c r="BB123" s="247"/>
      <c r="BC123" s="247"/>
      <c r="BD123" s="247"/>
      <c r="BE123" s="247"/>
      <c r="BF123" s="247"/>
      <c r="BG123" s="247"/>
      <c r="BH123" s="247"/>
      <c r="BI123" s="247"/>
      <c r="BJ123" s="247"/>
      <c r="BK123" s="247"/>
      <c r="BL123" s="247"/>
      <c r="BM123" s="247"/>
      <c r="BN123" s="247"/>
      <c r="BO123" s="913" t="s">
        <v>450</v>
      </c>
      <c r="BP123" s="914"/>
      <c r="BQ123" s="868">
        <v>97352437</v>
      </c>
      <c r="BR123" s="869"/>
      <c r="BS123" s="869"/>
      <c r="BT123" s="869"/>
      <c r="BU123" s="869"/>
      <c r="BV123" s="869">
        <v>95739016</v>
      </c>
      <c r="BW123" s="869"/>
      <c r="BX123" s="869"/>
      <c r="BY123" s="869"/>
      <c r="BZ123" s="869"/>
      <c r="CA123" s="869">
        <v>93349982</v>
      </c>
      <c r="CB123" s="869"/>
      <c r="CC123" s="869"/>
      <c r="CD123" s="869"/>
      <c r="CE123" s="869"/>
      <c r="CF123" s="784"/>
      <c r="CG123" s="785"/>
      <c r="CH123" s="785"/>
      <c r="CI123" s="785"/>
      <c r="CJ123" s="870"/>
      <c r="CK123" s="905"/>
      <c r="CL123" s="891"/>
      <c r="CM123" s="891"/>
      <c r="CN123" s="891"/>
      <c r="CO123" s="892"/>
      <c r="CP123" s="871" t="s">
        <v>392</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26" customFormat="1" ht="26.25" customHeight="1" thickBot="1" x14ac:dyDescent="0.25">
      <c r="A124" s="856"/>
      <c r="B124" s="857"/>
      <c r="C124" s="851" t="s">
        <v>439</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451</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51.2</v>
      </c>
      <c r="BR124" s="867"/>
      <c r="BS124" s="867"/>
      <c r="BT124" s="867"/>
      <c r="BU124" s="867"/>
      <c r="BV124" s="867">
        <v>46.4</v>
      </c>
      <c r="BW124" s="867"/>
      <c r="BX124" s="867"/>
      <c r="BY124" s="867"/>
      <c r="BZ124" s="867"/>
      <c r="CA124" s="867">
        <v>45.2</v>
      </c>
      <c r="CB124" s="867"/>
      <c r="CC124" s="867"/>
      <c r="CD124" s="867"/>
      <c r="CE124" s="867"/>
      <c r="CF124" s="762"/>
      <c r="CG124" s="763"/>
      <c r="CH124" s="763"/>
      <c r="CI124" s="763"/>
      <c r="CJ124" s="898"/>
      <c r="CK124" s="906"/>
      <c r="CL124" s="906"/>
      <c r="CM124" s="906"/>
      <c r="CN124" s="906"/>
      <c r="CO124" s="907"/>
      <c r="CP124" s="871" t="s">
        <v>452</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26" customFormat="1" ht="26.25" customHeight="1" x14ac:dyDescent="0.2">
      <c r="A125" s="856"/>
      <c r="B125" s="857"/>
      <c r="C125" s="851" t="s">
        <v>441</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887" t="s">
        <v>453</v>
      </c>
      <c r="CL125" s="888"/>
      <c r="CM125" s="888"/>
      <c r="CN125" s="888"/>
      <c r="CO125" s="889"/>
      <c r="CP125" s="896" t="s">
        <v>454</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26" customFormat="1" ht="26.25" customHeight="1" thickBot="1" x14ac:dyDescent="0.25">
      <c r="A126" s="856"/>
      <c r="B126" s="857"/>
      <c r="C126" s="851" t="s">
        <v>443</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1515961</v>
      </c>
      <c r="AB126" s="816"/>
      <c r="AC126" s="816"/>
      <c r="AD126" s="816"/>
      <c r="AE126" s="817"/>
      <c r="AF126" s="818">
        <v>905869</v>
      </c>
      <c r="AG126" s="816"/>
      <c r="AH126" s="816"/>
      <c r="AI126" s="816"/>
      <c r="AJ126" s="817"/>
      <c r="AK126" s="818">
        <v>667238</v>
      </c>
      <c r="AL126" s="816"/>
      <c r="AM126" s="816"/>
      <c r="AN126" s="816"/>
      <c r="AO126" s="817"/>
      <c r="AP126" s="860">
        <v>0.8</v>
      </c>
      <c r="AQ126" s="861"/>
      <c r="AR126" s="861"/>
      <c r="AS126" s="861"/>
      <c r="AT126" s="86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890"/>
      <c r="CL126" s="891"/>
      <c r="CM126" s="891"/>
      <c r="CN126" s="891"/>
      <c r="CO126" s="892"/>
      <c r="CP126" s="851" t="s">
        <v>455</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26" customFormat="1" ht="26.25" customHeight="1" x14ac:dyDescent="0.2">
      <c r="A127" s="858"/>
      <c r="B127" s="859"/>
      <c r="C127" s="874" t="s">
        <v>456</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28"/>
      <c r="AV127" s="228"/>
      <c r="AW127" s="228"/>
      <c r="AX127" s="877" t="s">
        <v>457</v>
      </c>
      <c r="AY127" s="848"/>
      <c r="AZ127" s="848"/>
      <c r="BA127" s="848"/>
      <c r="BB127" s="848"/>
      <c r="BC127" s="848"/>
      <c r="BD127" s="848"/>
      <c r="BE127" s="849"/>
      <c r="BF127" s="847" t="s">
        <v>458</v>
      </c>
      <c r="BG127" s="848"/>
      <c r="BH127" s="848"/>
      <c r="BI127" s="848"/>
      <c r="BJ127" s="848"/>
      <c r="BK127" s="848"/>
      <c r="BL127" s="849"/>
      <c r="BM127" s="847" t="s">
        <v>459</v>
      </c>
      <c r="BN127" s="848"/>
      <c r="BO127" s="848"/>
      <c r="BP127" s="848"/>
      <c r="BQ127" s="848"/>
      <c r="BR127" s="848"/>
      <c r="BS127" s="849"/>
      <c r="BT127" s="847" t="s">
        <v>460</v>
      </c>
      <c r="BU127" s="848"/>
      <c r="BV127" s="848"/>
      <c r="BW127" s="848"/>
      <c r="BX127" s="848"/>
      <c r="BY127" s="848"/>
      <c r="BZ127" s="850"/>
      <c r="CA127" s="228"/>
      <c r="CB127" s="228"/>
      <c r="CC127" s="228"/>
      <c r="CD127" s="251"/>
      <c r="CE127" s="251"/>
      <c r="CF127" s="251"/>
      <c r="CG127" s="228"/>
      <c r="CH127" s="228"/>
      <c r="CI127" s="228"/>
      <c r="CJ127" s="250"/>
      <c r="CK127" s="890"/>
      <c r="CL127" s="891"/>
      <c r="CM127" s="891"/>
      <c r="CN127" s="891"/>
      <c r="CO127" s="892"/>
      <c r="CP127" s="851" t="s">
        <v>461</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26" customFormat="1" ht="26.25" customHeight="1" thickBot="1" x14ac:dyDescent="0.25">
      <c r="A128" s="832" t="s">
        <v>462</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463</v>
      </c>
      <c r="X128" s="834"/>
      <c r="Y128" s="834"/>
      <c r="Z128" s="835"/>
      <c r="AA128" s="836">
        <v>3536944</v>
      </c>
      <c r="AB128" s="837"/>
      <c r="AC128" s="837"/>
      <c r="AD128" s="837"/>
      <c r="AE128" s="838"/>
      <c r="AF128" s="839">
        <v>3174944</v>
      </c>
      <c r="AG128" s="837"/>
      <c r="AH128" s="837"/>
      <c r="AI128" s="837"/>
      <c r="AJ128" s="838"/>
      <c r="AK128" s="839">
        <v>3273618</v>
      </c>
      <c r="AL128" s="837"/>
      <c r="AM128" s="837"/>
      <c r="AN128" s="837"/>
      <c r="AO128" s="838"/>
      <c r="AP128" s="840"/>
      <c r="AQ128" s="841"/>
      <c r="AR128" s="841"/>
      <c r="AS128" s="841"/>
      <c r="AT128" s="842"/>
      <c r="AU128" s="228"/>
      <c r="AV128" s="228"/>
      <c r="AW128" s="228"/>
      <c r="AX128" s="843" t="s">
        <v>464</v>
      </c>
      <c r="AY128" s="844"/>
      <c r="AZ128" s="844"/>
      <c r="BA128" s="844"/>
      <c r="BB128" s="844"/>
      <c r="BC128" s="844"/>
      <c r="BD128" s="844"/>
      <c r="BE128" s="845"/>
      <c r="BF128" s="822" t="s">
        <v>122</v>
      </c>
      <c r="BG128" s="823"/>
      <c r="BH128" s="823"/>
      <c r="BI128" s="823"/>
      <c r="BJ128" s="823"/>
      <c r="BK128" s="823"/>
      <c r="BL128" s="846"/>
      <c r="BM128" s="822">
        <v>11.25</v>
      </c>
      <c r="BN128" s="823"/>
      <c r="BO128" s="823"/>
      <c r="BP128" s="823"/>
      <c r="BQ128" s="823"/>
      <c r="BR128" s="823"/>
      <c r="BS128" s="846"/>
      <c r="BT128" s="822">
        <v>20</v>
      </c>
      <c r="BU128" s="823"/>
      <c r="BV128" s="823"/>
      <c r="BW128" s="823"/>
      <c r="BX128" s="823"/>
      <c r="BY128" s="823"/>
      <c r="BZ128" s="824"/>
      <c r="CA128" s="251"/>
      <c r="CB128" s="251"/>
      <c r="CC128" s="251"/>
      <c r="CD128" s="251"/>
      <c r="CE128" s="251"/>
      <c r="CF128" s="251"/>
      <c r="CG128" s="228"/>
      <c r="CH128" s="228"/>
      <c r="CI128" s="228"/>
      <c r="CJ128" s="250"/>
      <c r="CK128" s="893"/>
      <c r="CL128" s="894"/>
      <c r="CM128" s="894"/>
      <c r="CN128" s="894"/>
      <c r="CO128" s="895"/>
      <c r="CP128" s="825" t="s">
        <v>465</v>
      </c>
      <c r="CQ128" s="766"/>
      <c r="CR128" s="766"/>
      <c r="CS128" s="766"/>
      <c r="CT128" s="766"/>
      <c r="CU128" s="766"/>
      <c r="CV128" s="766"/>
      <c r="CW128" s="766"/>
      <c r="CX128" s="766"/>
      <c r="CY128" s="766"/>
      <c r="CZ128" s="766"/>
      <c r="DA128" s="766"/>
      <c r="DB128" s="766"/>
      <c r="DC128" s="766"/>
      <c r="DD128" s="766"/>
      <c r="DE128" s="766"/>
      <c r="DF128" s="767"/>
      <c r="DG128" s="826">
        <v>6700</v>
      </c>
      <c r="DH128" s="827"/>
      <c r="DI128" s="827"/>
      <c r="DJ128" s="827"/>
      <c r="DK128" s="827"/>
      <c r="DL128" s="827">
        <v>4400</v>
      </c>
      <c r="DM128" s="827"/>
      <c r="DN128" s="827"/>
      <c r="DO128" s="827"/>
      <c r="DP128" s="827"/>
      <c r="DQ128" s="827">
        <v>2100</v>
      </c>
      <c r="DR128" s="827"/>
      <c r="DS128" s="827"/>
      <c r="DT128" s="827"/>
      <c r="DU128" s="827"/>
      <c r="DV128" s="828">
        <v>0</v>
      </c>
      <c r="DW128" s="828"/>
      <c r="DX128" s="828"/>
      <c r="DY128" s="828"/>
      <c r="DZ128" s="829"/>
    </row>
    <row r="129" spans="1:131" s="226" customFormat="1" ht="26.25" customHeight="1" x14ac:dyDescent="0.2">
      <c r="A129" s="810" t="s">
        <v>103</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466</v>
      </c>
      <c r="X129" s="813"/>
      <c r="Y129" s="813"/>
      <c r="Z129" s="814"/>
      <c r="AA129" s="815">
        <v>85077898</v>
      </c>
      <c r="AB129" s="816"/>
      <c r="AC129" s="816"/>
      <c r="AD129" s="816"/>
      <c r="AE129" s="817"/>
      <c r="AF129" s="818">
        <v>89177585</v>
      </c>
      <c r="AG129" s="816"/>
      <c r="AH129" s="816"/>
      <c r="AI129" s="816"/>
      <c r="AJ129" s="817"/>
      <c r="AK129" s="818">
        <v>92308993</v>
      </c>
      <c r="AL129" s="816"/>
      <c r="AM129" s="816"/>
      <c r="AN129" s="816"/>
      <c r="AO129" s="817"/>
      <c r="AP129" s="819"/>
      <c r="AQ129" s="820"/>
      <c r="AR129" s="820"/>
      <c r="AS129" s="820"/>
      <c r="AT129" s="821"/>
      <c r="AU129" s="229"/>
      <c r="AV129" s="229"/>
      <c r="AW129" s="229"/>
      <c r="AX129" s="787" t="s">
        <v>467</v>
      </c>
      <c r="AY129" s="788"/>
      <c r="AZ129" s="788"/>
      <c r="BA129" s="788"/>
      <c r="BB129" s="788"/>
      <c r="BC129" s="788"/>
      <c r="BD129" s="788"/>
      <c r="BE129" s="789"/>
      <c r="BF129" s="806" t="s">
        <v>122</v>
      </c>
      <c r="BG129" s="807"/>
      <c r="BH129" s="807"/>
      <c r="BI129" s="807"/>
      <c r="BJ129" s="807"/>
      <c r="BK129" s="807"/>
      <c r="BL129" s="808"/>
      <c r="BM129" s="806">
        <v>16.25</v>
      </c>
      <c r="BN129" s="807"/>
      <c r="BO129" s="807"/>
      <c r="BP129" s="807"/>
      <c r="BQ129" s="807"/>
      <c r="BR129" s="807"/>
      <c r="BS129" s="808"/>
      <c r="BT129" s="806">
        <v>30</v>
      </c>
      <c r="BU129" s="807"/>
      <c r="BV129" s="807"/>
      <c r="BW129" s="807"/>
      <c r="BX129" s="807"/>
      <c r="BY129" s="807"/>
      <c r="BZ129" s="809"/>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10" t="s">
        <v>468</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469</v>
      </c>
      <c r="X130" s="813"/>
      <c r="Y130" s="813"/>
      <c r="Z130" s="814"/>
      <c r="AA130" s="815">
        <v>5945969</v>
      </c>
      <c r="AB130" s="816"/>
      <c r="AC130" s="816"/>
      <c r="AD130" s="816"/>
      <c r="AE130" s="817"/>
      <c r="AF130" s="818">
        <v>5518203</v>
      </c>
      <c r="AG130" s="816"/>
      <c r="AH130" s="816"/>
      <c r="AI130" s="816"/>
      <c r="AJ130" s="817"/>
      <c r="AK130" s="818">
        <v>5158945</v>
      </c>
      <c r="AL130" s="816"/>
      <c r="AM130" s="816"/>
      <c r="AN130" s="816"/>
      <c r="AO130" s="817"/>
      <c r="AP130" s="819"/>
      <c r="AQ130" s="820"/>
      <c r="AR130" s="820"/>
      <c r="AS130" s="820"/>
      <c r="AT130" s="821"/>
      <c r="AU130" s="229"/>
      <c r="AV130" s="229"/>
      <c r="AW130" s="229"/>
      <c r="AX130" s="787" t="s">
        <v>470</v>
      </c>
      <c r="AY130" s="788"/>
      <c r="AZ130" s="788"/>
      <c r="BA130" s="788"/>
      <c r="BB130" s="788"/>
      <c r="BC130" s="788"/>
      <c r="BD130" s="788"/>
      <c r="BE130" s="789"/>
      <c r="BF130" s="790">
        <v>5.2</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471</v>
      </c>
      <c r="X131" s="797"/>
      <c r="Y131" s="797"/>
      <c r="Z131" s="798"/>
      <c r="AA131" s="799">
        <v>79131929</v>
      </c>
      <c r="AB131" s="800"/>
      <c r="AC131" s="800"/>
      <c r="AD131" s="800"/>
      <c r="AE131" s="801"/>
      <c r="AF131" s="802">
        <v>83659382</v>
      </c>
      <c r="AG131" s="800"/>
      <c r="AH131" s="800"/>
      <c r="AI131" s="800"/>
      <c r="AJ131" s="801"/>
      <c r="AK131" s="802">
        <v>87150048</v>
      </c>
      <c r="AL131" s="800"/>
      <c r="AM131" s="800"/>
      <c r="AN131" s="800"/>
      <c r="AO131" s="801"/>
      <c r="AP131" s="803"/>
      <c r="AQ131" s="804"/>
      <c r="AR131" s="804"/>
      <c r="AS131" s="804"/>
      <c r="AT131" s="805"/>
      <c r="AU131" s="229"/>
      <c r="AV131" s="229"/>
      <c r="AW131" s="229"/>
      <c r="AX131" s="765" t="s">
        <v>472</v>
      </c>
      <c r="AY131" s="766"/>
      <c r="AZ131" s="766"/>
      <c r="BA131" s="766"/>
      <c r="BB131" s="766"/>
      <c r="BC131" s="766"/>
      <c r="BD131" s="766"/>
      <c r="BE131" s="767"/>
      <c r="BF131" s="768">
        <v>45.2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774" t="s">
        <v>473</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474</v>
      </c>
      <c r="W132" s="778"/>
      <c r="X132" s="778"/>
      <c r="Y132" s="778"/>
      <c r="Z132" s="779"/>
      <c r="AA132" s="780">
        <v>5.306929899</v>
      </c>
      <c r="AB132" s="781"/>
      <c r="AC132" s="781"/>
      <c r="AD132" s="781"/>
      <c r="AE132" s="782"/>
      <c r="AF132" s="783">
        <v>5.3889807599999999</v>
      </c>
      <c r="AG132" s="781"/>
      <c r="AH132" s="781"/>
      <c r="AI132" s="781"/>
      <c r="AJ132" s="782"/>
      <c r="AK132" s="783">
        <v>5.0991584080000001</v>
      </c>
      <c r="AL132" s="781"/>
      <c r="AM132" s="781"/>
      <c r="AN132" s="781"/>
      <c r="AO132" s="782"/>
      <c r="AP132" s="784"/>
      <c r="AQ132" s="785"/>
      <c r="AR132" s="785"/>
      <c r="AS132" s="785"/>
      <c r="AT132" s="786"/>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475</v>
      </c>
      <c r="W133" s="757"/>
      <c r="X133" s="757"/>
      <c r="Y133" s="757"/>
      <c r="Z133" s="758"/>
      <c r="AA133" s="759">
        <v>4</v>
      </c>
      <c r="AB133" s="760"/>
      <c r="AC133" s="760"/>
      <c r="AD133" s="760"/>
      <c r="AE133" s="761"/>
      <c r="AF133" s="759">
        <v>4.8</v>
      </c>
      <c r="AG133" s="760"/>
      <c r="AH133" s="760"/>
      <c r="AI133" s="760"/>
      <c r="AJ133" s="761"/>
      <c r="AK133" s="759">
        <v>5.2</v>
      </c>
      <c r="AL133" s="760"/>
      <c r="AM133" s="760"/>
      <c r="AN133" s="760"/>
      <c r="AO133" s="761"/>
      <c r="AP133" s="762"/>
      <c r="AQ133" s="763"/>
      <c r="AR133" s="763"/>
      <c r="AS133" s="763"/>
      <c r="AT133" s="764"/>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Us3e1UAABfrssR9No/TMx3mxwviWrBVyUKIcQf20m4VEr8g8Tktum3iUGghsL6wiMLYHQxuWSbK45ftfDpbLhg==" saltValue="v3rOJcSQf4BRFuc/zOxnu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47"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476</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algorithmName="SHA-512" hashValue="7jyHVx11EQeQJz5YnBTPPFykLpQikfcQ2gF65bbMKii/GmvZjSfy7HQ9bHD8JonOTTHMx/Uwyq8u6IUhsd8l8A==" saltValue="z3JaL2eSiK5WeOahWAaYSQ=="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P4Y3UNyBKVIhuBm9fhG+rE9MYUStsKY0B1+iqHxYw+D2MnUnHDdxi+1GxU8gRTCUwKr8nHa3HBbCDLIc104cg==" saltValue="+4hfwe986tK9ux7X5eWs2w=="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477</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478</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54" t="s">
        <v>479</v>
      </c>
      <c r="AP7" s="268"/>
      <c r="AQ7" s="269" t="s">
        <v>480</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55"/>
      <c r="AP8" s="274" t="s">
        <v>481</v>
      </c>
      <c r="AQ8" s="275" t="s">
        <v>482</v>
      </c>
      <c r="AR8" s="276" t="s">
        <v>483</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66" t="s">
        <v>484</v>
      </c>
      <c r="AL9" s="1167"/>
      <c r="AM9" s="1167"/>
      <c r="AN9" s="1168"/>
      <c r="AO9" s="277">
        <v>28008682</v>
      </c>
      <c r="AP9" s="277">
        <v>62917</v>
      </c>
      <c r="AQ9" s="278">
        <v>61513</v>
      </c>
      <c r="AR9" s="279">
        <v>2.2999999999999998</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66" t="s">
        <v>485</v>
      </c>
      <c r="AL10" s="1167"/>
      <c r="AM10" s="1167"/>
      <c r="AN10" s="1168"/>
      <c r="AO10" s="280">
        <v>70</v>
      </c>
      <c r="AP10" s="280">
        <v>0</v>
      </c>
      <c r="AQ10" s="281">
        <v>1262</v>
      </c>
      <c r="AR10" s="282">
        <v>-100</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66" t="s">
        <v>486</v>
      </c>
      <c r="AL11" s="1167"/>
      <c r="AM11" s="1167"/>
      <c r="AN11" s="1168"/>
      <c r="AO11" s="280">
        <v>1091252</v>
      </c>
      <c r="AP11" s="280">
        <v>2451</v>
      </c>
      <c r="AQ11" s="281">
        <v>1079</v>
      </c>
      <c r="AR11" s="282">
        <v>127.2</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66" t="s">
        <v>487</v>
      </c>
      <c r="AL12" s="1167"/>
      <c r="AM12" s="1167"/>
      <c r="AN12" s="1168"/>
      <c r="AO12" s="280" t="s">
        <v>488</v>
      </c>
      <c r="AP12" s="280" t="s">
        <v>488</v>
      </c>
      <c r="AQ12" s="281">
        <v>46</v>
      </c>
      <c r="AR12" s="282" t="s">
        <v>488</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66" t="s">
        <v>489</v>
      </c>
      <c r="AL13" s="1167"/>
      <c r="AM13" s="1167"/>
      <c r="AN13" s="1168"/>
      <c r="AO13" s="280">
        <v>801558</v>
      </c>
      <c r="AP13" s="280">
        <v>1801</v>
      </c>
      <c r="AQ13" s="281">
        <v>2016</v>
      </c>
      <c r="AR13" s="282">
        <v>-10.7</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66" t="s">
        <v>490</v>
      </c>
      <c r="AL14" s="1167"/>
      <c r="AM14" s="1167"/>
      <c r="AN14" s="1168"/>
      <c r="AO14" s="280">
        <v>332504</v>
      </c>
      <c r="AP14" s="280">
        <v>747</v>
      </c>
      <c r="AQ14" s="281">
        <v>1290</v>
      </c>
      <c r="AR14" s="282">
        <v>-42.1</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69" t="s">
        <v>491</v>
      </c>
      <c r="AL15" s="1170"/>
      <c r="AM15" s="1170"/>
      <c r="AN15" s="1171"/>
      <c r="AO15" s="280">
        <v>-795303</v>
      </c>
      <c r="AP15" s="280">
        <v>-1787</v>
      </c>
      <c r="AQ15" s="281">
        <v>-2388</v>
      </c>
      <c r="AR15" s="282">
        <v>-25.2</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69" t="s">
        <v>177</v>
      </c>
      <c r="AL16" s="1170"/>
      <c r="AM16" s="1170"/>
      <c r="AN16" s="1171"/>
      <c r="AO16" s="280">
        <v>29438763</v>
      </c>
      <c r="AP16" s="280">
        <v>66129</v>
      </c>
      <c r="AQ16" s="281">
        <v>64818</v>
      </c>
      <c r="AR16" s="282">
        <v>2</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492</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493</v>
      </c>
      <c r="AP20" s="289" t="s">
        <v>494</v>
      </c>
      <c r="AQ20" s="290" t="s">
        <v>495</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72" t="s">
        <v>496</v>
      </c>
      <c r="AL21" s="1173"/>
      <c r="AM21" s="1173"/>
      <c r="AN21" s="1174"/>
      <c r="AO21" s="293">
        <v>6.15</v>
      </c>
      <c r="AP21" s="294">
        <v>6.09</v>
      </c>
      <c r="AQ21" s="295">
        <v>0.06</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72" t="s">
        <v>497</v>
      </c>
      <c r="AL22" s="1173"/>
      <c r="AM22" s="1173"/>
      <c r="AN22" s="1174"/>
      <c r="AO22" s="298">
        <v>101.1</v>
      </c>
      <c r="AP22" s="299">
        <v>99.7</v>
      </c>
      <c r="AQ22" s="300">
        <v>1.4</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65" t="s">
        <v>498</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3"/>
    </row>
    <row r="27" spans="1:46" ht="13.2" x14ac:dyDescent="0.2">
      <c r="A27" s="305"/>
      <c r="AO27" s="258"/>
      <c r="AP27" s="258"/>
      <c r="AQ27" s="258"/>
      <c r="AR27" s="258"/>
      <c r="AS27" s="258"/>
      <c r="AT27" s="258"/>
    </row>
    <row r="28" spans="1:46" ht="16.2" x14ac:dyDescent="0.2">
      <c r="A28" s="259" t="s">
        <v>499</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500</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54" t="s">
        <v>479</v>
      </c>
      <c r="AP30" s="268"/>
      <c r="AQ30" s="269" t="s">
        <v>480</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55"/>
      <c r="AP31" s="274" t="s">
        <v>481</v>
      </c>
      <c r="AQ31" s="275" t="s">
        <v>482</v>
      </c>
      <c r="AR31" s="276" t="s">
        <v>483</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6" t="s">
        <v>501</v>
      </c>
      <c r="AL32" s="1157"/>
      <c r="AM32" s="1157"/>
      <c r="AN32" s="1158"/>
      <c r="AO32" s="308">
        <v>9649409</v>
      </c>
      <c r="AP32" s="308">
        <v>21676</v>
      </c>
      <c r="AQ32" s="309">
        <v>26619</v>
      </c>
      <c r="AR32" s="310">
        <v>-18.600000000000001</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6" t="s">
        <v>502</v>
      </c>
      <c r="AL33" s="1157"/>
      <c r="AM33" s="1157"/>
      <c r="AN33" s="1158"/>
      <c r="AO33" s="308" t="s">
        <v>488</v>
      </c>
      <c r="AP33" s="308" t="s">
        <v>488</v>
      </c>
      <c r="AQ33" s="309">
        <v>3</v>
      </c>
      <c r="AR33" s="310" t="s">
        <v>488</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6" t="s">
        <v>503</v>
      </c>
      <c r="AL34" s="1157"/>
      <c r="AM34" s="1157"/>
      <c r="AN34" s="1158"/>
      <c r="AO34" s="308" t="s">
        <v>488</v>
      </c>
      <c r="AP34" s="308" t="s">
        <v>488</v>
      </c>
      <c r="AQ34" s="309">
        <v>28</v>
      </c>
      <c r="AR34" s="310" t="s">
        <v>488</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6" t="s">
        <v>504</v>
      </c>
      <c r="AL35" s="1157"/>
      <c r="AM35" s="1157"/>
      <c r="AN35" s="1158"/>
      <c r="AO35" s="308">
        <v>2559835</v>
      </c>
      <c r="AP35" s="308">
        <v>5750</v>
      </c>
      <c r="AQ35" s="309">
        <v>5266</v>
      </c>
      <c r="AR35" s="310">
        <v>9.1999999999999993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6" t="s">
        <v>505</v>
      </c>
      <c r="AL36" s="1157"/>
      <c r="AM36" s="1157"/>
      <c r="AN36" s="1158"/>
      <c r="AO36" s="308" t="s">
        <v>488</v>
      </c>
      <c r="AP36" s="308" t="s">
        <v>488</v>
      </c>
      <c r="AQ36" s="309">
        <v>468</v>
      </c>
      <c r="AR36" s="310" t="s">
        <v>488</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6" t="s">
        <v>506</v>
      </c>
      <c r="AL37" s="1157"/>
      <c r="AM37" s="1157"/>
      <c r="AN37" s="1158"/>
      <c r="AO37" s="308">
        <v>667238</v>
      </c>
      <c r="AP37" s="308">
        <v>1499</v>
      </c>
      <c r="AQ37" s="309">
        <v>985</v>
      </c>
      <c r="AR37" s="310">
        <v>52.2</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59" t="s">
        <v>507</v>
      </c>
      <c r="AL38" s="1160"/>
      <c r="AM38" s="1160"/>
      <c r="AN38" s="1161"/>
      <c r="AO38" s="311" t="s">
        <v>488</v>
      </c>
      <c r="AP38" s="311" t="s">
        <v>488</v>
      </c>
      <c r="AQ38" s="312">
        <v>1</v>
      </c>
      <c r="AR38" s="300" t="s">
        <v>488</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59" t="s">
        <v>508</v>
      </c>
      <c r="AL39" s="1160"/>
      <c r="AM39" s="1160"/>
      <c r="AN39" s="1161"/>
      <c r="AO39" s="308">
        <v>-3273618</v>
      </c>
      <c r="AP39" s="308">
        <v>-7354</v>
      </c>
      <c r="AQ39" s="309">
        <v>-7209</v>
      </c>
      <c r="AR39" s="310">
        <v>2</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6" t="s">
        <v>509</v>
      </c>
      <c r="AL40" s="1157"/>
      <c r="AM40" s="1157"/>
      <c r="AN40" s="1158"/>
      <c r="AO40" s="308">
        <v>-5158945</v>
      </c>
      <c r="AP40" s="308">
        <v>-11589</v>
      </c>
      <c r="AQ40" s="309">
        <v>-18404</v>
      </c>
      <c r="AR40" s="310">
        <v>-37</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2" t="s">
        <v>287</v>
      </c>
      <c r="AL41" s="1163"/>
      <c r="AM41" s="1163"/>
      <c r="AN41" s="1164"/>
      <c r="AO41" s="308">
        <v>4443919</v>
      </c>
      <c r="AP41" s="308">
        <v>9982</v>
      </c>
      <c r="AQ41" s="309">
        <v>7755</v>
      </c>
      <c r="AR41" s="310">
        <v>28.7</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510</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511</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49" t="s">
        <v>479</v>
      </c>
      <c r="AN49" s="1151" t="s">
        <v>512</v>
      </c>
      <c r="AO49" s="1152"/>
      <c r="AP49" s="1152"/>
      <c r="AQ49" s="1152"/>
      <c r="AR49" s="1153"/>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0"/>
      <c r="AN50" s="324" t="s">
        <v>513</v>
      </c>
      <c r="AO50" s="325" t="s">
        <v>514</v>
      </c>
      <c r="AP50" s="326" t="s">
        <v>515</v>
      </c>
      <c r="AQ50" s="327" t="s">
        <v>516</v>
      </c>
      <c r="AR50" s="328" t="s">
        <v>517</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518</v>
      </c>
      <c r="AL51" s="321"/>
      <c r="AM51" s="329">
        <v>20321006</v>
      </c>
      <c r="AN51" s="330">
        <v>46586</v>
      </c>
      <c r="AO51" s="331">
        <v>23.8</v>
      </c>
      <c r="AP51" s="332">
        <v>37644</v>
      </c>
      <c r="AQ51" s="333">
        <v>13.5</v>
      </c>
      <c r="AR51" s="334">
        <v>10.3</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519</v>
      </c>
      <c r="AM52" s="337">
        <v>13899724</v>
      </c>
      <c r="AN52" s="338">
        <v>31865</v>
      </c>
      <c r="AO52" s="339">
        <v>36.4</v>
      </c>
      <c r="AP52" s="340">
        <v>24939</v>
      </c>
      <c r="AQ52" s="341">
        <v>22.5</v>
      </c>
      <c r="AR52" s="342">
        <v>13.9</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520</v>
      </c>
      <c r="AL53" s="321"/>
      <c r="AM53" s="329">
        <v>14461313</v>
      </c>
      <c r="AN53" s="330">
        <v>32910</v>
      </c>
      <c r="AO53" s="331">
        <v>-29.4</v>
      </c>
      <c r="AP53" s="332">
        <v>39221</v>
      </c>
      <c r="AQ53" s="333">
        <v>4.2</v>
      </c>
      <c r="AR53" s="334">
        <v>-33.6</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519</v>
      </c>
      <c r="AM54" s="337">
        <v>6518782</v>
      </c>
      <c r="AN54" s="338">
        <v>14835</v>
      </c>
      <c r="AO54" s="339">
        <v>-53.4</v>
      </c>
      <c r="AP54" s="340">
        <v>24821</v>
      </c>
      <c r="AQ54" s="341">
        <v>-0.5</v>
      </c>
      <c r="AR54" s="342">
        <v>-52.9</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521</v>
      </c>
      <c r="AL55" s="321"/>
      <c r="AM55" s="329">
        <v>20822216</v>
      </c>
      <c r="AN55" s="330">
        <v>46997</v>
      </c>
      <c r="AO55" s="331">
        <v>42.8</v>
      </c>
      <c r="AP55" s="332">
        <v>38566</v>
      </c>
      <c r="AQ55" s="333">
        <v>-1.7</v>
      </c>
      <c r="AR55" s="334">
        <v>44.5</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519</v>
      </c>
      <c r="AM56" s="337">
        <v>8765385</v>
      </c>
      <c r="AN56" s="338">
        <v>19784</v>
      </c>
      <c r="AO56" s="339">
        <v>33.4</v>
      </c>
      <c r="AP56" s="340">
        <v>24059</v>
      </c>
      <c r="AQ56" s="341">
        <v>-3.1</v>
      </c>
      <c r="AR56" s="342">
        <v>36.5</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522</v>
      </c>
      <c r="AL57" s="321"/>
      <c r="AM57" s="329">
        <v>17210871</v>
      </c>
      <c r="AN57" s="330">
        <v>38661</v>
      </c>
      <c r="AO57" s="331">
        <v>-17.7</v>
      </c>
      <c r="AP57" s="332">
        <v>35156</v>
      </c>
      <c r="AQ57" s="333">
        <v>-8.8000000000000007</v>
      </c>
      <c r="AR57" s="334">
        <v>-8.9</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519</v>
      </c>
      <c r="AM58" s="337">
        <v>8177894</v>
      </c>
      <c r="AN58" s="338">
        <v>18370</v>
      </c>
      <c r="AO58" s="339">
        <v>-7.1</v>
      </c>
      <c r="AP58" s="340">
        <v>22430</v>
      </c>
      <c r="AQ58" s="341">
        <v>-6.8</v>
      </c>
      <c r="AR58" s="342">
        <v>-0.3</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523</v>
      </c>
      <c r="AL59" s="321"/>
      <c r="AM59" s="329">
        <v>11954447</v>
      </c>
      <c r="AN59" s="330">
        <v>26854</v>
      </c>
      <c r="AO59" s="331">
        <v>-30.5</v>
      </c>
      <c r="AP59" s="332">
        <v>37029</v>
      </c>
      <c r="AQ59" s="333">
        <v>5.3</v>
      </c>
      <c r="AR59" s="334">
        <v>-35.799999999999997</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519</v>
      </c>
      <c r="AM60" s="337">
        <v>6344064</v>
      </c>
      <c r="AN60" s="338">
        <v>14251</v>
      </c>
      <c r="AO60" s="339">
        <v>-22.4</v>
      </c>
      <c r="AP60" s="340">
        <v>23232</v>
      </c>
      <c r="AQ60" s="341">
        <v>3.6</v>
      </c>
      <c r="AR60" s="342">
        <v>-26</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524</v>
      </c>
      <c r="AL61" s="343"/>
      <c r="AM61" s="344">
        <v>16953971</v>
      </c>
      <c r="AN61" s="345">
        <v>38402</v>
      </c>
      <c r="AO61" s="346">
        <v>-2.2000000000000002</v>
      </c>
      <c r="AP61" s="347">
        <v>37523</v>
      </c>
      <c r="AQ61" s="348">
        <v>2.5</v>
      </c>
      <c r="AR61" s="334">
        <v>-4.7</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519</v>
      </c>
      <c r="AM62" s="337">
        <v>8741170</v>
      </c>
      <c r="AN62" s="338">
        <v>19821</v>
      </c>
      <c r="AO62" s="339">
        <v>-2.6</v>
      </c>
      <c r="AP62" s="340">
        <v>23896</v>
      </c>
      <c r="AQ62" s="341">
        <v>3.1</v>
      </c>
      <c r="AR62" s="342">
        <v>-5.7</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O6cq5bYrzfkWe5Y7f5lm1NKgTGteMLAVeS/Ho2YjE9/Gw6PuJB7te1DeUx41M/Y1h96wLfzIYNnFxPEBOM2SKg==" saltValue="ZQrIWxZ6n7AxQXuxUov90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476</v>
      </c>
    </row>
    <row r="121" spans="125:125" ht="13.5" hidden="1" customHeight="1" x14ac:dyDescent="0.2">
      <c r="DU121" s="255"/>
    </row>
  </sheetData>
  <sheetProtection algorithmName="SHA-512" hashValue="+CnL9g+yIQjHcjTHbBp1BAwPvN5dV/EsTeeckSdzuwZVrgs4nJzc/8Rib8xu9cKAts3jL6lAon3U35j2kEAq2Q==" saltValue="Imrki98k0eAVIWDmyLlYog=="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476</v>
      </c>
    </row>
  </sheetData>
  <sheetProtection algorithmName="SHA-512" hashValue="B2r1JxzaH3141316XIffn58KxbB94MJfhpTa62aqZUwh2eA+jVfPrQW1OZjIMH2vZJ4MWCLD8kZ5giSyuBg9ew==" saltValue="n1pfjrqBGA29J+eCYWhSwg=="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75" t="s">
        <v>3</v>
      </c>
      <c r="D47" s="1175"/>
      <c r="E47" s="1176"/>
      <c r="F47" s="11">
        <v>13.1</v>
      </c>
      <c r="G47" s="12">
        <v>15.6</v>
      </c>
      <c r="H47" s="12">
        <v>14.53</v>
      </c>
      <c r="I47" s="12">
        <v>14.4</v>
      </c>
      <c r="J47" s="13">
        <v>14.51</v>
      </c>
    </row>
    <row r="48" spans="2:10" ht="57.75" customHeight="1" x14ac:dyDescent="0.2">
      <c r="B48" s="14"/>
      <c r="C48" s="1177" t="s">
        <v>4</v>
      </c>
      <c r="D48" s="1177"/>
      <c r="E48" s="1178"/>
      <c r="F48" s="15">
        <v>4.6500000000000004</v>
      </c>
      <c r="G48" s="16">
        <v>5.68</v>
      </c>
      <c r="H48" s="16">
        <v>7.98</v>
      </c>
      <c r="I48" s="16">
        <v>5.95</v>
      </c>
      <c r="J48" s="17">
        <v>6.21</v>
      </c>
    </row>
    <row r="49" spans="2:10" ht="57.75" customHeight="1" thickBot="1" x14ac:dyDescent="0.25">
      <c r="B49" s="18"/>
      <c r="C49" s="1179" t="s">
        <v>5</v>
      </c>
      <c r="D49" s="1179"/>
      <c r="E49" s="1180"/>
      <c r="F49" s="19" t="s">
        <v>531</v>
      </c>
      <c r="G49" s="20">
        <v>3.78</v>
      </c>
      <c r="H49" s="20">
        <v>0.66</v>
      </c>
      <c r="I49" s="20" t="s">
        <v>532</v>
      </c>
      <c r="J49" s="21">
        <v>1.06</v>
      </c>
    </row>
    <row r="50" spans="2:10" ht="13.2" x14ac:dyDescent="0.2"/>
  </sheetData>
  <sheetProtection algorithmName="SHA-512" hashValue="02sPeAEuRcVR750f1sh4dQRloixfzwYZR6vQqmvMGQGF91Bz+zeA0d0hcE6LTR411+ClrbkCRUNtctvA4Mh4Jw==" saltValue="xAkDOwTqoYBUDaL+sO+7e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2025-09-09T04:39:07Z</cp:lastPrinted>
  <dcterms:created xsi:type="dcterms:W3CDTF">2025-02-19T01:59:09Z</dcterms:created>
  <dcterms:modified xsi:type="dcterms:W3CDTF">2025-09-24T04:20:41Z</dcterms:modified>
  <cp:category/>
</cp:coreProperties>
</file>