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kfs01\s0103\05_財政G\☆02_調査\000_データ類\04_財政状況資料集\R6決算\99-1_市町村送付用（確定版）\２回目\100％前　※あとは政令市のみ\過年度修正分\"/>
    </mc:Choice>
  </mc:AlternateContent>
  <xr:revisionPtr revIDLastSave="0" documentId="13_ncr:1_{D32E1000-BCB4-4CA9-8C97-C52C46AEC45C}" xr6:coauthVersionLast="47" xr6:coauthVersionMax="47" xr10:uidLastSave="{00000000-0000-0000-0000-000000000000}"/>
  <bookViews>
    <workbookView xWindow="32160" yWindow="3360" windowWidth="23040" windowHeight="1222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8" r:id="rId5"/>
    <sheet name="経常経費分析表（人件費・公債費・普通建設事業費の分析）" sheetId="19" r:id="rId6"/>
    <sheet name="性質別歳出決算分析表（住民一人当たりのコスト）" sheetId="20" r:id="rId7"/>
    <sheet name="目的別歳出決算分析表（住民一人当たりのコスト）" sheetId="21"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2" r:id="rId14"/>
    <sheet name="施設類型別ストック情報分析表①" sheetId="23" r:id="rId15"/>
    <sheet name="施設類型別ストック情報分析表②" sheetId="24"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U37" i="10"/>
  <c r="C37" i="10"/>
  <c r="CO36" i="10"/>
  <c r="BE36" i="10"/>
  <c r="AM36" i="10"/>
  <c r="C36" i="10"/>
  <c r="CO35" i="10"/>
  <c r="BE35" i="10"/>
  <c r="AM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W34" i="10" s="1"/>
  <c r="BW35" i="10" l="1"/>
  <c r="BW36" i="10" s="1"/>
  <c r="BW37" i="10" s="1"/>
  <c r="CO34" i="10"/>
</calcChain>
</file>

<file path=xl/sharedStrings.xml><?xml version="1.0" encoding="utf-8"?>
<sst xmlns="http://schemas.openxmlformats.org/spreadsheetml/2006/main" count="1089" uniqueCount="566">
  <si>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</si>
  <si>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</si>
  <si>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</si>
  <si>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</si>
  <si>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</si>
  <si>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</si>
  <si>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</si>
  <si>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</si>
  <si>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</si>
  <si>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</si>
  <si>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</si>
  <si>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</si>
  <si>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</si>
  <si>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</si>
  <si>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</si>
  <si>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</si>
  <si>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</si>
  <si>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</si>
  <si>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</si>
  <si>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</si>
  <si>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</si>
  <si>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</si>
  <si>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</si>
  <si>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</si>
  <si>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</si>
  <si>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</si>
  <si>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</si>
  <si>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</si>
  <si>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</si>
  <si>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</si>
  <si>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</si>
  <si>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</si>
  <si>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</si>
  <si>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</si>
  <si>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</si>
  <si>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</si>
  <si>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</si>
  <si>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</si>
  <si>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</si>
  <si>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</si>
  <si>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</si>
  <si>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</si>
  <si>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</si>
  <si>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</si>
  <si>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</si>
  <si>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</si>
  <si>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</si>
  <si>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</si>
  <si>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</si>
  <si>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</si>
  <si>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</si>
  <si>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</si>
  <si>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</si>
  <si>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</si>
  <si>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</si>
  <si>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</si>
  <si>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</si>
  <si>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</si>
  <si>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</si>
  <si>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</si>
  <si>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</si>
  <si>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</si>
  <si>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</si>
  <si>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</si>
  <si>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</si>
  <si>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</si>
  <si>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</si>
  <si>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</si>
  <si>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</si>
  <si>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</si>
  <si>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</si>
  <si>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</si>
  <si>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</si>
  <si>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</si>
  <si>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</si>
  <si>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</si>
  <si>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</si>
  <si>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</si>
  <si>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</si>
  <si>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神奈川県</t>
    <phoneticPr fontId="5"/>
  </si>
  <si>
    <t>市町村類型</t>
    <phoneticPr fontId="5"/>
  </si>
  <si>
    <t>Ⅱ－３</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</si>
  <si>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</si>
  <si>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</si>
  <si>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</si>
  <si>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</si>
  <si>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</si>
  <si>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</si>
  <si>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</si>
  <si>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</si>
  <si>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</si>
  <si>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</si>
  <si>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</si>
  <si>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</si>
  <si>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綾瀬市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</si>
  <si>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</si>
  <si>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</si>
  <si>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</si>
  <si>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6"/>
  </si>
  <si>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</si>
  <si>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</si>
  <si>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</si>
  <si>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</si>
  <si>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</si>
  <si>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</si>
  <si>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</si>
  <si>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</si>
  <si>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</si>
  <si>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</si>
  <si>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</si>
  <si>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</si>
  <si>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</si>
  <si>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</si>
  <si>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</si>
  <si>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</si>
  <si>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</si>
  <si>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</si>
  <si>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</si>
  <si>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-0.6</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</si>
  <si>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</si>
  <si>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</si>
  <si>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</si>
  <si>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</si>
  <si>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</si>
  <si>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</si>
  <si>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</si>
  <si>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</si>
  <si>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</si>
  <si>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</si>
  <si>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</si>
  <si>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</si>
  <si>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</si>
  <si>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</si>
  <si>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</si>
  <si>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</si>
  <si>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</si>
  <si>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</si>
  <si>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</si>
  <si>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</si>
  <si>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</si>
  <si>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</si>
  <si>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</si>
  <si>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6"/>
  </si>
  <si>
    <t>うち日本人(％)</t>
    <phoneticPr fontId="5"/>
  </si>
  <si>
    <t>-0.7</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</si>
  <si>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</si>
  <si>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</si>
  <si>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</si>
  <si>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</si>
  <si>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</si>
  <si>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</si>
  <si>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</si>
  <si>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</si>
  <si>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</si>
  <si>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</si>
  <si>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</si>
  <si>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</si>
  <si>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</si>
  <si>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</si>
  <si>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</si>
  <si>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</si>
  <si>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</si>
  <si>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</si>
  <si>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</si>
  <si>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</si>
  <si>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</si>
  <si>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</si>
  <si>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</si>
  <si>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</si>
  <si>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</si>
  <si>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</si>
  <si>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</si>
  <si>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</si>
  <si>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</si>
  <si>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</si>
  <si>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</si>
  <si>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</si>
  <si>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</si>
  <si>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</si>
  <si>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</si>
  <si>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</si>
  <si>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</si>
  <si>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</si>
  <si>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</si>
  <si>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</si>
  <si>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</si>
  <si>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</si>
  <si>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</si>
  <si>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</si>
  <si>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</si>
  <si>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</si>
  <si>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</si>
  <si>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</si>
  <si>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</si>
  <si>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</si>
  <si>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</si>
  <si>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</si>
  <si>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</si>
  <si>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</si>
  <si>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</si>
  <si>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</si>
  <si>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</si>
  <si>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</si>
  <si>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神奈川県綾瀬市</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</si>
  <si>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</si>
  <si>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</si>
  <si>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</si>
  <si>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</si>
  <si>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</si>
  <si>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</si>
  <si>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</si>
  <si>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</si>
  <si>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</si>
  <si>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</si>
  <si>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</si>
  <si>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</si>
  <si>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</si>
  <si>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</si>
  <si>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</si>
  <si>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</si>
  <si>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</si>
  <si>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</si>
  <si>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</si>
  <si>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</si>
  <si>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</si>
  <si>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</si>
  <si>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</si>
  <si>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</si>
  <si>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</si>
  <si>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</si>
  <si>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</si>
  <si>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</si>
  <si>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</si>
  <si>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</si>
  <si>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</si>
  <si>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</si>
  <si>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</si>
  <si>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</si>
  <si>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</si>
  <si>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</si>
  <si>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</si>
  <si>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</si>
  <si>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</si>
  <si>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</si>
  <si>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</si>
  <si>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</si>
  <si>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</si>
  <si>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</si>
  <si>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</si>
  <si>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</si>
  <si>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</si>
  <si>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</si>
  <si>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</si>
  <si>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</si>
  <si>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</si>
  <si>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</si>
  <si>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</si>
  <si>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</si>
  <si>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</si>
  <si>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</si>
  <si>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</si>
  <si>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</si>
  <si>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</si>
  <si>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</si>
  <si>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</si>
  <si>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</si>
  <si>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</si>
  <si>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</si>
  <si>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</si>
  <si>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</si>
  <si>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</si>
  <si>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</si>
  <si>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</si>
  <si>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</si>
  <si>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</si>
  <si>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</si>
  <si>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</si>
  <si>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</si>
  <si>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</si>
  <si>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</si>
  <si>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</si>
  <si>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</si>
  <si>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</si>
  <si>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</si>
  <si>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</si>
  <si>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</si>
  <si>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</si>
  <si>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</si>
  <si>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</si>
  <si>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</si>
  <si>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</si>
  <si>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</si>
  <si>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</si>
  <si>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</si>
  <si>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</si>
  <si>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</si>
  <si>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</si>
  <si>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</si>
  <si>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</si>
  <si>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</si>
  <si>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</si>
  <si>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</si>
  <si>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</si>
  <si>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</si>
  <si>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</si>
  <si>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</si>
  <si>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</si>
  <si>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</si>
  <si>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</si>
  <si>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</si>
  <si>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</si>
  <si>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</si>
  <si>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</si>
  <si>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</si>
  <si>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</si>
  <si>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</si>
  <si>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</si>
  <si>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</si>
  <si>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</si>
  <si>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</si>
  <si>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</si>
  <si>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</si>
  <si>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</si>
  <si>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</si>
  <si>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</si>
  <si>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</si>
  <si>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7"/>
  </si>
  <si>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</si>
  <si>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</si>
  <si>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</si>
  <si>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</si>
  <si>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</si>
  <si>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</si>
  <si>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</si>
  <si>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</si>
  <si>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</si>
  <si>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</si>
  <si>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</si>
  <si>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</si>
  <si>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</si>
  <si>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</si>
  <si>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</si>
  <si>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</si>
  <si>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</si>
  <si>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</si>
  <si>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</si>
  <si>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</si>
  <si>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</si>
  <si>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</si>
  <si>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</si>
  <si>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</si>
  <si>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</si>
  <si>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</si>
  <si>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</si>
  <si>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神奈川県綾瀬市</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</si>
  <si>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</si>
  <si>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</si>
  <si>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</si>
  <si>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</si>
  <si>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</si>
  <si>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</si>
  <si>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</si>
  <si>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</si>
  <si>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</si>
  <si>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</si>
  <si>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</si>
  <si>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</si>
  <si>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</si>
  <si>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</si>
  <si>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</si>
  <si>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</si>
  <si>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</si>
  <si>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</si>
  <si>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</si>
  <si>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</si>
  <si>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</si>
  <si>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</si>
  <si>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</si>
  <si>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</si>
  <si>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</si>
  <si>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</si>
  <si>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</si>
  <si>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</si>
  <si>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</si>
  <si>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</si>
  <si>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</si>
  <si>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</si>
  <si>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</si>
  <si>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</si>
  <si>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</si>
  <si>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</si>
  <si>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公共下水道事業会計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</si>
  <si>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</si>
  <si>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</si>
  <si>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</si>
  <si>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</si>
  <si>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</si>
  <si>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</si>
  <si>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</si>
  <si>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</si>
  <si>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</si>
  <si>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</si>
  <si>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</si>
  <si>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</si>
  <si>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</si>
  <si>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</si>
  <si>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</si>
  <si>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</si>
  <si>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</si>
  <si>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</si>
  <si>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</si>
  <si>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</si>
  <si>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</si>
  <si>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</si>
  <si>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</si>
  <si>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</si>
  <si>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</si>
  <si>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</si>
  <si>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</si>
  <si>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</si>
  <si>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</si>
  <si>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</si>
  <si>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</si>
  <si>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</si>
  <si>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</si>
  <si>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</si>
  <si>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</si>
  <si>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</si>
  <si>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</si>
  <si>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</si>
  <si>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</si>
  <si>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</si>
  <si>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</si>
  <si>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</si>
  <si>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</si>
  <si>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</si>
  <si>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</si>
  <si>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</si>
  <si>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</si>
  <si>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</si>
  <si>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</si>
  <si>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</si>
  <si>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</si>
  <si>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</si>
  <si>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</si>
  <si>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</si>
  <si>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</si>
  <si>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</si>
  <si>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</si>
  <si>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</si>
  <si>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</si>
  <si>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</si>
  <si>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</si>
  <si>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</si>
  <si>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</si>
  <si>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</si>
  <si>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</si>
  <si>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</si>
  <si>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</si>
  <si>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</si>
  <si>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</si>
  <si>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</si>
  <si>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</si>
  <si>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</si>
  <si>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</si>
  <si>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</si>
  <si>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</si>
  <si>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</si>
  <si>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</si>
  <si>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</si>
  <si>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</si>
  <si>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</si>
  <si>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</si>
  <si>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</si>
  <si>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</si>
  <si>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</si>
  <si>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</si>
  <si>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</si>
  <si>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</si>
  <si>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</si>
  <si>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</si>
  <si>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</si>
  <si>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</si>
  <si>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</si>
  <si>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</si>
  <si>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</si>
  <si>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</si>
  <si>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</si>
  <si>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</si>
  <si>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</si>
  <si>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</si>
  <si>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</si>
  <si>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</si>
  <si>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</si>
  <si>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</si>
  <si>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</si>
  <si>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</si>
  <si>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</si>
  <si>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</si>
  <si>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</si>
  <si>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</si>
  <si>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</si>
  <si>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</si>
  <si>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</si>
  <si>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</si>
  <si>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</si>
  <si>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</si>
  <si>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</si>
  <si>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</si>
  <si>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</si>
  <si>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</si>
  <si>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</si>
  <si>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</si>
  <si>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</si>
  <si>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</si>
  <si>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</si>
  <si>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</si>
  <si>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</si>
  <si>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</si>
  <si>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</si>
  <si>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</si>
  <si>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</si>
  <si>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</si>
  <si>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</si>
  <si>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</si>
  <si>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</si>
  <si>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</si>
  <si>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</si>
  <si>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7.64</t>
  </si>
  <si>
    <t>▲ 3.63</t>
  </si>
  <si>
    <t>一般会計</t>
  </si>
  <si>
    <t>介護保険事業特別会計</t>
  </si>
  <si>
    <t>公共下水道事業会計</t>
  </si>
  <si>
    <t>後期高齢者医療事業特別会計</t>
  </si>
  <si>
    <t>国民健康保険事業特別会計</t>
  </si>
  <si>
    <t>その他会計（赤字）</t>
  </si>
  <si>
    <t>▲ 0.00</t>
  </si>
  <si>
    <t>その他会計（黒字）</t>
  </si>
  <si>
    <t>R01</t>
    <phoneticPr fontId="5"/>
  </si>
  <si>
    <t>R02</t>
    <phoneticPr fontId="5"/>
  </si>
  <si>
    <t>R03</t>
    <phoneticPr fontId="5"/>
  </si>
  <si>
    <t>R04</t>
    <phoneticPr fontId="5"/>
  </si>
  <si>
    <t>R05</t>
    <phoneticPr fontId="5"/>
  </si>
  <si>
    <t>-</t>
    <phoneticPr fontId="2"/>
  </si>
  <si>
    <t>広域大和斎場組合（広域大和斎場組合予算）</t>
    <rPh sb="0" eb="2">
      <t>コウイキ</t>
    </rPh>
    <rPh sb="2" eb="4">
      <t>ヤマト</t>
    </rPh>
    <rPh sb="4" eb="6">
      <t>サイジョウ</t>
    </rPh>
    <rPh sb="6" eb="8">
      <t>クミアイ</t>
    </rPh>
    <rPh sb="9" eb="11">
      <t>コウイキ</t>
    </rPh>
    <rPh sb="11" eb="13">
      <t>ヤマト</t>
    </rPh>
    <rPh sb="13" eb="15">
      <t>サイジョウ</t>
    </rPh>
    <rPh sb="15" eb="17">
      <t>クミアイ</t>
    </rPh>
    <rPh sb="17" eb="19">
      <t>ヨサン</t>
    </rPh>
    <phoneticPr fontId="2"/>
  </si>
  <si>
    <t>高座清掃施設組合（一般会計）</t>
    <rPh sb="0" eb="2">
      <t>コウザ</t>
    </rPh>
    <rPh sb="2" eb="4">
      <t>セイソウ</t>
    </rPh>
    <rPh sb="4" eb="6">
      <t>シセツ</t>
    </rPh>
    <rPh sb="6" eb="8">
      <t>クミアイ</t>
    </rPh>
    <rPh sb="9" eb="11">
      <t>イッパン</t>
    </rPh>
    <rPh sb="11" eb="13">
      <t>カイケイ</t>
    </rPh>
    <phoneticPr fontId="2"/>
  </si>
  <si>
    <t>神奈川県後期高齢者医療広域連合（一般会計）</t>
    <rPh sb="0" eb="4">
      <t>カナガワケン</t>
    </rPh>
    <rPh sb="4" eb="6">
      <t>コウキ</t>
    </rPh>
    <rPh sb="6" eb="9">
      <t>コウレイシャ</t>
    </rPh>
    <rPh sb="9" eb="11">
      <t>イリョウ</t>
    </rPh>
    <rPh sb="11" eb="13">
      <t>コウイキ</t>
    </rPh>
    <rPh sb="13" eb="15">
      <t>レンゴウ</t>
    </rPh>
    <rPh sb="16" eb="18">
      <t>イッパン</t>
    </rPh>
    <rPh sb="18" eb="20">
      <t>カイケイ</t>
    </rPh>
    <phoneticPr fontId="2"/>
  </si>
  <si>
    <t>神奈川県後期高齢者医療広域連合（後期高齢者医療特別会計）</t>
    <rPh sb="0" eb="4">
      <t>カナガワケン</t>
    </rPh>
    <rPh sb="4" eb="6">
      <t>コウキ</t>
    </rPh>
    <rPh sb="6" eb="9">
      <t>コウレイシャ</t>
    </rPh>
    <rPh sb="9" eb="11">
      <t>イリョウ</t>
    </rPh>
    <rPh sb="11" eb="13">
      <t>コウイキ</t>
    </rPh>
    <rPh sb="13" eb="15">
      <t>レンゴウ</t>
    </rPh>
    <rPh sb="16" eb="18">
      <t>コウキ</t>
    </rPh>
    <rPh sb="18" eb="21">
      <t>コウレイシャ</t>
    </rPh>
    <rPh sb="21" eb="23">
      <t>イリョウ</t>
    </rPh>
    <rPh sb="23" eb="25">
      <t>トクベツ</t>
    </rPh>
    <rPh sb="25" eb="27">
      <t>カイケイ</t>
    </rPh>
    <phoneticPr fontId="2"/>
  </si>
  <si>
    <t>綾瀬市土地開発公社</t>
    <rPh sb="0" eb="3">
      <t>アヤセシ</t>
    </rPh>
    <rPh sb="3" eb="5">
      <t>トチ</t>
    </rPh>
    <rPh sb="5" eb="7">
      <t>カイハツ</t>
    </rPh>
    <rPh sb="7" eb="9">
      <t>コウシャ</t>
    </rPh>
    <phoneticPr fontId="2"/>
  </si>
  <si>
    <t>公共施設等総合管理基金</t>
    <rPh sb="0" eb="2">
      <t>コウキョウ</t>
    </rPh>
    <rPh sb="2" eb="4">
      <t>シセツ</t>
    </rPh>
    <rPh sb="4" eb="5">
      <t>トウ</t>
    </rPh>
    <rPh sb="5" eb="7">
      <t>ソウゴウ</t>
    </rPh>
    <rPh sb="7" eb="9">
      <t>カンリ</t>
    </rPh>
    <rPh sb="9" eb="11">
      <t>キキン</t>
    </rPh>
    <phoneticPr fontId="5"/>
  </si>
  <si>
    <t>職員退職手当基金</t>
    <rPh sb="0" eb="2">
      <t>ショクイン</t>
    </rPh>
    <rPh sb="2" eb="4">
      <t>タイショク</t>
    </rPh>
    <rPh sb="4" eb="6">
      <t>テアテ</t>
    </rPh>
    <rPh sb="6" eb="8">
      <t>キキン</t>
    </rPh>
    <phoneticPr fontId="2"/>
  </si>
  <si>
    <t>公共用地取得基金</t>
    <rPh sb="0" eb="2">
      <t>コウキョウ</t>
    </rPh>
    <rPh sb="2" eb="4">
      <t>ヨウチ</t>
    </rPh>
    <rPh sb="4" eb="6">
      <t>シュトク</t>
    </rPh>
    <rPh sb="6" eb="8">
      <t>キキン</t>
    </rPh>
    <phoneticPr fontId="2"/>
  </si>
  <si>
    <t>社会福祉基金</t>
    <rPh sb="0" eb="2">
      <t>シャカイ</t>
    </rPh>
    <rPh sb="2" eb="4">
      <t>フクシ</t>
    </rPh>
    <rPh sb="4" eb="6">
      <t>キキン</t>
    </rPh>
    <phoneticPr fontId="2"/>
  </si>
  <si>
    <t>みどりのまちづくり基金</t>
    <rPh sb="9" eb="11">
      <t>キキン</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</si>
  <si>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</si>
  <si>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</si>
  <si>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</si>
  <si>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</si>
  <si>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</si>
  <si>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</si>
  <si>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</si>
  <si>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</si>
  <si>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</si>
  <si>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</si>
  <si>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当市の特徴としては、有形固定資産の順次更新・改修段階に入っており、類似団体よりも有形固定資産減価償却率は低い。将来負担比率は、公共下水道事業の地方債現在高の減少や、充当可能基金残高の増などにより、将来負担額を充当可能財源等が上回ったことから、類似団体内平均値を大幅に下回り、マイナスとなった。</t>
    <rPh sb="125" eb="126">
      <t>ナイ</t>
    </rPh>
    <phoneticPr fontId="5"/>
  </si>
  <si>
    <t>将来負担比率は、公共下水道事業の起債現在高が減少したことなどにより、前年度を15.8ポイント下回り、マイナスとなっている。
実質公債費比率について、標準税収入額等の増加や、地方債の財源に充てられたと認められる公共下水道事業会計への繰出金の減などにより、2.4％となっており、前年度を1.2ポイント下回っている。
いずれの指標も減少傾向ではあるが、引き続き借入抑制を行っていく必要がある。</t>
    <rPh sb="0" eb="2">
      <t>ショウライ</t>
    </rPh>
    <rPh sb="2" eb="4">
      <t>フタン</t>
    </rPh>
    <rPh sb="4" eb="6">
      <t>ヒリツ</t>
    </rPh>
    <rPh sb="8" eb="10">
      <t>コウキョウ</t>
    </rPh>
    <rPh sb="10" eb="13">
      <t>ゲスイドウ</t>
    </rPh>
    <rPh sb="13" eb="15">
      <t>ジギョウ</t>
    </rPh>
    <rPh sb="16" eb="18">
      <t>キサイ</t>
    </rPh>
    <rPh sb="18" eb="20">
      <t>ゲンザイ</t>
    </rPh>
    <rPh sb="20" eb="21">
      <t>ダカ</t>
    </rPh>
    <rPh sb="22" eb="24">
      <t>ゲンショウ</t>
    </rPh>
    <rPh sb="34" eb="37">
      <t>ゼンネンド</t>
    </rPh>
    <rPh sb="46" eb="48">
      <t>シタマワ</t>
    </rPh>
    <rPh sb="62" eb="64">
      <t>ジッシツ</t>
    </rPh>
    <rPh sb="64" eb="66">
      <t>コウサイ</t>
    </rPh>
    <rPh sb="67" eb="69">
      <t>ヒリツ</t>
    </rPh>
    <rPh sb="74" eb="76">
      <t>ヒョウジュン</t>
    </rPh>
    <rPh sb="76" eb="77">
      <t>ゼイ</t>
    </rPh>
    <rPh sb="77" eb="79">
      <t>シュウニュウ</t>
    </rPh>
    <rPh sb="79" eb="80">
      <t>ガク</t>
    </rPh>
    <rPh sb="80" eb="81">
      <t>ナド</t>
    </rPh>
    <rPh sb="82" eb="84">
      <t>ゾウカ</t>
    </rPh>
    <rPh sb="86" eb="89">
      <t>チホウサイ</t>
    </rPh>
    <rPh sb="90" eb="92">
      <t>ザイゲン</t>
    </rPh>
    <rPh sb="93" eb="94">
      <t>ア</t>
    </rPh>
    <rPh sb="99" eb="100">
      <t>ミト</t>
    </rPh>
    <rPh sb="104" eb="106">
      <t>コウキョウ</t>
    </rPh>
    <rPh sb="106" eb="109">
      <t>ゲスイドウ</t>
    </rPh>
    <rPh sb="109" eb="111">
      <t>ジギョウ</t>
    </rPh>
    <rPh sb="111" eb="113">
      <t>カイケイ</t>
    </rPh>
    <rPh sb="115" eb="117">
      <t>クリダ</t>
    </rPh>
    <rPh sb="117" eb="118">
      <t>キン</t>
    </rPh>
    <rPh sb="119" eb="120">
      <t>ゲン</t>
    </rPh>
    <rPh sb="137" eb="140">
      <t>ゼンネンド</t>
    </rPh>
    <rPh sb="148" eb="150">
      <t>シタマワ</t>
    </rPh>
    <rPh sb="160" eb="162">
      <t>シヒョウ</t>
    </rPh>
    <rPh sb="163" eb="165">
      <t>ゲンショウ</t>
    </rPh>
    <rPh sb="165" eb="167">
      <t>ケイコウ</t>
    </rPh>
    <rPh sb="173" eb="174">
      <t>ヒ</t>
    </rPh>
    <rPh sb="175" eb="176">
      <t>ツヅ</t>
    </rPh>
    <rPh sb="177" eb="179">
      <t>カリイレ</t>
    </rPh>
    <rPh sb="179" eb="181">
      <t>ヨクセイ</t>
    </rPh>
    <rPh sb="182" eb="183">
      <t>オコナ</t>
    </rPh>
    <rPh sb="187" eb="189">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</si>
</sst>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Border="1" applyAlignment="1">
      <alignment horizontal="center" vertical="center" wrapText="1"/>
    </xf>
    <xf numFmtId="177" fontId="14" fillId="0" borderId="5" xfId="5" applyNumberFormat="1" applyFont="1" applyBorder="1" applyAlignment="1">
      <alignment horizontal="right" vertical="center" shrinkToFit="1"/>
    </xf>
    <xf numFmtId="177" fontId="14" fillId="0" borderId="10" xfId="5" applyNumberFormat="1" applyFont="1" applyBorder="1" applyAlignment="1">
      <alignment horizontal="right" vertical="center" shrinkToFit="1"/>
    </xf>
    <xf numFmtId="0" fontId="14" fillId="0" borderId="11" xfId="1" applyFont="1" applyBorder="1" applyAlignment="1">
      <alignment horizontal="center" vertical="center" wrapText="1"/>
    </xf>
    <xf numFmtId="177" fontId="14" fillId="0" borderId="15" xfId="5" applyNumberFormat="1" applyFont="1" applyBorder="1" applyAlignment="1">
      <alignment horizontal="right" vertical="center" shrinkToFit="1"/>
    </xf>
    <xf numFmtId="177" fontId="14" fillId="0" borderId="16" xfId="5" applyNumberFormat="1" applyFont="1" applyBorder="1" applyAlignment="1">
      <alignment horizontal="right" vertical="center" shrinkToFit="1"/>
    </xf>
    <xf numFmtId="177" fontId="14" fillId="0" borderId="34" xfId="5" applyNumberFormat="1" applyFont="1" applyBorder="1" applyAlignment="1">
      <alignment horizontal="right" vertical="center" shrinkToFit="1"/>
    </xf>
    <xf numFmtId="177" fontId="14" fillId="0" borderId="35" xfId="5" applyNumberFormat="1" applyFont="1" applyBorder="1" applyAlignment="1">
      <alignment horizontal="right" vertical="center" shrinkToFit="1"/>
    </xf>
    <xf numFmtId="0" fontId="14" fillId="0" borderId="47" xfId="1" applyFont="1" applyBorder="1" applyAlignment="1">
      <alignment horizontal="center" vertical="center"/>
    </xf>
    <xf numFmtId="177" fontId="14" fillId="0" borderId="34" xfId="5" applyNumberFormat="1" applyFont="1" applyBorder="1" applyAlignment="1" applyProtection="1">
      <alignment horizontal="right" vertical="center" shrinkToFit="1"/>
      <protection locked="0"/>
    </xf>
    <xf numFmtId="177" fontId="14" fillId="0" borderId="35" xfId="5" applyNumberFormat="1" applyFont="1" applyBorder="1" applyAlignment="1" applyProtection="1">
      <alignment horizontal="right" vertical="center" shrinkToFit="1"/>
      <protection locked="0"/>
    </xf>
    <xf numFmtId="0" fontId="14" fillId="0" borderId="52" xfId="1" applyFont="1" applyBorder="1" applyAlignment="1">
      <alignment horizontal="center" vertical="center"/>
    </xf>
    <xf numFmtId="177" fontId="14" fillId="0" borderId="21" xfId="5" applyNumberFormat="1" applyFont="1" applyBorder="1" applyAlignment="1" applyProtection="1">
      <alignment horizontal="right" vertical="center" shrinkToFit="1"/>
      <protection locked="0"/>
    </xf>
    <xf numFmtId="177" fontId="14" fillId="0" borderId="22" xfId="5" applyNumberFormat="1" applyFont="1" applyBorder="1" applyAlignment="1" applyProtection="1">
      <alignment horizontal="right" vertical="center" shrinkToFit="1"/>
      <protection locked="0"/>
    </xf>
    <xf numFmtId="0" fontId="14" fillId="0" borderId="1" xfId="1" applyFont="1" applyBorder="1" applyAlignment="1">
      <alignment horizontal="center" vertical="center"/>
    </xf>
    <xf numFmtId="177" fontId="14" fillId="0" borderId="53" xfId="5" applyNumberFormat="1" applyFont="1" applyBorder="1" applyAlignment="1">
      <alignment horizontal="right" vertical="center" shrinkToFit="1"/>
    </xf>
    <xf numFmtId="177" fontId="14" fillId="0" borderId="6" xfId="5" applyNumberFormat="1" applyFont="1" applyBorder="1" applyAlignment="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58" xfId="6" applyNumberFormat="1" applyFont="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Border="1" applyAlignment="1">
      <alignment vertical="center"/>
    </xf>
    <xf numFmtId="179" fontId="18" fillId="0" borderId="61" xfId="6" applyNumberFormat="1" applyFont="1" applyBorder="1" applyAlignment="1">
      <alignment vertical="center"/>
    </xf>
    <xf numFmtId="180" fontId="18" fillId="0" borderId="59" xfId="6" applyNumberFormat="1" applyFont="1" applyBorder="1" applyAlignment="1">
      <alignment vertical="center"/>
    </xf>
    <xf numFmtId="179" fontId="18" fillId="0" borderId="62" xfId="6" applyNumberFormat="1" applyFont="1" applyBorder="1" applyAlignment="1">
      <alignment vertical="center"/>
    </xf>
    <xf numFmtId="180" fontId="18" fillId="0" borderId="63" xfId="6" applyNumberFormat="1" applyFont="1" applyBorder="1" applyAlignment="1">
      <alignment vertical="center"/>
    </xf>
    <xf numFmtId="180" fontId="18" fillId="0" borderId="60" xfId="6" applyNumberFormat="1" applyFont="1" applyBorder="1" applyAlignment="1">
      <alignment vertical="center"/>
    </xf>
    <xf numFmtId="179" fontId="18" fillId="0" borderId="60" xfId="6" applyNumberFormat="1" applyFont="1" applyBorder="1" applyAlignment="1">
      <alignment vertical="center" wrapText="1"/>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lignment vertical="center"/>
    </xf>
    <xf numFmtId="0" fontId="35"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8" fillId="0" borderId="34" xfId="16" applyNumberFormat="1" applyFont="1" applyBorder="1" applyAlignment="1">
      <alignment horizontal="right" vertical="center" shrinkToFit="1"/>
    </xf>
    <xf numFmtId="190" fontId="18"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8" fillId="0" borderId="34" xfId="16" applyNumberFormat="1" applyFont="1" applyBorder="1" applyAlignment="1">
      <alignment horizontal="right" vertical="center" shrinkToFit="1"/>
    </xf>
    <xf numFmtId="187" fontId="18"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5"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58" xfId="19" applyNumberFormat="1" applyFont="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Border="1" applyAlignment="1">
      <alignment horizontal="right" vertical="center" shrinkToFit="1"/>
    </xf>
    <xf numFmtId="177" fontId="18" fillId="0" borderId="61" xfId="19" applyNumberFormat="1" applyFont="1" applyBorder="1" applyAlignment="1">
      <alignment horizontal="right" vertical="center" shrinkToFit="1"/>
    </xf>
    <xf numFmtId="187" fontId="18" fillId="0" borderId="59" xfId="19" applyNumberFormat="1" applyFont="1" applyBorder="1" applyAlignment="1">
      <alignment horizontal="right" vertical="center" shrinkToFit="1"/>
    </xf>
    <xf numFmtId="177" fontId="18" fillId="0" borderId="62" xfId="19" applyNumberFormat="1" applyFont="1" applyBorder="1" applyAlignment="1">
      <alignment horizontal="right" vertical="center" shrinkToFit="1"/>
    </xf>
    <xf numFmtId="187" fontId="18" fillId="0" borderId="63" xfId="19" applyNumberFormat="1" applyFont="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87" fontId="18"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7" fillId="6" borderId="0" xfId="6" applyFill="1" applyAlignment="1" applyProtection="1">
      <alignment vertical="center"/>
      <protection hidden="1"/>
    </xf>
    <xf numFmtId="0" fontId="17"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0" fontId="40" fillId="0" borderId="0" xfId="20" applyFont="1">
      <alignment vertical="center"/>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Border="1" applyAlignment="1">
      <alignment horizontal="left" vertical="center"/>
    </xf>
    <xf numFmtId="0" fontId="21" fillId="0" borderId="8" xfId="10" applyBorder="1" applyAlignment="1">
      <alignment horizontal="left" vertical="center"/>
    </xf>
    <xf numFmtId="0" fontId="21" fillId="0" borderId="9" xfId="10"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178" fontId="21" fillId="0" borderId="40" xfId="11" applyNumberFormat="1" applyFont="1" applyBorder="1" applyAlignment="1">
      <alignment horizontal="right" vertical="center" shrinkToFit="1"/>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4" fillId="0" borderId="39" xfId="1" applyFont="1" applyBorder="1" applyAlignment="1" applyProtection="1">
      <alignment horizontal="left" vertical="center" wrapText="1"/>
      <protection locked="0"/>
    </xf>
    <xf numFmtId="0" fontId="14" fillId="0" borderId="31" xfId="1" applyFont="1" applyBorder="1" applyAlignment="1" applyProtection="1">
      <alignment horizontal="left" vertical="center" wrapText="1"/>
      <protection locked="0"/>
    </xf>
    <xf numFmtId="0" fontId="14" fillId="0" borderId="32" xfId="1" applyFont="1" applyBorder="1" applyAlignment="1" applyProtection="1">
      <alignment horizontal="left" vertical="center" wrapText="1"/>
      <protection locked="0"/>
    </xf>
    <xf numFmtId="0" fontId="14" fillId="0" borderId="44" xfId="1" applyFont="1" applyBorder="1" applyAlignment="1" applyProtection="1">
      <alignment horizontal="left" vertical="center" wrapText="1"/>
      <protection locked="0"/>
    </xf>
    <xf numFmtId="0" fontId="14" fillId="0" borderId="18" xfId="1" applyFont="1" applyBorder="1" applyAlignment="1" applyProtection="1">
      <alignment horizontal="left" vertical="center" wrapText="1"/>
      <protection locked="0"/>
    </xf>
    <xf numFmtId="0" fontId="14" fillId="0" borderId="19" xfId="1" applyFont="1" applyBorder="1" applyAlignment="1" applyProtection="1">
      <alignment horizontal="left" vertical="center" wrapText="1"/>
      <protection locked="0"/>
    </xf>
    <xf numFmtId="0" fontId="14" fillId="0" borderId="2" xfId="1" applyFont="1" applyBorder="1" applyAlignment="1">
      <alignment horizontal="left" vertical="center"/>
    </xf>
    <xf numFmtId="0" fontId="14" fillId="0" borderId="3" xfId="1" applyFont="1" applyBorder="1" applyAlignment="1">
      <alignment horizontal="left" vertical="center"/>
    </xf>
    <xf numFmtId="0" fontId="14" fillId="0" borderId="8" xfId="1" applyFont="1" applyBorder="1" applyAlignment="1">
      <alignment horizontal="left" vertical="center" wrapText="1"/>
    </xf>
    <xf numFmtId="0" fontId="14" fillId="0" borderId="9" xfId="1" applyFont="1" applyBorder="1" applyAlignment="1">
      <alignment horizontal="left" vertical="center" wrapText="1"/>
    </xf>
    <xf numFmtId="0" fontId="14" fillId="0" borderId="12" xfId="1" applyFont="1" applyBorder="1" applyAlignment="1">
      <alignment horizontal="left" vertical="center"/>
    </xf>
    <xf numFmtId="0" fontId="14" fillId="0" borderId="13" xfId="1" applyFont="1" applyBorder="1" applyAlignment="1">
      <alignment horizontal="left" vertical="center"/>
    </xf>
    <xf numFmtId="0" fontId="14" fillId="0" borderId="31" xfId="1" applyFont="1" applyBorder="1" applyAlignment="1">
      <alignment horizontal="left" vertical="center"/>
    </xf>
    <xf numFmtId="0" fontId="14" fillId="0" borderId="32" xfId="1" applyFont="1" applyBorder="1" applyAlignment="1">
      <alignment horizontal="left" vertical="center"/>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78" fontId="17"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([1]データシート!$F$3,[1]データシート!$F$5,[1]データシート!$F$7,[1]データシート!$F$9,[1]データシート!$F$11)</c:f>
              <c:numCache>
                <c:formatCode>General</c:formatCode>
                <c:ptCount val="5"/>
                <c:pt idx="0">
                  <c:v>62383</c:v>
                </c:pt>
                <c:pt idx="1">
                  <c:v>63812</c:v>
                </c:pt>
                <c:pt idx="2">
                  <c:v>45945</c:v>
                </c:pt>
                <c:pt idx="3">
                  <c:v>44475</c:v>
                </c:pt>
                <c:pt idx="4">
                  <c:v>45982</c:v>
                </c:pt>
              </c:numCache>
            </c:numRef>
          </c:val>
          <c:smooth val="0"/>
          <c:extLst>
            <c:ext xmlns:c16="http://schemas.microsoft.com/office/drawing/2014/chart" uri="{C3380CC4-5D6E-409C-BE32-E72D297353CC}">
              <c16:uniqueId val="{00000000-464A-4A6A-9035-29D3F4DDFCA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R01</c:v>
                </c:pt>
                <c:pt idx="1">
                  <c:v> R02</c:v>
                </c:pt>
                <c:pt idx="2">
                  <c:v> R03</c:v>
                </c:pt>
                <c:pt idx="3">
                  <c:v> R04</c:v>
                </c:pt>
                <c:pt idx="4">
                  <c:v> R05</c:v>
                </c:pt>
              </c:strCache>
            </c:strRef>
          </c:cat>
          <c:val>
            <c:numRef>
              <c:f>([1]データシート!$D$3,[1]データシート!$D$5,[1]データシート!$D$7,[1]データシート!$D$9,[1]データシート!$D$11)</c:f>
              <c:numCache>
                <c:formatCode>General</c:formatCode>
                <c:ptCount val="5"/>
                <c:pt idx="0">
                  <c:v>45141</c:v>
                </c:pt>
                <c:pt idx="1">
                  <c:v>28497</c:v>
                </c:pt>
                <c:pt idx="2">
                  <c:v>23820</c:v>
                </c:pt>
                <c:pt idx="3">
                  <c:v>37241</c:v>
                </c:pt>
                <c:pt idx="4">
                  <c:v>33504</c:v>
                </c:pt>
              </c:numCache>
            </c:numRef>
          </c:val>
          <c:smooth val="0"/>
          <c:extLst>
            <c:ext xmlns:c16="http://schemas.microsoft.com/office/drawing/2014/chart" uri="{C3380CC4-5D6E-409C-BE32-E72D297353CC}">
              <c16:uniqueId val="{00000001-464A-4A6A-9035-29D3F4DDFCA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5.24</c:v>
                </c:pt>
                <c:pt idx="1">
                  <c:v>6.8</c:v>
                </c:pt>
                <c:pt idx="2">
                  <c:v>17.100000000000001</c:v>
                </c:pt>
                <c:pt idx="3">
                  <c:v>9.8000000000000007</c:v>
                </c:pt>
                <c:pt idx="4">
                  <c:v>5.95</c:v>
                </c:pt>
              </c:numCache>
            </c:numRef>
          </c:val>
          <c:extLst>
            <c:ext xmlns:c16="http://schemas.microsoft.com/office/drawing/2014/chart" uri="{C3380CC4-5D6E-409C-BE32-E72D297353CC}">
              <c16:uniqueId val="{00000000-7CD2-457C-9271-9BFD3E761C3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12.61</c:v>
                </c:pt>
                <c:pt idx="1">
                  <c:v>13.4</c:v>
                </c:pt>
                <c:pt idx="2">
                  <c:v>17.920000000000002</c:v>
                </c:pt>
                <c:pt idx="3">
                  <c:v>18.21</c:v>
                </c:pt>
                <c:pt idx="4">
                  <c:v>17.87</c:v>
                </c:pt>
              </c:numCache>
            </c:numRef>
          </c:val>
          <c:extLst>
            <c:ext xmlns:c16="http://schemas.microsoft.com/office/drawing/2014/chart" uri="{C3380CC4-5D6E-409C-BE32-E72D297353CC}">
              <c16:uniqueId val="{00000001-7CD2-457C-9271-9BFD3E761C3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3.02</c:v>
                </c:pt>
                <c:pt idx="1">
                  <c:v>2.69</c:v>
                </c:pt>
                <c:pt idx="2">
                  <c:v>15.88</c:v>
                </c:pt>
                <c:pt idx="3">
                  <c:v>-7.64</c:v>
                </c:pt>
                <c:pt idx="4">
                  <c:v>-3.63</c:v>
                </c:pt>
              </c:numCache>
            </c:numRef>
          </c:val>
          <c:smooth val="0"/>
          <c:extLst>
            <c:ext xmlns:c16="http://schemas.microsoft.com/office/drawing/2014/chart" uri="{C3380CC4-5D6E-409C-BE32-E72D297353CC}">
              <c16:uniqueId val="{00000002-7CD2-457C-9271-9BFD3E761C3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#N/A</c:v>
                </c:pt>
                <c:pt idx="1">
                  <c:v>0.35</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6FA-4AD1-B5B1-1B92B873140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#N/A</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6FA-4AD1-B5B1-1B92B873140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6FA-4AD1-B5B1-1B92B873140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6FA-4AD1-B5B1-1B92B8731404}"/>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F6FA-4AD1-B5B1-1B92B8731404}"/>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0.06</c:v>
                </c:pt>
                <c:pt idx="2">
                  <c:v>#N/A</c:v>
                </c:pt>
                <c:pt idx="3">
                  <c:v>0.14000000000000001</c:v>
                </c:pt>
                <c:pt idx="4">
                  <c:v>#N/A</c:v>
                </c:pt>
                <c:pt idx="5">
                  <c:v>0.05</c:v>
                </c:pt>
                <c:pt idx="6">
                  <c:v>#N/A</c:v>
                </c:pt>
                <c:pt idx="7">
                  <c:v>0.05</c:v>
                </c:pt>
                <c:pt idx="8">
                  <c:v>#N/A</c:v>
                </c:pt>
                <c:pt idx="9">
                  <c:v>0.05</c:v>
                </c:pt>
              </c:numCache>
            </c:numRef>
          </c:val>
          <c:extLst>
            <c:ext xmlns:c16="http://schemas.microsoft.com/office/drawing/2014/chart" uri="{C3380CC4-5D6E-409C-BE32-E72D297353CC}">
              <c16:uniqueId val="{00000005-F6FA-4AD1-B5B1-1B92B8731404}"/>
            </c:ext>
          </c:extLst>
        </c:ser>
        <c:ser>
          <c:idx val="6"/>
          <c:order val="6"/>
          <c:tx>
            <c:strRef>
              <c:f>データシート!$A$33</c:f>
              <c:strCache>
                <c:ptCount val="1"/>
                <c:pt idx="0">
                  <c:v>後期高齢者医療事業特別会計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0.04</c:v>
                </c:pt>
                <c:pt idx="2">
                  <c:v>#N/A</c:v>
                </c:pt>
                <c:pt idx="3">
                  <c:v>0.09</c:v>
                </c:pt>
                <c:pt idx="4">
                  <c:v>#N/A</c:v>
                </c:pt>
                <c:pt idx="5">
                  <c:v>0.15</c:v>
                </c:pt>
                <c:pt idx="6">
                  <c:v>#N/A</c:v>
                </c:pt>
                <c:pt idx="7">
                  <c:v>0.14000000000000001</c:v>
                </c:pt>
                <c:pt idx="8">
                  <c:v>#N/A</c:v>
                </c:pt>
                <c:pt idx="9">
                  <c:v>0.09</c:v>
                </c:pt>
              </c:numCache>
            </c:numRef>
          </c:val>
          <c:extLst>
            <c:ext xmlns:c16="http://schemas.microsoft.com/office/drawing/2014/chart" uri="{C3380CC4-5D6E-409C-BE32-E72D297353CC}">
              <c16:uniqueId val="{00000006-F6FA-4AD1-B5B1-1B92B8731404}"/>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0</c:v>
                </c:pt>
                <c:pt idx="1">
                  <c:v>0</c:v>
                </c:pt>
                <c:pt idx="2">
                  <c:v>#N/A</c:v>
                </c:pt>
                <c:pt idx="3">
                  <c:v>0.13</c:v>
                </c:pt>
                <c:pt idx="4">
                  <c:v>#N/A</c:v>
                </c:pt>
                <c:pt idx="5">
                  <c:v>1.97</c:v>
                </c:pt>
                <c:pt idx="6">
                  <c:v>#N/A</c:v>
                </c:pt>
                <c:pt idx="7">
                  <c:v>2.02</c:v>
                </c:pt>
                <c:pt idx="8">
                  <c:v>#N/A</c:v>
                </c:pt>
                <c:pt idx="9">
                  <c:v>0.35</c:v>
                </c:pt>
              </c:numCache>
            </c:numRef>
          </c:val>
          <c:extLst>
            <c:ext xmlns:c16="http://schemas.microsoft.com/office/drawing/2014/chart" uri="{C3380CC4-5D6E-409C-BE32-E72D297353CC}">
              <c16:uniqueId val="{00000007-F6FA-4AD1-B5B1-1B92B8731404}"/>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0.37</c:v>
                </c:pt>
                <c:pt idx="2">
                  <c:v>#N/A</c:v>
                </c:pt>
                <c:pt idx="3">
                  <c:v>0.51</c:v>
                </c:pt>
                <c:pt idx="4">
                  <c:v>#N/A</c:v>
                </c:pt>
                <c:pt idx="5">
                  <c:v>0.66</c:v>
                </c:pt>
                <c:pt idx="6">
                  <c:v>#N/A</c:v>
                </c:pt>
                <c:pt idx="7">
                  <c:v>0.27</c:v>
                </c:pt>
                <c:pt idx="8">
                  <c:v>#N/A</c:v>
                </c:pt>
                <c:pt idx="9">
                  <c:v>0.63</c:v>
                </c:pt>
              </c:numCache>
            </c:numRef>
          </c:val>
          <c:extLst>
            <c:ext xmlns:c16="http://schemas.microsoft.com/office/drawing/2014/chart" uri="{C3380CC4-5D6E-409C-BE32-E72D297353CC}">
              <c16:uniqueId val="{00000008-F6FA-4AD1-B5B1-1B92B8731404}"/>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5.24</c:v>
                </c:pt>
                <c:pt idx="2">
                  <c:v>#N/A</c:v>
                </c:pt>
                <c:pt idx="3">
                  <c:v>6.79</c:v>
                </c:pt>
                <c:pt idx="4">
                  <c:v>#N/A</c:v>
                </c:pt>
                <c:pt idx="5">
                  <c:v>17.09</c:v>
                </c:pt>
                <c:pt idx="6">
                  <c:v>#N/A</c:v>
                </c:pt>
                <c:pt idx="7">
                  <c:v>9.7899999999999991</c:v>
                </c:pt>
                <c:pt idx="8">
                  <c:v>#N/A</c:v>
                </c:pt>
                <c:pt idx="9">
                  <c:v>5.95</c:v>
                </c:pt>
              </c:numCache>
            </c:numRef>
          </c:val>
          <c:extLst>
            <c:ext xmlns:c16="http://schemas.microsoft.com/office/drawing/2014/chart" uri="{C3380CC4-5D6E-409C-BE32-E72D297353CC}">
              <c16:uniqueId val="{00000009-F6FA-4AD1-B5B1-1B92B873140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2368</c:v>
                </c:pt>
                <c:pt idx="5">
                  <c:v>2448</c:v>
                </c:pt>
                <c:pt idx="8">
                  <c:v>2532</c:v>
                </c:pt>
                <c:pt idx="11">
                  <c:v>2450</c:v>
                </c:pt>
                <c:pt idx="14">
                  <c:v>2193</c:v>
                </c:pt>
              </c:numCache>
            </c:numRef>
          </c:val>
          <c:extLst>
            <c:ext xmlns:c16="http://schemas.microsoft.com/office/drawing/2014/chart" uri="{C3380CC4-5D6E-409C-BE32-E72D297353CC}">
              <c16:uniqueId val="{00000000-C3E5-45B2-84DC-821F587E9AD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3E5-45B2-84DC-821F587E9AD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3</c:v>
                </c:pt>
                <c:pt idx="3">
                  <c:v>333</c:v>
                </c:pt>
                <c:pt idx="6">
                  <c:v>95</c:v>
                </c:pt>
                <c:pt idx="9">
                  <c:v>0</c:v>
                </c:pt>
                <c:pt idx="12">
                  <c:v>0</c:v>
                </c:pt>
              </c:numCache>
            </c:numRef>
          </c:val>
          <c:extLst>
            <c:ext xmlns:c16="http://schemas.microsoft.com/office/drawing/2014/chart" uri="{C3380CC4-5D6E-409C-BE32-E72D297353CC}">
              <c16:uniqueId val="{00000002-C3E5-45B2-84DC-821F587E9AD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45</c:v>
                </c:pt>
                <c:pt idx="3">
                  <c:v>97</c:v>
                </c:pt>
                <c:pt idx="6">
                  <c:v>175</c:v>
                </c:pt>
                <c:pt idx="9">
                  <c:v>297</c:v>
                </c:pt>
                <c:pt idx="12">
                  <c:v>298</c:v>
                </c:pt>
              </c:numCache>
            </c:numRef>
          </c:val>
          <c:extLst>
            <c:ext xmlns:c16="http://schemas.microsoft.com/office/drawing/2014/chart" uri="{C3380CC4-5D6E-409C-BE32-E72D297353CC}">
              <c16:uniqueId val="{00000003-C3E5-45B2-84DC-821F587E9AD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1166</c:v>
                </c:pt>
                <c:pt idx="3">
                  <c:v>681</c:v>
                </c:pt>
                <c:pt idx="6">
                  <c:v>827</c:v>
                </c:pt>
                <c:pt idx="9">
                  <c:v>662</c:v>
                </c:pt>
                <c:pt idx="12">
                  <c:v>232</c:v>
                </c:pt>
              </c:numCache>
            </c:numRef>
          </c:val>
          <c:extLst>
            <c:ext xmlns:c16="http://schemas.microsoft.com/office/drawing/2014/chart" uri="{C3380CC4-5D6E-409C-BE32-E72D297353CC}">
              <c16:uniqueId val="{00000004-C3E5-45B2-84DC-821F587E9AD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3E5-45B2-84DC-821F587E9AD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3E5-45B2-84DC-821F587E9AD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2009</c:v>
                </c:pt>
                <c:pt idx="3">
                  <c:v>2018</c:v>
                </c:pt>
                <c:pt idx="6">
                  <c:v>2001</c:v>
                </c:pt>
                <c:pt idx="9">
                  <c:v>1910</c:v>
                </c:pt>
                <c:pt idx="12">
                  <c:v>1792</c:v>
                </c:pt>
              </c:numCache>
            </c:numRef>
          </c:val>
          <c:extLst>
            <c:ext xmlns:c16="http://schemas.microsoft.com/office/drawing/2014/chart" uri="{C3380CC4-5D6E-409C-BE32-E72D297353CC}">
              <c16:uniqueId val="{00000007-C3E5-45B2-84DC-821F587E9AD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855</c:v>
                </c:pt>
                <c:pt idx="2">
                  <c:v>#N/A</c:v>
                </c:pt>
                <c:pt idx="3">
                  <c:v>#N/A</c:v>
                </c:pt>
                <c:pt idx="4">
                  <c:v>681</c:v>
                </c:pt>
                <c:pt idx="5">
                  <c:v>#N/A</c:v>
                </c:pt>
                <c:pt idx="6">
                  <c:v>#N/A</c:v>
                </c:pt>
                <c:pt idx="7">
                  <c:v>566</c:v>
                </c:pt>
                <c:pt idx="8">
                  <c:v>#N/A</c:v>
                </c:pt>
                <c:pt idx="9">
                  <c:v>#N/A</c:v>
                </c:pt>
                <c:pt idx="10">
                  <c:v>419</c:v>
                </c:pt>
                <c:pt idx="11">
                  <c:v>#N/A</c:v>
                </c:pt>
                <c:pt idx="12">
                  <c:v>#N/A</c:v>
                </c:pt>
                <c:pt idx="13">
                  <c:v>129</c:v>
                </c:pt>
                <c:pt idx="14">
                  <c:v>#N/A</c:v>
                </c:pt>
              </c:numCache>
            </c:numRef>
          </c:val>
          <c:smooth val="0"/>
          <c:extLst>
            <c:ext xmlns:c16="http://schemas.microsoft.com/office/drawing/2014/chart" uri="{C3380CC4-5D6E-409C-BE32-E72D297353CC}">
              <c16:uniqueId val="{00000008-C3E5-45B2-84DC-821F587E9AD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21217</c:v>
                </c:pt>
                <c:pt idx="5">
                  <c:v>20671</c:v>
                </c:pt>
                <c:pt idx="8">
                  <c:v>20119</c:v>
                </c:pt>
                <c:pt idx="11">
                  <c:v>19099</c:v>
                </c:pt>
                <c:pt idx="14">
                  <c:v>18371</c:v>
                </c:pt>
              </c:numCache>
            </c:numRef>
          </c:val>
          <c:extLst>
            <c:ext xmlns:c16="http://schemas.microsoft.com/office/drawing/2014/chart" uri="{C3380CC4-5D6E-409C-BE32-E72D297353CC}">
              <c16:uniqueId val="{00000000-0B20-41D1-A33B-DA169505EB3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2305</c:v>
                </c:pt>
                <c:pt idx="5">
                  <c:v>2443</c:v>
                </c:pt>
                <c:pt idx="8">
                  <c:v>1758</c:v>
                </c:pt>
                <c:pt idx="11">
                  <c:v>2483</c:v>
                </c:pt>
                <c:pt idx="14">
                  <c:v>2728</c:v>
                </c:pt>
              </c:numCache>
            </c:numRef>
          </c:val>
          <c:extLst>
            <c:ext xmlns:c16="http://schemas.microsoft.com/office/drawing/2014/chart" uri="{C3380CC4-5D6E-409C-BE32-E72D297353CC}">
              <c16:uniqueId val="{00000001-0B20-41D1-A33B-DA169505EB3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3280</c:v>
                </c:pt>
                <c:pt idx="5">
                  <c:v>3571</c:v>
                </c:pt>
                <c:pt idx="8">
                  <c:v>5853</c:v>
                </c:pt>
                <c:pt idx="11">
                  <c:v>7055</c:v>
                </c:pt>
                <c:pt idx="14">
                  <c:v>8474</c:v>
                </c:pt>
              </c:numCache>
            </c:numRef>
          </c:val>
          <c:extLst>
            <c:ext xmlns:c16="http://schemas.microsoft.com/office/drawing/2014/chart" uri="{C3380CC4-5D6E-409C-BE32-E72D297353CC}">
              <c16:uniqueId val="{00000002-0B20-41D1-A33B-DA169505EB3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0B20-41D1-A33B-DA169505EB3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0B20-41D1-A33B-DA169505EB3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B20-41D1-A33B-DA169505EB3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5025</c:v>
                </c:pt>
                <c:pt idx="3">
                  <c:v>4949</c:v>
                </c:pt>
                <c:pt idx="6">
                  <c:v>4762</c:v>
                </c:pt>
                <c:pt idx="9">
                  <c:v>4673</c:v>
                </c:pt>
                <c:pt idx="12">
                  <c:v>4677</c:v>
                </c:pt>
              </c:numCache>
            </c:numRef>
          </c:val>
          <c:extLst>
            <c:ext xmlns:c16="http://schemas.microsoft.com/office/drawing/2014/chart" uri="{C3380CC4-5D6E-409C-BE32-E72D297353CC}">
              <c16:uniqueId val="{00000006-0B20-41D1-A33B-DA169505EB3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3484</c:v>
                </c:pt>
                <c:pt idx="3">
                  <c:v>3460</c:v>
                </c:pt>
                <c:pt idx="6">
                  <c:v>3395</c:v>
                </c:pt>
                <c:pt idx="9">
                  <c:v>3175</c:v>
                </c:pt>
                <c:pt idx="12">
                  <c:v>2916</c:v>
                </c:pt>
              </c:numCache>
            </c:numRef>
          </c:val>
          <c:extLst>
            <c:ext xmlns:c16="http://schemas.microsoft.com/office/drawing/2014/chart" uri="{C3380CC4-5D6E-409C-BE32-E72D297353CC}">
              <c16:uniqueId val="{00000007-0B20-41D1-A33B-DA169505EB3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8062</c:v>
                </c:pt>
                <c:pt idx="3">
                  <c:v>6177</c:v>
                </c:pt>
                <c:pt idx="6">
                  <c:v>4987</c:v>
                </c:pt>
                <c:pt idx="9">
                  <c:v>3905</c:v>
                </c:pt>
                <c:pt idx="12">
                  <c:v>3055</c:v>
                </c:pt>
              </c:numCache>
            </c:numRef>
          </c:val>
          <c:extLst>
            <c:ext xmlns:c16="http://schemas.microsoft.com/office/drawing/2014/chart" uri="{C3380CC4-5D6E-409C-BE32-E72D297353CC}">
              <c16:uniqueId val="{00000008-0B20-41D1-A33B-DA169505EB3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420</c:v>
                </c:pt>
                <c:pt idx="3">
                  <c:v>452</c:v>
                </c:pt>
                <c:pt idx="6">
                  <c:v>152</c:v>
                </c:pt>
                <c:pt idx="9">
                  <c:v>299</c:v>
                </c:pt>
                <c:pt idx="12">
                  <c:v>328</c:v>
                </c:pt>
              </c:numCache>
            </c:numRef>
          </c:val>
          <c:extLst>
            <c:ext xmlns:c16="http://schemas.microsoft.com/office/drawing/2014/chart" uri="{C3380CC4-5D6E-409C-BE32-E72D297353CC}">
              <c16:uniqueId val="{00000009-0B20-41D1-A33B-DA169505EB3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16801</c:v>
                </c:pt>
                <c:pt idx="3">
                  <c:v>15881</c:v>
                </c:pt>
                <c:pt idx="6">
                  <c:v>15721</c:v>
                </c:pt>
                <c:pt idx="9">
                  <c:v>14704</c:v>
                </c:pt>
                <c:pt idx="12">
                  <c:v>14149</c:v>
                </c:pt>
              </c:numCache>
            </c:numRef>
          </c:val>
          <c:extLst>
            <c:ext xmlns:c16="http://schemas.microsoft.com/office/drawing/2014/chart" uri="{C3380CC4-5D6E-409C-BE32-E72D297353CC}">
              <c16:uniqueId val="{0000000A-0B20-41D1-A33B-DA169505EB3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6989</c:v>
                </c:pt>
                <c:pt idx="2">
                  <c:v>#N/A</c:v>
                </c:pt>
                <c:pt idx="3">
                  <c:v>#N/A</c:v>
                </c:pt>
                <c:pt idx="4">
                  <c:v>4233</c:v>
                </c:pt>
                <c:pt idx="5">
                  <c:v>#N/A</c:v>
                </c:pt>
                <c:pt idx="6">
                  <c:v>#N/A</c:v>
                </c:pt>
                <c:pt idx="7">
                  <c:v>1286</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0B20-41D1-A33B-DA169505EB3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3142</c:v>
                </c:pt>
                <c:pt idx="1">
                  <c:v>3137</c:v>
                </c:pt>
                <c:pt idx="2">
                  <c:v>3140</c:v>
                </c:pt>
              </c:numCache>
            </c:numRef>
          </c:val>
          <c:extLst>
            <c:ext xmlns:c16="http://schemas.microsoft.com/office/drawing/2014/chart" uri="{C3380CC4-5D6E-409C-BE32-E72D297353CC}">
              <c16:uniqueId val="{00000000-C2E4-4387-9DF9-7F8E42FC07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C2E4-4387-9DF9-7F8E42FC07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2257</c:v>
                </c:pt>
                <c:pt idx="1">
                  <c:v>3389</c:v>
                </c:pt>
                <c:pt idx="2">
                  <c:v>4967</c:v>
                </c:pt>
              </c:numCache>
            </c:numRef>
          </c:val>
          <c:extLst>
            <c:ext xmlns:c16="http://schemas.microsoft.com/office/drawing/2014/chart" uri="{C3380CC4-5D6E-409C-BE32-E72D297353CC}">
              <c16:uniqueId val="{00000002-C2E4-4387-9DF9-7F8E42FC07B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{583FC4D7-9C3D-4873-A6E7-4251F2EBD6B6}</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A43E-4CAD-ACCC-60E0F3B1B6F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{7571F42E-E558-4F91-8A21-88ECFCBFB3D9}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43E-4CAD-ACCC-60E0F3B1B6F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{03164954-022E-43AA-A4D0-140A58D25919}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43E-4CAD-ACCC-60E0F3B1B6F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{444A5635-DF85-4E57-87AA-16A3E5AAFC51}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43E-4CAD-ACCC-60E0F3B1B6F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{0B201558-6080-4CA3-ACF6-64F36246910E}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43E-4CAD-ACCC-60E0F3B1B6FC}"/>
                </c:ext>
              </c:extLst>
            </c:dLbl>
            <c:dLbl>
              <c:idx val="8"/>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{20CBFEA1-481D-409A-9480-6E001D6553D6}</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A43E-4CAD-ACCC-60E0F3B1B6FC}"/>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{FBFF918F-24FE-4EF5-8324-D7BB14315D6A}</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A43E-4CAD-ACCC-60E0F3B1B6FC}"/>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{75BD7F50-BF9C-4CE4-9CCD-13917DCB2E4C}</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A43E-4CAD-ACCC-60E0F3B1B6FC}"/>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{2595E51F-7EAA-40EE-AFC3-306E162B4D36}</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A43E-4CAD-ACCC-60E0F3B1B6F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36.200000000000003</c:v>
                </c:pt>
                <c:pt idx="8">
                  <c:v>37.5</c:v>
                </c:pt>
                <c:pt idx="16">
                  <c:v>38.700000000000003</c:v>
                </c:pt>
                <c:pt idx="24">
                  <c:v>39.9</c:v>
                </c:pt>
                <c:pt idx="32">
                  <c:v>41.1</c:v>
                </c:pt>
              </c:numCache>
            </c:numRef>
          </c:xVal>
          <c:yVal>
            <c:numRef>
              <c:f>公会計指標分析・財政指標組合せ分析表!$BP$51:$DC$51</c:f>
              <c:numCache>
                <c:formatCode>#,##0.0;"▲ "#,##0.0</c:formatCode>
                <c:ptCount val="40"/>
                <c:pt idx="0">
                  <c:v>48.8</c:v>
                </c:pt>
                <c:pt idx="8">
                  <c:v>28.9</c:v>
                </c:pt>
                <c:pt idx="16">
                  <c:v>8.1999999999999993</c:v>
                </c:pt>
              </c:numCache>
            </c:numRef>
          </c:yVal>
          <c:smooth val="0"/>
          <c:extLst>
            <c:ext xmlns:c16="http://schemas.microsoft.com/office/drawing/2014/chart" uri="{C3380CC4-5D6E-409C-BE32-E72D297353CC}">
              <c16:uniqueId val="{00000009-A43E-4CAD-ACCC-60E0F3B1B6F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0"/>
                  <c:y val="1.7397429762872767E-2"/>
                </c:manualLayout>
              </c:layout>
              <c:tx>
                <c:strRef>
                  <c:f>公会計指標分析・財政指標組合せ分析表!$BP$50</c:f>
                  <c:strCache>
                    <c:ptCount val="1"/>
                    <c:pt idx="0">
                      <c:v>R01</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{2926CF6F-E9B8-418D-85BD-120D1CB59F9E}</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A43E-4CAD-ACCC-60E0F3B1B6F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{67CF3AF5-9BC5-4DDF-8759-3A90FDF24A4F}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43E-4CAD-ACCC-60E0F3B1B6F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{F83A3CA8-C165-430E-B267-7CDE4B064AC2}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43E-4CAD-ACCC-60E0F3B1B6F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{4014E718-6D65-4A2E-BE8C-3AF316C4E390}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43E-4CAD-ACCC-60E0F3B1B6F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{4E41A2F0-67C5-46AF-9868-790C10C76E1D}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43E-4CAD-ACCC-60E0F3B1B6FC}"/>
                </c:ext>
              </c:extLst>
            </c:dLbl>
            <c:dLbl>
              <c:idx val="8"/>
              <c:layout>
                <c:manualLayout>
                  <c:x val="0"/>
                  <c:y val="-1.7397429762872767E-2"/>
                </c:manualLayout>
              </c:layout>
              <c:tx>
                <c:strRef>
                  <c:f>公会計指標分析・財政指標組合せ分析表!$BX$50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{AF9FA95C-A514-414E-9DB9-23926D4EF291}</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A43E-4CAD-ACCC-60E0F3B1B6FC}"/>
                </c:ext>
              </c:extLst>
            </c:dLbl>
            <c:dLbl>
              <c:idx val="16"/>
              <c:tx>
                <c:strRef>
                  <c:f>公会計指標分析・財政指標組合せ分析表!$CF$50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{2531C28C-F499-4832-A9CA-7067C9657BE2}</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A43E-4CAD-ACCC-60E0F3B1B6FC}"/>
                </c:ext>
              </c:extLst>
            </c:dLbl>
            <c:dLbl>
              <c:idx val="24"/>
              <c:layout>
                <c:manualLayout>
                  <c:x val="0"/>
                  <c:y val="1.7397252147459158E-2"/>
                </c:manualLayout>
              </c:layout>
              <c:tx>
                <c:strRef>
                  <c:f>公会計指標分析・財政指標組合せ分析表!$CN$50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{0F488812-DE3B-43E6-B6C4-F4BB25121632}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A43E-4CAD-ACCC-60E0F3B1B6FC}"/>
                </c:ext>
              </c:extLst>
            </c:dLbl>
            <c:dLbl>
              <c:idx val="32"/>
              <c:layout>
                <c:manualLayout>
                  <c:x val="0"/>
                  <c:y val="-1.7397252147459179E-2"/>
                </c:manualLayout>
              </c:layout>
              <c:tx>
                <c:strRef>
                  <c:f>公会計指標分析・財政指標組合せ分析表!$CV$50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{260E2ED0-BD0A-425B-9C90-41C03C2BFEF4}</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A43E-4CAD-ACCC-60E0F3B1B6F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60.9</c:v>
                </c:pt>
                <c:pt idx="8">
                  <c:v>61</c:v>
                </c:pt>
                <c:pt idx="16">
                  <c:v>63.7</c:v>
                </c:pt>
                <c:pt idx="24">
                  <c:v>64.099999999999994</c:v>
                </c:pt>
                <c:pt idx="32">
                  <c:v>64.599999999999994</c:v>
                </c:pt>
              </c:numCache>
            </c:numRef>
          </c:xVal>
          <c:yVal>
            <c:numRef>
              <c:f>公会計指標分析・財政指標組合せ分析表!$BP$55:$DC$55</c:f>
              <c:numCache>
                <c:formatCode>#,##0.0;"▲ "#,##0.0</c:formatCode>
                <c:ptCount val="40"/>
                <c:pt idx="0">
                  <c:v>25.5</c:v>
                </c:pt>
                <c:pt idx="8">
                  <c:v>25.1</c:v>
                </c:pt>
                <c:pt idx="16">
                  <c:v>11.2</c:v>
                </c:pt>
                <c:pt idx="24">
                  <c:v>4.5999999999999996</c:v>
                </c:pt>
                <c:pt idx="32">
                  <c:v>4.2</c:v>
                </c:pt>
              </c:numCache>
            </c:numRef>
          </c:yVal>
          <c:smooth val="0"/>
          <c:extLst>
            <c:ext xmlns:c16="http://schemas.microsoft.com/office/drawing/2014/chart" uri="{C3380CC4-5D6E-409C-BE32-E72D297353CC}">
              <c16:uniqueId val="{00000013-A43E-4CAD-ACCC-60E0F3B1B6FC}"/>
            </c:ext>
          </c:extLst>
        </c:ser>
        <c:dLbls>
          <c:showLegendKey val="0"/>
          <c:showVal val="1"/>
          <c:showCatName val="0"/>
          <c:showSerName val="0"/>
          <c:showPercent val="0"/>
          <c:showBubbleSize val="0"/>
        </c:dLbls>
        <c:axId val="46179840"/>
        <c:axId val="46181760"/>
      </c:scatterChart>
      <c:valAx>
        <c:axId val="46179840"/>
        <c:scaling>
          <c:orientation val="maxMin"/>
          <c:max val="70"/>
          <c:min val="3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{505311AF-4010-414E-9F4C-20817595D1CF}</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5ED3-4846-98E9-68A8A83B542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{AAB2EE1D-A220-440A-B9DB-4DFBE2CDCDA9}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ED3-4846-98E9-68A8A83B542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{111879C4-B0BB-4C36-AA2B-3AB6897B6FDD}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ED3-4846-98E9-68A8A83B542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{D6E3642C-84DF-4648-9AD5-2EB853485964}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ED3-4846-98E9-68A8A83B542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{E80E6747-F2AE-4DB2-AB0C-7057CDE0D2B7}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ED3-4846-98E9-68A8A83B542D}"/>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{CCCA8B3E-61FB-4F18-8F72-58EBBEFDCE4D}</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5ED3-4846-98E9-68A8A83B542D}"/>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{7D919427-D394-461A-8A57-39595723CC99}</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5ED3-4846-98E9-68A8A83B542D}"/>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{B36B151F-F680-4C1F-A295-E2994CB84017}</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5ED3-4846-98E9-68A8A83B542D}"/>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{B6D1FD72-B4FD-4DD9-BEF9-C5A8745FF364}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5ED3-4846-98E9-68A8A83B542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7.5</c:v>
                </c:pt>
                <c:pt idx="8">
                  <c:v>5.7</c:v>
                </c:pt>
                <c:pt idx="16">
                  <c:v>4.7</c:v>
                </c:pt>
                <c:pt idx="24">
                  <c:v>3.6</c:v>
                </c:pt>
                <c:pt idx="32">
                  <c:v>2.4</c:v>
                </c:pt>
              </c:numCache>
            </c:numRef>
          </c:xVal>
          <c:yVal>
            <c:numRef>
              <c:f>公会計指標分析・財政指標組合せ分析表!$BP$73:$DC$73</c:f>
              <c:numCache>
                <c:formatCode>#,##0.0;"▲ "#,##0.0</c:formatCode>
                <c:ptCount val="40"/>
                <c:pt idx="0">
                  <c:v>48.8</c:v>
                </c:pt>
                <c:pt idx="8">
                  <c:v>28.9</c:v>
                </c:pt>
                <c:pt idx="16">
                  <c:v>8.1999999999999993</c:v>
                </c:pt>
              </c:numCache>
            </c:numRef>
          </c:yVal>
          <c:smooth val="0"/>
          <c:extLst>
            <c:ext xmlns:c16="http://schemas.microsoft.com/office/drawing/2014/chart" uri="{C3380CC4-5D6E-409C-BE32-E72D297353CC}">
              <c16:uniqueId val="{00000009-5ED3-4846-98E9-68A8A83B542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{C9C2C26A-8AD5-430D-BBC6-88CD5FD1B9CE}</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5ED3-4846-98E9-68A8A83B542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{CF82474D-76EB-4D63-8FFF-5609B0C4126A}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ED3-4846-98E9-68A8A83B542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{965DE9E6-9BDB-4B7C-88A5-45648CB487ED}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ED3-4846-98E9-68A8A83B542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{47ACC14D-6B54-4F7F-98C1-377316847B4B}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ED3-4846-98E9-68A8A83B542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{19E92FE8-1F3D-4B89-AD55-3749C70DBD6B}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ED3-4846-98E9-68A8A83B542D}"/>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{A3991231-2928-482C-9054-46A6C16D372F}</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5ED3-4846-98E9-68A8A83B542D}"/>
                </c:ext>
              </c:extLst>
            </c:dLbl>
            <c:dLbl>
              <c:idx val="16"/>
              <c:tx>
                <c:strRef>
                  <c:f>公会計指標分析・財政指標組合せ分析表!$CF$72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{C00DF870-3F22-42B9-996D-9FFB721E5D2B}</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5ED3-4846-98E9-68A8A83B542D}"/>
                </c:ext>
              </c:extLst>
            </c:dLbl>
            <c:dLbl>
              <c:idx val="24"/>
              <c:layout>
                <c:manualLayout>
                  <c:x val="-4.4905057365901176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{19319B94-AA95-4313-895D-8F459458B756}</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5ED3-4846-98E9-68A8A83B542D}"/>
                </c:ext>
              </c:extLst>
            </c:dLbl>
            <c:dLbl>
              <c:idx val="32"/>
              <c:layout>
                <c:manualLayout>
                  <c:x val="-1.8235628084249993E-2"/>
                  <c:y val="-6.2416647087793951E-2"/>
                </c:manualLayout>
              </c:layout>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{96D276B5-3689-40A0-A78F-273B2777AA50}</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5ED3-4846-98E9-68A8A83B542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6.6</c:v>
                </c:pt>
                <c:pt idx="8">
                  <c:v>6.4</c:v>
                </c:pt>
                <c:pt idx="16">
                  <c:v>5.7</c:v>
                </c:pt>
                <c:pt idx="24">
                  <c:v>5.8</c:v>
                </c:pt>
                <c:pt idx="32">
                  <c:v>5.8</c:v>
                </c:pt>
              </c:numCache>
            </c:numRef>
          </c:xVal>
          <c:yVal>
            <c:numRef>
              <c:f>公会計指標分析・財政指標組合せ分析表!$BP$77:$DC$77</c:f>
              <c:numCache>
                <c:formatCode>#,##0.0;"▲ "#,##0.0</c:formatCode>
                <c:ptCount val="40"/>
                <c:pt idx="0">
                  <c:v>25.5</c:v>
                </c:pt>
                <c:pt idx="8">
                  <c:v>25.1</c:v>
                </c:pt>
                <c:pt idx="16">
                  <c:v>11.2</c:v>
                </c:pt>
                <c:pt idx="24">
                  <c:v>4.5999999999999996</c:v>
                </c:pt>
                <c:pt idx="32">
                  <c:v>4.2</c:v>
                </c:pt>
              </c:numCache>
            </c:numRef>
          </c:yVal>
          <c:smooth val="0"/>
          <c:extLst>
            <c:ext xmlns:c16="http://schemas.microsoft.com/office/drawing/2014/chart" uri="{C3380CC4-5D6E-409C-BE32-E72D297353CC}">
              <c16:uniqueId val="{00000013-5ED3-4846-98E9-68A8A83B542D}"/>
            </c:ext>
          </c:extLst>
        </c:ser>
        <c:dLbls>
          <c:showLegendKey val="0"/>
          <c:showVal val="1"/>
          <c:showCatName val="0"/>
          <c:showSerName val="0"/>
          <c:showPercent val="0"/>
          <c:showBubbleSize val="0"/>
        </c:dLbls>
        <c:axId val="84219776"/>
        <c:axId val="84234240"/>
      </c:scatterChart>
      <c:valAx>
        <c:axId val="84219776"/>
        <c:scaling>
          <c:orientation val="maxMin"/>
          <c:max val="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である基準財政収入額は株式等譲渡所得割交付金等が減になった一方、法人市民税等が大幅な増になった結果、全体で増となった。また、分母である基準財政需要額は臨時財政対策債償還基金費や高齢化の進行に伴う高齢者保健福祉費の増により全体で増となった。結果として財政力指数は前年度を</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ポイント下回る結果となった。類似団体の中では上位であるが、今後も引き続き事務事業の見直しによる歳出削減や収納率向上対策等により財政基盤の強化に努める。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01858"/>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157692</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68442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77910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0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97367</xdr:rowOff>
    </xdr:from>
    <xdr:to>
      <xdr:col>19</xdr:col>
      <xdr:colOff>133350</xdr:colOff>
      <xdr:row>39</xdr:row>
      <xdr:rowOff>157692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783917"/>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85725</xdr:rowOff>
    </xdr:from>
    <xdr:to>
      <xdr:col>19</xdr:col>
      <xdr:colOff>184150</xdr:colOff>
      <xdr:row>42</xdr:row>
      <xdr:rowOff>15875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37042</xdr:rowOff>
    </xdr:from>
    <xdr:to>
      <xdr:col>15</xdr:col>
      <xdr:colOff>82550</xdr:colOff>
      <xdr:row>39</xdr:row>
      <xdr:rowOff>97367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723592"/>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65617</xdr:rowOff>
    </xdr:from>
    <xdr:to>
      <xdr:col>15</xdr:col>
      <xdr:colOff>133350</xdr:colOff>
      <xdr:row>41</xdr:row>
      <xdr:rowOff>167217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151994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37042</xdr:rowOff>
    </xdr:from>
    <xdr:to>
      <xdr:col>11</xdr:col>
      <xdr:colOff>31750</xdr:colOff>
      <xdr:row>39</xdr:row>
      <xdr:rowOff>37042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7235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5292</xdr:rowOff>
    </xdr:from>
    <xdr:to>
      <xdr:col>11</xdr:col>
      <xdr:colOff>82550</xdr:colOff>
      <xdr:row>41</xdr:row>
      <xdr:rowOff>106892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91669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45508</xdr:rowOff>
    </xdr:from>
    <xdr:to>
      <xdr:col>7</xdr:col>
      <xdr:colOff>31750</xdr:colOff>
      <xdr:row>41</xdr:row>
      <xdr:rowOff>147108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131885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161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127000</xdr:rowOff>
    </xdr:from>
    <xdr:to>
      <xdr:col>23</xdr:col>
      <xdr:colOff>184150</xdr:colOff>
      <xdr:row>40</xdr:row>
      <xdr:rowOff>57150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143527</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5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106892</xdr:rowOff>
    </xdr:from>
    <xdr:to>
      <xdr:col>19</xdr:col>
      <xdr:colOff>184150</xdr:colOff>
      <xdr:row>40</xdr:row>
      <xdr:rowOff>37042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47219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623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46567</xdr:rowOff>
    </xdr:from>
    <xdr:to>
      <xdr:col>15</xdr:col>
      <xdr:colOff>133350</xdr:colOff>
      <xdr:row>39</xdr:row>
      <xdr:rowOff>148167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73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157692</xdr:rowOff>
    </xdr:from>
    <xdr:to>
      <xdr:col>11</xdr:col>
      <xdr:colOff>82550</xdr:colOff>
      <xdr:row>39</xdr:row>
      <xdr:rowOff>87842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98019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44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157692</xdr:rowOff>
    </xdr:from>
    <xdr:to>
      <xdr:col>7</xdr:col>
      <xdr:colOff>31750</xdr:colOff>
      <xdr:row>39</xdr:row>
      <xdr:rowOff>87842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67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98019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44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分母である経常一般財源等歳入合計は普通交付税や地方消費税交付金等が減となった一方、市税や臨時財政対策債等が増となり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億円の増となった。また、分子である物件費や繰出金等が増となった一方、補助費、人件費などが減となり</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億円の減となった。</a:t>
          </a:r>
        </a:p>
        <a:p>
          <a:r>
            <a:rPr kumimoji="1" lang="ja-JP" altLang="en-US" sz="1300">
              <a:latin typeface="ＭＳ Ｐゴシック" panose="020B0600070205080204" pitchFamily="50" charset="-128"/>
              <a:ea typeface="ＭＳ Ｐゴシック" panose="020B0600070205080204" pitchFamily="50" charset="-128"/>
            </a:rPr>
            <a:t>　結果として経常収支比率は</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ポイントの減となっている。今後も増加傾向が見込まれる扶助費や人件費などを見込んだ中で、現状の経常収支比率の維持に向けて、人件費の抑制や事務事業の見直しに努める。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32766</xdr:rowOff>
    </xdr:from>
    <xdr:to>
      <xdr:col>23</xdr:col>
      <xdr:colOff>133350</xdr:colOff>
      <xdr:row>65</xdr:row>
      <xdr:rowOff>27178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48316"/>
          <a:ext cx="0" cy="1023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170705</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143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27178</xdr:rowOff>
    </xdr:from>
    <xdr:to>
      <xdr:col>24</xdr:col>
      <xdr:colOff>12700</xdr:colOff>
      <xdr:row>65</xdr:row>
      <xdr:rowOff>27178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17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119143</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9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32766</xdr:rowOff>
    </xdr:from>
    <xdr:to>
      <xdr:col>24</xdr:col>
      <xdr:colOff>12700</xdr:colOff>
      <xdr:row>59</xdr:row>
      <xdr:rowOff>32766</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48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39624</xdr:rowOff>
    </xdr:from>
    <xdr:to>
      <xdr:col>23</xdr:col>
      <xdr:colOff>133350</xdr:colOff>
      <xdr:row>62</xdr:row>
      <xdr:rowOff>136144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669524"/>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18813</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6487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46736</xdr:rowOff>
    </xdr:from>
    <xdr:to>
      <xdr:col>23</xdr:col>
      <xdr:colOff>184150</xdr:colOff>
      <xdr:row>62</xdr:row>
      <xdr:rowOff>148336</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90424</xdr:rowOff>
    </xdr:from>
    <xdr:to>
      <xdr:col>19</xdr:col>
      <xdr:colOff>133350</xdr:colOff>
      <xdr:row>62</xdr:row>
      <xdr:rowOff>136144</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548874"/>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145796</xdr:rowOff>
    </xdr:from>
    <xdr:to>
      <xdr:col>19</xdr:col>
      <xdr:colOff>184150</xdr:colOff>
      <xdr:row>62</xdr:row>
      <xdr:rowOff>75946</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60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86123</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7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90424</xdr:rowOff>
    </xdr:from>
    <xdr:to>
      <xdr:col>15</xdr:col>
      <xdr:colOff>82550</xdr:colOff>
      <xdr:row>63</xdr:row>
      <xdr:rowOff>157734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2336800" y="10548874"/>
          <a:ext cx="889000" cy="41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143510</xdr:rowOff>
    </xdr:from>
    <xdr:to>
      <xdr:col>15</xdr:col>
      <xdr:colOff>133350</xdr:colOff>
      <xdr:row>61</xdr:row>
      <xdr:rowOff>73660</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83837</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46736</xdr:rowOff>
    </xdr:from>
    <xdr:to>
      <xdr:col>11</xdr:col>
      <xdr:colOff>31750</xdr:colOff>
      <xdr:row>63</xdr:row>
      <xdr:rowOff>157734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1447800" y="10848086"/>
          <a:ext cx="889000" cy="11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131318</xdr:rowOff>
    </xdr:from>
    <xdr:to>
      <xdr:col>11</xdr:col>
      <xdr:colOff>82550</xdr:colOff>
      <xdr:row>62</xdr:row>
      <xdr:rowOff>61468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58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71645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358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140970</xdr:rowOff>
    </xdr:from>
    <xdr:to>
      <xdr:col>7</xdr:col>
      <xdr:colOff>31750</xdr:colOff>
      <xdr:row>62</xdr:row>
      <xdr:rowOff>71120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9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81297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36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160274</xdr:rowOff>
    </xdr:from>
    <xdr:to>
      <xdr:col>23</xdr:col>
      <xdr:colOff>184150</xdr:colOff>
      <xdr:row>62</xdr:row>
      <xdr:rowOff>90424</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618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5351</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463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85344</xdr:rowOff>
    </xdr:from>
    <xdr:to>
      <xdr:col>19</xdr:col>
      <xdr:colOff>184150</xdr:colOff>
      <xdr:row>63</xdr:row>
      <xdr:rowOff>15494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71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271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801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39624</xdr:rowOff>
    </xdr:from>
    <xdr:to>
      <xdr:col>15</xdr:col>
      <xdr:colOff>133350</xdr:colOff>
      <xdr:row>61</xdr:row>
      <xdr:rowOff>141224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126001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8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106934</xdr:rowOff>
    </xdr:from>
    <xdr:to>
      <xdr:col>11</xdr:col>
      <xdr:colOff>82550</xdr:colOff>
      <xdr:row>64</xdr:row>
      <xdr:rowOff>37084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90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21861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994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167386</xdr:rowOff>
    </xdr:from>
    <xdr:to>
      <xdr:col>7</xdr:col>
      <xdr:colOff>31750</xdr:colOff>
      <xdr:row>63</xdr:row>
      <xdr:rowOff>97536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97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82313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83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[127,758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決算額の人口一人当たりの額は年々増加傾向にあったが、５年度は減少に転じた。主な理由として、人件費は、概ね横ばいであるが、物件費が新型コロナウイルスワクチン接種事業の縮小により減となっているためである。引き続き類似団体平均より低い水準を維持しつつ、今後も事務の外部委託化など事務改善を行いコスト低減に努める。</a:t>
          </a:r>
        </a:p>
        <a:p>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117776</xdr:rowOff>
    </xdr:from>
    <xdr:to>
      <xdr:col>23</xdr:col>
      <xdr:colOff>133350</xdr:colOff>
      <xdr:row>89</xdr:row>
      <xdr:rowOff>127327</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33776"/>
          <a:ext cx="0" cy="15526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99404</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58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127327</xdr:rowOff>
    </xdr:from>
    <xdr:to>
      <xdr:col>24</xdr:col>
      <xdr:colOff>12700</xdr:colOff>
      <xdr:row>89</xdr:row>
      <xdr:rowOff>127327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386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32703</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5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117776</xdr:rowOff>
    </xdr:from>
    <xdr:to>
      <xdr:col>24</xdr:col>
      <xdr:colOff>12700</xdr:colOff>
      <xdr:row>80</xdr:row>
      <xdr:rowOff>117776</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33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90120</xdr:rowOff>
    </xdr:from>
    <xdr:to>
      <xdr:col>23</xdr:col>
      <xdr:colOff>133350</xdr:colOff>
      <xdr:row>82</xdr:row>
      <xdr:rowOff>152907</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114800" y="14149020"/>
          <a:ext cx="838200" cy="62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94163</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153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122086</xdr:rowOff>
    </xdr:from>
    <xdr:to>
      <xdr:col>23</xdr:col>
      <xdr:colOff>184150</xdr:colOff>
      <xdr:row>83</xdr:row>
      <xdr:rowOff>52236</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18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97774</xdr:rowOff>
    </xdr:from>
    <xdr:to>
      <xdr:col>19</xdr:col>
      <xdr:colOff>133350</xdr:colOff>
      <xdr:row>82</xdr:row>
      <xdr:rowOff>152907</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156674"/>
          <a:ext cx="889000" cy="55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124547</xdr:rowOff>
    </xdr:from>
    <xdr:to>
      <xdr:col>19</xdr:col>
      <xdr:colOff>184150</xdr:colOff>
      <xdr:row>83</xdr:row>
      <xdr:rowOff>54697</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39474</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69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8184</xdr:rowOff>
    </xdr:from>
    <xdr:to>
      <xdr:col>15</xdr:col>
      <xdr:colOff>82550</xdr:colOff>
      <xdr:row>82</xdr:row>
      <xdr:rowOff>97774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067084"/>
          <a:ext cx="889000" cy="89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86489</xdr:rowOff>
    </xdr:from>
    <xdr:to>
      <xdr:col>15</xdr:col>
      <xdr:colOff>133350</xdr:colOff>
      <xdr:row>83</xdr:row>
      <xdr:rowOff>16639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45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1416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317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86926</xdr:rowOff>
    </xdr:from>
    <xdr:to>
      <xdr:col>11</xdr:col>
      <xdr:colOff>31750</xdr:colOff>
      <xdr:row>82</xdr:row>
      <xdr:rowOff>8184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74376"/>
          <a:ext cx="889000" cy="92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140791</xdr:rowOff>
    </xdr:from>
    <xdr:to>
      <xdr:col>11</xdr:col>
      <xdr:colOff>82550</xdr:colOff>
      <xdr:row>83</xdr:row>
      <xdr:rowOff>70941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99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55718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286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46038</xdr:rowOff>
    </xdr:from>
    <xdr:to>
      <xdr:col>7</xdr:col>
      <xdr:colOff>31750</xdr:colOff>
      <xdr:row>82</xdr:row>
      <xdr:rowOff>147638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04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132415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191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39320</xdr:rowOff>
    </xdr:from>
    <xdr:to>
      <xdr:col>23</xdr:col>
      <xdr:colOff>184150</xdr:colOff>
      <xdr:row>82</xdr:row>
      <xdr:rowOff>140920</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98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55847</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4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102107</xdr:rowOff>
    </xdr:from>
    <xdr:to>
      <xdr:col>19</xdr:col>
      <xdr:colOff>184150</xdr:colOff>
      <xdr:row>83</xdr:row>
      <xdr:rowOff>32257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6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42434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29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46974</xdr:rowOff>
    </xdr:from>
    <xdr:to>
      <xdr:col>15</xdr:col>
      <xdr:colOff>133350</xdr:colOff>
      <xdr:row>82</xdr:row>
      <xdr:rowOff>148574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05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158751</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874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128834</xdr:rowOff>
    </xdr:from>
    <xdr:to>
      <xdr:col>11</xdr:col>
      <xdr:colOff>82550</xdr:colOff>
      <xdr:row>82</xdr:row>
      <xdr:rowOff>58984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016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69161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85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36126</xdr:rowOff>
    </xdr:from>
    <xdr:to>
      <xdr:col>7</xdr:col>
      <xdr:colOff>31750</xdr:colOff>
      <xdr:row>81</xdr:row>
      <xdr:rowOff>137726</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92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147903</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9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現状、全国市平均を１．７ポイント上回っており、給料表上の引上率の相違及び採用、退職に伴う職員構成の変動により前年度より０．５ポイント上昇し、ラスパイレス指数が１００以上となった。</a:t>
          </a:r>
        </a:p>
        <a:p>
          <a:r>
            <a:rPr kumimoji="1" lang="ja-JP" altLang="en-US" sz="1300">
              <a:latin typeface="ＭＳ Ｐゴシック" panose="020B0600070205080204" pitchFamily="50" charset="-128"/>
              <a:ea typeface="ＭＳ Ｐゴシック" panose="020B0600070205080204" pitchFamily="50" charset="-128"/>
            </a:rPr>
            <a:t>　今後も引き続き人事院勧告に従い、給与水準の適正化に努める。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135466</xdr:rowOff>
    </xdr:from>
    <xdr:to>
      <xdr:col>81</xdr:col>
      <xdr:colOff>44450</xdr:colOff>
      <xdr:row>89</xdr:row>
      <xdr:rowOff>170391</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680016"/>
          <a:ext cx="0" cy="174942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142468</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401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170391</xdr:rowOff>
    </xdr:from>
    <xdr:to>
      <xdr:col>81</xdr:col>
      <xdr:colOff>133350</xdr:colOff>
      <xdr:row>89</xdr:row>
      <xdr:rowOff>170391</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50393</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4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135466</xdr:rowOff>
    </xdr:from>
    <xdr:to>
      <xdr:col>81</xdr:col>
      <xdr:colOff>133350</xdr:colOff>
      <xdr:row>79</xdr:row>
      <xdr:rowOff>135466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68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151341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966950"/>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57802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596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41275</xdr:rowOff>
    </xdr:from>
    <xdr:to>
      <xdr:col>81</xdr:col>
      <xdr:colOff>95250</xdr:colOff>
      <xdr:row>85</xdr:row>
      <xdr:rowOff>142875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50800</xdr:rowOff>
    </xdr:from>
    <xdr:to>
      <xdr:col>77</xdr:col>
      <xdr:colOff>44450</xdr:colOff>
      <xdr:row>88</xdr:row>
      <xdr:rowOff>80434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966950"/>
          <a:ext cx="889000" cy="201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41275</xdr:rowOff>
    </xdr:from>
    <xdr:to>
      <xdr:col>77</xdr:col>
      <xdr:colOff>95250</xdr:colOff>
      <xdr:row>85</xdr:row>
      <xdr:rowOff>142875</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1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153052</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83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80434</xdr:rowOff>
    </xdr:from>
    <xdr:to>
      <xdr:col>72</xdr:col>
      <xdr:colOff>203200</xdr:colOff>
      <xdr:row>88</xdr:row>
      <xdr:rowOff>100541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16803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61384</xdr:rowOff>
    </xdr:from>
    <xdr:to>
      <xdr:col>73</xdr:col>
      <xdr:colOff>44450</xdr:colOff>
      <xdr:row>85</xdr:row>
      <xdr:rowOff>162984</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1711</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100541</xdr:rowOff>
    </xdr:from>
    <xdr:to>
      <xdr:col>68</xdr:col>
      <xdr:colOff>152400</xdr:colOff>
      <xdr:row>88</xdr:row>
      <xdr:rowOff>100541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518814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61384</xdr:rowOff>
    </xdr:from>
    <xdr:to>
      <xdr:col>68</xdr:col>
      <xdr:colOff>203200</xdr:colOff>
      <xdr:row>85</xdr:row>
      <xdr:rowOff>162984</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34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1711</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03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41927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100541</xdr:rowOff>
    </xdr:from>
    <xdr:to>
      <xdr:col>81</xdr:col>
      <xdr:colOff>95250</xdr:colOff>
      <xdr:row>88</xdr:row>
      <xdr:rowOff>30691</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50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72618</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988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29634</xdr:rowOff>
    </xdr:from>
    <xdr:to>
      <xdr:col>73</xdr:col>
      <xdr:colOff>44450</xdr:colOff>
      <xdr:row>88</xdr:row>
      <xdr:rowOff>131234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116011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49741</xdr:rowOff>
    </xdr:from>
    <xdr:to>
      <xdr:col>68</xdr:col>
      <xdr:colOff>203200</xdr:colOff>
      <xdr:row>88</xdr:row>
      <xdr:rowOff>151341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136118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49741</xdr:rowOff>
    </xdr:from>
    <xdr:to>
      <xdr:col>64</xdr:col>
      <xdr:colOff>152400</xdr:colOff>
      <xdr:row>88</xdr:row>
      <xdr:rowOff>151341</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136118</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300">
              <a:effectLst/>
              <a:latin typeface="ＭＳ Ｐゴシック" panose="020B0600070205080204" pitchFamily="50" charset="-128"/>
              <a:ea typeface="ＭＳ Ｐゴシック" panose="020B0600070205080204" pitchFamily="50" charset="-128"/>
            </a:rPr>
            <a:t>　自治体</a:t>
          </a:r>
          <a:r>
            <a:rPr lang="en-US" altLang="ja-JP" sz="1300">
              <a:effectLst/>
              <a:latin typeface="ＭＳ Ｐゴシック" panose="020B0600070205080204" pitchFamily="50" charset="-128"/>
              <a:ea typeface="ＭＳ Ｐゴシック" panose="020B0600070205080204" pitchFamily="50" charset="-128"/>
            </a:rPr>
            <a:t>DX</a:t>
          </a:r>
          <a:r>
            <a:rPr lang="ja-JP" altLang="en-US" sz="1300">
              <a:effectLst/>
              <a:latin typeface="ＭＳ Ｐゴシック" panose="020B0600070205080204" pitchFamily="50" charset="-128"/>
              <a:ea typeface="ＭＳ Ｐゴシック" panose="020B0600070205080204" pitchFamily="50" charset="-128"/>
            </a:rPr>
            <a:t>を推進するため、情報政策課に</a:t>
          </a:r>
          <a:r>
            <a:rPr lang="en-US" altLang="ja-JP" sz="1300">
              <a:effectLst/>
              <a:latin typeface="ＭＳ Ｐゴシック" panose="020B0600070205080204" pitchFamily="50" charset="-128"/>
              <a:ea typeface="ＭＳ Ｐゴシック" panose="020B0600070205080204" pitchFamily="50" charset="-128"/>
            </a:rPr>
            <a:t>DX</a:t>
          </a:r>
          <a:r>
            <a:rPr lang="ja-JP" altLang="en-US" sz="1300">
              <a:effectLst/>
              <a:latin typeface="ＭＳ Ｐゴシック" panose="020B0600070205080204" pitchFamily="50" charset="-128"/>
              <a:ea typeface="ＭＳ Ｐゴシック" panose="020B0600070205080204" pitchFamily="50" charset="-128"/>
            </a:rPr>
            <a:t>推進担当を新設したこと等による職員数の増員に伴い、人口千人当たりの職員数が増加している。</a:t>
          </a:r>
        </a:p>
        <a:p>
          <a:r>
            <a:rPr lang="ja-JP" altLang="en-US" sz="1300">
              <a:effectLst/>
              <a:latin typeface="ＭＳ Ｐゴシック" panose="020B0600070205080204" pitchFamily="50" charset="-128"/>
              <a:ea typeface="ＭＳ Ｐゴシック" panose="020B0600070205080204" pitchFamily="50" charset="-128"/>
            </a:rPr>
            <a:t>　今後も引き続き、民間委託、会計年度任用職員の活用や再任用職員の知識・経験の活用などにより、行政サービスの水準を低下させることなく、事務事業の効率化を進め、業務量に見合った職員配置に努める。</a:t>
          </a:r>
        </a:p>
        <a:p>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10371</xdr:rowOff>
    </xdr:from>
    <xdr:to>
      <xdr:col>81</xdr:col>
      <xdr:colOff>44450</xdr:colOff>
      <xdr:row>67</xdr:row>
      <xdr:rowOff>61913</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9954471"/>
          <a:ext cx="0" cy="15945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33990</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521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61913</xdr:rowOff>
    </xdr:from>
    <xdr:to>
      <xdr:col>81</xdr:col>
      <xdr:colOff>133350</xdr:colOff>
      <xdr:row>67</xdr:row>
      <xdr:rowOff>61913</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549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96748</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697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10371</xdr:rowOff>
    </xdr:from>
    <xdr:to>
      <xdr:col>81</xdr:col>
      <xdr:colOff>133350</xdr:colOff>
      <xdr:row>58</xdr:row>
      <xdr:rowOff>10371</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9954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139488</xdr:rowOff>
    </xdr:from>
    <xdr:to>
      <xdr:col>81</xdr:col>
      <xdr:colOff>44450</xdr:colOff>
      <xdr:row>62</xdr:row>
      <xdr:rowOff>36406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597938"/>
          <a:ext cx="8382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24782</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3117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139488</xdr:rowOff>
    </xdr:from>
    <xdr:to>
      <xdr:col>77</xdr:col>
      <xdr:colOff>44450</xdr:colOff>
      <xdr:row>61</xdr:row>
      <xdr:rowOff>139488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597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163619</xdr:rowOff>
    </xdr:from>
    <xdr:to>
      <xdr:col>77</xdr:col>
      <xdr:colOff>95250</xdr:colOff>
      <xdr:row>61</xdr:row>
      <xdr:rowOff>93769</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103946</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2194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133456</xdr:rowOff>
    </xdr:from>
    <xdr:to>
      <xdr:col>72</xdr:col>
      <xdr:colOff>203200</xdr:colOff>
      <xdr:row>61</xdr:row>
      <xdr:rowOff>139488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59190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157586</xdr:rowOff>
    </xdr:from>
    <xdr:to>
      <xdr:col>73</xdr:col>
      <xdr:colOff>44450</xdr:colOff>
      <xdr:row>61</xdr:row>
      <xdr:rowOff>87736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97913</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133456</xdr:rowOff>
    </xdr:from>
    <xdr:to>
      <xdr:col>68</xdr:col>
      <xdr:colOff>152400</xdr:colOff>
      <xdr:row>61</xdr:row>
      <xdr:rowOff>141499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3512800" y="10591906"/>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147003</xdr:rowOff>
    </xdr:from>
    <xdr:to>
      <xdr:col>68</xdr:col>
      <xdr:colOff>203200</xdr:colOff>
      <xdr:row>62</xdr:row>
      <xdr:rowOff>77153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61930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167111</xdr:rowOff>
    </xdr:from>
    <xdr:to>
      <xdr:col>64</xdr:col>
      <xdr:colOff>152400</xdr:colOff>
      <xdr:row>62</xdr:row>
      <xdr:rowOff>97261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2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82038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71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157056</xdr:rowOff>
    </xdr:from>
    <xdr:to>
      <xdr:col>81</xdr:col>
      <xdr:colOff>95250</xdr:colOff>
      <xdr:row>62</xdr:row>
      <xdr:rowOff>87206</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129133</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58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88688</xdr:rowOff>
    </xdr:from>
    <xdr:to>
      <xdr:col>77</xdr:col>
      <xdr:colOff>95250</xdr:colOff>
      <xdr:row>62</xdr:row>
      <xdr:rowOff>18838</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3615</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6335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88688</xdr:rowOff>
    </xdr:from>
    <xdr:to>
      <xdr:col>73</xdr:col>
      <xdr:colOff>44450</xdr:colOff>
      <xdr:row>62</xdr:row>
      <xdr:rowOff>18838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3615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633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82656</xdr:rowOff>
    </xdr:from>
    <xdr:to>
      <xdr:col>68</xdr:col>
      <xdr:colOff>203200</xdr:colOff>
      <xdr:row>62</xdr:row>
      <xdr:rowOff>12806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541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22983</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309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90699</xdr:rowOff>
    </xdr:from>
    <xdr:to>
      <xdr:col>64</xdr:col>
      <xdr:colOff>152400</xdr:colOff>
      <xdr:row>62</xdr:row>
      <xdr:rowOff>20849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49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31026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318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について、分子は公営企業会計において資本費平準化債の借入により「公営企業に要する経費の財源とする地方債の償還の財源に充てたと認められる繰入金」が大きく減少したことによる減、分母は臨時財政対策債発行可能額は減少したものの、法人市民税及び固定資産税が増だったことにより増となったことから、前年度と比較すると</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今後も借入抑制に努めるとともに、計画的な償還計画を図り指標の安定に努める。</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1" name="公債費負担の状況グラフ枠">
          <a:extLst>
            <a:ext uri="{FF2B5EF4-FFF2-40B4-BE49-F238E27FC236}">
              <a16:creationId xmlns:a16="http://schemas.microsoft.com/office/drawing/2014/main" id="{00000000-0008-0000-0300-000073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13970</xdr:rowOff>
    </xdr:from>
    <xdr:to>
      <xdr:col>81</xdr:col>
      <xdr:colOff>44450</xdr:colOff>
      <xdr:row>45</xdr:row>
      <xdr:rowOff>1694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flipV="1">
          <a:off x="17018000" y="6357620"/>
          <a:ext cx="0" cy="1359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145221</xdr:rowOff>
    </xdr:from>
    <xdr:ext cx="762000" cy="259045"/>
    <xdr:sp macro="" textlink="">
      <xdr:nvSpPr>
        <xdr:cNvPr id="373" name="公債費負担の状況最小値テキスト">
          <a:extLst>
            <a:ext uri="{FF2B5EF4-FFF2-40B4-BE49-F238E27FC236}">
              <a16:creationId xmlns:a16="http://schemas.microsoft.com/office/drawing/2014/main" id="{00000000-0008-0000-0300-000075010000}"/>
            </a:ext>
          </a:extLst>
        </xdr:cNvPr>
        <xdr:cNvSpPr txBox="1"/>
      </xdr:nvSpPr>
      <xdr:spPr>
        <a:xfrm>
          <a:off x="17106900" y="768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1694</xdr:rowOff>
    </xdr:from>
    <xdr:to>
      <xdr:col>81</xdr:col>
      <xdr:colOff>133350</xdr:colOff>
      <xdr:row>45</xdr:row>
      <xdr:rowOff>1694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7716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100347</xdr:rowOff>
    </xdr:from>
    <xdr:ext cx="762000" cy="259045"/>
    <xdr:sp macro="" textlink="">
      <xdr:nvSpPr>
        <xdr:cNvPr id="375" name="公債費負担の状況最大値テキスト">
          <a:extLst>
            <a:ext uri="{FF2B5EF4-FFF2-40B4-BE49-F238E27FC236}">
              <a16:creationId xmlns:a16="http://schemas.microsoft.com/office/drawing/2014/main" id="{00000000-0008-0000-0300-000077010000}"/>
            </a:ext>
          </a:extLst>
        </xdr:cNvPr>
        <xdr:cNvSpPr txBox="1"/>
      </xdr:nvSpPr>
      <xdr:spPr>
        <a:xfrm>
          <a:off x="17106900" y="610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13970</xdr:rowOff>
    </xdr:from>
    <xdr:to>
      <xdr:col>81</xdr:col>
      <xdr:colOff>133350</xdr:colOff>
      <xdr:row>37</xdr:row>
      <xdr:rowOff>13970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89323</xdr:rowOff>
    </xdr:from>
    <xdr:to>
      <xdr:col>81</xdr:col>
      <xdr:colOff>44450</xdr:colOff>
      <xdr:row>40</xdr:row>
      <xdr:rowOff>14394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flipV="1">
          <a:off x="16179800" y="6775873"/>
          <a:ext cx="8382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112623</xdr:rowOff>
    </xdr:from>
    <xdr:ext cx="762000" cy="259045"/>
    <xdr:sp macro="" textlink="">
      <xdr:nvSpPr>
        <xdr:cNvPr id="378" name="公債費負担の状況平均値テキスト">
          <a:extLst>
            <a:ext uri="{FF2B5EF4-FFF2-40B4-BE49-F238E27FC236}">
              <a16:creationId xmlns:a16="http://schemas.microsoft.com/office/drawing/2014/main" id="{00000000-0008-0000-0300-00007A010000}"/>
            </a:ext>
          </a:extLst>
        </xdr:cNvPr>
        <xdr:cNvSpPr txBox="1"/>
      </xdr:nvSpPr>
      <xdr:spPr>
        <a:xfrm>
          <a:off x="17106900" y="69706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140546</xdr:rowOff>
    </xdr:from>
    <xdr:to>
      <xdr:col>81</xdr:col>
      <xdr:colOff>95250</xdr:colOff>
      <xdr:row>41</xdr:row>
      <xdr:rowOff>70696</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9672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14394</xdr:rowOff>
    </xdr:from>
    <xdr:to>
      <xdr:col>77</xdr:col>
      <xdr:colOff>44450</xdr:colOff>
      <xdr:row>40</xdr:row>
      <xdr:rowOff>102870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5290800" y="687239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2" name="テキスト ボックス 381">
          <a:extLst>
            <a:ext uri="{FF2B5EF4-FFF2-40B4-BE49-F238E27FC236}">
              <a16:creationId xmlns:a16="http://schemas.microsoft.com/office/drawing/2014/main" id="{00000000-0008-0000-0300-00007E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102870</xdr:rowOff>
    </xdr:from>
    <xdr:to>
      <xdr:col>72</xdr:col>
      <xdr:colOff>203200</xdr:colOff>
      <xdr:row>41</xdr:row>
      <xdr:rowOff>11854</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4401800" y="6960870"/>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132504</xdr:rowOff>
    </xdr:from>
    <xdr:to>
      <xdr:col>73</xdr:col>
      <xdr:colOff>44450</xdr:colOff>
      <xdr:row>41</xdr:row>
      <xdr:rowOff>62654</xdr:rowOff>
    </xdr:to>
    <xdr:sp macro="" textlink="">
      <xdr:nvSpPr>
        <xdr:cNvPr id="384" name="フローチャート: 判断 383">
          <a:extLst>
            <a:ext uri="{FF2B5EF4-FFF2-40B4-BE49-F238E27FC236}">
              <a16:creationId xmlns:a16="http://schemas.microsoft.com/office/drawing/2014/main" id="{00000000-0008-0000-0300-000080010000}"/>
            </a:ext>
          </a:extLst>
        </xdr:cNvPr>
        <xdr:cNvSpPr/>
      </xdr:nvSpPr>
      <xdr:spPr>
        <a:xfrm>
          <a:off x="15240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47431</xdr:rowOff>
    </xdr:from>
    <xdr:ext cx="762000" cy="259045"/>
    <xdr:sp macro="" textlink="">
      <xdr:nvSpPr>
        <xdr:cNvPr id="385" name="テキスト ボックス 384">
          <a:extLst>
            <a:ext uri="{FF2B5EF4-FFF2-40B4-BE49-F238E27FC236}">
              <a16:creationId xmlns:a16="http://schemas.microsoft.com/office/drawing/2014/main" id="{00000000-0008-0000-0300-000081010000}"/>
            </a:ext>
          </a:extLst>
        </xdr:cNvPr>
        <xdr:cNvSpPr txBox="1"/>
      </xdr:nvSpPr>
      <xdr:spPr>
        <a:xfrm>
          <a:off x="14909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11854</xdr:rowOff>
    </xdr:from>
    <xdr:to>
      <xdr:col>68</xdr:col>
      <xdr:colOff>152400</xdr:colOff>
      <xdr:row>41</xdr:row>
      <xdr:rowOff>156633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3512800" y="7041304"/>
          <a:ext cx="889000" cy="144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17356</xdr:rowOff>
    </xdr:from>
    <xdr:to>
      <xdr:col>68</xdr:col>
      <xdr:colOff>203200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4351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4020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33444</xdr:rowOff>
    </xdr:from>
    <xdr:to>
      <xdr:col>64</xdr:col>
      <xdr:colOff>152400</xdr:colOff>
      <xdr:row>41</xdr:row>
      <xdr:rowOff>135044</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3462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145221</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3131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38523</xdr:rowOff>
    </xdr:from>
    <xdr:to>
      <xdr:col>81</xdr:col>
      <xdr:colOff>95250</xdr:colOff>
      <xdr:row>39</xdr:row>
      <xdr:rowOff>140123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967200" y="67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55050</xdr:rowOff>
    </xdr:from>
    <xdr:ext cx="762000" cy="259045"/>
    <xdr:sp macro="" textlink="">
      <xdr:nvSpPr>
        <xdr:cNvPr id="397" name="公債費負担の状況該当値テキスト">
          <a:extLst>
            <a:ext uri="{FF2B5EF4-FFF2-40B4-BE49-F238E27FC236}">
              <a16:creationId xmlns:a16="http://schemas.microsoft.com/office/drawing/2014/main" id="{00000000-0008-0000-0300-00008D010000}"/>
            </a:ext>
          </a:extLst>
        </xdr:cNvPr>
        <xdr:cNvSpPr txBox="1"/>
      </xdr:nvSpPr>
      <xdr:spPr>
        <a:xfrm>
          <a:off x="17106900" y="6570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135044</xdr:rowOff>
    </xdr:from>
    <xdr:to>
      <xdr:col>77</xdr:col>
      <xdr:colOff>95250</xdr:colOff>
      <xdr:row>40</xdr:row>
      <xdr:rowOff>65194</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129000" y="682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52070</xdr:rowOff>
    </xdr:from>
    <xdr:to>
      <xdr:col>73</xdr:col>
      <xdr:colOff>44450</xdr:colOff>
      <xdr:row>40</xdr:row>
      <xdr:rowOff>153670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5240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163847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909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132504</xdr:rowOff>
    </xdr:from>
    <xdr:to>
      <xdr:col>68</xdr:col>
      <xdr:colOff>203200</xdr:colOff>
      <xdr:row>41</xdr:row>
      <xdr:rowOff>62654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4351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3462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6" name="正方形/長方形 405">
          <a:extLst>
            <a:ext uri="{FF2B5EF4-FFF2-40B4-BE49-F238E27FC236}">
              <a16:creationId xmlns:a16="http://schemas.microsoft.com/office/drawing/2014/main" id="{00000000-0008-0000-0300-000096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下水道事業等の起債残高の減少による公営企業債等繰入見込額の減や、地方債の現在高の減などがあったため、将来負担額が全体で減となり、充当可能財源等が将来負担額を上回ったことから将来負担比率はマイナスとなった。</a:t>
          </a:r>
        </a:p>
        <a:p>
          <a:r>
            <a:rPr kumimoji="1" lang="ja-JP" altLang="en-US" sz="1300">
              <a:latin typeface="ＭＳ Ｐゴシック" panose="020B0600070205080204" pitchFamily="50" charset="-128"/>
              <a:ea typeface="ＭＳ Ｐゴシック" panose="020B0600070205080204" pitchFamily="50" charset="-128"/>
            </a:rPr>
            <a:t>　今後も借入抑制の取組を継続し地方債残高及び将来負担比率の上昇を抑えるよう努める。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00000000-0008-0000-0300-0000B3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114360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flipV="1">
          <a:off x="17018000" y="2313214"/>
          <a:ext cx="0" cy="1573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86437</xdr:rowOff>
    </xdr:from>
    <xdr:ext cx="762000" cy="259045"/>
    <xdr:sp macro="" textlink="">
      <xdr:nvSpPr>
        <xdr:cNvPr id="437" name="将来負担の状況最小値テキスト">
          <a:extLst>
            <a:ext uri="{FF2B5EF4-FFF2-40B4-BE49-F238E27FC236}">
              <a16:creationId xmlns:a16="http://schemas.microsoft.com/office/drawing/2014/main" id="{00000000-0008-0000-0300-0000B5010000}"/>
            </a:ext>
          </a:extLst>
        </xdr:cNvPr>
        <xdr:cNvSpPr txBox="1"/>
      </xdr:nvSpPr>
      <xdr:spPr>
        <a:xfrm>
          <a:off x="17106900" y="3858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114360</xdr:rowOff>
    </xdr:from>
    <xdr:to>
      <xdr:col>81</xdr:col>
      <xdr:colOff>133350</xdr:colOff>
      <xdr:row>22</xdr:row>
      <xdr:rowOff>114360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388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9" name="将来負担の状況最大値テキスト">
          <a:extLst>
            <a:ext uri="{FF2B5EF4-FFF2-40B4-BE49-F238E27FC236}">
              <a16:creationId xmlns:a16="http://schemas.microsoft.com/office/drawing/2014/main" id="{00000000-0008-0000-0300-0000B7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7136</xdr:rowOff>
    </xdr:from>
    <xdr:to>
      <xdr:col>72</xdr:col>
      <xdr:colOff>203200</xdr:colOff>
      <xdr:row>15</xdr:row>
      <xdr:rowOff>73539</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4401800" y="2407436"/>
          <a:ext cx="889000" cy="23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53901</xdr:rowOff>
    </xdr:from>
    <xdr:ext cx="762000" cy="259045"/>
    <xdr:sp macro="" textlink="">
      <xdr:nvSpPr>
        <xdr:cNvPr id="442" name="将来負担の状況平均値テキスト">
          <a:extLst>
            <a:ext uri="{FF2B5EF4-FFF2-40B4-BE49-F238E27FC236}">
              <a16:creationId xmlns:a16="http://schemas.microsoft.com/office/drawing/2014/main" id="{00000000-0008-0000-0300-0000BA010000}"/>
            </a:ext>
          </a:extLst>
        </xdr:cNvPr>
        <xdr:cNvSpPr txBox="1"/>
      </xdr:nvSpPr>
      <xdr:spPr>
        <a:xfrm>
          <a:off x="17106900" y="228275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81824</xdr:rowOff>
    </xdr:from>
    <xdr:to>
      <xdr:col>81</xdr:col>
      <xdr:colOff>95250</xdr:colOff>
      <xdr:row>14</xdr:row>
      <xdr:rowOff>11974</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69672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73539</xdr:rowOff>
    </xdr:from>
    <xdr:to>
      <xdr:col>68</xdr:col>
      <xdr:colOff>152400</xdr:colOff>
      <xdr:row>16</xdr:row>
      <xdr:rowOff>130750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3512800" y="2645289"/>
          <a:ext cx="889000" cy="22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86421</xdr:rowOff>
    </xdr:from>
    <xdr:to>
      <xdr:col>77</xdr:col>
      <xdr:colOff>95250</xdr:colOff>
      <xdr:row>14</xdr:row>
      <xdr:rowOff>16571</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26748</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0841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162258</xdr:rowOff>
    </xdr:from>
    <xdr:to>
      <xdr:col>73</xdr:col>
      <xdr:colOff>44450</xdr:colOff>
      <xdr:row>14</xdr:row>
      <xdr:rowOff>92408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77185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477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150525</xdr:rowOff>
    </xdr:from>
    <xdr:to>
      <xdr:col>68</xdr:col>
      <xdr:colOff>203200</xdr:colOff>
      <xdr:row>15</xdr:row>
      <xdr:rowOff>80675</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90852</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19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155121</xdr:rowOff>
    </xdr:from>
    <xdr:to>
      <xdr:col>64</xdr:col>
      <xdr:colOff>152400</xdr:colOff>
      <xdr:row>15</xdr:row>
      <xdr:rowOff>85271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55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95448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324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127786</xdr:rowOff>
    </xdr:from>
    <xdr:to>
      <xdr:col>73</xdr:col>
      <xdr:colOff>44450</xdr:colOff>
      <xdr:row>14</xdr:row>
      <xdr:rowOff>57936</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5240000" y="235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68113</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12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22739</xdr:rowOff>
    </xdr:from>
    <xdr:to>
      <xdr:col>68</xdr:col>
      <xdr:colOff>203200</xdr:colOff>
      <xdr:row>15</xdr:row>
      <xdr:rowOff>124339</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4351000" y="259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109116</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020800" y="268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79950</xdr:rowOff>
    </xdr:from>
    <xdr:to>
      <xdr:col>64</xdr:col>
      <xdr:colOff>152400</xdr:colOff>
      <xdr:row>17</xdr:row>
      <xdr:rowOff>10100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82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166327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9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経常収支比率に係る人件費が</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類似団体平均を上回っている要因として、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地域手当の支給率が異なっていること</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などが挙げられる。令和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年度の人件費は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定年延長により退職手当が減少したことなどから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今後については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DX</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の推進による業務の効率化や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再任用職員の知識・経験の活用などによ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人件費の抑制を図る。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43724</xdr:rowOff>
    </xdr:from>
    <xdr:to>
      <xdr:col>24</xdr:col>
      <xdr:colOff>25400</xdr:colOff>
      <xdr:row>40</xdr:row>
      <xdr:rowOff>143328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701574"/>
          <a:ext cx="0" cy="1299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115405</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73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143328</xdr:rowOff>
    </xdr:from>
    <xdr:to>
      <xdr:col>24</xdr:col>
      <xdr:colOff>114300</xdr:colOff>
      <xdr:row>40</xdr:row>
      <xdr:rowOff>143328</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00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130101</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45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43724</xdr:rowOff>
    </xdr:from>
    <xdr:to>
      <xdr:col>24</xdr:col>
      <xdr:colOff>114300</xdr:colOff>
      <xdr:row>33</xdr:row>
      <xdr:rowOff>43724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701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167822</xdr:rowOff>
    </xdr:from>
    <xdr:to>
      <xdr:col>24</xdr:col>
      <xdr:colOff>25400</xdr:colOff>
      <xdr:row>38</xdr:row>
      <xdr:rowOff>74749</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3987800" y="6511472"/>
          <a:ext cx="8382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162940</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599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146413</xdr:rowOff>
    </xdr:from>
    <xdr:to>
      <xdr:col>24</xdr:col>
      <xdr:colOff>76200</xdr:colOff>
      <xdr:row>36</xdr:row>
      <xdr:rowOff>76563</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4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135164</xdr:rowOff>
    </xdr:from>
    <xdr:to>
      <xdr:col>19</xdr:col>
      <xdr:colOff>187325</xdr:colOff>
      <xdr:row>38</xdr:row>
      <xdr:rowOff>74749</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478814"/>
          <a:ext cx="889000" cy="111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139881</xdr:rowOff>
    </xdr:from>
    <xdr:to>
      <xdr:col>20</xdr:col>
      <xdr:colOff>38100</xdr:colOff>
      <xdr:row>36</xdr:row>
      <xdr:rowOff>70031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4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80208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09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135164</xdr:rowOff>
    </xdr:from>
    <xdr:to>
      <xdr:col>15</xdr:col>
      <xdr:colOff>98425</xdr:colOff>
      <xdr:row>39</xdr:row>
      <xdr:rowOff>33927</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6478814"/>
          <a:ext cx="889000" cy="24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100693</xdr:rowOff>
    </xdr:from>
    <xdr:to>
      <xdr:col>15</xdr:col>
      <xdr:colOff>149225</xdr:colOff>
      <xdr:row>36</xdr:row>
      <xdr:rowOff>30843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0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41020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7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154758</xdr:rowOff>
    </xdr:from>
    <xdr:to>
      <xdr:col>11</xdr:col>
      <xdr:colOff>9525</xdr:colOff>
      <xdr:row>39</xdr:row>
      <xdr:rowOff>33927</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a:off x="1320800" y="6498408"/>
          <a:ext cx="889000" cy="22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40277</xdr:rowOff>
    </xdr:from>
    <xdr:to>
      <xdr:col>11</xdr:col>
      <xdr:colOff>60325</xdr:colOff>
      <xdr:row>36</xdr:row>
      <xdr:rowOff>141877</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212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152054</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981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48442</xdr:rowOff>
    </xdr:from>
    <xdr:to>
      <xdr:col>6</xdr:col>
      <xdr:colOff>171450</xdr:colOff>
      <xdr:row>35</xdr:row>
      <xdr:rowOff>150042</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049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160219</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818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117022</xdr:rowOff>
    </xdr:from>
    <xdr:to>
      <xdr:col>24</xdr:col>
      <xdr:colOff>76200</xdr:colOff>
      <xdr:row>38</xdr:row>
      <xdr:rowOff>47172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46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89099</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43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23949</xdr:rowOff>
    </xdr:from>
    <xdr:to>
      <xdr:col>20</xdr:col>
      <xdr:colOff>38100</xdr:colOff>
      <xdr:row>38</xdr:row>
      <xdr:rowOff>125549</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539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110326</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6254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84364</xdr:rowOff>
    </xdr:from>
    <xdr:to>
      <xdr:col>15</xdr:col>
      <xdr:colOff>149225</xdr:colOff>
      <xdr:row>38</xdr:row>
      <xdr:rowOff>14514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2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170742</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51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154577</xdr:rowOff>
    </xdr:from>
    <xdr:to>
      <xdr:col>11</xdr:col>
      <xdr:colOff>60325</xdr:colOff>
      <xdr:row>39</xdr:row>
      <xdr:rowOff>84727</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66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39</xdr:row>
      <xdr:rowOff>69504</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756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103958</xdr:rowOff>
    </xdr:from>
    <xdr:to>
      <xdr:col>6</xdr:col>
      <xdr:colOff>171450</xdr:colOff>
      <xdr:row>38</xdr:row>
      <xdr:rowOff>34108</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47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18886</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33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経常収支比率に係る物件費が類似団体平均を上回っている要因として、物価水準が異なることなどが考えられる。令</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年度においては、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活性化応援寄附金事業費の増などにより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物価や労務単価の上昇の影響を受けることから、経常一般財源の増加具合を見ながら、事業</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実施手法の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見直しを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引き続き</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進めていく。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5842</xdr:rowOff>
    </xdr:from>
    <xdr:to>
      <xdr:col>82</xdr:col>
      <xdr:colOff>107950</xdr:colOff>
      <xdr:row>21</xdr:row>
      <xdr:rowOff>42418</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34692"/>
          <a:ext cx="0" cy="14081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14495</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14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42418</xdr:rowOff>
    </xdr:from>
    <xdr:to>
      <xdr:col>82</xdr:col>
      <xdr:colOff>196850</xdr:colOff>
      <xdr:row>21</xdr:row>
      <xdr:rowOff>42418</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42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92219</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78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5842</xdr:rowOff>
    </xdr:from>
    <xdr:to>
      <xdr:col>82</xdr:col>
      <xdr:colOff>196850</xdr:colOff>
      <xdr:row>13</xdr:row>
      <xdr:rowOff>5842</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3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51562</xdr:rowOff>
    </xdr:from>
    <xdr:to>
      <xdr:col>82</xdr:col>
      <xdr:colOff>107950</xdr:colOff>
      <xdr:row>17</xdr:row>
      <xdr:rowOff>152146</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966212"/>
          <a:ext cx="8382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152163</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23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135636</xdr:rowOff>
    </xdr:from>
    <xdr:to>
      <xdr:col>82</xdr:col>
      <xdr:colOff>158750</xdr:colOff>
      <xdr:row>17</xdr:row>
      <xdr:rowOff>65786</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159004</xdr:rowOff>
    </xdr:from>
    <xdr:to>
      <xdr:col>78</xdr:col>
      <xdr:colOff>69850</xdr:colOff>
      <xdr:row>17</xdr:row>
      <xdr:rowOff>51562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90220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89916</xdr:rowOff>
    </xdr:from>
    <xdr:to>
      <xdr:col>78</xdr:col>
      <xdr:colOff>120650</xdr:colOff>
      <xdr:row>17</xdr:row>
      <xdr:rowOff>20066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33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30243</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01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159004</xdr:rowOff>
    </xdr:from>
    <xdr:to>
      <xdr:col>73</xdr:col>
      <xdr:colOff>180975</xdr:colOff>
      <xdr:row>18</xdr:row>
      <xdr:rowOff>44704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893800" y="2902204"/>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151638</xdr:rowOff>
    </xdr:from>
    <xdr:to>
      <xdr:col>74</xdr:col>
      <xdr:colOff>31750</xdr:colOff>
      <xdr:row>16</xdr:row>
      <xdr:rowOff>81788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72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91965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9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44704</xdr:rowOff>
    </xdr:from>
    <xdr:to>
      <xdr:col>69</xdr:col>
      <xdr:colOff>92075</xdr:colOff>
      <xdr:row>18</xdr:row>
      <xdr:rowOff>62992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1308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16764</xdr:rowOff>
    </xdr:from>
    <xdr:to>
      <xdr:col>69</xdr:col>
      <xdr:colOff>142875</xdr:colOff>
      <xdr:row>16</xdr:row>
      <xdr:rowOff>118364</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128541</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117348</xdr:rowOff>
    </xdr:from>
    <xdr:to>
      <xdr:col>65</xdr:col>
      <xdr:colOff>53975</xdr:colOff>
      <xdr:row>17</xdr:row>
      <xdr:rowOff>47498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6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57675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6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101346</xdr:rowOff>
    </xdr:from>
    <xdr:to>
      <xdr:col>82</xdr:col>
      <xdr:colOff>158750</xdr:colOff>
      <xdr:row>18</xdr:row>
      <xdr:rowOff>31496</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15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73423</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9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762</xdr:rowOff>
    </xdr:from>
    <xdr:to>
      <xdr:col>78</xdr:col>
      <xdr:colOff>120650</xdr:colOff>
      <xdr:row>17</xdr:row>
      <xdr:rowOff>102362</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15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87139</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0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108204</xdr:rowOff>
    </xdr:from>
    <xdr:to>
      <xdr:col>74</xdr:col>
      <xdr:colOff>31750</xdr:colOff>
      <xdr:row>17</xdr:row>
      <xdr:rowOff>38354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85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23131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937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165354</xdr:rowOff>
    </xdr:from>
    <xdr:to>
      <xdr:col>69</xdr:col>
      <xdr:colOff>142875</xdr:colOff>
      <xdr:row>18</xdr:row>
      <xdr:rowOff>95504</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80281</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66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12192</xdr:rowOff>
    </xdr:from>
    <xdr:to>
      <xdr:col>65</xdr:col>
      <xdr:colOff>53975</xdr:colOff>
      <xdr:row>18</xdr:row>
      <xdr:rowOff>113792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98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98569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8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経常収支比率</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に係る扶助費</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は類似団体平均と同等</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年度は、障害者介護給付費等給付事業費などが増となり、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今後も生活困窮者に対する支援事業などを充実させ、生活保護受給者など生活困窮者の社会的自立を進めることで、</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扶助費の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上昇傾向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を軽減す</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るよう努めていく。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92710</xdr:rowOff>
    </xdr:from>
    <xdr:to>
      <xdr:col>24</xdr:col>
      <xdr:colOff>25400</xdr:colOff>
      <xdr:row>60</xdr:row>
      <xdr:rowOff>119380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79560"/>
          <a:ext cx="0" cy="1226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91457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119380</xdr:rowOff>
    </xdr:from>
    <xdr:to>
      <xdr:col>24</xdr:col>
      <xdr:colOff>114300</xdr:colOff>
      <xdr:row>60</xdr:row>
      <xdr:rowOff>119380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06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7637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92710</xdr:rowOff>
    </xdr:from>
    <xdr:to>
      <xdr:col>24</xdr:col>
      <xdr:colOff>114300</xdr:colOff>
      <xdr:row>53</xdr:row>
      <xdr:rowOff>92710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35560</xdr:rowOff>
    </xdr:from>
    <xdr:to>
      <xdr:col>24</xdr:col>
      <xdr:colOff>25400</xdr:colOff>
      <xdr:row>56</xdr:row>
      <xdr:rowOff>88900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63676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25417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26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53340</xdr:rowOff>
    </xdr:from>
    <xdr:to>
      <xdr:col>24</xdr:col>
      <xdr:colOff>76200</xdr:colOff>
      <xdr:row>56</xdr:row>
      <xdr:rowOff>154940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168910</xdr:rowOff>
    </xdr:from>
    <xdr:to>
      <xdr:col>19</xdr:col>
      <xdr:colOff>187325</xdr:colOff>
      <xdr:row>56</xdr:row>
      <xdr:rowOff>35560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5986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163830</xdr:rowOff>
    </xdr:from>
    <xdr:to>
      <xdr:col>20</xdr:col>
      <xdr:colOff>38100</xdr:colOff>
      <xdr:row>56</xdr:row>
      <xdr:rowOff>93980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78757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79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168910</xdr:rowOff>
    </xdr:from>
    <xdr:to>
      <xdr:col>15</xdr:col>
      <xdr:colOff>98425</xdr:colOff>
      <xdr:row>56</xdr:row>
      <xdr:rowOff>58420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2209800" y="95986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125730</xdr:rowOff>
    </xdr:from>
    <xdr:to>
      <xdr:col>15</xdr:col>
      <xdr:colOff>149225</xdr:colOff>
      <xdr:row>56</xdr:row>
      <xdr:rowOff>55880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5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40657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4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58420</xdr:rowOff>
    </xdr:from>
    <xdr:to>
      <xdr:col>11</xdr:col>
      <xdr:colOff>9525</xdr:colOff>
      <xdr:row>56</xdr:row>
      <xdr:rowOff>149860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659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11430</xdr:rowOff>
    </xdr:from>
    <xdr:to>
      <xdr:col>11</xdr:col>
      <xdr:colOff>60325</xdr:colOff>
      <xdr:row>55</xdr:row>
      <xdr:rowOff>113030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44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123207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1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64770</xdr:rowOff>
    </xdr:from>
    <xdr:to>
      <xdr:col>6</xdr:col>
      <xdr:colOff>171450</xdr:colOff>
      <xdr:row>55</xdr:row>
      <xdr:rowOff>166370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49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5097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54627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156210</xdr:rowOff>
    </xdr:from>
    <xdr:to>
      <xdr:col>20</xdr:col>
      <xdr:colOff>38100</xdr:colOff>
      <xdr:row>56</xdr:row>
      <xdr:rowOff>86360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96537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354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118110</xdr:rowOff>
    </xdr:from>
    <xdr:to>
      <xdr:col>15</xdr:col>
      <xdr:colOff>149225</xdr:colOff>
      <xdr:row>56</xdr:row>
      <xdr:rowOff>48260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54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58437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31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7620</xdr:rowOff>
    </xdr:from>
    <xdr:to>
      <xdr:col>11</xdr:col>
      <xdr:colOff>60325</xdr:colOff>
      <xdr:row>56</xdr:row>
      <xdr:rowOff>109220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93997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99060</xdr:rowOff>
    </xdr:from>
    <xdr:to>
      <xdr:col>6</xdr:col>
      <xdr:colOff>171450</xdr:colOff>
      <xdr:row>57</xdr:row>
      <xdr:rowOff>29210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13987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その他として大きなものは繰出金であるが、近年は類似団体の平均を下回っている。令和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年度は介護保険事業特別会計繰出金が保険給付費の伸びに伴い増加したことなどにより、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ポイント上昇した。</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今後も要介護認定率の抑制や健康寿命の延伸を図る施策を展開し、保険給付費の上昇を軽減するよう努める。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80500"/>
          <a:ext cx="0" cy="1382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129722</xdr:rowOff>
    </xdr:from>
    <xdr:to>
      <xdr:col>82</xdr:col>
      <xdr:colOff>107950</xdr:colOff>
      <xdr:row>56</xdr:row>
      <xdr:rowOff>1815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559472"/>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97262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98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125185</xdr:rowOff>
    </xdr:from>
    <xdr:to>
      <xdr:col>82</xdr:col>
      <xdr:colOff>158750</xdr:colOff>
      <xdr:row>57</xdr:row>
      <xdr:rowOff>55335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20865</xdr:rowOff>
    </xdr:from>
    <xdr:to>
      <xdr:col>78</xdr:col>
      <xdr:colOff>69850</xdr:colOff>
      <xdr:row>55</xdr:row>
      <xdr:rowOff>129722</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450615"/>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92528</xdr:rowOff>
    </xdr:from>
    <xdr:to>
      <xdr:col>78</xdr:col>
      <xdr:colOff>120650</xdr:colOff>
      <xdr:row>57</xdr:row>
      <xdr:rowOff>22678</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7455</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20865</xdr:rowOff>
    </xdr:from>
    <xdr:to>
      <xdr:col>73</xdr:col>
      <xdr:colOff>180975</xdr:colOff>
      <xdr:row>55</xdr:row>
      <xdr:rowOff>42635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4506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16328</xdr:rowOff>
    </xdr:from>
    <xdr:to>
      <xdr:col>74</xdr:col>
      <xdr:colOff>31750</xdr:colOff>
      <xdr:row>56</xdr:row>
      <xdr:rowOff>117928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102705</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03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42635</xdr:rowOff>
    </xdr:from>
    <xdr:to>
      <xdr:col>69</xdr:col>
      <xdr:colOff>92075</xdr:colOff>
      <xdr:row>59</xdr:row>
      <xdr:rowOff>31750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472385"/>
          <a:ext cx="889000" cy="67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27215</xdr:rowOff>
    </xdr:from>
    <xdr:to>
      <xdr:col>69</xdr:col>
      <xdr:colOff>142875</xdr:colOff>
      <xdr:row>56</xdr:row>
      <xdr:rowOff>128815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113592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40822</xdr:rowOff>
    </xdr:from>
    <xdr:to>
      <xdr:col>65</xdr:col>
      <xdr:colOff>53975</xdr:colOff>
      <xdr:row>57</xdr:row>
      <xdr:rowOff>142422</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152599</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8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122465</xdr:rowOff>
    </xdr:from>
    <xdr:to>
      <xdr:col>82</xdr:col>
      <xdr:colOff>158750</xdr:colOff>
      <xdr:row>56</xdr:row>
      <xdr:rowOff>52615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138992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78922</xdr:rowOff>
    </xdr:from>
    <xdr:to>
      <xdr:col>78</xdr:col>
      <xdr:colOff>120650</xdr:colOff>
      <xdr:row>56</xdr:row>
      <xdr:rowOff>9072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50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19249</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2775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54</xdr:row>
      <xdr:rowOff>141515</xdr:rowOff>
    </xdr:from>
    <xdr:to>
      <xdr:col>74</xdr:col>
      <xdr:colOff>31750</xdr:colOff>
      <xdr:row>55</xdr:row>
      <xdr:rowOff>71665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39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53</xdr:row>
      <xdr:rowOff>81842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54</xdr:row>
      <xdr:rowOff>163285</xdr:rowOff>
    </xdr:from>
    <xdr:to>
      <xdr:col>69</xdr:col>
      <xdr:colOff>142875</xdr:colOff>
      <xdr:row>55</xdr:row>
      <xdr:rowOff>93435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103612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経常収支比率に係る補助費等は、類似団体平均と概ね同等となっている。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公共下水道事業会計における資本費平準化債の借り入れに伴い補助金が減少したことなどにより、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前年度に比べ</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一部事務組合に対する負担金</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の額が大きく影響するため今後も注視するとともに、各種補助金についてもその趣旨や効果などを引き続き検証し、事業実施の可否を判断していく。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9534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42</xdr:row>
      <xdr:rowOff>7637</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35560</xdr:rowOff>
    </xdr:from>
    <xdr:to>
      <xdr:col>82</xdr:col>
      <xdr:colOff>196850</xdr:colOff>
      <xdr:row>42</xdr:row>
      <xdr:rowOff>35560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161290</xdr:rowOff>
    </xdr:from>
    <xdr:to>
      <xdr:col>82</xdr:col>
      <xdr:colOff>107950</xdr:colOff>
      <xdr:row>38</xdr:row>
      <xdr:rowOff>157480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650494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38</xdr:row>
      <xdr:rowOff>2557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517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30480</xdr:rowOff>
    </xdr:from>
    <xdr:to>
      <xdr:col>82</xdr:col>
      <xdr:colOff>158750</xdr:colOff>
      <xdr:row>38</xdr:row>
      <xdr:rowOff>132080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111760</xdr:rowOff>
    </xdr:from>
    <xdr:to>
      <xdr:col>78</xdr:col>
      <xdr:colOff>69850</xdr:colOff>
      <xdr:row>38</xdr:row>
      <xdr:rowOff>157480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268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38</xdr:row>
      <xdr:rowOff>22860</xdr:rowOff>
    </xdr:from>
    <xdr:to>
      <xdr:col>78</xdr:col>
      <xdr:colOff>120650</xdr:colOff>
      <xdr:row>38</xdr:row>
      <xdr:rowOff>124460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537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134637</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30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104140</xdr:rowOff>
    </xdr:from>
    <xdr:to>
      <xdr:col>73</xdr:col>
      <xdr:colOff>180975</xdr:colOff>
      <xdr:row>38</xdr:row>
      <xdr:rowOff>111760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6192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38</xdr:row>
      <xdr:rowOff>7620</xdr:rowOff>
    </xdr:from>
    <xdr:to>
      <xdr:col>74</xdr:col>
      <xdr:colOff>31750</xdr:colOff>
      <xdr:row>38</xdr:row>
      <xdr:rowOff>109220</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52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119397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29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146050</xdr:rowOff>
    </xdr:from>
    <xdr:to>
      <xdr:col>69</xdr:col>
      <xdr:colOff>92075</xdr:colOff>
      <xdr:row>38</xdr:row>
      <xdr:rowOff>104140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14680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38</xdr:row>
      <xdr:rowOff>91440</xdr:rowOff>
    </xdr:from>
    <xdr:to>
      <xdr:col>69</xdr:col>
      <xdr:colOff>142875</xdr:colOff>
      <xdr:row>39</xdr:row>
      <xdr:rowOff>21590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606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39</xdr:row>
      <xdr:rowOff>6367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69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15240</xdr:rowOff>
    </xdr:from>
    <xdr:to>
      <xdr:col>65</xdr:col>
      <xdr:colOff>53975</xdr:colOff>
      <xdr:row>38</xdr:row>
      <xdr:rowOff>116840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101617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61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127017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29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106680</xdr:rowOff>
    </xdr:from>
    <xdr:to>
      <xdr:col>78</xdr:col>
      <xdr:colOff>120650</xdr:colOff>
      <xdr:row>39</xdr:row>
      <xdr:rowOff>36830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62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21607</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708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60960</xdr:rowOff>
    </xdr:from>
    <xdr:to>
      <xdr:col>74</xdr:col>
      <xdr:colOff>31750</xdr:colOff>
      <xdr:row>38</xdr:row>
      <xdr:rowOff>162560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57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147337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6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53340</xdr:rowOff>
    </xdr:from>
    <xdr:to>
      <xdr:col>69</xdr:col>
      <xdr:colOff>142875</xdr:colOff>
      <xdr:row>38</xdr:row>
      <xdr:rowOff>154940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165117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37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95250</xdr:rowOff>
    </xdr:from>
    <xdr:to>
      <xdr:col>65</xdr:col>
      <xdr:colOff>53975</xdr:colOff>
      <xdr:row>36</xdr:row>
      <xdr:rowOff>25400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35577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経常収支比率に係る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類似団体平均を下回っている。</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年度は市債の償還が進んだこと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など</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前年度に比較し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0.8</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今後も引き続き、元利償還金の推移を的確に推計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するとともに</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各種基金の繰入と合わせて検討し、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借入と償還のバランスを考えた財政運営に努めていく。</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142240</xdr:rowOff>
    </xdr:from>
    <xdr:to>
      <xdr:col>24</xdr:col>
      <xdr:colOff>25400</xdr:colOff>
      <xdr:row>81</xdr:row>
      <xdr:rowOff>1270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86640"/>
          <a:ext cx="0" cy="1402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144797</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6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1270</xdr:rowOff>
    </xdr:from>
    <xdr:to>
      <xdr:col>24</xdr:col>
      <xdr:colOff>114300</xdr:colOff>
      <xdr:row>81</xdr:row>
      <xdr:rowOff>1270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8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57167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3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142240</xdr:rowOff>
    </xdr:from>
    <xdr:to>
      <xdr:col>24</xdr:col>
      <xdr:colOff>114300</xdr:colOff>
      <xdr:row>72</xdr:row>
      <xdr:rowOff>142240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86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165100</xdr:rowOff>
    </xdr:from>
    <xdr:to>
      <xdr:col>24</xdr:col>
      <xdr:colOff>25400</xdr:colOff>
      <xdr:row>75</xdr:row>
      <xdr:rowOff>54610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285240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86377</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16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54610</xdr:rowOff>
    </xdr:from>
    <xdr:to>
      <xdr:col>19</xdr:col>
      <xdr:colOff>187325</xdr:colOff>
      <xdr:row>75</xdr:row>
      <xdr:rowOff>54610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2913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137161</xdr:rowOff>
    </xdr:from>
    <xdr:to>
      <xdr:col>20</xdr:col>
      <xdr:colOff>38100</xdr:colOff>
      <xdr:row>77</xdr:row>
      <xdr:rowOff>67311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52088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54610</xdr:rowOff>
    </xdr:from>
    <xdr:to>
      <xdr:col>15</xdr:col>
      <xdr:colOff>98425</xdr:colOff>
      <xdr:row>75</xdr:row>
      <xdr:rowOff>161289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2209800" y="12913360"/>
          <a:ext cx="889000" cy="106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106680</xdr:rowOff>
    </xdr:from>
    <xdr:to>
      <xdr:col>15</xdr:col>
      <xdr:colOff>149225</xdr:colOff>
      <xdr:row>77</xdr:row>
      <xdr:rowOff>36830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21607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138430</xdr:rowOff>
    </xdr:from>
    <xdr:to>
      <xdr:col>11</xdr:col>
      <xdr:colOff>9525</xdr:colOff>
      <xdr:row>75</xdr:row>
      <xdr:rowOff>161289</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29971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49530</xdr:rowOff>
    </xdr:from>
    <xdr:to>
      <xdr:col>11</xdr:col>
      <xdr:colOff>60325</xdr:colOff>
      <xdr:row>77</xdr:row>
      <xdr:rowOff>151130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135907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114300</xdr:rowOff>
    </xdr:from>
    <xdr:to>
      <xdr:col>24</xdr:col>
      <xdr:colOff>76200</xdr:colOff>
      <xdr:row>75</xdr:row>
      <xdr:rowOff>44450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80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130827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64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3810</xdr:rowOff>
    </xdr:from>
    <xdr:to>
      <xdr:col>20</xdr:col>
      <xdr:colOff>38100</xdr:colOff>
      <xdr:row>75</xdr:row>
      <xdr:rowOff>105410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115587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631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3810</xdr:rowOff>
    </xdr:from>
    <xdr:to>
      <xdr:col>15</xdr:col>
      <xdr:colOff>149225</xdr:colOff>
      <xdr:row>75</xdr:row>
      <xdr:rowOff>105410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115587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63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110490</xdr:rowOff>
    </xdr:from>
    <xdr:to>
      <xdr:col>11</xdr:col>
      <xdr:colOff>60325</xdr:colOff>
      <xdr:row>76</xdr:row>
      <xdr:rowOff>40639</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692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50817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87630</xdr:rowOff>
    </xdr:from>
    <xdr:to>
      <xdr:col>6</xdr:col>
      <xdr:colOff>171450</xdr:colOff>
      <xdr:row>76</xdr:row>
      <xdr:rowOff>17780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27957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公債費以外について類似団体平均を上回っている主な要因は人件費及び物件費であり、その分析については当該各項目欄に記載のとおりである。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127000</xdr:rowOff>
    </xdr:from>
    <xdr:to>
      <xdr:col>85</xdr:col>
      <xdr:colOff>66675</xdr:colOff>
      <xdr:row>80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12700</xdr:rowOff>
    </xdr:from>
    <xdr:to>
      <xdr:col>85</xdr:col>
      <xdr:colOff>66675</xdr:colOff>
      <xdr:row>74</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98425</xdr:rowOff>
    </xdr:from>
    <xdr:to>
      <xdr:col>82</xdr:col>
      <xdr:colOff>107950</xdr:colOff>
      <xdr:row>80</xdr:row>
      <xdr:rowOff>149861</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14275"/>
          <a:ext cx="0" cy="125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121938</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3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149861</xdr:rowOff>
    </xdr:from>
    <xdr:to>
      <xdr:col>82</xdr:col>
      <xdr:colOff>196850</xdr:colOff>
      <xdr:row>80</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65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13352</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57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98425</xdr:rowOff>
    </xdr:from>
    <xdr:to>
      <xdr:col>82</xdr:col>
      <xdr:colOff>196850</xdr:colOff>
      <xdr:row>73</xdr:row>
      <xdr:rowOff>98425</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14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64136</xdr:rowOff>
    </xdr:from>
    <xdr:to>
      <xdr:col>82</xdr:col>
      <xdr:colOff>107950</xdr:colOff>
      <xdr:row>78</xdr:row>
      <xdr:rowOff>132714</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437236"/>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46989</xdr:rowOff>
    </xdr:from>
    <xdr:to>
      <xdr:col>78</xdr:col>
      <xdr:colOff>69850</xdr:colOff>
      <xdr:row>78</xdr:row>
      <xdr:rowOff>132714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248639"/>
          <a:ext cx="889000" cy="257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64770</xdr:rowOff>
    </xdr:from>
    <xdr:to>
      <xdr:col>78</xdr:col>
      <xdr:colOff>120650</xdr:colOff>
      <xdr:row>76</xdr:row>
      <xdr:rowOff>166370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5097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8638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46989</xdr:rowOff>
    </xdr:from>
    <xdr:to>
      <xdr:col>73</xdr:col>
      <xdr:colOff>180975</xdr:colOff>
      <xdr:row>79</xdr:row>
      <xdr:rowOff>109855</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3248639"/>
          <a:ext cx="889000" cy="405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53340</xdr:rowOff>
    </xdr:from>
    <xdr:to>
      <xdr:col>74</xdr:col>
      <xdr:colOff>31750</xdr:colOff>
      <xdr:row>75</xdr:row>
      <xdr:rowOff>154939</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9120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165117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680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167005</xdr:rowOff>
    </xdr:from>
    <xdr:to>
      <xdr:col>69</xdr:col>
      <xdr:colOff>92075</xdr:colOff>
      <xdr:row>79</xdr:row>
      <xdr:rowOff>109855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54010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156211</xdr:rowOff>
    </xdr:from>
    <xdr:to>
      <xdr:col>69</xdr:col>
      <xdr:colOff>142875</xdr:colOff>
      <xdr:row>76</xdr:row>
      <xdr:rowOff>86361</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96537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156211</xdr:rowOff>
    </xdr:from>
    <xdr:to>
      <xdr:col>65</xdr:col>
      <xdr:colOff>53975</xdr:colOff>
      <xdr:row>76</xdr:row>
      <xdr:rowOff>86361</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96537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13336</xdr:rowOff>
    </xdr:from>
    <xdr:to>
      <xdr:col>82</xdr:col>
      <xdr:colOff>158750</xdr:colOff>
      <xdr:row>78</xdr:row>
      <xdr:rowOff>114936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38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156863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35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81914</xdr:rowOff>
    </xdr:from>
    <xdr:to>
      <xdr:col>78</xdr:col>
      <xdr:colOff>120650</xdr:colOff>
      <xdr:row>79</xdr:row>
      <xdr:rowOff>12064</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45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168291</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5413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167639</xdr:rowOff>
    </xdr:from>
    <xdr:to>
      <xdr:col>74</xdr:col>
      <xdr:colOff>31750</xdr:colOff>
      <xdr:row>77</xdr:row>
      <xdr:rowOff>97789</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19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82566</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28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59055</xdr:rowOff>
    </xdr:from>
    <xdr:to>
      <xdr:col>69</xdr:col>
      <xdr:colOff>142875</xdr:colOff>
      <xdr:row>79</xdr:row>
      <xdr:rowOff>160655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603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145432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689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116205</xdr:rowOff>
    </xdr:from>
    <xdr:to>
      <xdr:col>65</xdr:col>
      <xdr:colOff>53975</xdr:colOff>
      <xdr:row>79</xdr:row>
      <xdr:rowOff>46355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48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31132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575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15837</xdr:rowOff>
    </xdr:from>
    <xdr:to>
      <xdr:col>29</xdr:col>
      <xdr:colOff>127000</xdr:colOff>
      <xdr:row>18</xdr:row>
      <xdr:rowOff>138747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49412"/>
          <a:ext cx="0" cy="132306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110824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44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138747</xdr:rowOff>
    </xdr:from>
    <xdr:to>
      <xdr:col>30</xdr:col>
      <xdr:colOff>25400</xdr:colOff>
      <xdr:row>18</xdr:row>
      <xdr:rowOff>138747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27247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102214</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2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156,503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15837</xdr:rowOff>
    </xdr:from>
    <xdr:to>
      <xdr:col>30</xdr:col>
      <xdr:colOff>25400</xdr:colOff>
      <xdr:row>11</xdr:row>
      <xdr:rowOff>15837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49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37529</xdr:rowOff>
    </xdr:from>
    <xdr:to>
      <xdr:col>29</xdr:col>
      <xdr:colOff>127000</xdr:colOff>
      <xdr:row>17</xdr:row>
      <xdr:rowOff>48031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9804"/>
          <a:ext cx="647700" cy="105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157535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9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141008</xdr:rowOff>
    </xdr:from>
    <xdr:to>
      <xdr:col>29</xdr:col>
      <xdr:colOff>177800</xdr:colOff>
      <xdr:row>17</xdr:row>
      <xdr:rowOff>71158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48031</xdr:rowOff>
    </xdr:from>
    <xdr:to>
      <xdr:col>26</xdr:col>
      <xdr:colOff>50800</xdr:colOff>
      <xdr:row>17</xdr:row>
      <xdr:rowOff>66408</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10306"/>
          <a:ext cx="698500" cy="183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170942</xdr:rowOff>
    </xdr:from>
    <xdr:to>
      <xdr:col>26</xdr:col>
      <xdr:colOff>101600</xdr:colOff>
      <xdr:row>17</xdr:row>
      <xdr:rowOff>101092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61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85869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8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66408</xdr:rowOff>
    </xdr:from>
    <xdr:to>
      <xdr:col>22</xdr:col>
      <xdr:colOff>114300</xdr:colOff>
      <xdr:row>17</xdr:row>
      <xdr:rowOff>72873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028683"/>
          <a:ext cx="698500" cy="64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1714</xdr:rowOff>
    </xdr:from>
    <xdr:to>
      <xdr:col>22</xdr:col>
      <xdr:colOff>165100</xdr:colOff>
      <xdr:row>17</xdr:row>
      <xdr:rowOff>103314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639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113491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32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72873</xdr:rowOff>
    </xdr:from>
    <xdr:to>
      <xdr:col>18</xdr:col>
      <xdr:colOff>177800</xdr:colOff>
      <xdr:row>17</xdr:row>
      <xdr:rowOff>101702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035148"/>
          <a:ext cx="698500" cy="288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110795</xdr:rowOff>
    </xdr:from>
    <xdr:to>
      <xdr:col>19</xdr:col>
      <xdr:colOff>38100</xdr:colOff>
      <xdr:row>17</xdr:row>
      <xdr:rowOff>40945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01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51122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67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131737</xdr:rowOff>
    </xdr:from>
    <xdr:to>
      <xdr:col>15</xdr:col>
      <xdr:colOff>101600</xdr:colOff>
      <xdr:row>17</xdr:row>
      <xdr:rowOff>61887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72064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6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158179</xdr:rowOff>
    </xdr:from>
    <xdr:to>
      <xdr:col>29</xdr:col>
      <xdr:colOff>177800</xdr:colOff>
      <xdr:row>17</xdr:row>
      <xdr:rowOff>88329</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900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130256</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2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168681</xdr:rowOff>
    </xdr:from>
    <xdr:to>
      <xdr:col>26</xdr:col>
      <xdr:colOff>101600</xdr:colOff>
      <xdr:row>17</xdr:row>
      <xdr:rowOff>98831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595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109008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28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15608</xdr:rowOff>
    </xdr:from>
    <xdr:to>
      <xdr:col>22</xdr:col>
      <xdr:colOff>165100</xdr:colOff>
      <xdr:row>17</xdr:row>
      <xdr:rowOff>117208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778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101985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6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22073</xdr:rowOff>
    </xdr:from>
    <xdr:to>
      <xdr:col>19</xdr:col>
      <xdr:colOff>38100</xdr:colOff>
      <xdr:row>17</xdr:row>
      <xdr:rowOff>123673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843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108450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70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50902</xdr:rowOff>
    </xdr:from>
    <xdr:to>
      <xdr:col>15</xdr:col>
      <xdr:colOff>101600</xdr:colOff>
      <xdr:row>17</xdr:row>
      <xdr:rowOff>152502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13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137279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9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32</xdr:row>
      <xdr:rowOff>165078</xdr:rowOff>
    </xdr:from>
    <xdr:to>
      <xdr:col>29</xdr:col>
      <xdr:colOff>127000</xdr:colOff>
      <xdr:row>38</xdr:row>
      <xdr:rowOff>2282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18178"/>
          <a:ext cx="0" cy="155170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317259</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4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2282</xdr:rowOff>
    </xdr:from>
    <xdr:to>
      <xdr:col>30</xdr:col>
      <xdr:colOff>25400</xdr:colOff>
      <xdr:row>38</xdr:row>
      <xdr:rowOff>2282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698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251455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61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32</xdr:row>
      <xdr:rowOff>165078</xdr:rowOff>
    </xdr:from>
    <xdr:to>
      <xdr:col>30</xdr:col>
      <xdr:colOff>25400</xdr:colOff>
      <xdr:row>32</xdr:row>
      <xdr:rowOff>165078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181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168638</xdr:rowOff>
    </xdr:from>
    <xdr:to>
      <xdr:col>29</xdr:col>
      <xdr:colOff>127000</xdr:colOff>
      <xdr:row>37</xdr:row>
      <xdr:rowOff>109528</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7121888"/>
          <a:ext cx="647700" cy="1123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70553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6809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225476</xdr:rowOff>
    </xdr:from>
    <xdr:to>
      <xdr:col>29</xdr:col>
      <xdr:colOff>177800</xdr:colOff>
      <xdr:row>35</xdr:row>
      <xdr:rowOff>327076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111520</xdr:rowOff>
    </xdr:from>
    <xdr:to>
      <xdr:col>26</xdr:col>
      <xdr:colOff>50800</xdr:colOff>
      <xdr:row>36</xdr:row>
      <xdr:rowOff>168638</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064770"/>
          <a:ext cx="698500" cy="57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219859</xdr:rowOff>
    </xdr:from>
    <xdr:to>
      <xdr:col>26</xdr:col>
      <xdr:colOff>101600</xdr:colOff>
      <xdr:row>35</xdr:row>
      <xdr:rowOff>321459</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331636</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5990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69099</xdr:rowOff>
    </xdr:from>
    <xdr:to>
      <xdr:col>22</xdr:col>
      <xdr:colOff>114300</xdr:colOff>
      <xdr:row>36</xdr:row>
      <xdr:rowOff>111520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7022349"/>
          <a:ext cx="698500" cy="424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234000</xdr:rowOff>
    </xdr:from>
    <xdr:to>
      <xdr:col>22</xdr:col>
      <xdr:colOff>165100</xdr:colOff>
      <xdr:row>35</xdr:row>
      <xdr:rowOff>335600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3294</xdr:rowOff>
    </xdr:from>
    <xdr:to>
      <xdr:col>18</xdr:col>
      <xdr:colOff>177800</xdr:colOff>
      <xdr:row>36</xdr:row>
      <xdr:rowOff>69099</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956544"/>
          <a:ext cx="698500" cy="658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196084</xdr:rowOff>
    </xdr:from>
    <xdr:to>
      <xdr:col>19</xdr:col>
      <xdr:colOff>38100</xdr:colOff>
      <xdr:row>35</xdr:row>
      <xdr:rowOff>297684</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307861</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196770</xdr:rowOff>
    </xdr:from>
    <xdr:to>
      <xdr:col>15</xdr:col>
      <xdr:colOff>101600</xdr:colOff>
      <xdr:row>35</xdr:row>
      <xdr:rowOff>298370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71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308547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58728</xdr:rowOff>
    </xdr:from>
    <xdr:to>
      <xdr:col>29</xdr:col>
      <xdr:colOff>177800</xdr:colOff>
      <xdr:row>37</xdr:row>
      <xdr:rowOff>160328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834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30805</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55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117838</xdr:rowOff>
    </xdr:from>
    <xdr:to>
      <xdr:col>26</xdr:col>
      <xdr:colOff>101600</xdr:colOff>
      <xdr:row>37</xdr:row>
      <xdr:rowOff>47988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0710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32765</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157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60720</xdr:rowOff>
    </xdr:from>
    <xdr:to>
      <xdr:col>22</xdr:col>
      <xdr:colOff>165100</xdr:colOff>
      <xdr:row>36</xdr:row>
      <xdr:rowOff>162320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0139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147097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100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18299</xdr:rowOff>
    </xdr:from>
    <xdr:to>
      <xdr:col>19</xdr:col>
      <xdr:colOff>38100</xdr:colOff>
      <xdr:row>36</xdr:row>
      <xdr:rowOff>119899</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715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104676</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57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295394</xdr:rowOff>
    </xdr:from>
    <xdr:to>
      <xdr:col>15</xdr:col>
      <xdr:colOff>101600</xdr:colOff>
      <xdr:row>36</xdr:row>
      <xdr:rowOff>54094</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05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38871</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99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36487</xdr:rowOff>
    </xdr:from>
    <xdr:to>
      <xdr:col>24</xdr:col>
      <xdr:colOff>62865</xdr:colOff>
      <xdr:row>38</xdr:row>
      <xdr:rowOff>115412</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79987"/>
          <a:ext cx="1270" cy="145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119239</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634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115412</xdr:rowOff>
    </xdr:from>
    <xdr:to>
      <xdr:col>24</xdr:col>
      <xdr:colOff>152400</xdr:colOff>
      <xdr:row>38</xdr:row>
      <xdr:rowOff>115412</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63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154614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55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36487</xdr:rowOff>
    </xdr:from>
    <xdr:to>
      <xdr:col>24</xdr:col>
      <xdr:colOff>152400</xdr:colOff>
      <xdr:row>30</xdr:row>
      <xdr:rowOff>36487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79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114211</xdr:rowOff>
    </xdr:from>
    <xdr:to>
      <xdr:col>24</xdr:col>
      <xdr:colOff>63500</xdr:colOff>
      <xdr:row>35</xdr:row>
      <xdr:rowOff>147949</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3797300" y="6114961"/>
          <a:ext cx="838200" cy="33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153319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540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3442</xdr:rowOff>
    </xdr:from>
    <xdr:to>
      <xdr:col>24</xdr:col>
      <xdr:colOff>114300</xdr:colOff>
      <xdr:row>36</xdr:row>
      <xdr:rowOff>105042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114211</xdr:rowOff>
    </xdr:from>
    <xdr:to>
      <xdr:col>19</xdr:col>
      <xdr:colOff>177800</xdr:colOff>
      <xdr:row>35</xdr:row>
      <xdr:rowOff>140405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114961"/>
          <a:ext cx="889000" cy="2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25730</xdr:rowOff>
    </xdr:from>
    <xdr:to>
      <xdr:col>20</xdr:col>
      <xdr:colOff>38100</xdr:colOff>
      <xdr:row>36</xdr:row>
      <xdr:rowOff>127330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1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118457</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29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140405</xdr:rowOff>
    </xdr:from>
    <xdr:to>
      <xdr:col>15</xdr:col>
      <xdr:colOff>50800</xdr:colOff>
      <xdr:row>35</xdr:row>
      <xdr:rowOff>163208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41155"/>
          <a:ext cx="889000" cy="22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31274</xdr:rowOff>
    </xdr:from>
    <xdr:to>
      <xdr:col>15</xdr:col>
      <xdr:colOff>101600</xdr:colOff>
      <xdr:row>36</xdr:row>
      <xdr:rowOff>132874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03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124001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296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163208</xdr:rowOff>
    </xdr:from>
    <xdr:to>
      <xdr:col>10</xdr:col>
      <xdr:colOff>114300</xdr:colOff>
      <xdr:row>36</xdr:row>
      <xdr:rowOff>119507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63958"/>
          <a:ext cx="889000" cy="12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96577</xdr:rowOff>
    </xdr:from>
    <xdr:to>
      <xdr:col>10</xdr:col>
      <xdr:colOff>165100</xdr:colOff>
      <xdr:row>36</xdr:row>
      <xdr:rowOff>26727</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97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43254</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87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64154</xdr:rowOff>
    </xdr:from>
    <xdr:to>
      <xdr:col>6</xdr:col>
      <xdr:colOff>38100</xdr:colOff>
      <xdr:row>36</xdr:row>
      <xdr:rowOff>165754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3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10831</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1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97149</xdr:rowOff>
    </xdr:from>
    <xdr:to>
      <xdr:col>24</xdr:col>
      <xdr:colOff>114300</xdr:colOff>
      <xdr:row>36</xdr:row>
      <xdr:rowOff>27299</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97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120026</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4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63411</xdr:rowOff>
    </xdr:from>
    <xdr:to>
      <xdr:col>20</xdr:col>
      <xdr:colOff>38100</xdr:colOff>
      <xdr:row>35</xdr:row>
      <xdr:rowOff>165011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64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10088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5839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89605</xdr:rowOff>
    </xdr:from>
    <xdr:to>
      <xdr:col>15</xdr:col>
      <xdr:colOff>101600</xdr:colOff>
      <xdr:row>36</xdr:row>
      <xdr:rowOff>19755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90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36282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5865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112408</xdr:rowOff>
    </xdr:from>
    <xdr:to>
      <xdr:col>10</xdr:col>
      <xdr:colOff>165100</xdr:colOff>
      <xdr:row>36</xdr:row>
      <xdr:rowOff>42558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13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33685</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20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68707</xdr:rowOff>
    </xdr:from>
    <xdr:to>
      <xdr:col>6</xdr:col>
      <xdr:colOff>38100</xdr:colOff>
      <xdr:row>36</xdr:row>
      <xdr:rowOff>170307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4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161434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33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26543</xdr:rowOff>
    </xdr:from>
    <xdr:to>
      <xdr:col>24</xdr:col>
      <xdr:colOff>62865</xdr:colOff>
      <xdr:row>58</xdr:row>
      <xdr:rowOff>53619</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599043"/>
          <a:ext cx="1270" cy="139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57446</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0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53619</xdr:rowOff>
    </xdr:from>
    <xdr:to>
      <xdr:col>24</xdr:col>
      <xdr:colOff>152400</xdr:colOff>
      <xdr:row>58</xdr:row>
      <xdr:rowOff>53619</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997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144670</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374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26543</xdr:rowOff>
    </xdr:from>
    <xdr:to>
      <xdr:col>24</xdr:col>
      <xdr:colOff>152400</xdr:colOff>
      <xdr:row>50</xdr:row>
      <xdr:rowOff>26543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599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111608</xdr:rowOff>
    </xdr:from>
    <xdr:to>
      <xdr:col>24</xdr:col>
      <xdr:colOff>63500</xdr:colOff>
      <xdr:row>57</xdr:row>
      <xdr:rowOff>45530</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712808"/>
          <a:ext cx="838200" cy="10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60558</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4903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37681</xdr:rowOff>
    </xdr:from>
    <xdr:to>
      <xdr:col>24</xdr:col>
      <xdr:colOff>114300</xdr:colOff>
      <xdr:row>56</xdr:row>
      <xdr:rowOff>139281</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3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111608</xdr:rowOff>
    </xdr:from>
    <xdr:to>
      <xdr:col>19</xdr:col>
      <xdr:colOff>177800</xdr:colOff>
      <xdr:row>56</xdr:row>
      <xdr:rowOff>161354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12808"/>
          <a:ext cx="889000" cy="49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5194</xdr:rowOff>
    </xdr:from>
    <xdr:to>
      <xdr:col>20</xdr:col>
      <xdr:colOff>38100</xdr:colOff>
      <xdr:row>56</xdr:row>
      <xdr:rowOff>106794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60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123321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381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161354</xdr:rowOff>
    </xdr:from>
    <xdr:to>
      <xdr:col>15</xdr:col>
      <xdr:colOff>50800</xdr:colOff>
      <xdr:row>57</xdr:row>
      <xdr:rowOff>109728</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2554"/>
          <a:ext cx="889000" cy="119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52845</xdr:rowOff>
    </xdr:from>
    <xdr:to>
      <xdr:col>15</xdr:col>
      <xdr:colOff>101600</xdr:colOff>
      <xdr:row>56</xdr:row>
      <xdr:rowOff>154445</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54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170972</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29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109728</xdr:rowOff>
    </xdr:from>
    <xdr:to>
      <xdr:col>10</xdr:col>
      <xdr:colOff>114300</xdr:colOff>
      <xdr:row>57</xdr:row>
      <xdr:rowOff>157874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2378"/>
          <a:ext cx="889000" cy="48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52336</xdr:rowOff>
    </xdr:from>
    <xdr:to>
      <xdr:col>10</xdr:col>
      <xdr:colOff>165100</xdr:colOff>
      <xdr:row>56</xdr:row>
      <xdr:rowOff>153936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65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170463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428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69558</xdr:rowOff>
    </xdr:from>
    <xdr:to>
      <xdr:col>6</xdr:col>
      <xdr:colOff>38100</xdr:colOff>
      <xdr:row>56</xdr:row>
      <xdr:rowOff>171158</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670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16235</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44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166180</xdr:rowOff>
    </xdr:from>
    <xdr:to>
      <xdr:col>24</xdr:col>
      <xdr:colOff>114300</xdr:colOff>
      <xdr:row>57</xdr:row>
      <xdr:rowOff>96330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144607</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5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60808</xdr:rowOff>
    </xdr:from>
    <xdr:to>
      <xdr:col>20</xdr:col>
      <xdr:colOff>38100</xdr:colOff>
      <xdr:row>56</xdr:row>
      <xdr:rowOff>162408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62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153535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754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110554</xdr:rowOff>
    </xdr:from>
    <xdr:to>
      <xdr:col>15</xdr:col>
      <xdr:colOff>101600</xdr:colOff>
      <xdr:row>57</xdr:row>
      <xdr:rowOff>40704</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1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31831</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04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58928</xdr:rowOff>
    </xdr:from>
    <xdr:to>
      <xdr:col>10</xdr:col>
      <xdr:colOff>165100</xdr:colOff>
      <xdr:row>57</xdr:row>
      <xdr:rowOff>160528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151655</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2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107074</xdr:rowOff>
    </xdr:from>
    <xdr:to>
      <xdr:col>6</xdr:col>
      <xdr:colOff>38100</xdr:colOff>
      <xdr:row>58</xdr:row>
      <xdr:rowOff>37224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7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28351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72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89408</xdr:rowOff>
    </xdr:from>
    <xdr:to>
      <xdr:col>24</xdr:col>
      <xdr:colOff>62865</xdr:colOff>
      <xdr:row>79</xdr:row>
      <xdr:rowOff>25552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90908"/>
          <a:ext cx="1270" cy="14791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29379</xdr:rowOff>
    </xdr:from>
    <xdr:ext cx="378565"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9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25552</xdr:rowOff>
    </xdr:from>
    <xdr:to>
      <xdr:col>24</xdr:col>
      <xdr:colOff>152400</xdr:colOff>
      <xdr:row>79</xdr:row>
      <xdr:rowOff>25552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7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36085</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6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89408</xdr:rowOff>
    </xdr:from>
    <xdr:to>
      <xdr:col>24</xdr:col>
      <xdr:colOff>152400</xdr:colOff>
      <xdr:row>70</xdr:row>
      <xdr:rowOff>89408</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9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149110</xdr:rowOff>
    </xdr:from>
    <xdr:to>
      <xdr:col>24</xdr:col>
      <xdr:colOff>63500</xdr:colOff>
      <xdr:row>79</xdr:row>
      <xdr:rowOff>2426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22210"/>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17212</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18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165785</xdr:rowOff>
    </xdr:from>
    <xdr:to>
      <xdr:col>24</xdr:col>
      <xdr:colOff>114300</xdr:colOff>
      <xdr:row>78</xdr:row>
      <xdr:rowOff>95935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2082</xdr:rowOff>
    </xdr:from>
    <xdr:to>
      <xdr:col>19</xdr:col>
      <xdr:colOff>177800</xdr:colOff>
      <xdr:row>79</xdr:row>
      <xdr:rowOff>2426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46632"/>
          <a:ext cx="889000" cy="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433</xdr:rowOff>
    </xdr:from>
    <xdr:to>
      <xdr:col>20</xdr:col>
      <xdr:colOff>38100</xdr:colOff>
      <xdr:row>78</xdr:row>
      <xdr:rowOff>102033</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118560</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164694</xdr:rowOff>
    </xdr:from>
    <xdr:to>
      <xdr:col>15</xdr:col>
      <xdr:colOff>50800</xdr:colOff>
      <xdr:row>79</xdr:row>
      <xdr:rowOff>2082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537794"/>
          <a:ext cx="889000" cy="8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171386</xdr:rowOff>
    </xdr:from>
    <xdr:to>
      <xdr:col>15</xdr:col>
      <xdr:colOff>101600</xdr:colOff>
      <xdr:row>78</xdr:row>
      <xdr:rowOff>101536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118063</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145072</xdr:rowOff>
    </xdr:from>
    <xdr:to>
      <xdr:col>10</xdr:col>
      <xdr:colOff>114300</xdr:colOff>
      <xdr:row>78</xdr:row>
      <xdr:rowOff>164694</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518172"/>
          <a:ext cx="889000" cy="1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150661</xdr:rowOff>
    </xdr:from>
    <xdr:to>
      <xdr:col>10</xdr:col>
      <xdr:colOff>165100</xdr:colOff>
      <xdr:row>78</xdr:row>
      <xdr:rowOff>80811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97338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16890</xdr:rowOff>
    </xdr:from>
    <xdr:to>
      <xdr:col>6</xdr:col>
      <xdr:colOff>38100</xdr:colOff>
      <xdr:row>78</xdr:row>
      <xdr:rowOff>118490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135017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65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98310</xdr:rowOff>
    </xdr:from>
    <xdr:to>
      <xdr:col>24</xdr:col>
      <xdr:colOff>114300</xdr:colOff>
      <xdr:row>79</xdr:row>
      <xdr:rowOff>28460</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471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13237</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86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123076</xdr:rowOff>
    </xdr:from>
    <xdr:to>
      <xdr:col>20</xdr:col>
      <xdr:colOff>38100</xdr:colOff>
      <xdr:row>79</xdr:row>
      <xdr:rowOff>53226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9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44353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88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122732</xdr:rowOff>
    </xdr:from>
    <xdr:to>
      <xdr:col>15</xdr:col>
      <xdr:colOff>101600</xdr:colOff>
      <xdr:row>79</xdr:row>
      <xdr:rowOff>52882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9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44009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88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113894</xdr:rowOff>
    </xdr:from>
    <xdr:to>
      <xdr:col>10</xdr:col>
      <xdr:colOff>165100</xdr:colOff>
      <xdr:row>79</xdr:row>
      <xdr:rowOff>44044</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35171</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79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94272</xdr:rowOff>
    </xdr:from>
    <xdr:to>
      <xdr:col>6</xdr:col>
      <xdr:colOff>38100</xdr:colOff>
      <xdr:row>79</xdr:row>
      <xdr:rowOff>24422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67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15549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56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115632</xdr:rowOff>
    </xdr:from>
    <xdr:to>
      <xdr:col>24</xdr:col>
      <xdr:colOff>62865</xdr:colOff>
      <xdr:row>98</xdr:row>
      <xdr:rowOff>61116</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374682"/>
          <a:ext cx="1270" cy="14885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64943</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67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61116</xdr:rowOff>
    </xdr:from>
    <xdr:to>
      <xdr:col>24</xdr:col>
      <xdr:colOff>152400</xdr:colOff>
      <xdr:row>98</xdr:row>
      <xdr:rowOff>61116</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62309</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14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115632</xdr:rowOff>
    </xdr:from>
    <xdr:to>
      <xdr:col>24</xdr:col>
      <xdr:colOff>152400</xdr:colOff>
      <xdr:row>89</xdr:row>
      <xdr:rowOff>115632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374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94383</xdr:rowOff>
    </xdr:from>
    <xdr:to>
      <xdr:col>24</xdr:col>
      <xdr:colOff>63500</xdr:colOff>
      <xdr:row>96</xdr:row>
      <xdr:rowOff>137033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53583"/>
          <a:ext cx="838200" cy="4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79729</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9602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56852</xdr:rowOff>
    </xdr:from>
    <xdr:to>
      <xdr:col>24</xdr:col>
      <xdr:colOff>114300</xdr:colOff>
      <xdr:row>95</xdr:row>
      <xdr:rowOff>158452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44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21721</xdr:rowOff>
    </xdr:from>
    <xdr:to>
      <xdr:col>19</xdr:col>
      <xdr:colOff>177800</xdr:colOff>
      <xdr:row>96</xdr:row>
      <xdr:rowOff>137033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480921"/>
          <a:ext cx="889000" cy="115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147073</xdr:rowOff>
    </xdr:from>
    <xdr:to>
      <xdr:col>20</xdr:col>
      <xdr:colOff>38100</xdr:colOff>
      <xdr:row>96</xdr:row>
      <xdr:rowOff>77223</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3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93750</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21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21721</xdr:rowOff>
    </xdr:from>
    <xdr:to>
      <xdr:col>15</xdr:col>
      <xdr:colOff>50800</xdr:colOff>
      <xdr:row>97</xdr:row>
      <xdr:rowOff>110700</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019300" y="16480921"/>
          <a:ext cx="889000" cy="26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9685</xdr:rowOff>
    </xdr:from>
    <xdr:to>
      <xdr:col>15</xdr:col>
      <xdr:colOff>101600</xdr:colOff>
      <xdr:row>95</xdr:row>
      <xdr:rowOff>111285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29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127812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08795" y="1607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110700</xdr:rowOff>
    </xdr:from>
    <xdr:to>
      <xdr:col>10</xdr:col>
      <xdr:colOff>114300</xdr:colOff>
      <xdr:row>97</xdr:row>
      <xdr:rowOff>150564</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41350"/>
          <a:ext cx="889000" cy="39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91208</xdr:rowOff>
    </xdr:from>
    <xdr:to>
      <xdr:col>10</xdr:col>
      <xdr:colOff>165100</xdr:colOff>
      <xdr:row>98</xdr:row>
      <xdr:rowOff>21358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72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12485</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52111" y="16814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129493</xdr:rowOff>
    </xdr:from>
    <xdr:to>
      <xdr:col>6</xdr:col>
      <xdr:colOff>38100</xdr:colOff>
      <xdr:row>98</xdr:row>
      <xdr:rowOff>59643</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50770</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852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43583</xdr:rowOff>
    </xdr:from>
    <xdr:to>
      <xdr:col>24</xdr:col>
      <xdr:colOff>114300</xdr:colOff>
      <xdr:row>96</xdr:row>
      <xdr:rowOff>145183</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50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22010</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81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86233</xdr:rowOff>
    </xdr:from>
    <xdr:to>
      <xdr:col>20</xdr:col>
      <xdr:colOff>38100</xdr:colOff>
      <xdr:row>97</xdr:row>
      <xdr:rowOff>16383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545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7510</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497795" y="16638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142371</xdr:rowOff>
    </xdr:from>
    <xdr:to>
      <xdr:col>15</xdr:col>
      <xdr:colOff>101600</xdr:colOff>
      <xdr:row>96</xdr:row>
      <xdr:rowOff>72521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43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63648</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08795" y="16522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59900</xdr:rowOff>
    </xdr:from>
    <xdr:to>
      <xdr:col>10</xdr:col>
      <xdr:colOff>165100</xdr:colOff>
      <xdr:row>97</xdr:row>
      <xdr:rowOff>161500</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9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6577</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465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99764</xdr:rowOff>
    </xdr:from>
    <xdr:to>
      <xdr:col>6</xdr:col>
      <xdr:colOff>38100</xdr:colOff>
      <xdr:row>98</xdr:row>
      <xdr:rowOff>29914</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73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46441</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505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85156</xdr:rowOff>
    </xdr:from>
    <xdr:to>
      <xdr:col>54</xdr:col>
      <xdr:colOff>189865</xdr:colOff>
      <xdr:row>38</xdr:row>
      <xdr:rowOff>24493</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228656"/>
          <a:ext cx="1270" cy="13109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28320</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43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24493</xdr:rowOff>
    </xdr:from>
    <xdr:to>
      <xdr:col>55</xdr:col>
      <xdr:colOff>88900</xdr:colOff>
      <xdr:row>38</xdr:row>
      <xdr:rowOff>24493</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39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31833</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003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85156</xdr:rowOff>
    </xdr:from>
    <xdr:to>
      <xdr:col>55</xdr:col>
      <xdr:colOff>88900</xdr:colOff>
      <xdr:row>30</xdr:row>
      <xdr:rowOff>85156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228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39840</xdr:rowOff>
    </xdr:from>
    <xdr:to>
      <xdr:col>55</xdr:col>
      <xdr:colOff>0</xdr:colOff>
      <xdr:row>37</xdr:row>
      <xdr:rowOff>140508</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9639300" y="6383490"/>
          <a:ext cx="838200" cy="10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107228</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07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84351</xdr:rowOff>
    </xdr:from>
    <xdr:to>
      <xdr:col>55</xdr:col>
      <xdr:colOff>50800</xdr:colOff>
      <xdr:row>37</xdr:row>
      <xdr:rowOff>14501</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39840</xdr:rowOff>
    </xdr:from>
    <xdr:to>
      <xdr:col>50</xdr:col>
      <xdr:colOff>114300</xdr:colOff>
      <xdr:row>37</xdr:row>
      <xdr:rowOff>100701</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383490"/>
          <a:ext cx="889000" cy="6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73630</xdr:rowOff>
    </xdr:from>
    <xdr:to>
      <xdr:col>50</xdr:col>
      <xdr:colOff>165100</xdr:colOff>
      <xdr:row>37</xdr:row>
      <xdr:rowOff>3780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20307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02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33</xdr:row>
      <xdr:rowOff>52489</xdr:rowOff>
    </xdr:from>
    <xdr:to>
      <xdr:col>45</xdr:col>
      <xdr:colOff>177800</xdr:colOff>
      <xdr:row>37</xdr:row>
      <xdr:rowOff>100701</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7861300" y="5710339"/>
          <a:ext cx="889000" cy="73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113391</xdr:rowOff>
    </xdr:from>
    <xdr:to>
      <xdr:col>46</xdr:col>
      <xdr:colOff>38100</xdr:colOff>
      <xdr:row>37</xdr:row>
      <xdr:rowOff>43541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60068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060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33</xdr:row>
      <xdr:rowOff>52489</xdr:rowOff>
    </xdr:from>
    <xdr:to>
      <xdr:col>41</xdr:col>
      <xdr:colOff>50800</xdr:colOff>
      <xdr:row>38</xdr:row>
      <xdr:rowOff>76005</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6972300" y="5710339"/>
          <a:ext cx="889000" cy="880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31</xdr:row>
      <xdr:rowOff>127633</xdr:rowOff>
    </xdr:from>
    <xdr:to>
      <xdr:col>41</xdr:col>
      <xdr:colOff>101600</xdr:colOff>
      <xdr:row>32</xdr:row>
      <xdr:rowOff>57783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30</xdr:row>
      <xdr:rowOff>74310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61795" y="5217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131823</xdr:rowOff>
    </xdr:from>
    <xdr:to>
      <xdr:col>36</xdr:col>
      <xdr:colOff>165100</xdr:colOff>
      <xdr:row>37</xdr:row>
      <xdr:rowOff>61973</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630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78500</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705111" y="6079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89708</xdr:rowOff>
    </xdr:from>
    <xdr:to>
      <xdr:col>55</xdr:col>
      <xdr:colOff>50800</xdr:colOff>
      <xdr:row>38</xdr:row>
      <xdr:rowOff>19858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43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4635</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34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160490</xdr:rowOff>
    </xdr:from>
    <xdr:to>
      <xdr:col>50</xdr:col>
      <xdr:colOff>165100</xdr:colOff>
      <xdr:row>37</xdr:row>
      <xdr:rowOff>90640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33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81767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4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49901</xdr:rowOff>
    </xdr:from>
    <xdr:to>
      <xdr:col>46</xdr:col>
      <xdr:colOff>38100</xdr:colOff>
      <xdr:row>37</xdr:row>
      <xdr:rowOff>151501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39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142628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48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1689</xdr:rowOff>
    </xdr:from>
    <xdr:to>
      <xdr:col>41</xdr:col>
      <xdr:colOff>101600</xdr:colOff>
      <xdr:row>33</xdr:row>
      <xdr:rowOff>103289</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5659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94416</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61795" y="5752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25205</xdr:rowOff>
    </xdr:from>
    <xdr:to>
      <xdr:col>36</xdr:col>
      <xdr:colOff>165100</xdr:colOff>
      <xdr:row>38</xdr:row>
      <xdr:rowOff>126805</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654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117932</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705111" y="663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129451</xdr:rowOff>
    </xdr:from>
    <xdr:to>
      <xdr:col>54</xdr:col>
      <xdr:colOff>189865</xdr:colOff>
      <xdr:row>58</xdr:row>
      <xdr:rowOff>139433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530501"/>
          <a:ext cx="1270" cy="1553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143260</xdr:rowOff>
    </xdr:from>
    <xdr:ext cx="469744"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87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139433</xdr:rowOff>
    </xdr:from>
    <xdr:to>
      <xdr:col>55</xdr:col>
      <xdr:colOff>88900</xdr:colOff>
      <xdr:row>58</xdr:row>
      <xdr:rowOff>139433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8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76128</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305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129451</xdr:rowOff>
    </xdr:from>
    <xdr:to>
      <xdr:col>55</xdr:col>
      <xdr:colOff>88900</xdr:colOff>
      <xdr:row>49</xdr:row>
      <xdr:rowOff>129451</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530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85839</xdr:rowOff>
    </xdr:from>
    <xdr:to>
      <xdr:col>55</xdr:col>
      <xdr:colOff>0</xdr:colOff>
      <xdr:row>56</xdr:row>
      <xdr:rowOff>133299</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687039"/>
          <a:ext cx="838200" cy="4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118356</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6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95479</xdr:rowOff>
    </xdr:from>
    <xdr:to>
      <xdr:col>55</xdr:col>
      <xdr:colOff>50800</xdr:colOff>
      <xdr:row>56</xdr:row>
      <xdr:rowOff>25629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85839</xdr:rowOff>
    </xdr:from>
    <xdr:to>
      <xdr:col>50</xdr:col>
      <xdr:colOff>114300</xdr:colOff>
      <xdr:row>57</xdr:row>
      <xdr:rowOff>84836</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687039"/>
          <a:ext cx="889000" cy="170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114618</xdr:rowOff>
    </xdr:from>
    <xdr:to>
      <xdr:col>50</xdr:col>
      <xdr:colOff>165100</xdr:colOff>
      <xdr:row>56</xdr:row>
      <xdr:rowOff>44768</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44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61295</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319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25438</xdr:rowOff>
    </xdr:from>
    <xdr:to>
      <xdr:col>45</xdr:col>
      <xdr:colOff>177800</xdr:colOff>
      <xdr:row>57</xdr:row>
      <xdr:rowOff>84836</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798088"/>
          <a:ext cx="889000" cy="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95948</xdr:rowOff>
    </xdr:from>
    <xdr:to>
      <xdr:col>46</xdr:col>
      <xdr:colOff>38100</xdr:colOff>
      <xdr:row>56</xdr:row>
      <xdr:rowOff>26098</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25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42625</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0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156959</xdr:rowOff>
    </xdr:from>
    <xdr:to>
      <xdr:col>41</xdr:col>
      <xdr:colOff>50800</xdr:colOff>
      <xdr:row>57</xdr:row>
      <xdr:rowOff>25438</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6972300" y="9586709"/>
          <a:ext cx="889000" cy="211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54</xdr:row>
      <xdr:rowOff>40487</xdr:rowOff>
    </xdr:from>
    <xdr:to>
      <xdr:col>41</xdr:col>
      <xdr:colOff>101600</xdr:colOff>
      <xdr:row>54</xdr:row>
      <xdr:rowOff>142087</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298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158614</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07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58636</xdr:rowOff>
    </xdr:from>
    <xdr:to>
      <xdr:col>36</xdr:col>
      <xdr:colOff>165100</xdr:colOff>
      <xdr:row>54</xdr:row>
      <xdr:rowOff>160236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31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5313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09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82499</xdr:rowOff>
    </xdr:from>
    <xdr:to>
      <xdr:col>55</xdr:col>
      <xdr:colOff>50800</xdr:colOff>
      <xdr:row>57</xdr:row>
      <xdr:rowOff>12649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683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60926</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662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35039</xdr:rowOff>
    </xdr:from>
    <xdr:to>
      <xdr:col>50</xdr:col>
      <xdr:colOff>165100</xdr:colOff>
      <xdr:row>56</xdr:row>
      <xdr:rowOff>136639</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63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127766</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72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34036</xdr:rowOff>
    </xdr:from>
    <xdr:to>
      <xdr:col>46</xdr:col>
      <xdr:colOff>38100</xdr:colOff>
      <xdr:row>57</xdr:row>
      <xdr:rowOff>135636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80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126763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9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146088</xdr:rowOff>
    </xdr:from>
    <xdr:to>
      <xdr:col>41</xdr:col>
      <xdr:colOff>101600</xdr:colOff>
      <xdr:row>57</xdr:row>
      <xdr:rowOff>76238</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74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67365</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84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106159</xdr:rowOff>
    </xdr:from>
    <xdr:to>
      <xdr:col>36</xdr:col>
      <xdr:colOff>165100</xdr:colOff>
      <xdr:row>56</xdr:row>
      <xdr:rowOff>36309</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3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27436</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628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普通建設事業費 （ うち新規整備　）グラフ枠">
          <a:extLst>
            <a:ext uri="{FF2B5EF4-FFF2-40B4-BE49-F238E27FC236}">
              <a16:creationId xmlns:a16="http://schemas.microsoft.com/office/drawing/2014/main" id="{00000000-0008-0000-06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70872</xdr:rowOff>
    </xdr:from>
    <xdr:to>
      <xdr:col>54</xdr:col>
      <xdr:colOff>189865</xdr:colOff>
      <xdr:row>79</xdr:row>
      <xdr:rowOff>44450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10475595" y="12072372"/>
          <a:ext cx="1270" cy="1516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3" name="普通建設事業費 （ うち新規整備　）最小値テキスト">
          <a:extLst>
            <a:ext uri="{FF2B5EF4-FFF2-40B4-BE49-F238E27FC236}">
              <a16:creationId xmlns:a16="http://schemas.microsoft.com/office/drawing/2014/main" id="{00000000-0008-0000-0600-000093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17549</xdr:rowOff>
    </xdr:from>
    <xdr:ext cx="534377" cy="259045"/>
    <xdr:sp macro="" textlink="">
      <xdr:nvSpPr>
        <xdr:cNvPr id="405" name="普通建設事業費 （ うち新規整備　）最大値テキスト">
          <a:extLst>
            <a:ext uri="{FF2B5EF4-FFF2-40B4-BE49-F238E27FC236}">
              <a16:creationId xmlns:a16="http://schemas.microsoft.com/office/drawing/2014/main" id="{00000000-0008-0000-0600-000095010000}"/>
            </a:ext>
          </a:extLst>
        </xdr:cNvPr>
        <xdr:cNvSpPr txBox="1"/>
      </xdr:nvSpPr>
      <xdr:spPr>
        <a:xfrm>
          <a:off x="10528300" y="1184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70872</xdr:rowOff>
    </xdr:from>
    <xdr:to>
      <xdr:col>55</xdr:col>
      <xdr:colOff>88900</xdr:colOff>
      <xdr:row>70</xdr:row>
      <xdr:rowOff>70872</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2072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97467</xdr:rowOff>
    </xdr:from>
    <xdr:to>
      <xdr:col>55</xdr:col>
      <xdr:colOff>0</xdr:colOff>
      <xdr:row>78</xdr:row>
      <xdr:rowOff>149854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9639300" y="13470567"/>
          <a:ext cx="838200" cy="5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142752</xdr:rowOff>
    </xdr:from>
    <xdr:ext cx="534377" cy="259045"/>
    <xdr:sp macro="" textlink="">
      <xdr:nvSpPr>
        <xdr:cNvPr id="408" name="普通建設事業費 （ うち新規整備　）平均値テキスト">
          <a:extLst>
            <a:ext uri="{FF2B5EF4-FFF2-40B4-BE49-F238E27FC236}">
              <a16:creationId xmlns:a16="http://schemas.microsoft.com/office/drawing/2014/main" id="{00000000-0008-0000-0600-000098010000}"/>
            </a:ext>
          </a:extLst>
        </xdr:cNvPr>
        <xdr:cNvSpPr txBox="1"/>
      </xdr:nvSpPr>
      <xdr:spPr>
        <a:xfrm>
          <a:off x="10528300" y="131729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119875</xdr:rowOff>
    </xdr:from>
    <xdr:to>
      <xdr:col>55</xdr:col>
      <xdr:colOff>50800</xdr:colOff>
      <xdr:row>78</xdr:row>
      <xdr:rowOff>50025</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104267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149854</xdr:rowOff>
    </xdr:from>
    <xdr:to>
      <xdr:col>50</xdr:col>
      <xdr:colOff>114300</xdr:colOff>
      <xdr:row>78</xdr:row>
      <xdr:rowOff>171208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8750300" y="13522954"/>
          <a:ext cx="889000" cy="21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143535</xdr:rowOff>
    </xdr:from>
    <xdr:to>
      <xdr:col>50</xdr:col>
      <xdr:colOff>165100</xdr:colOff>
      <xdr:row>78</xdr:row>
      <xdr:rowOff>73685</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9588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90212</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372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128288</xdr:rowOff>
    </xdr:from>
    <xdr:to>
      <xdr:col>45</xdr:col>
      <xdr:colOff>177800</xdr:colOff>
      <xdr:row>78</xdr:row>
      <xdr:rowOff>171208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7861300" y="13501388"/>
          <a:ext cx="889000" cy="4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121438</xdr:rowOff>
    </xdr:from>
    <xdr:to>
      <xdr:col>46</xdr:col>
      <xdr:colOff>38100</xdr:colOff>
      <xdr:row>78</xdr:row>
      <xdr:rowOff>51588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8699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68115</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483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128288</xdr:rowOff>
    </xdr:from>
    <xdr:to>
      <xdr:col>41</xdr:col>
      <xdr:colOff>50800</xdr:colOff>
      <xdr:row>78</xdr:row>
      <xdr:rowOff>160693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6972300" y="13501388"/>
          <a:ext cx="889000" cy="32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154718</xdr:rowOff>
    </xdr:from>
    <xdr:to>
      <xdr:col>41</xdr:col>
      <xdr:colOff>101600</xdr:colOff>
      <xdr:row>77</xdr:row>
      <xdr:rowOff>84868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7810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101395</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594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5062</xdr:rowOff>
    </xdr:from>
    <xdr:to>
      <xdr:col>36</xdr:col>
      <xdr:colOff>165100</xdr:colOff>
      <xdr:row>77</xdr:row>
      <xdr:rowOff>106662</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6921500" y="1320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123189</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05111" y="1298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46667</xdr:rowOff>
    </xdr:from>
    <xdr:to>
      <xdr:col>55</xdr:col>
      <xdr:colOff>50800</xdr:colOff>
      <xdr:row>78</xdr:row>
      <xdr:rowOff>148267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10426700" y="13419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133044</xdr:rowOff>
    </xdr:from>
    <xdr:ext cx="469744" cy="259045"/>
    <xdr:sp macro="" textlink="">
      <xdr:nvSpPr>
        <xdr:cNvPr id="427" name="普通建設事業費 （ うち新規整備　）該当値テキスト">
          <a:extLst>
            <a:ext uri="{FF2B5EF4-FFF2-40B4-BE49-F238E27FC236}">
              <a16:creationId xmlns:a16="http://schemas.microsoft.com/office/drawing/2014/main" id="{00000000-0008-0000-0600-0000AB010000}"/>
            </a:ext>
          </a:extLst>
        </xdr:cNvPr>
        <xdr:cNvSpPr txBox="1"/>
      </xdr:nvSpPr>
      <xdr:spPr>
        <a:xfrm>
          <a:off x="10528300" y="13334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99054</xdr:rowOff>
    </xdr:from>
    <xdr:to>
      <xdr:col>50</xdr:col>
      <xdr:colOff>165100</xdr:colOff>
      <xdr:row>79</xdr:row>
      <xdr:rowOff>29204</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9588500" y="13472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20331</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04428" y="13564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120408</xdr:rowOff>
    </xdr:from>
    <xdr:to>
      <xdr:col>46</xdr:col>
      <xdr:colOff>38100</xdr:colOff>
      <xdr:row>79</xdr:row>
      <xdr:rowOff>50558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8699500" y="13493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41685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15428" y="13586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77488</xdr:rowOff>
    </xdr:from>
    <xdr:to>
      <xdr:col>41</xdr:col>
      <xdr:colOff>101600</xdr:colOff>
      <xdr:row>79</xdr:row>
      <xdr:rowOff>7638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7810500" y="1345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170215</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7626428" y="1354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109893</xdr:rowOff>
    </xdr:from>
    <xdr:to>
      <xdr:col>36</xdr:col>
      <xdr:colOff>165100</xdr:colOff>
      <xdr:row>79</xdr:row>
      <xdr:rowOff>40043</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6921500" y="13482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31170</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6737428" y="1357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37450</xdr:rowOff>
    </xdr:from>
    <xdr:to>
      <xdr:col>54</xdr:col>
      <xdr:colOff>189865</xdr:colOff>
      <xdr:row>99</xdr:row>
      <xdr:rowOff>36471</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467950"/>
          <a:ext cx="1270" cy="15420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40298</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7013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36471</xdr:rowOff>
    </xdr:from>
    <xdr:to>
      <xdr:col>55</xdr:col>
      <xdr:colOff>88900</xdr:colOff>
      <xdr:row>99</xdr:row>
      <xdr:rowOff>36471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7010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155577</xdr:rowOff>
    </xdr:from>
    <xdr:ext cx="534377"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243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37450</xdr:rowOff>
    </xdr:from>
    <xdr:to>
      <xdr:col>55</xdr:col>
      <xdr:colOff>88900</xdr:colOff>
      <xdr:row>90</xdr:row>
      <xdr:rowOff>37450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467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134476</xdr:rowOff>
    </xdr:from>
    <xdr:to>
      <xdr:col>55</xdr:col>
      <xdr:colOff>0</xdr:colOff>
      <xdr:row>97</xdr:row>
      <xdr:rowOff>38267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9639300" y="16593676"/>
          <a:ext cx="838200" cy="7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149431</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437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126554</xdr:rowOff>
    </xdr:from>
    <xdr:to>
      <xdr:col>55</xdr:col>
      <xdr:colOff>50800</xdr:colOff>
      <xdr:row>97</xdr:row>
      <xdr:rowOff>56704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58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134476</xdr:rowOff>
    </xdr:from>
    <xdr:to>
      <xdr:col>50</xdr:col>
      <xdr:colOff>114300</xdr:colOff>
      <xdr:row>97</xdr:row>
      <xdr:rowOff>121886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593676"/>
          <a:ext cx="889000" cy="158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133265</xdr:rowOff>
    </xdr:from>
    <xdr:to>
      <xdr:col>50</xdr:col>
      <xdr:colOff>165100</xdr:colOff>
      <xdr:row>97</xdr:row>
      <xdr:rowOff>63415</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59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54542</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685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121886</xdr:rowOff>
    </xdr:from>
    <xdr:to>
      <xdr:col>45</xdr:col>
      <xdr:colOff>177800</xdr:colOff>
      <xdr:row>97</xdr:row>
      <xdr:rowOff>128400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7861300" y="16752536"/>
          <a:ext cx="889000" cy="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137299</xdr:rowOff>
    </xdr:from>
    <xdr:to>
      <xdr:col>46</xdr:col>
      <xdr:colOff>38100</xdr:colOff>
      <xdr:row>97</xdr:row>
      <xdr:rowOff>67449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596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83976</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37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1414</xdr:rowOff>
    </xdr:from>
    <xdr:to>
      <xdr:col>41</xdr:col>
      <xdr:colOff>50800</xdr:colOff>
      <xdr:row>97</xdr:row>
      <xdr:rowOff>128400</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6972300" y="16460614"/>
          <a:ext cx="889000" cy="298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136024</xdr:rowOff>
    </xdr:from>
    <xdr:to>
      <xdr:col>41</xdr:col>
      <xdr:colOff>101600</xdr:colOff>
      <xdr:row>96</xdr:row>
      <xdr:rowOff>66174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82701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164991</xdr:rowOff>
    </xdr:from>
    <xdr:to>
      <xdr:col>36</xdr:col>
      <xdr:colOff>165100</xdr:colOff>
      <xdr:row>96</xdr:row>
      <xdr:rowOff>95141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5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86268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4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158917</xdr:rowOff>
    </xdr:from>
    <xdr:to>
      <xdr:col>55</xdr:col>
      <xdr:colOff>50800</xdr:colOff>
      <xdr:row>97</xdr:row>
      <xdr:rowOff>89067</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618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137344</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659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83676</xdr:rowOff>
    </xdr:from>
    <xdr:to>
      <xdr:col>50</xdr:col>
      <xdr:colOff>165100</xdr:colOff>
      <xdr:row>97</xdr:row>
      <xdr:rowOff>13826</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542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30353</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6318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71086</xdr:rowOff>
    </xdr:from>
    <xdr:to>
      <xdr:col>46</xdr:col>
      <xdr:colOff>38100</xdr:colOff>
      <xdr:row>98</xdr:row>
      <xdr:rowOff>1236</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70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163813</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794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77600</xdr:rowOff>
    </xdr:from>
    <xdr:to>
      <xdr:col>41</xdr:col>
      <xdr:colOff>101600</xdr:colOff>
      <xdr:row>98</xdr:row>
      <xdr:rowOff>7750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70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170327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6800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122064</xdr:rowOff>
    </xdr:from>
    <xdr:to>
      <xdr:col>36</xdr:col>
      <xdr:colOff>165100</xdr:colOff>
      <xdr:row>96</xdr:row>
      <xdr:rowOff>52214</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4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68741</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6185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85430</xdr:rowOff>
    </xdr:from>
    <xdr:to>
      <xdr:col>85</xdr:col>
      <xdr:colOff>126364</xdr:colOff>
      <xdr:row>38</xdr:row>
      <xdr:rowOff>139700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571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150527</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66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32107</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3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85430</xdr:rowOff>
    </xdr:from>
    <xdr:to>
      <xdr:col>86</xdr:col>
      <xdr:colOff>25400</xdr:colOff>
      <xdr:row>32</xdr:row>
      <xdr:rowOff>85430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571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67977</xdr:rowOff>
    </xdr:from>
    <xdr:ext cx="378565"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11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45100</xdr:rowOff>
    </xdr:from>
    <xdr:to>
      <xdr:col>85</xdr:col>
      <xdr:colOff>177800</xdr:colOff>
      <xdr:row>38</xdr:row>
      <xdr:rowOff>146700</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56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41717</xdr:rowOff>
    </xdr:from>
    <xdr:to>
      <xdr:col>81</xdr:col>
      <xdr:colOff>101600</xdr:colOff>
      <xdr:row>38</xdr:row>
      <xdr:rowOff>143317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55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159844</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332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39751</xdr:rowOff>
    </xdr:from>
    <xdr:to>
      <xdr:col>76</xdr:col>
      <xdr:colOff>165100</xdr:colOff>
      <xdr:row>38</xdr:row>
      <xdr:rowOff>141351</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55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157878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3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63480</xdr:rowOff>
    </xdr:from>
    <xdr:to>
      <xdr:col>72</xdr:col>
      <xdr:colOff>38100</xdr:colOff>
      <xdr:row>37</xdr:row>
      <xdr:rowOff>165080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10157</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107919</xdr:rowOff>
    </xdr:from>
    <xdr:to>
      <xdr:col>67</xdr:col>
      <xdr:colOff>101600</xdr:colOff>
      <xdr:row>38</xdr:row>
      <xdr:rowOff>38069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54596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226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23527</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53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41,087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公債費グラフ枠">
          <a:extLst>
            <a:ext uri="{FF2B5EF4-FFF2-40B4-BE49-F238E27FC236}">
              <a16:creationId xmlns:a16="http://schemas.microsoft.com/office/drawing/2014/main" id="{00000000-0008-0000-0600-00006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73025</xdr:rowOff>
    </xdr:from>
    <xdr:to>
      <xdr:col>85</xdr:col>
      <xdr:colOff>126364</xdr:colOff>
      <xdr:row>78</xdr:row>
      <xdr:rowOff>83198</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6317595" y="12074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87025</xdr:rowOff>
    </xdr:from>
    <xdr:ext cx="534377" cy="259045"/>
    <xdr:sp macro="" textlink="">
      <xdr:nvSpPr>
        <xdr:cNvPr id="623" name="公債費最小値テキスト">
          <a:extLst>
            <a:ext uri="{FF2B5EF4-FFF2-40B4-BE49-F238E27FC236}">
              <a16:creationId xmlns:a16="http://schemas.microsoft.com/office/drawing/2014/main" id="{00000000-0008-0000-0600-00006F020000}"/>
            </a:ext>
          </a:extLst>
        </xdr:cNvPr>
        <xdr:cNvSpPr txBox="1"/>
      </xdr:nvSpPr>
      <xdr:spPr>
        <a:xfrm>
          <a:off x="16370300" y="13460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83198</xdr:rowOff>
    </xdr:from>
    <xdr:to>
      <xdr:col>86</xdr:col>
      <xdr:colOff>25400</xdr:colOff>
      <xdr:row>78</xdr:row>
      <xdr:rowOff>83198</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6230600" y="13456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19702</xdr:rowOff>
    </xdr:from>
    <xdr:ext cx="599010" cy="259045"/>
    <xdr:sp macro="" textlink="">
      <xdr:nvSpPr>
        <xdr:cNvPr id="625" name="公債費最大値テキスト">
          <a:extLst>
            <a:ext uri="{FF2B5EF4-FFF2-40B4-BE49-F238E27FC236}">
              <a16:creationId xmlns:a16="http://schemas.microsoft.com/office/drawing/2014/main" id="{00000000-0008-0000-0600-000071020000}"/>
            </a:ext>
          </a:extLst>
        </xdr:cNvPr>
        <xdr:cNvSpPr txBox="1"/>
      </xdr:nvSpPr>
      <xdr:spPr>
        <a:xfrm>
          <a:off x="16370300" y="11849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73025</xdr:rowOff>
    </xdr:from>
    <xdr:to>
      <xdr:col>86</xdr:col>
      <xdr:colOff>25400</xdr:colOff>
      <xdr:row>70</xdr:row>
      <xdr:rowOff>73025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2074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96825</xdr:rowOff>
    </xdr:from>
    <xdr:to>
      <xdr:col>85</xdr:col>
      <xdr:colOff>127000</xdr:colOff>
      <xdr:row>77</xdr:row>
      <xdr:rowOff>116712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5481300" y="13298475"/>
          <a:ext cx="838200" cy="1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78884</xdr:rowOff>
    </xdr:from>
    <xdr:ext cx="534377" cy="259045"/>
    <xdr:sp macro="" textlink="">
      <xdr:nvSpPr>
        <xdr:cNvPr id="628" name="公債費平均値テキスト">
          <a:extLst>
            <a:ext uri="{FF2B5EF4-FFF2-40B4-BE49-F238E27FC236}">
              <a16:creationId xmlns:a16="http://schemas.microsoft.com/office/drawing/2014/main" id="{00000000-0008-0000-0600-000074020000}"/>
            </a:ext>
          </a:extLst>
        </xdr:cNvPr>
        <xdr:cNvSpPr txBox="1"/>
      </xdr:nvSpPr>
      <xdr:spPr>
        <a:xfrm>
          <a:off x="16370300" y="129376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56007</xdr:rowOff>
    </xdr:from>
    <xdr:to>
      <xdr:col>85</xdr:col>
      <xdr:colOff>177800</xdr:colOff>
      <xdr:row>76</xdr:row>
      <xdr:rowOff>157607</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62687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86385</xdr:rowOff>
    </xdr:from>
    <xdr:to>
      <xdr:col>81</xdr:col>
      <xdr:colOff>50800</xdr:colOff>
      <xdr:row>77</xdr:row>
      <xdr:rowOff>96825</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4592300" y="13288035"/>
          <a:ext cx="8890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48654</xdr:rowOff>
    </xdr:from>
    <xdr:to>
      <xdr:col>81</xdr:col>
      <xdr:colOff>101600</xdr:colOff>
      <xdr:row>76</xdr:row>
      <xdr:rowOff>150254</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5430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166781</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14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86246</xdr:rowOff>
    </xdr:from>
    <xdr:to>
      <xdr:col>76</xdr:col>
      <xdr:colOff>114300</xdr:colOff>
      <xdr:row>77</xdr:row>
      <xdr:rowOff>86385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3703300" y="13287896"/>
          <a:ext cx="889000" cy="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53087</xdr:rowOff>
    </xdr:from>
    <xdr:to>
      <xdr:col>76</xdr:col>
      <xdr:colOff>165100</xdr:colOff>
      <xdr:row>76</xdr:row>
      <xdr:rowOff>154687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4541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171213</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4325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86246</xdr:rowOff>
    </xdr:from>
    <xdr:to>
      <xdr:col>71</xdr:col>
      <xdr:colOff>177800</xdr:colOff>
      <xdr:row>77</xdr:row>
      <xdr:rowOff>89002</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2814300" y="13287896"/>
          <a:ext cx="889000" cy="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3747</xdr:rowOff>
    </xdr:from>
    <xdr:to>
      <xdr:col>72</xdr:col>
      <xdr:colOff>38100</xdr:colOff>
      <xdr:row>76</xdr:row>
      <xdr:rowOff>105347</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3652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121873</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166915</xdr:rowOff>
    </xdr:from>
    <xdr:to>
      <xdr:col>67</xdr:col>
      <xdr:colOff>101600</xdr:colOff>
      <xdr:row>76</xdr:row>
      <xdr:rowOff>97065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2763500" y="1302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113593</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280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65912</xdr:rowOff>
    </xdr:from>
    <xdr:to>
      <xdr:col>85</xdr:col>
      <xdr:colOff>177800</xdr:colOff>
      <xdr:row>77</xdr:row>
      <xdr:rowOff>167512</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6268700" y="1326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44339</xdr:rowOff>
    </xdr:from>
    <xdr:ext cx="534377" cy="259045"/>
    <xdr:sp macro="" textlink="">
      <xdr:nvSpPr>
        <xdr:cNvPr id="647" name="公債費該当値テキスト">
          <a:extLst>
            <a:ext uri="{FF2B5EF4-FFF2-40B4-BE49-F238E27FC236}">
              <a16:creationId xmlns:a16="http://schemas.microsoft.com/office/drawing/2014/main" id="{00000000-0008-0000-0600-000087020000}"/>
            </a:ext>
          </a:extLst>
        </xdr:cNvPr>
        <xdr:cNvSpPr txBox="1"/>
      </xdr:nvSpPr>
      <xdr:spPr>
        <a:xfrm>
          <a:off x="16370300" y="1324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46025</xdr:rowOff>
    </xdr:from>
    <xdr:to>
      <xdr:col>81</xdr:col>
      <xdr:colOff>101600</xdr:colOff>
      <xdr:row>77</xdr:row>
      <xdr:rowOff>147625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5430500" y="1324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138752</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14111" y="13340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35585</xdr:rowOff>
    </xdr:from>
    <xdr:to>
      <xdr:col>76</xdr:col>
      <xdr:colOff>165100</xdr:colOff>
      <xdr:row>77</xdr:row>
      <xdr:rowOff>137185</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4541500" y="13237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128312</xdr:rowOff>
    </xdr:from>
    <xdr:ext cx="534377"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325111" y="13329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35446</xdr:rowOff>
    </xdr:from>
    <xdr:to>
      <xdr:col>72</xdr:col>
      <xdr:colOff>38100</xdr:colOff>
      <xdr:row>77</xdr:row>
      <xdr:rowOff>137046</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3652500" y="1323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128173</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329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38202</xdr:rowOff>
    </xdr:from>
    <xdr:to>
      <xdr:col>67</xdr:col>
      <xdr:colOff>101600</xdr:colOff>
      <xdr:row>77</xdr:row>
      <xdr:rowOff>139802</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2763500" y="1323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130929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33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積立金グラフ枠">
          <a:extLst>
            <a:ext uri="{FF2B5EF4-FFF2-40B4-BE49-F238E27FC236}">
              <a16:creationId xmlns:a16="http://schemas.microsoft.com/office/drawing/2014/main" id="{00000000-0008-0000-0600-0000A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3583</xdr:rowOff>
    </xdr:from>
    <xdr:to>
      <xdr:col>85</xdr:col>
      <xdr:colOff>126364</xdr:colOff>
      <xdr:row>98</xdr:row>
      <xdr:rowOff>136930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6317595" y="15434083"/>
          <a:ext cx="1269" cy="1504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140757</xdr:rowOff>
    </xdr:from>
    <xdr:ext cx="378565" cy="259045"/>
    <xdr:sp macro="" textlink="">
      <xdr:nvSpPr>
        <xdr:cNvPr id="678" name="積立金最小値テキスト">
          <a:extLst>
            <a:ext uri="{FF2B5EF4-FFF2-40B4-BE49-F238E27FC236}">
              <a16:creationId xmlns:a16="http://schemas.microsoft.com/office/drawing/2014/main" id="{00000000-0008-0000-0600-0000A6020000}"/>
            </a:ext>
          </a:extLst>
        </xdr:cNvPr>
        <xdr:cNvSpPr txBox="1"/>
      </xdr:nvSpPr>
      <xdr:spPr>
        <a:xfrm>
          <a:off x="16370300" y="16942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136930</xdr:rowOff>
    </xdr:from>
    <xdr:to>
      <xdr:col>86</xdr:col>
      <xdr:colOff>25400</xdr:colOff>
      <xdr:row>98</xdr:row>
      <xdr:rowOff>136930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6230600" y="16939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121710</xdr:rowOff>
    </xdr:from>
    <xdr:ext cx="599010" cy="259045"/>
    <xdr:sp macro="" textlink="">
      <xdr:nvSpPr>
        <xdr:cNvPr id="680" name="積立金最大値テキスト">
          <a:extLst>
            <a:ext uri="{FF2B5EF4-FFF2-40B4-BE49-F238E27FC236}">
              <a16:creationId xmlns:a16="http://schemas.microsoft.com/office/drawing/2014/main" id="{00000000-0008-0000-0600-0000A8020000}"/>
            </a:ext>
          </a:extLst>
        </xdr:cNvPr>
        <xdr:cNvSpPr txBox="1"/>
      </xdr:nvSpPr>
      <xdr:spPr>
        <a:xfrm>
          <a:off x="16370300" y="15209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3583</xdr:rowOff>
    </xdr:from>
    <xdr:to>
      <xdr:col>86</xdr:col>
      <xdr:colOff>25400</xdr:colOff>
      <xdr:row>90</xdr:row>
      <xdr:rowOff>3583</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6230600" y="15434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110860</xdr:rowOff>
    </xdr:from>
    <xdr:to>
      <xdr:col>85</xdr:col>
      <xdr:colOff>127000</xdr:colOff>
      <xdr:row>97</xdr:row>
      <xdr:rowOff>158116</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5481300" y="16741510"/>
          <a:ext cx="838200" cy="4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62974</xdr:rowOff>
    </xdr:from>
    <xdr:ext cx="534377" cy="259045"/>
    <xdr:sp macro="" textlink="">
      <xdr:nvSpPr>
        <xdr:cNvPr id="683" name="積立金平均値テキスト">
          <a:extLst>
            <a:ext uri="{FF2B5EF4-FFF2-40B4-BE49-F238E27FC236}">
              <a16:creationId xmlns:a16="http://schemas.microsoft.com/office/drawing/2014/main" id="{00000000-0008-0000-0600-0000AB020000}"/>
            </a:ext>
          </a:extLst>
        </xdr:cNvPr>
        <xdr:cNvSpPr txBox="1"/>
      </xdr:nvSpPr>
      <xdr:spPr>
        <a:xfrm>
          <a:off x="16370300" y="16693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84547</xdr:rowOff>
    </xdr:from>
    <xdr:to>
      <xdr:col>85</xdr:col>
      <xdr:colOff>177800</xdr:colOff>
      <xdr:row>98</xdr:row>
      <xdr:rowOff>14697</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62687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30877</xdr:rowOff>
    </xdr:from>
    <xdr:to>
      <xdr:col>81</xdr:col>
      <xdr:colOff>50800</xdr:colOff>
      <xdr:row>97</xdr:row>
      <xdr:rowOff>158116</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4592300" y="16661527"/>
          <a:ext cx="889000" cy="12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69954</xdr:rowOff>
    </xdr:from>
    <xdr:to>
      <xdr:col>81</xdr:col>
      <xdr:colOff>101600</xdr:colOff>
      <xdr:row>98</xdr:row>
      <xdr:rowOff>104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5430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16631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14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30877</xdr:rowOff>
    </xdr:from>
    <xdr:to>
      <xdr:col>76</xdr:col>
      <xdr:colOff>114300</xdr:colOff>
      <xdr:row>98</xdr:row>
      <xdr:rowOff>67024</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3703300" y="16661527"/>
          <a:ext cx="889000" cy="20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52488</xdr:rowOff>
    </xdr:from>
    <xdr:to>
      <xdr:col>76</xdr:col>
      <xdr:colOff>165100</xdr:colOff>
      <xdr:row>97</xdr:row>
      <xdr:rowOff>154088</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4541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145215</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4325111" y="1677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40185</xdr:rowOff>
    </xdr:from>
    <xdr:to>
      <xdr:col>71</xdr:col>
      <xdr:colOff>177800</xdr:colOff>
      <xdr:row>98</xdr:row>
      <xdr:rowOff>67024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2814300" y="16842285"/>
          <a:ext cx="889000" cy="26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106886</xdr:rowOff>
    </xdr:from>
    <xdr:to>
      <xdr:col>72</xdr:col>
      <xdr:colOff>38100</xdr:colOff>
      <xdr:row>98</xdr:row>
      <xdr:rowOff>37036</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3652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53563</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436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135150</xdr:rowOff>
    </xdr:from>
    <xdr:to>
      <xdr:col>67</xdr:col>
      <xdr:colOff>101600</xdr:colOff>
      <xdr:row>98</xdr:row>
      <xdr:rowOff>65300</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2763500" y="16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81827</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2547111" y="16541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60060</xdr:rowOff>
    </xdr:from>
    <xdr:to>
      <xdr:col>85</xdr:col>
      <xdr:colOff>177800</xdr:colOff>
      <xdr:row>97</xdr:row>
      <xdr:rowOff>161660</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6268700" y="1669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82937</xdr:rowOff>
    </xdr:from>
    <xdr:ext cx="534377" cy="259045"/>
    <xdr:sp macro="" textlink="">
      <xdr:nvSpPr>
        <xdr:cNvPr id="702" name="積立金該当値テキスト">
          <a:extLst>
            <a:ext uri="{FF2B5EF4-FFF2-40B4-BE49-F238E27FC236}">
              <a16:creationId xmlns:a16="http://schemas.microsoft.com/office/drawing/2014/main" id="{00000000-0008-0000-0600-0000BE020000}"/>
            </a:ext>
          </a:extLst>
        </xdr:cNvPr>
        <xdr:cNvSpPr txBox="1"/>
      </xdr:nvSpPr>
      <xdr:spPr>
        <a:xfrm>
          <a:off x="16370300" y="16542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107316</xdr:rowOff>
    </xdr:from>
    <xdr:to>
      <xdr:col>81</xdr:col>
      <xdr:colOff>101600</xdr:colOff>
      <xdr:row>98</xdr:row>
      <xdr:rowOff>37466</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5430500" y="16737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28593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14111" y="1683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151527</xdr:rowOff>
    </xdr:from>
    <xdr:to>
      <xdr:col>76</xdr:col>
      <xdr:colOff>165100</xdr:colOff>
      <xdr:row>97</xdr:row>
      <xdr:rowOff>81677</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4541500" y="1661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98204</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4325111" y="1638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16224</xdr:rowOff>
    </xdr:from>
    <xdr:to>
      <xdr:col>72</xdr:col>
      <xdr:colOff>38100</xdr:colOff>
      <xdr:row>98</xdr:row>
      <xdr:rowOff>117824</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3652500" y="1681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108951</xdr:rowOff>
    </xdr:from>
    <xdr:ext cx="469744"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68428" y="1691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160835</xdr:rowOff>
    </xdr:from>
    <xdr:to>
      <xdr:col>67</xdr:col>
      <xdr:colOff>101600</xdr:colOff>
      <xdr:row>98</xdr:row>
      <xdr:rowOff>90985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2763500" y="1679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82112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884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102743</xdr:rowOff>
    </xdr:from>
    <xdr:to>
      <xdr:col>116</xdr:col>
      <xdr:colOff>62864</xdr:colOff>
      <xdr:row>39</xdr:row>
      <xdr:rowOff>44450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2159595" y="5246243"/>
          <a:ext cx="1269" cy="1484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5" name="投資及び出資金最小値テキスト">
          <a:extLst>
            <a:ext uri="{FF2B5EF4-FFF2-40B4-BE49-F238E27FC236}">
              <a16:creationId xmlns:a16="http://schemas.microsoft.com/office/drawing/2014/main" id="{00000000-0008-0000-0600-0000DF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49420</xdr:rowOff>
    </xdr:from>
    <xdr:ext cx="534377" cy="259045"/>
    <xdr:sp macro="" textlink="">
      <xdr:nvSpPr>
        <xdr:cNvPr id="737" name="投資及び出資金最大値テキスト">
          <a:extLst>
            <a:ext uri="{FF2B5EF4-FFF2-40B4-BE49-F238E27FC236}">
              <a16:creationId xmlns:a16="http://schemas.microsoft.com/office/drawing/2014/main" id="{00000000-0008-0000-0600-0000E1020000}"/>
            </a:ext>
          </a:extLst>
        </xdr:cNvPr>
        <xdr:cNvSpPr txBox="1"/>
      </xdr:nvSpPr>
      <xdr:spPr>
        <a:xfrm>
          <a:off x="22212300" y="502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102743</xdr:rowOff>
    </xdr:from>
    <xdr:to>
      <xdr:col>116</xdr:col>
      <xdr:colOff>152400</xdr:colOff>
      <xdr:row>30</xdr:row>
      <xdr:rowOff>102743</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5246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162814</xdr:rowOff>
    </xdr:from>
    <xdr:to>
      <xdr:col>116</xdr:col>
      <xdr:colOff>63500</xdr:colOff>
      <xdr:row>38</xdr:row>
      <xdr:rowOff>165354</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1323300" y="6677914"/>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29100</xdr:rowOff>
    </xdr:from>
    <xdr:ext cx="469744" cy="259045"/>
    <xdr:sp macro="" textlink="">
      <xdr:nvSpPr>
        <xdr:cNvPr id="740" name="投資及び出資金平均値テキスト">
          <a:extLst>
            <a:ext uri="{FF2B5EF4-FFF2-40B4-BE49-F238E27FC236}">
              <a16:creationId xmlns:a16="http://schemas.microsoft.com/office/drawing/2014/main" id="{00000000-0008-0000-0600-0000E4020000}"/>
            </a:ext>
          </a:extLst>
        </xdr:cNvPr>
        <xdr:cNvSpPr txBox="1"/>
      </xdr:nvSpPr>
      <xdr:spPr>
        <a:xfrm>
          <a:off x="22212300" y="63727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6223</xdr:rowOff>
    </xdr:from>
    <xdr:to>
      <xdr:col>116</xdr:col>
      <xdr:colOff>114300</xdr:colOff>
      <xdr:row>38</xdr:row>
      <xdr:rowOff>107823</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21107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162814</xdr:rowOff>
    </xdr:from>
    <xdr:to>
      <xdr:col>111</xdr:col>
      <xdr:colOff>177800</xdr:colOff>
      <xdr:row>38</xdr:row>
      <xdr:rowOff>168529</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0434300" y="6677914"/>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4699</xdr:rowOff>
    </xdr:from>
    <xdr:to>
      <xdr:col>112</xdr:col>
      <xdr:colOff>38100</xdr:colOff>
      <xdr:row>38</xdr:row>
      <xdr:rowOff>106299</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1272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122826</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088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168529</xdr:rowOff>
    </xdr:from>
    <xdr:to>
      <xdr:col>107</xdr:col>
      <xdr:colOff>50800</xdr:colOff>
      <xdr:row>39</xdr:row>
      <xdr:rowOff>32639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flipV="1">
          <a:off x="19545300" y="6683629"/>
          <a:ext cx="88900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162560</xdr:rowOff>
    </xdr:from>
    <xdr:to>
      <xdr:col>107</xdr:col>
      <xdr:colOff>101600</xdr:colOff>
      <xdr:row>38</xdr:row>
      <xdr:rowOff>92710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0383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109237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199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32639</xdr:rowOff>
    </xdr:from>
    <xdr:to>
      <xdr:col>102</xdr:col>
      <xdr:colOff>114300</xdr:colOff>
      <xdr:row>39</xdr:row>
      <xdr:rowOff>44450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18656300" y="6719189"/>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41910</xdr:rowOff>
    </xdr:from>
    <xdr:to>
      <xdr:col>102</xdr:col>
      <xdr:colOff>165100</xdr:colOff>
      <xdr:row>36</xdr:row>
      <xdr:rowOff>143510</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19494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160037</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19310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163449</xdr:rowOff>
    </xdr:from>
    <xdr:to>
      <xdr:col>98</xdr:col>
      <xdr:colOff>38100</xdr:colOff>
      <xdr:row>37</xdr:row>
      <xdr:rowOff>93599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8605500" y="6335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110126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21428" y="6110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114554</xdr:rowOff>
    </xdr:from>
    <xdr:to>
      <xdr:col>116</xdr:col>
      <xdr:colOff>114300</xdr:colOff>
      <xdr:row>39</xdr:row>
      <xdr:rowOff>44704</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22110700" y="662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29481</xdr:rowOff>
    </xdr:from>
    <xdr:ext cx="378565" cy="259045"/>
    <xdr:sp macro="" textlink="">
      <xdr:nvSpPr>
        <xdr:cNvPr id="759" name="投資及び出資金該当値テキスト">
          <a:extLst>
            <a:ext uri="{FF2B5EF4-FFF2-40B4-BE49-F238E27FC236}">
              <a16:creationId xmlns:a16="http://schemas.microsoft.com/office/drawing/2014/main" id="{00000000-0008-0000-0600-0000F7020000}"/>
            </a:ext>
          </a:extLst>
        </xdr:cNvPr>
        <xdr:cNvSpPr txBox="1"/>
      </xdr:nvSpPr>
      <xdr:spPr>
        <a:xfrm>
          <a:off x="22212300" y="6544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112014</xdr:rowOff>
    </xdr:from>
    <xdr:to>
      <xdr:col>112</xdr:col>
      <xdr:colOff>38100</xdr:colOff>
      <xdr:row>39</xdr:row>
      <xdr:rowOff>42164</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1272500" y="6627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33291</xdr:rowOff>
    </xdr:from>
    <xdr:ext cx="378565"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4017" y="67198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117729</xdr:rowOff>
    </xdr:from>
    <xdr:to>
      <xdr:col>107</xdr:col>
      <xdr:colOff>101600</xdr:colOff>
      <xdr:row>39</xdr:row>
      <xdr:rowOff>47879</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0383500" y="663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39006</xdr:rowOff>
    </xdr:from>
    <xdr:ext cx="378565"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5017" y="67255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153289</xdr:rowOff>
    </xdr:from>
    <xdr:to>
      <xdr:col>102</xdr:col>
      <xdr:colOff>165100</xdr:colOff>
      <xdr:row>39</xdr:row>
      <xdr:rowOff>83439</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19494500" y="666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74566</xdr:rowOff>
    </xdr:from>
    <xdr:ext cx="313932"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88333" y="67611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49</xdr:row>
      <xdr:rowOff>123317</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8524367"/>
          <a:ext cx="1269" cy="16356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69994</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299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49</xdr:row>
      <xdr:rowOff>123317</xdr:rowOff>
    </xdr:from>
    <xdr:to>
      <xdr:col>116</xdr:col>
      <xdr:colOff>152400</xdr:colOff>
      <xdr:row>49</xdr:row>
      <xdr:rowOff>123317</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8524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30696</xdr:rowOff>
    </xdr:from>
    <xdr:to>
      <xdr:col>116</xdr:col>
      <xdr:colOff>63500</xdr:colOff>
      <xdr:row>59</xdr:row>
      <xdr:rowOff>30734</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1323300" y="10146246"/>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106177</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87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83300</xdr:rowOff>
    </xdr:from>
    <xdr:to>
      <xdr:col>116</xdr:col>
      <xdr:colOff>114300</xdr:colOff>
      <xdr:row>59</xdr:row>
      <xdr:rowOff>13450</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1002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30734</xdr:rowOff>
    </xdr:from>
    <xdr:to>
      <xdr:col>111</xdr:col>
      <xdr:colOff>177800</xdr:colOff>
      <xdr:row>59</xdr:row>
      <xdr:rowOff>30734</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14628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86081</xdr:rowOff>
    </xdr:from>
    <xdr:to>
      <xdr:col>112</xdr:col>
      <xdr:colOff>38100</xdr:colOff>
      <xdr:row>59</xdr:row>
      <xdr:rowOff>16231</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1003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32758</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80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30429</xdr:rowOff>
    </xdr:from>
    <xdr:to>
      <xdr:col>107</xdr:col>
      <xdr:colOff>50800</xdr:colOff>
      <xdr:row>59</xdr:row>
      <xdr:rowOff>30734</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145979"/>
          <a:ext cx="889000" cy="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78766</xdr:rowOff>
    </xdr:from>
    <xdr:to>
      <xdr:col>107</xdr:col>
      <xdr:colOff>101600</xdr:colOff>
      <xdr:row>59</xdr:row>
      <xdr:rowOff>8916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1002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25443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798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30429</xdr:rowOff>
    </xdr:from>
    <xdr:to>
      <xdr:col>102</xdr:col>
      <xdr:colOff>114300</xdr:colOff>
      <xdr:row>59</xdr:row>
      <xdr:rowOff>30620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14597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142392</xdr:rowOff>
    </xdr:from>
    <xdr:to>
      <xdr:col>102</xdr:col>
      <xdr:colOff>165100</xdr:colOff>
      <xdr:row>58</xdr:row>
      <xdr:rowOff>72542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9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89069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69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146126</xdr:rowOff>
    </xdr:from>
    <xdr:to>
      <xdr:col>98</xdr:col>
      <xdr:colOff>38100</xdr:colOff>
      <xdr:row>58</xdr:row>
      <xdr:rowOff>76276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18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92803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94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151346</xdr:rowOff>
    </xdr:from>
    <xdr:to>
      <xdr:col>116</xdr:col>
      <xdr:colOff>114300</xdr:colOff>
      <xdr:row>59</xdr:row>
      <xdr:rowOff>81496</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95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66273</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1001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151384</xdr:rowOff>
    </xdr:from>
    <xdr:to>
      <xdr:col>112</xdr:col>
      <xdr:colOff>38100</xdr:colOff>
      <xdr:row>59</xdr:row>
      <xdr:rowOff>81534</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72661</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8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151384</xdr:rowOff>
    </xdr:from>
    <xdr:to>
      <xdr:col>107</xdr:col>
      <xdr:colOff>101600</xdr:colOff>
      <xdr:row>59</xdr:row>
      <xdr:rowOff>81534</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9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72661</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8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151079</xdr:rowOff>
    </xdr:from>
    <xdr:to>
      <xdr:col>102</xdr:col>
      <xdr:colOff>165100</xdr:colOff>
      <xdr:row>59</xdr:row>
      <xdr:rowOff>81229</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95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72356</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879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151270</xdr:rowOff>
    </xdr:from>
    <xdr:to>
      <xdr:col>98</xdr:col>
      <xdr:colOff>38100</xdr:colOff>
      <xdr:row>59</xdr:row>
      <xdr:rowOff>81420</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72547</xdr:rowOff>
    </xdr:from>
    <xdr:ext cx="378565"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67017" y="101880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145741</xdr:rowOff>
    </xdr:from>
    <xdr:to>
      <xdr:col>116</xdr:col>
      <xdr:colOff>62864</xdr:colOff>
      <xdr:row>79</xdr:row>
      <xdr:rowOff>124482</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22159595" y="12147241"/>
          <a:ext cx="1269" cy="15217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128309</xdr:rowOff>
    </xdr:from>
    <xdr:ext cx="534377" cy="259045"/>
    <xdr:sp macro="" textlink="">
      <xdr:nvSpPr>
        <xdr:cNvPr id="852" name="繰出金最小値テキスト">
          <a:extLst>
            <a:ext uri="{FF2B5EF4-FFF2-40B4-BE49-F238E27FC236}">
              <a16:creationId xmlns:a16="http://schemas.microsoft.com/office/drawing/2014/main" id="{00000000-0008-0000-0600-000054030000}"/>
            </a:ext>
          </a:extLst>
        </xdr:cNvPr>
        <xdr:cNvSpPr txBox="1"/>
      </xdr:nvSpPr>
      <xdr:spPr>
        <a:xfrm>
          <a:off x="22212300" y="13672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124482</xdr:rowOff>
    </xdr:from>
    <xdr:to>
      <xdr:col>116</xdr:col>
      <xdr:colOff>152400</xdr:colOff>
      <xdr:row>79</xdr:row>
      <xdr:rowOff>124482</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3669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92418</xdr:rowOff>
    </xdr:from>
    <xdr:ext cx="534377" cy="259045"/>
    <xdr:sp macro="" textlink="">
      <xdr:nvSpPr>
        <xdr:cNvPr id="854" name="繰出金最大値テキスト">
          <a:extLst>
            <a:ext uri="{FF2B5EF4-FFF2-40B4-BE49-F238E27FC236}">
              <a16:creationId xmlns:a16="http://schemas.microsoft.com/office/drawing/2014/main" id="{00000000-0008-0000-0600-000056030000}"/>
            </a:ext>
          </a:extLst>
        </xdr:cNvPr>
        <xdr:cNvSpPr txBox="1"/>
      </xdr:nvSpPr>
      <xdr:spPr>
        <a:xfrm>
          <a:off x="22212300" y="11922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145741</xdr:rowOff>
    </xdr:from>
    <xdr:to>
      <xdr:col>116</xdr:col>
      <xdr:colOff>152400</xdr:colOff>
      <xdr:row>70</xdr:row>
      <xdr:rowOff>145741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2147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78631</xdr:rowOff>
    </xdr:from>
    <xdr:to>
      <xdr:col>116</xdr:col>
      <xdr:colOff>63500</xdr:colOff>
      <xdr:row>77</xdr:row>
      <xdr:rowOff>27752</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1323300" y="13108831"/>
          <a:ext cx="838200" cy="120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146100</xdr:rowOff>
    </xdr:from>
    <xdr:ext cx="534377" cy="259045"/>
    <xdr:sp macro="" textlink="">
      <xdr:nvSpPr>
        <xdr:cNvPr id="857" name="繰出金平均値テキスト">
          <a:extLst>
            <a:ext uri="{FF2B5EF4-FFF2-40B4-BE49-F238E27FC236}">
              <a16:creationId xmlns:a16="http://schemas.microsoft.com/office/drawing/2014/main" id="{00000000-0008-0000-0600-000059030000}"/>
            </a:ext>
          </a:extLst>
        </xdr:cNvPr>
        <xdr:cNvSpPr txBox="1"/>
      </xdr:nvSpPr>
      <xdr:spPr>
        <a:xfrm>
          <a:off x="22212300" y="128334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123223</xdr:rowOff>
    </xdr:from>
    <xdr:to>
      <xdr:col>116</xdr:col>
      <xdr:colOff>114300</xdr:colOff>
      <xdr:row>76</xdr:row>
      <xdr:rowOff>53373</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2110700" y="12981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27752</xdr:rowOff>
    </xdr:from>
    <xdr:to>
      <xdr:col>111</xdr:col>
      <xdr:colOff>177800</xdr:colOff>
      <xdr:row>77</xdr:row>
      <xdr:rowOff>87807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0434300" y="13229402"/>
          <a:ext cx="889000" cy="6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19927</xdr:rowOff>
    </xdr:from>
    <xdr:to>
      <xdr:col>112</xdr:col>
      <xdr:colOff>38100</xdr:colOff>
      <xdr:row>76</xdr:row>
      <xdr:rowOff>121527</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1272500" y="1305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138055</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2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87807</xdr:rowOff>
    </xdr:from>
    <xdr:to>
      <xdr:col>107</xdr:col>
      <xdr:colOff>50800</xdr:colOff>
      <xdr:row>77</xdr:row>
      <xdr:rowOff>163051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9545300" y="13289457"/>
          <a:ext cx="889000" cy="7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48699</xdr:rowOff>
    </xdr:from>
    <xdr:to>
      <xdr:col>107</xdr:col>
      <xdr:colOff>101600</xdr:colOff>
      <xdr:row>76</xdr:row>
      <xdr:rowOff>150299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0383500" y="1307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166826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0167111" y="12854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154853</xdr:rowOff>
    </xdr:from>
    <xdr:to>
      <xdr:col>102</xdr:col>
      <xdr:colOff>114300</xdr:colOff>
      <xdr:row>77</xdr:row>
      <xdr:rowOff>163051</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8656300" y="12842153"/>
          <a:ext cx="889000" cy="52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79136</xdr:rowOff>
    </xdr:from>
    <xdr:to>
      <xdr:col>102</xdr:col>
      <xdr:colOff>165100</xdr:colOff>
      <xdr:row>77</xdr:row>
      <xdr:rowOff>9286</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9494500" y="13109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25812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884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63101</xdr:rowOff>
    </xdr:from>
    <xdr:to>
      <xdr:col>98</xdr:col>
      <xdr:colOff>38100</xdr:colOff>
      <xdr:row>75</xdr:row>
      <xdr:rowOff>164700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8605500" y="1292185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155829</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1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27831</xdr:rowOff>
    </xdr:from>
    <xdr:to>
      <xdr:col>116</xdr:col>
      <xdr:colOff>114300</xdr:colOff>
      <xdr:row>76</xdr:row>
      <xdr:rowOff>129431</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2110700" y="1305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6258</xdr:rowOff>
    </xdr:from>
    <xdr:ext cx="534377" cy="259045"/>
    <xdr:sp macro="" textlink="">
      <xdr:nvSpPr>
        <xdr:cNvPr id="876" name="繰出金該当値テキスト">
          <a:extLst>
            <a:ext uri="{FF2B5EF4-FFF2-40B4-BE49-F238E27FC236}">
              <a16:creationId xmlns:a16="http://schemas.microsoft.com/office/drawing/2014/main" id="{00000000-0008-0000-0600-00006C030000}"/>
            </a:ext>
          </a:extLst>
        </xdr:cNvPr>
        <xdr:cNvSpPr txBox="1"/>
      </xdr:nvSpPr>
      <xdr:spPr>
        <a:xfrm>
          <a:off x="22212300" y="1303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148402</xdr:rowOff>
    </xdr:from>
    <xdr:to>
      <xdr:col>112</xdr:col>
      <xdr:colOff>38100</xdr:colOff>
      <xdr:row>77</xdr:row>
      <xdr:rowOff>78552</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1272500" y="1317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69679</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056111" y="1327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37007</xdr:rowOff>
    </xdr:from>
    <xdr:to>
      <xdr:col>107</xdr:col>
      <xdr:colOff>101600</xdr:colOff>
      <xdr:row>77</xdr:row>
      <xdr:rowOff>138607</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0383500" y="1323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129734</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0167111" y="13331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112251</xdr:rowOff>
    </xdr:from>
    <xdr:to>
      <xdr:col>102</xdr:col>
      <xdr:colOff>165100</xdr:colOff>
      <xdr:row>78</xdr:row>
      <xdr:rowOff>42401</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9494500" y="13313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78</xdr:row>
      <xdr:rowOff>33528</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9278111" y="1340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104053</xdr:rowOff>
    </xdr:from>
    <xdr:to>
      <xdr:col>98</xdr:col>
      <xdr:colOff>38100</xdr:colOff>
      <xdr:row>75</xdr:row>
      <xdr:rowOff>34203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8605500" y="1279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50730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389111" y="1256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9" name="前年度繰上充用金グラフ枠">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1" name="前年度繰上充用金最小値テキスト">
          <a:extLst>
            <a:ext uri="{FF2B5EF4-FFF2-40B4-BE49-F238E27FC236}">
              <a16:creationId xmlns:a16="http://schemas.microsoft.com/office/drawing/2014/main" id="{00000000-0008-0000-0600-000085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3" name="前年度繰上充用金最大値テキスト">
          <a:extLst>
            <a:ext uri="{FF2B5EF4-FFF2-40B4-BE49-F238E27FC236}">
              <a16:creationId xmlns:a16="http://schemas.microsoft.com/office/drawing/2014/main" id="{00000000-0008-0000-0600-000087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6" name="前年度繰上充用金平均値テキスト">
          <a:extLst>
            <a:ext uri="{FF2B5EF4-FFF2-40B4-BE49-F238E27FC236}">
              <a16:creationId xmlns:a16="http://schemas.microsoft.com/office/drawing/2014/main" id="{00000000-0008-0000-0600-00008A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5" name="前年度繰上充用金該当値テキスト">
          <a:extLst>
            <a:ext uri="{FF2B5EF4-FFF2-40B4-BE49-F238E27FC236}">
              <a16:creationId xmlns:a16="http://schemas.microsoft.com/office/drawing/2014/main" id="{00000000-0008-0000-0600-00009D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5" name="正方形/長方形 934">
          <a:extLst>
            <a:ext uri="{FF2B5EF4-FFF2-40B4-BE49-F238E27FC236}">
              <a16:creationId xmlns:a16="http://schemas.microsoft.com/office/drawing/2014/main" id="{00000000-0008-0000-0600-0000A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・歳出総額は、住民一人当たり</a:t>
          </a:r>
          <a:r>
            <a:rPr kumimoji="1" lang="en-US" altLang="ja-JP" sz="1300">
              <a:latin typeface="ＭＳ Ｐゴシック" panose="020B0600070205080204" pitchFamily="50" charset="-128"/>
              <a:ea typeface="ＭＳ Ｐゴシック" panose="020B0600070205080204" pitchFamily="50" charset="-128"/>
            </a:rPr>
            <a:t>383,137</a:t>
          </a:r>
          <a:r>
            <a:rPr kumimoji="1" lang="ja-JP" altLang="en-US" sz="1300">
              <a:latin typeface="ＭＳ Ｐゴシック" panose="020B0600070205080204" pitchFamily="50" charset="-128"/>
              <a:ea typeface="ＭＳ Ｐゴシック" panose="020B0600070205080204" pitchFamily="50" charset="-128"/>
            </a:rPr>
            <a:t>円となっている。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・人件費は類似団体平均を上回っている。地域手当の率の相違による影響があると考えられるが、今後も</a:t>
          </a:r>
          <a:r>
            <a:rPr kumimoji="1" lang="en-US" altLang="ja-JP" sz="1300">
              <a:latin typeface="ＭＳ Ｐゴシック" panose="020B0600070205080204" pitchFamily="50" charset="-128"/>
              <a:ea typeface="ＭＳ Ｐゴシック" panose="020B0600070205080204" pitchFamily="50" charset="-128"/>
            </a:rPr>
            <a:t>DX</a:t>
          </a:r>
          <a:r>
            <a:rPr kumimoji="1" lang="ja-JP" altLang="en-US" sz="1300">
              <a:latin typeface="ＭＳ Ｐゴシック" panose="020B0600070205080204" pitchFamily="50" charset="-128"/>
              <a:ea typeface="ＭＳ Ｐゴシック" panose="020B0600070205080204" pitchFamily="50" charset="-128"/>
            </a:rPr>
            <a:t>の推進による業務の効率化などにより人件費の抑制を図っていく。</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・扶助費は近年類似団体平均を下回っている。</a:t>
          </a:r>
          <a:r>
            <a:rPr kumimoji="1" lang="en-US" altLang="ja-JP" sz="1300">
              <a:latin typeface="ＭＳ Ｐゴシック" panose="020B0600070205080204" pitchFamily="50" charset="-128"/>
              <a:ea typeface="ＭＳ Ｐゴシック" panose="020B0600070205080204" pitchFamily="50" charset="-128"/>
            </a:rPr>
            <a:t>3 </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5 </a:t>
          </a:r>
          <a:r>
            <a:rPr kumimoji="1" lang="ja-JP" altLang="en-US" sz="1300">
              <a:latin typeface="ＭＳ Ｐゴシック" panose="020B0600070205080204" pitchFamily="50" charset="-128"/>
              <a:ea typeface="ＭＳ Ｐゴシック" panose="020B0600070205080204" pitchFamily="50" charset="-128"/>
            </a:rPr>
            <a:t>年度にかけて、新型コロナウイルス感染症や物価高騰の影響に伴う給付金により臨時的に大幅に増加している。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・普通建設事業費は類似団体平均を下回っている。</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4</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年度及び</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5 </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年度は早川中央土地区画整理事業や光綾公園の再整備などにより、</a:t>
          </a:r>
          <a:r>
            <a:rPr lang="en-US" altLang="ja-JP"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3</a:t>
          </a:r>
          <a:r>
            <a:rPr lang="ja-JP" altLang="en-US" sz="1300" b="0" i="0" u="none" strike="noStrike" baseline="0">
              <a:solidFill>
                <a:schemeClr val="dk1"/>
              </a:solidFill>
              <a:latin typeface="ＭＳ Ｐゴシック" panose="020B0600070205080204" pitchFamily="50" charset="-128"/>
              <a:ea typeface="ＭＳ Ｐゴシック" panose="020B0600070205080204" pitchFamily="50" charset="-128"/>
              <a:cs typeface="+mn-cs"/>
            </a:rPr>
            <a:t>年度と比較し増となっている。</a:t>
          </a:r>
          <a:endParaRPr kumimoji="1" lang="ja-JP" altLang="en-US"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・公債費は類似団体平均を下回っている。今後は公共施設再編に伴い起債額の増加が見込まれるため、借入と償還のバランスを考えた財政運営に努めていく。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39573</xdr:rowOff>
    </xdr:from>
    <xdr:to>
      <xdr:col>24</xdr:col>
      <xdr:colOff>62865</xdr:colOff>
      <xdr:row>38</xdr:row>
      <xdr:rowOff>1168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4523"/>
          <a:ext cx="1270" cy="1161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4995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0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1168</xdr:rowOff>
    </xdr:from>
    <xdr:to>
      <xdr:col>24</xdr:col>
      <xdr:colOff>152400</xdr:colOff>
      <xdr:row>38</xdr:row>
      <xdr:rowOff>1168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16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157700</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9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39573</xdr:rowOff>
    </xdr:from>
    <xdr:to>
      <xdr:col>24</xdr:col>
      <xdr:colOff>152400</xdr:colOff>
      <xdr:row>31</xdr:row>
      <xdr:rowOff>39573</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5283</xdr:rowOff>
    </xdr:from>
    <xdr:to>
      <xdr:col>24</xdr:col>
      <xdr:colOff>63500</xdr:colOff>
      <xdr:row>36</xdr:row>
      <xdr:rowOff>9398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177483"/>
          <a:ext cx="8382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26738</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56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3861</xdr:rowOff>
    </xdr:from>
    <xdr:to>
      <xdr:col>24</xdr:col>
      <xdr:colOff>114300</xdr:colOff>
      <xdr:row>35</xdr:row>
      <xdr:rowOff>105461</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147015</xdr:rowOff>
    </xdr:from>
    <xdr:to>
      <xdr:col>19</xdr:col>
      <xdr:colOff>177800</xdr:colOff>
      <xdr:row>36</xdr:row>
      <xdr:rowOff>5283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6147765"/>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29007</xdr:rowOff>
    </xdr:from>
    <xdr:to>
      <xdr:col>20</xdr:col>
      <xdr:colOff>38100</xdr:colOff>
      <xdr:row>35</xdr:row>
      <xdr:rowOff>130607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147134</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0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147015</xdr:rowOff>
    </xdr:from>
    <xdr:to>
      <xdr:col>15</xdr:col>
      <xdr:colOff>50800</xdr:colOff>
      <xdr:row>36</xdr:row>
      <xdr:rowOff>42774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147765"/>
          <a:ext cx="889000" cy="67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16205</xdr:rowOff>
    </xdr:from>
    <xdr:to>
      <xdr:col>15</xdr:col>
      <xdr:colOff>101600</xdr:colOff>
      <xdr:row>35</xdr:row>
      <xdr:rowOff>117805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134332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792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168046</xdr:rowOff>
    </xdr:from>
    <xdr:to>
      <xdr:col>10</xdr:col>
      <xdr:colOff>114300</xdr:colOff>
      <xdr:row>36</xdr:row>
      <xdr:rowOff>42774</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168796"/>
          <a:ext cx="889000" cy="4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75641</xdr:rowOff>
    </xdr:from>
    <xdr:to>
      <xdr:col>10</xdr:col>
      <xdr:colOff>165100</xdr:colOff>
      <xdr:row>36</xdr:row>
      <xdr:rowOff>5791</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22318</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169367</xdr:rowOff>
    </xdr:from>
    <xdr:to>
      <xdr:col>6</xdr:col>
      <xdr:colOff>38100</xdr:colOff>
      <xdr:row>35</xdr:row>
      <xdr:rowOff>99517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98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116044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130048</xdr:rowOff>
    </xdr:from>
    <xdr:to>
      <xdr:col>24</xdr:col>
      <xdr:colOff>114300</xdr:colOff>
      <xdr:row>36</xdr:row>
      <xdr:rowOff>60198</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3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108475</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09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125933</xdr:rowOff>
    </xdr:from>
    <xdr:to>
      <xdr:col>20</xdr:col>
      <xdr:colOff>38100</xdr:colOff>
      <xdr:row>36</xdr:row>
      <xdr:rowOff>56083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12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47210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219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96215</xdr:rowOff>
    </xdr:from>
    <xdr:to>
      <xdr:col>15</xdr:col>
      <xdr:colOff>101600</xdr:colOff>
      <xdr:row>36</xdr:row>
      <xdr:rowOff>26365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17492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89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163424</xdr:rowOff>
    </xdr:from>
    <xdr:to>
      <xdr:col>10</xdr:col>
      <xdr:colOff>165100</xdr:colOff>
      <xdr:row>36</xdr:row>
      <xdr:rowOff>93574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16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84701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256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117246</xdr:rowOff>
    </xdr:from>
    <xdr:to>
      <xdr:col>6</xdr:col>
      <xdr:colOff>38100</xdr:colOff>
      <xdr:row>36</xdr:row>
      <xdr:rowOff>47396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117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38523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210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6014</xdr:rowOff>
    </xdr:from>
    <xdr:to>
      <xdr:col>24</xdr:col>
      <xdr:colOff>62865</xdr:colOff>
      <xdr:row>57</xdr:row>
      <xdr:rowOff>133299</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578514"/>
          <a:ext cx="1270" cy="1327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137126</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0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133299</xdr:rowOff>
    </xdr:from>
    <xdr:to>
      <xdr:col>24</xdr:col>
      <xdr:colOff>152400</xdr:colOff>
      <xdr:row>57</xdr:row>
      <xdr:rowOff>133299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05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124141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353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207,544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6014</xdr:rowOff>
    </xdr:from>
    <xdr:to>
      <xdr:col>24</xdr:col>
      <xdr:colOff>152400</xdr:colOff>
      <xdr:row>50</xdr:row>
      <xdr:rowOff>6014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578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120604</xdr:rowOff>
    </xdr:from>
    <xdr:to>
      <xdr:col>24</xdr:col>
      <xdr:colOff>63500</xdr:colOff>
      <xdr:row>56</xdr:row>
      <xdr:rowOff>128171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21804"/>
          <a:ext cx="838200" cy="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47145</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8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24268</xdr:rowOff>
    </xdr:from>
    <xdr:to>
      <xdr:col>24</xdr:col>
      <xdr:colOff>114300</xdr:colOff>
      <xdr:row>56</xdr:row>
      <xdr:rowOff>125868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62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61023</xdr:rowOff>
    </xdr:from>
    <xdr:to>
      <xdr:col>19</xdr:col>
      <xdr:colOff>177800</xdr:colOff>
      <xdr:row>56</xdr:row>
      <xdr:rowOff>128171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662223"/>
          <a:ext cx="889000" cy="67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170640</xdr:rowOff>
    </xdr:from>
    <xdr:to>
      <xdr:col>20</xdr:col>
      <xdr:colOff>38100</xdr:colOff>
      <xdr:row>56</xdr:row>
      <xdr:rowOff>100790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00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117317</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75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52</xdr:row>
      <xdr:rowOff>145125</xdr:rowOff>
    </xdr:from>
    <xdr:to>
      <xdr:col>15</xdr:col>
      <xdr:colOff>50800</xdr:colOff>
      <xdr:row>56</xdr:row>
      <xdr:rowOff>61023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060525"/>
          <a:ext cx="889000" cy="601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165550</xdr:rowOff>
    </xdr:from>
    <xdr:to>
      <xdr:col>15</xdr:col>
      <xdr:colOff>101600</xdr:colOff>
      <xdr:row>56</xdr:row>
      <xdr:rowOff>95700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9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112227</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70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145125</xdr:rowOff>
    </xdr:from>
    <xdr:to>
      <xdr:col>10</xdr:col>
      <xdr:colOff>114300</xdr:colOff>
      <xdr:row>57</xdr:row>
      <xdr:rowOff>54767</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1130300" y="9060525"/>
          <a:ext cx="889000" cy="766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51</xdr:row>
      <xdr:rowOff>90637</xdr:rowOff>
    </xdr:from>
    <xdr:to>
      <xdr:col>10</xdr:col>
      <xdr:colOff>165100</xdr:colOff>
      <xdr:row>52</xdr:row>
      <xdr:rowOff>20787</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50</xdr:row>
      <xdr:rowOff>37314</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8609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40254</xdr:rowOff>
    </xdr:from>
    <xdr:to>
      <xdr:col>6</xdr:col>
      <xdr:colOff>38100</xdr:colOff>
      <xdr:row>56</xdr:row>
      <xdr:rowOff>141854</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641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158381</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63111" y="9416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69804</xdr:rowOff>
    </xdr:from>
    <xdr:to>
      <xdr:col>24</xdr:col>
      <xdr:colOff>114300</xdr:colOff>
      <xdr:row>56</xdr:row>
      <xdr:rowOff>171404</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71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48231</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49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77371</xdr:rowOff>
    </xdr:from>
    <xdr:to>
      <xdr:col>20</xdr:col>
      <xdr:colOff>38100</xdr:colOff>
      <xdr:row>57</xdr:row>
      <xdr:rowOff>7521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67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170098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7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10223</xdr:rowOff>
    </xdr:from>
    <xdr:to>
      <xdr:col>15</xdr:col>
      <xdr:colOff>101600</xdr:colOff>
      <xdr:row>56</xdr:row>
      <xdr:rowOff>111823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1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102950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0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52</xdr:row>
      <xdr:rowOff>94325</xdr:rowOff>
    </xdr:from>
    <xdr:to>
      <xdr:col>10</xdr:col>
      <xdr:colOff>165100</xdr:colOff>
      <xdr:row>53</xdr:row>
      <xdr:rowOff>24475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009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15602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102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3967</xdr:rowOff>
    </xdr:from>
    <xdr:to>
      <xdr:col>6</xdr:col>
      <xdr:colOff>38100</xdr:colOff>
      <xdr:row>57</xdr:row>
      <xdr:rowOff>105567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77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96694</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63111" y="9869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42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7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68</xdr:row>
      <xdr:rowOff>168927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140243</xdr:rowOff>
    </xdr:from>
    <xdr:to>
      <xdr:col>24</xdr:col>
      <xdr:colOff>62865</xdr:colOff>
      <xdr:row>78</xdr:row>
      <xdr:rowOff>148529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41743"/>
          <a:ext cx="1270" cy="1379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152356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25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148529</xdr:rowOff>
    </xdr:from>
    <xdr:to>
      <xdr:col>24</xdr:col>
      <xdr:colOff>152400</xdr:colOff>
      <xdr:row>78</xdr:row>
      <xdr:rowOff>148529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21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86920</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281,943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140243</xdr:rowOff>
    </xdr:from>
    <xdr:to>
      <xdr:col>24</xdr:col>
      <xdr:colOff>152400</xdr:colOff>
      <xdr:row>70</xdr:row>
      <xdr:rowOff>140243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170475</xdr:rowOff>
    </xdr:from>
    <xdr:to>
      <xdr:col>24</xdr:col>
      <xdr:colOff>63500</xdr:colOff>
      <xdr:row>77</xdr:row>
      <xdr:rowOff>85883</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200675"/>
          <a:ext cx="838200" cy="8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134761</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2206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111884</xdr:rowOff>
    </xdr:from>
    <xdr:to>
      <xdr:col>24</xdr:col>
      <xdr:colOff>114300</xdr:colOff>
      <xdr:row>76</xdr:row>
      <xdr:rowOff>42035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970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40897</xdr:rowOff>
    </xdr:from>
    <xdr:to>
      <xdr:col>19</xdr:col>
      <xdr:colOff>177800</xdr:colOff>
      <xdr:row>77</xdr:row>
      <xdr:rowOff>85883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908300" y="13242547"/>
          <a:ext cx="889000" cy="44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37636</xdr:rowOff>
    </xdr:from>
    <xdr:to>
      <xdr:col>20</xdr:col>
      <xdr:colOff>38100</xdr:colOff>
      <xdr:row>76</xdr:row>
      <xdr:rowOff>139236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06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155763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8430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40897</xdr:rowOff>
    </xdr:from>
    <xdr:to>
      <xdr:col>15</xdr:col>
      <xdr:colOff>50800</xdr:colOff>
      <xdr:row>78</xdr:row>
      <xdr:rowOff>135880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2019300" y="13242547"/>
          <a:ext cx="889000" cy="26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128753</xdr:rowOff>
    </xdr:from>
    <xdr:to>
      <xdr:col>15</xdr:col>
      <xdr:colOff>101600</xdr:colOff>
      <xdr:row>76</xdr:row>
      <xdr:rowOff>58902</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8750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75430</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6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135880</xdr:rowOff>
    </xdr:from>
    <xdr:to>
      <xdr:col>10</xdr:col>
      <xdr:colOff>114300</xdr:colOff>
      <xdr:row>79</xdr:row>
      <xdr:rowOff>6941</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508980"/>
          <a:ext cx="889000" cy="4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142650</xdr:rowOff>
    </xdr:from>
    <xdr:to>
      <xdr:col>10</xdr:col>
      <xdr:colOff>165100</xdr:colOff>
      <xdr:row>78</xdr:row>
      <xdr:rowOff>72800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34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89327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119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22377</xdr:rowOff>
    </xdr:from>
    <xdr:to>
      <xdr:col>6</xdr:col>
      <xdr:colOff>38100</xdr:colOff>
      <xdr:row>78</xdr:row>
      <xdr:rowOff>123977</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9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140504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170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119675</xdr:rowOff>
    </xdr:from>
    <xdr:to>
      <xdr:col>24</xdr:col>
      <xdr:colOff>114300</xdr:colOff>
      <xdr:row>77</xdr:row>
      <xdr:rowOff>49825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149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98102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28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35083</xdr:rowOff>
    </xdr:from>
    <xdr:to>
      <xdr:col>20</xdr:col>
      <xdr:colOff>38100</xdr:colOff>
      <xdr:row>77</xdr:row>
      <xdr:rowOff>136683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3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127810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2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161547</xdr:rowOff>
    </xdr:from>
    <xdr:to>
      <xdr:col>15</xdr:col>
      <xdr:colOff>101600</xdr:colOff>
      <xdr:row>77</xdr:row>
      <xdr:rowOff>91697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9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82824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84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85080</xdr:rowOff>
    </xdr:from>
    <xdr:to>
      <xdr:col>10</xdr:col>
      <xdr:colOff>165100</xdr:colOff>
      <xdr:row>79</xdr:row>
      <xdr:rowOff>15230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6357</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550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127591</xdr:rowOff>
    </xdr:from>
    <xdr:to>
      <xdr:col>6</xdr:col>
      <xdr:colOff>38100</xdr:colOff>
      <xdr:row>79</xdr:row>
      <xdr:rowOff>57741</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500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48868</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593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168927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71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衛生費グラフ枠">
          <a:extLst>
            <a:ext uri="{FF2B5EF4-FFF2-40B4-BE49-F238E27FC236}">
              <a16:creationId xmlns:a16="http://schemas.microsoft.com/office/drawing/2014/main" id="{00000000-0008-0000-07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163570</xdr:rowOff>
    </xdr:from>
    <xdr:to>
      <xdr:col>24</xdr:col>
      <xdr:colOff>62865</xdr:colOff>
      <xdr:row>98</xdr:row>
      <xdr:rowOff>91208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4633595" y="15594070"/>
          <a:ext cx="1270" cy="1299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95035</xdr:rowOff>
    </xdr:from>
    <xdr:ext cx="534377" cy="259045"/>
    <xdr:sp macro="" textlink="">
      <xdr:nvSpPr>
        <xdr:cNvPr id="235" name="衛生費最小値テキスト">
          <a:extLst>
            <a:ext uri="{FF2B5EF4-FFF2-40B4-BE49-F238E27FC236}">
              <a16:creationId xmlns:a16="http://schemas.microsoft.com/office/drawing/2014/main" id="{00000000-0008-0000-0700-0000EB000000}"/>
            </a:ext>
          </a:extLst>
        </xdr:cNvPr>
        <xdr:cNvSpPr txBox="1"/>
      </xdr:nvSpPr>
      <xdr:spPr>
        <a:xfrm>
          <a:off x="4686300" y="16897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91208</xdr:rowOff>
    </xdr:from>
    <xdr:to>
      <xdr:col>24</xdr:col>
      <xdr:colOff>152400</xdr:colOff>
      <xdr:row>98</xdr:row>
      <xdr:rowOff>91208</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6893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110247</xdr:rowOff>
    </xdr:from>
    <xdr:ext cx="599010" cy="259045"/>
    <xdr:sp macro="" textlink="">
      <xdr:nvSpPr>
        <xdr:cNvPr id="237" name="衛生費最大値テキスト">
          <a:extLst>
            <a:ext uri="{FF2B5EF4-FFF2-40B4-BE49-F238E27FC236}">
              <a16:creationId xmlns:a16="http://schemas.microsoft.com/office/drawing/2014/main" id="{00000000-0008-0000-0700-0000ED000000}"/>
            </a:ext>
          </a:extLst>
        </xdr:cNvPr>
        <xdr:cNvSpPr txBox="1"/>
      </xdr:nvSpPr>
      <xdr:spPr>
        <a:xfrm>
          <a:off x="4686300" y="15369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159,494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163570</xdr:rowOff>
    </xdr:from>
    <xdr:to>
      <xdr:col>24</xdr:col>
      <xdr:colOff>152400</xdr:colOff>
      <xdr:row>90</xdr:row>
      <xdr:rowOff>163570</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4546600" y="15594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19019</xdr:rowOff>
    </xdr:from>
    <xdr:to>
      <xdr:col>24</xdr:col>
      <xdr:colOff>63500</xdr:colOff>
      <xdr:row>98</xdr:row>
      <xdr:rowOff>17847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3797300" y="16649669"/>
          <a:ext cx="838200" cy="170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44197</xdr:rowOff>
    </xdr:from>
    <xdr:ext cx="534377" cy="259045"/>
    <xdr:sp macro="" textlink="">
      <xdr:nvSpPr>
        <xdr:cNvPr id="240" name="衛生費平均値テキスト">
          <a:extLst>
            <a:ext uri="{FF2B5EF4-FFF2-40B4-BE49-F238E27FC236}">
              <a16:creationId xmlns:a16="http://schemas.microsoft.com/office/drawing/2014/main" id="{00000000-0008-0000-0700-0000F0000000}"/>
            </a:ext>
          </a:extLst>
        </xdr:cNvPr>
        <xdr:cNvSpPr txBox="1"/>
      </xdr:nvSpPr>
      <xdr:spPr>
        <a:xfrm>
          <a:off x="4686300" y="16503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21320</xdr:rowOff>
    </xdr:from>
    <xdr:to>
      <xdr:col>24</xdr:col>
      <xdr:colOff>114300</xdr:colOff>
      <xdr:row>97</xdr:row>
      <xdr:rowOff>122920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4584700" y="1665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19019</xdr:rowOff>
    </xdr:from>
    <xdr:to>
      <xdr:col>19</xdr:col>
      <xdr:colOff>177800</xdr:colOff>
      <xdr:row>97</xdr:row>
      <xdr:rowOff>90312</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908300" y="16649669"/>
          <a:ext cx="889000" cy="7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4451</xdr:rowOff>
    </xdr:from>
    <xdr:to>
      <xdr:col>20</xdr:col>
      <xdr:colOff>38100</xdr:colOff>
      <xdr:row>97</xdr:row>
      <xdr:rowOff>106051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3746500" y="1663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97178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530111" y="16727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90312</xdr:rowOff>
    </xdr:from>
    <xdr:to>
      <xdr:col>15</xdr:col>
      <xdr:colOff>50800</xdr:colOff>
      <xdr:row>98</xdr:row>
      <xdr:rowOff>88188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2019300" y="16720962"/>
          <a:ext cx="889000" cy="169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17701</xdr:rowOff>
    </xdr:from>
    <xdr:to>
      <xdr:col>15</xdr:col>
      <xdr:colOff>101600</xdr:colOff>
      <xdr:row>97</xdr:row>
      <xdr:rowOff>119301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2857500" y="16648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135828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641111" y="1642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88188</xdr:rowOff>
    </xdr:from>
    <xdr:to>
      <xdr:col>10</xdr:col>
      <xdr:colOff>114300</xdr:colOff>
      <xdr:row>98</xdr:row>
      <xdr:rowOff>109810</xdr:rowOff>
    </xdr:to>
    <xdr:cxnSp macro="">
      <xdr:nvCxnSpPr>
        <xdr:cNvPr id="248" name="直線コネクタ 247">
          <a:extLst>
            <a:ext uri="{FF2B5EF4-FFF2-40B4-BE49-F238E27FC236}">
              <a16:creationId xmlns:a16="http://schemas.microsoft.com/office/drawing/2014/main" id="{00000000-0008-0000-0700-0000F8000000}"/>
            </a:ext>
          </a:extLst>
        </xdr:cNvPr>
        <xdr:cNvCxnSpPr/>
      </xdr:nvCxnSpPr>
      <xdr:spPr>
        <a:xfrm flipV="1">
          <a:off x="1130300" y="16890288"/>
          <a:ext cx="889000" cy="21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17568</xdr:rowOff>
    </xdr:from>
    <xdr:to>
      <xdr:col>10</xdr:col>
      <xdr:colOff>165100</xdr:colOff>
      <xdr:row>97</xdr:row>
      <xdr:rowOff>119168</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968500" y="16648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135695</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752111" y="1642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67163</xdr:rowOff>
    </xdr:from>
    <xdr:to>
      <xdr:col>6</xdr:col>
      <xdr:colOff>38100</xdr:colOff>
      <xdr:row>97</xdr:row>
      <xdr:rowOff>168763</xdr:rowOff>
    </xdr:to>
    <xdr:sp macro="" textlink="">
      <xdr:nvSpPr>
        <xdr:cNvPr id="251" name="フローチャート: 判断 250">
          <a:extLst>
            <a:ext uri="{FF2B5EF4-FFF2-40B4-BE49-F238E27FC236}">
              <a16:creationId xmlns:a16="http://schemas.microsoft.com/office/drawing/2014/main" id="{00000000-0008-0000-0700-0000FB000000}"/>
            </a:ext>
          </a:extLst>
        </xdr:cNvPr>
        <xdr:cNvSpPr/>
      </xdr:nvSpPr>
      <xdr:spPr>
        <a:xfrm>
          <a:off x="1079500" y="16697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13840</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863111" y="16473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138497</xdr:rowOff>
    </xdr:from>
    <xdr:to>
      <xdr:col>24</xdr:col>
      <xdr:colOff>114300</xdr:colOff>
      <xdr:row>98</xdr:row>
      <xdr:rowOff>68647</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4584700" y="1676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53424</xdr:rowOff>
    </xdr:from>
    <xdr:ext cx="534377" cy="259045"/>
    <xdr:sp macro="" textlink="">
      <xdr:nvSpPr>
        <xdr:cNvPr id="259" name="衛生費該当値テキスト">
          <a:extLst>
            <a:ext uri="{FF2B5EF4-FFF2-40B4-BE49-F238E27FC236}">
              <a16:creationId xmlns:a16="http://schemas.microsoft.com/office/drawing/2014/main" id="{00000000-0008-0000-0700-000003010000}"/>
            </a:ext>
          </a:extLst>
        </xdr:cNvPr>
        <xdr:cNvSpPr txBox="1"/>
      </xdr:nvSpPr>
      <xdr:spPr>
        <a:xfrm>
          <a:off x="4686300" y="16684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139669</xdr:rowOff>
    </xdr:from>
    <xdr:to>
      <xdr:col>20</xdr:col>
      <xdr:colOff>38100</xdr:colOff>
      <xdr:row>97</xdr:row>
      <xdr:rowOff>69819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3746500" y="1659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86346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3530111" y="1637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39512</xdr:rowOff>
    </xdr:from>
    <xdr:to>
      <xdr:col>15</xdr:col>
      <xdr:colOff>101600</xdr:colOff>
      <xdr:row>97</xdr:row>
      <xdr:rowOff>141112</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2857500" y="1667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132239</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2641111" y="16762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37388</xdr:rowOff>
    </xdr:from>
    <xdr:to>
      <xdr:col>10</xdr:col>
      <xdr:colOff>165100</xdr:colOff>
      <xdr:row>98</xdr:row>
      <xdr:rowOff>138988</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968500" y="1683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130115</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1752111" y="1693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59010</xdr:rowOff>
    </xdr:from>
    <xdr:to>
      <xdr:col>6</xdr:col>
      <xdr:colOff>38100</xdr:colOff>
      <xdr:row>98</xdr:row>
      <xdr:rowOff>160610</xdr:rowOff>
    </xdr:to>
    <xdr:sp macro="" textlink="">
      <xdr:nvSpPr>
        <xdr:cNvPr id="266" name="楕円 265">
          <a:extLst>
            <a:ext uri="{FF2B5EF4-FFF2-40B4-BE49-F238E27FC236}">
              <a16:creationId xmlns:a16="http://schemas.microsoft.com/office/drawing/2014/main" id="{00000000-0008-0000-0700-00000A010000}"/>
            </a:ext>
          </a:extLst>
        </xdr:cNvPr>
        <xdr:cNvSpPr/>
      </xdr:nvSpPr>
      <xdr:spPr>
        <a:xfrm>
          <a:off x="1079500" y="16861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151737</xdr:rowOff>
    </xdr:from>
    <xdr:ext cx="534377"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863111" y="1695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7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7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労働費グラフ枠">
          <a:extLst>
            <a:ext uri="{FF2B5EF4-FFF2-40B4-BE49-F238E27FC236}">
              <a16:creationId xmlns:a16="http://schemas.microsoft.com/office/drawing/2014/main" id="{00000000-0008-0000-07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28992</xdr:rowOff>
    </xdr:from>
    <xdr:to>
      <xdr:col>54</xdr:col>
      <xdr:colOff>189865</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10475595" y="5343942"/>
          <a:ext cx="1270" cy="14414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4" name="労働費最小値テキスト">
          <a:extLst>
            <a:ext uri="{FF2B5EF4-FFF2-40B4-BE49-F238E27FC236}">
              <a16:creationId xmlns:a16="http://schemas.microsoft.com/office/drawing/2014/main" id="{00000000-0008-0000-0700-000026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147119</xdr:rowOff>
    </xdr:from>
    <xdr:ext cx="469744" cy="259045"/>
    <xdr:sp macro="" textlink="">
      <xdr:nvSpPr>
        <xdr:cNvPr id="296" name="労働費最大値テキスト">
          <a:extLst>
            <a:ext uri="{FF2B5EF4-FFF2-40B4-BE49-F238E27FC236}">
              <a16:creationId xmlns:a16="http://schemas.microsoft.com/office/drawing/2014/main" id="{00000000-0008-0000-0700-000028010000}"/>
            </a:ext>
          </a:extLst>
        </xdr:cNvPr>
        <xdr:cNvSpPr txBox="1"/>
      </xdr:nvSpPr>
      <xdr:spPr>
        <a:xfrm>
          <a:off x="10528300" y="511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28992</xdr:rowOff>
    </xdr:from>
    <xdr:to>
      <xdr:col>55</xdr:col>
      <xdr:colOff>88900</xdr:colOff>
      <xdr:row>31</xdr:row>
      <xdr:rowOff>28992</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10388600" y="5343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117166</xdr:rowOff>
    </xdr:from>
    <xdr:to>
      <xdr:col>55</xdr:col>
      <xdr:colOff>0</xdr:colOff>
      <xdr:row>38</xdr:row>
      <xdr:rowOff>122718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9639300" y="6632266"/>
          <a:ext cx="83820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52667</xdr:rowOff>
    </xdr:from>
    <xdr:ext cx="378565" cy="259045"/>
    <xdr:sp macro="" textlink="">
      <xdr:nvSpPr>
        <xdr:cNvPr id="299" name="労働費平均値テキスト">
          <a:extLst>
            <a:ext uri="{FF2B5EF4-FFF2-40B4-BE49-F238E27FC236}">
              <a16:creationId xmlns:a16="http://schemas.microsoft.com/office/drawing/2014/main" id="{00000000-0008-0000-0700-00002B010000}"/>
            </a:ext>
          </a:extLst>
        </xdr:cNvPr>
        <xdr:cNvSpPr txBox="1"/>
      </xdr:nvSpPr>
      <xdr:spPr>
        <a:xfrm>
          <a:off x="10528300" y="639631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29790</xdr:rowOff>
    </xdr:from>
    <xdr:to>
      <xdr:col>55</xdr:col>
      <xdr:colOff>50800</xdr:colOff>
      <xdr:row>38</xdr:row>
      <xdr:rowOff>131390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10426700" y="6544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113574</xdr:rowOff>
    </xdr:from>
    <xdr:to>
      <xdr:col>50</xdr:col>
      <xdr:colOff>114300</xdr:colOff>
      <xdr:row>38</xdr:row>
      <xdr:rowOff>117166</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a:off x="8750300" y="6628674"/>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32730</xdr:rowOff>
    </xdr:from>
    <xdr:to>
      <xdr:col>50</xdr:col>
      <xdr:colOff>165100</xdr:colOff>
      <xdr:row>38</xdr:row>
      <xdr:rowOff>134330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9588500" y="654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150857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50017" y="6323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111615</xdr:rowOff>
    </xdr:from>
    <xdr:to>
      <xdr:col>45</xdr:col>
      <xdr:colOff>177800</xdr:colOff>
      <xdr:row>38</xdr:row>
      <xdr:rowOff>113574</xdr:rowOff>
    </xdr:to>
    <xdr:cxnSp macro="">
      <xdr:nvCxnSpPr>
        <xdr:cNvPr id="304" name="直線コネクタ 303">
          <a:extLst>
            <a:ext uri="{FF2B5EF4-FFF2-40B4-BE49-F238E27FC236}">
              <a16:creationId xmlns:a16="http://schemas.microsoft.com/office/drawing/2014/main" id="{00000000-0008-0000-0700-000030010000}"/>
            </a:ext>
          </a:extLst>
        </xdr:cNvPr>
        <xdr:cNvCxnSpPr/>
      </xdr:nvCxnSpPr>
      <xdr:spPr>
        <a:xfrm>
          <a:off x="7861300" y="6626715"/>
          <a:ext cx="8890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26851</xdr:rowOff>
    </xdr:from>
    <xdr:to>
      <xdr:col>46</xdr:col>
      <xdr:colOff>38100</xdr:colOff>
      <xdr:row>38</xdr:row>
      <xdr:rowOff>128451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8699500" y="6541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144978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61017" y="63171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108676</xdr:rowOff>
    </xdr:from>
    <xdr:to>
      <xdr:col>41</xdr:col>
      <xdr:colOff>50800</xdr:colOff>
      <xdr:row>38</xdr:row>
      <xdr:rowOff>111615</xdr:rowOff>
    </xdr:to>
    <xdr:cxnSp macro="">
      <xdr:nvCxnSpPr>
        <xdr:cNvPr id="307" name="直線コネクタ 306">
          <a:extLst>
            <a:ext uri="{FF2B5EF4-FFF2-40B4-BE49-F238E27FC236}">
              <a16:creationId xmlns:a16="http://schemas.microsoft.com/office/drawing/2014/main" id="{00000000-0008-0000-0700-000033010000}"/>
            </a:ext>
          </a:extLst>
        </xdr:cNvPr>
        <xdr:cNvCxnSpPr/>
      </xdr:nvCxnSpPr>
      <xdr:spPr>
        <a:xfrm>
          <a:off x="6972300" y="6623776"/>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158786</xdr:rowOff>
    </xdr:from>
    <xdr:to>
      <xdr:col>41</xdr:col>
      <xdr:colOff>101600</xdr:colOff>
      <xdr:row>37</xdr:row>
      <xdr:rowOff>88936</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7810500" y="633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105463</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26428" y="610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116985</xdr:rowOff>
    </xdr:from>
    <xdr:to>
      <xdr:col>36</xdr:col>
      <xdr:colOff>165100</xdr:colOff>
      <xdr:row>37</xdr:row>
      <xdr:rowOff>47135</xdr:rowOff>
    </xdr:to>
    <xdr:sp macro="" textlink="">
      <xdr:nvSpPr>
        <xdr:cNvPr id="310" name="フローチャート: 判断 309">
          <a:extLst>
            <a:ext uri="{FF2B5EF4-FFF2-40B4-BE49-F238E27FC236}">
              <a16:creationId xmlns:a16="http://schemas.microsoft.com/office/drawing/2014/main" id="{00000000-0008-0000-0700-000036010000}"/>
            </a:ext>
          </a:extLst>
        </xdr:cNvPr>
        <xdr:cNvSpPr/>
      </xdr:nvSpPr>
      <xdr:spPr>
        <a:xfrm>
          <a:off x="6921500" y="628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63662</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37428" y="6064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71918</xdr:rowOff>
    </xdr:from>
    <xdr:to>
      <xdr:col>55</xdr:col>
      <xdr:colOff>50800</xdr:colOff>
      <xdr:row>39</xdr:row>
      <xdr:rowOff>2068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10426700" y="658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50345</xdr:rowOff>
    </xdr:from>
    <xdr:ext cx="378565" cy="259045"/>
    <xdr:sp macro="" textlink="">
      <xdr:nvSpPr>
        <xdr:cNvPr id="318" name="労働費該当値テキスト">
          <a:extLst>
            <a:ext uri="{FF2B5EF4-FFF2-40B4-BE49-F238E27FC236}">
              <a16:creationId xmlns:a16="http://schemas.microsoft.com/office/drawing/2014/main" id="{00000000-0008-0000-0700-00003E010000}"/>
            </a:ext>
          </a:extLst>
        </xdr:cNvPr>
        <xdr:cNvSpPr txBox="1"/>
      </xdr:nvSpPr>
      <xdr:spPr>
        <a:xfrm>
          <a:off x="10528300" y="6565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66366</xdr:rowOff>
    </xdr:from>
    <xdr:to>
      <xdr:col>50</xdr:col>
      <xdr:colOff>165100</xdr:colOff>
      <xdr:row>38</xdr:row>
      <xdr:rowOff>167966</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9588500" y="6581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159093</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9450017" y="6674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62774</xdr:rowOff>
    </xdr:from>
    <xdr:to>
      <xdr:col>46</xdr:col>
      <xdr:colOff>38100</xdr:colOff>
      <xdr:row>38</xdr:row>
      <xdr:rowOff>164374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8699500" y="65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155501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8561017" y="66706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60815</xdr:rowOff>
    </xdr:from>
    <xdr:to>
      <xdr:col>41</xdr:col>
      <xdr:colOff>101600</xdr:colOff>
      <xdr:row>38</xdr:row>
      <xdr:rowOff>162415</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7810500" y="657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153542</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7672017" y="6668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57876</xdr:rowOff>
    </xdr:from>
    <xdr:to>
      <xdr:col>36</xdr:col>
      <xdr:colOff>165100</xdr:colOff>
      <xdr:row>38</xdr:row>
      <xdr:rowOff>159476</xdr:rowOff>
    </xdr:to>
    <xdr:sp macro="" textlink="">
      <xdr:nvSpPr>
        <xdr:cNvPr id="325" name="楕円 324">
          <a:extLst>
            <a:ext uri="{FF2B5EF4-FFF2-40B4-BE49-F238E27FC236}">
              <a16:creationId xmlns:a16="http://schemas.microsoft.com/office/drawing/2014/main" id="{00000000-0008-0000-0700-000045010000}"/>
            </a:ext>
          </a:extLst>
        </xdr:cNvPr>
        <xdr:cNvSpPr/>
      </xdr:nvSpPr>
      <xdr:spPr>
        <a:xfrm>
          <a:off x="6921500" y="657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150603</xdr:rowOff>
    </xdr:from>
    <xdr:ext cx="378565"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783017" y="66657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7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農林水産業費グラフ枠">
          <a:extLst>
            <a:ext uri="{FF2B5EF4-FFF2-40B4-BE49-F238E27FC236}">
              <a16:creationId xmlns:a16="http://schemas.microsoft.com/office/drawing/2014/main" id="{00000000-0008-0000-07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167627</xdr:rowOff>
    </xdr:from>
    <xdr:to>
      <xdr:col>54</xdr:col>
      <xdr:colOff>189865</xdr:colOff>
      <xdr:row>59</xdr:row>
      <xdr:rowOff>39916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10475595" y="8740127"/>
          <a:ext cx="1270" cy="14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43743</xdr:rowOff>
    </xdr:from>
    <xdr:ext cx="378565" cy="259045"/>
    <xdr:sp macro="" textlink="">
      <xdr:nvSpPr>
        <xdr:cNvPr id="351" name="農林水産業費最小値テキスト">
          <a:extLst>
            <a:ext uri="{FF2B5EF4-FFF2-40B4-BE49-F238E27FC236}">
              <a16:creationId xmlns:a16="http://schemas.microsoft.com/office/drawing/2014/main" id="{00000000-0008-0000-0700-00005F010000}"/>
            </a:ext>
          </a:extLst>
        </xdr:cNvPr>
        <xdr:cNvSpPr txBox="1"/>
      </xdr:nvSpPr>
      <xdr:spPr>
        <a:xfrm>
          <a:off x="10528300" y="10159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39916</xdr:rowOff>
    </xdr:from>
    <xdr:to>
      <xdr:col>55</xdr:col>
      <xdr:colOff>88900</xdr:colOff>
      <xdr:row>59</xdr:row>
      <xdr:rowOff>39916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10155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114304</xdr:rowOff>
    </xdr:from>
    <xdr:ext cx="534377" cy="259045"/>
    <xdr:sp macro="" textlink="">
      <xdr:nvSpPr>
        <xdr:cNvPr id="353" name="農林水産業費最大値テキスト">
          <a:extLst>
            <a:ext uri="{FF2B5EF4-FFF2-40B4-BE49-F238E27FC236}">
              <a16:creationId xmlns:a16="http://schemas.microsoft.com/office/drawing/2014/main" id="{00000000-0008-0000-0700-000061010000}"/>
            </a:ext>
          </a:extLst>
        </xdr:cNvPr>
        <xdr:cNvSpPr txBox="1"/>
      </xdr:nvSpPr>
      <xdr:spPr>
        <a:xfrm>
          <a:off x="10528300" y="85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37,267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167627</xdr:rowOff>
    </xdr:from>
    <xdr:to>
      <xdr:col>55</xdr:col>
      <xdr:colOff>88900</xdr:colOff>
      <xdr:row>50</xdr:row>
      <xdr:rowOff>167627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10388600" y="8740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141339</xdr:rowOff>
    </xdr:from>
    <xdr:to>
      <xdr:col>55</xdr:col>
      <xdr:colOff>0</xdr:colOff>
      <xdr:row>58</xdr:row>
      <xdr:rowOff>144081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9639300" y="10085439"/>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119130</xdr:rowOff>
    </xdr:from>
    <xdr:ext cx="469744" cy="259045"/>
    <xdr:sp macro="" textlink="">
      <xdr:nvSpPr>
        <xdr:cNvPr id="356" name="農林水産業費平均値テキスト">
          <a:extLst>
            <a:ext uri="{FF2B5EF4-FFF2-40B4-BE49-F238E27FC236}">
              <a16:creationId xmlns:a16="http://schemas.microsoft.com/office/drawing/2014/main" id="{00000000-0008-0000-0700-000064010000}"/>
            </a:ext>
          </a:extLst>
        </xdr:cNvPr>
        <xdr:cNvSpPr txBox="1"/>
      </xdr:nvSpPr>
      <xdr:spPr>
        <a:xfrm>
          <a:off x="10528300" y="97203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96253</xdr:rowOff>
    </xdr:from>
    <xdr:to>
      <xdr:col>55</xdr:col>
      <xdr:colOff>50800</xdr:colOff>
      <xdr:row>58</xdr:row>
      <xdr:rowOff>26403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104267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144081</xdr:rowOff>
    </xdr:from>
    <xdr:to>
      <xdr:col>50</xdr:col>
      <xdr:colOff>114300</xdr:colOff>
      <xdr:row>58</xdr:row>
      <xdr:rowOff>161760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8750300" y="10088181"/>
          <a:ext cx="889000" cy="1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98387</xdr:rowOff>
    </xdr:from>
    <xdr:to>
      <xdr:col>50</xdr:col>
      <xdr:colOff>165100</xdr:colOff>
      <xdr:row>58</xdr:row>
      <xdr:rowOff>28537</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9588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45064</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04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51574</xdr:rowOff>
    </xdr:from>
    <xdr:to>
      <xdr:col>45</xdr:col>
      <xdr:colOff>177800</xdr:colOff>
      <xdr:row>58</xdr:row>
      <xdr:rowOff>161760</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7861300" y="9995674"/>
          <a:ext cx="889000" cy="11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90653</xdr:rowOff>
    </xdr:from>
    <xdr:to>
      <xdr:col>46</xdr:col>
      <xdr:colOff>38100</xdr:colOff>
      <xdr:row>58</xdr:row>
      <xdr:rowOff>20803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8699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37330</xdr:rowOff>
    </xdr:from>
    <xdr:ext cx="469744"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15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51574</xdr:rowOff>
    </xdr:from>
    <xdr:to>
      <xdr:col>41</xdr:col>
      <xdr:colOff>50800</xdr:colOff>
      <xdr:row>58</xdr:row>
      <xdr:rowOff>108534</xdr:rowOff>
    </xdr:to>
    <xdr:cxnSp macro="">
      <xdr:nvCxnSpPr>
        <xdr:cNvPr id="364" name="直線コネクタ 363">
          <a:extLst>
            <a:ext uri="{FF2B5EF4-FFF2-40B4-BE49-F238E27FC236}">
              <a16:creationId xmlns:a16="http://schemas.microsoft.com/office/drawing/2014/main" id="{00000000-0008-0000-0700-00006C010000}"/>
            </a:ext>
          </a:extLst>
        </xdr:cNvPr>
        <xdr:cNvCxnSpPr/>
      </xdr:nvCxnSpPr>
      <xdr:spPr>
        <a:xfrm flipV="1">
          <a:off x="6972300" y="9995674"/>
          <a:ext cx="889000" cy="56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23520</xdr:rowOff>
    </xdr:from>
    <xdr:to>
      <xdr:col>41</xdr:col>
      <xdr:colOff>101600</xdr:colOff>
      <xdr:row>56</xdr:row>
      <xdr:rowOff>125120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7810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141647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594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162738</xdr:rowOff>
    </xdr:from>
    <xdr:to>
      <xdr:col>36</xdr:col>
      <xdr:colOff>165100</xdr:colOff>
      <xdr:row>56</xdr:row>
      <xdr:rowOff>92888</xdr:rowOff>
    </xdr:to>
    <xdr:sp macro="" textlink="">
      <xdr:nvSpPr>
        <xdr:cNvPr id="367" name="フローチャート: 判断 366">
          <a:extLst>
            <a:ext uri="{FF2B5EF4-FFF2-40B4-BE49-F238E27FC236}">
              <a16:creationId xmlns:a16="http://schemas.microsoft.com/office/drawing/2014/main" id="{00000000-0008-0000-0700-00006F010000}"/>
            </a:ext>
          </a:extLst>
        </xdr:cNvPr>
        <xdr:cNvSpPr/>
      </xdr:nvSpPr>
      <xdr:spPr>
        <a:xfrm>
          <a:off x="6921500" y="9592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109415</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05111" y="936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90539</xdr:rowOff>
    </xdr:from>
    <xdr:to>
      <xdr:col>55</xdr:col>
      <xdr:colOff>50800</xdr:colOff>
      <xdr:row>59</xdr:row>
      <xdr:rowOff>20689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10426700" y="1003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5466</xdr:rowOff>
    </xdr:from>
    <xdr:ext cx="469744" cy="259045"/>
    <xdr:sp macro="" textlink="">
      <xdr:nvSpPr>
        <xdr:cNvPr id="375" name="農林水産業費該当値テキスト">
          <a:extLst>
            <a:ext uri="{FF2B5EF4-FFF2-40B4-BE49-F238E27FC236}">
              <a16:creationId xmlns:a16="http://schemas.microsoft.com/office/drawing/2014/main" id="{00000000-0008-0000-0700-000077010000}"/>
            </a:ext>
          </a:extLst>
        </xdr:cNvPr>
        <xdr:cNvSpPr txBox="1"/>
      </xdr:nvSpPr>
      <xdr:spPr>
        <a:xfrm>
          <a:off x="10528300" y="994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93281</xdr:rowOff>
    </xdr:from>
    <xdr:to>
      <xdr:col>50</xdr:col>
      <xdr:colOff>165100</xdr:colOff>
      <xdr:row>59</xdr:row>
      <xdr:rowOff>23431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9588500" y="10037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14558</xdr:rowOff>
    </xdr:from>
    <xdr:ext cx="469744"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9404428" y="10130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110960</xdr:rowOff>
    </xdr:from>
    <xdr:to>
      <xdr:col>46</xdr:col>
      <xdr:colOff>38100</xdr:colOff>
      <xdr:row>59</xdr:row>
      <xdr:rowOff>41110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8699500" y="1005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32237</xdr:rowOff>
    </xdr:from>
    <xdr:ext cx="469744"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8515428" y="1014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774</xdr:rowOff>
    </xdr:from>
    <xdr:to>
      <xdr:col>41</xdr:col>
      <xdr:colOff>101600</xdr:colOff>
      <xdr:row>58</xdr:row>
      <xdr:rowOff>102374</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7810500" y="9944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93501</xdr:rowOff>
    </xdr:from>
    <xdr:ext cx="469744"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7626428" y="10037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57734</xdr:rowOff>
    </xdr:from>
    <xdr:to>
      <xdr:col>36</xdr:col>
      <xdr:colOff>165100</xdr:colOff>
      <xdr:row>58</xdr:row>
      <xdr:rowOff>159334</xdr:rowOff>
    </xdr:to>
    <xdr:sp macro="" textlink="">
      <xdr:nvSpPr>
        <xdr:cNvPr id="382" name="楕円 381">
          <a:extLst>
            <a:ext uri="{FF2B5EF4-FFF2-40B4-BE49-F238E27FC236}">
              <a16:creationId xmlns:a16="http://schemas.microsoft.com/office/drawing/2014/main" id="{00000000-0008-0000-0700-00007E010000}"/>
            </a:ext>
          </a:extLst>
        </xdr:cNvPr>
        <xdr:cNvSpPr/>
      </xdr:nvSpPr>
      <xdr:spPr>
        <a:xfrm>
          <a:off x="6921500" y="10001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150461</xdr:rowOff>
    </xdr:from>
    <xdr:ext cx="469744"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737428" y="10094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7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403" name="テキスト ボックス 402">
          <a:extLst>
            <a:ext uri="{FF2B5EF4-FFF2-40B4-BE49-F238E27FC236}">
              <a16:creationId xmlns:a16="http://schemas.microsoft.com/office/drawing/2014/main" id="{00000000-0008-0000-0700-000093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38299</xdr:rowOff>
    </xdr:from>
    <xdr:ext cx="531299"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商工費グラフ枠">
          <a:extLst>
            <a:ext uri="{FF2B5EF4-FFF2-40B4-BE49-F238E27FC236}">
              <a16:creationId xmlns:a16="http://schemas.microsoft.com/office/drawing/2014/main" id="{00000000-0008-0000-07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68573</xdr:rowOff>
    </xdr:from>
    <xdr:to>
      <xdr:col>54</xdr:col>
      <xdr:colOff>189865</xdr:colOff>
      <xdr:row>79</xdr:row>
      <xdr:rowOff>69324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10475595" y="12070073"/>
          <a:ext cx="1270" cy="1543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73151</xdr:rowOff>
    </xdr:from>
    <xdr:ext cx="378565" cy="259045"/>
    <xdr:sp macro="" textlink="">
      <xdr:nvSpPr>
        <xdr:cNvPr id="410" name="商工費最小値テキスト">
          <a:extLst>
            <a:ext uri="{FF2B5EF4-FFF2-40B4-BE49-F238E27FC236}">
              <a16:creationId xmlns:a16="http://schemas.microsoft.com/office/drawing/2014/main" id="{00000000-0008-0000-0700-00009A010000}"/>
            </a:ext>
          </a:extLst>
        </xdr:cNvPr>
        <xdr:cNvSpPr txBox="1"/>
      </xdr:nvSpPr>
      <xdr:spPr>
        <a:xfrm>
          <a:off x="10528300" y="136177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69324</xdr:rowOff>
    </xdr:from>
    <xdr:to>
      <xdr:col>55</xdr:col>
      <xdr:colOff>88900</xdr:colOff>
      <xdr:row>79</xdr:row>
      <xdr:rowOff>69324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10388600" y="13613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15250</xdr:rowOff>
    </xdr:from>
    <xdr:ext cx="534377" cy="259045"/>
    <xdr:sp macro="" textlink="">
      <xdr:nvSpPr>
        <xdr:cNvPr id="412" name="商工費最大値テキスト">
          <a:extLst>
            <a:ext uri="{FF2B5EF4-FFF2-40B4-BE49-F238E27FC236}">
              <a16:creationId xmlns:a16="http://schemas.microsoft.com/office/drawing/2014/main" id="{00000000-0008-0000-0700-00009C010000}"/>
            </a:ext>
          </a:extLst>
        </xdr:cNvPr>
        <xdr:cNvSpPr txBox="1"/>
      </xdr:nvSpPr>
      <xdr:spPr>
        <a:xfrm>
          <a:off x="10528300" y="11845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48,178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68573</xdr:rowOff>
    </xdr:from>
    <xdr:to>
      <xdr:col>55</xdr:col>
      <xdr:colOff>88900</xdr:colOff>
      <xdr:row>70</xdr:row>
      <xdr:rowOff>68573</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10388600" y="12070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126408</xdr:rowOff>
    </xdr:from>
    <xdr:to>
      <xdr:col>55</xdr:col>
      <xdr:colOff>0</xdr:colOff>
      <xdr:row>78</xdr:row>
      <xdr:rowOff>138557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9639300" y="13499508"/>
          <a:ext cx="838200" cy="1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149725</xdr:rowOff>
    </xdr:from>
    <xdr:ext cx="469744" cy="259045"/>
    <xdr:sp macro="" textlink="">
      <xdr:nvSpPr>
        <xdr:cNvPr id="415" name="商工費平均値テキスト">
          <a:extLst>
            <a:ext uri="{FF2B5EF4-FFF2-40B4-BE49-F238E27FC236}">
              <a16:creationId xmlns:a16="http://schemas.microsoft.com/office/drawing/2014/main" id="{00000000-0008-0000-0700-00009F010000}"/>
            </a:ext>
          </a:extLst>
        </xdr:cNvPr>
        <xdr:cNvSpPr txBox="1"/>
      </xdr:nvSpPr>
      <xdr:spPr>
        <a:xfrm>
          <a:off x="10528300" y="131799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126848</xdr:rowOff>
    </xdr:from>
    <xdr:to>
      <xdr:col>55</xdr:col>
      <xdr:colOff>50800</xdr:colOff>
      <xdr:row>78</xdr:row>
      <xdr:rowOff>56998</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10426700" y="13328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126408</xdr:rowOff>
    </xdr:from>
    <xdr:to>
      <xdr:col>50</xdr:col>
      <xdr:colOff>114300</xdr:colOff>
      <xdr:row>78</xdr:row>
      <xdr:rowOff>151620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8750300" y="13499508"/>
          <a:ext cx="889000" cy="25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65419</xdr:rowOff>
    </xdr:from>
    <xdr:to>
      <xdr:col>50</xdr:col>
      <xdr:colOff>165100</xdr:colOff>
      <xdr:row>77</xdr:row>
      <xdr:rowOff>167019</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9588500" y="13267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12096</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042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75529</xdr:rowOff>
    </xdr:from>
    <xdr:to>
      <xdr:col>45</xdr:col>
      <xdr:colOff>177800</xdr:colOff>
      <xdr:row>78</xdr:row>
      <xdr:rowOff>151620</xdr:rowOff>
    </xdr:to>
    <xdr:cxnSp macro="">
      <xdr:nvCxnSpPr>
        <xdr:cNvPr id="420" name="直線コネクタ 419">
          <a:extLst>
            <a:ext uri="{FF2B5EF4-FFF2-40B4-BE49-F238E27FC236}">
              <a16:creationId xmlns:a16="http://schemas.microsoft.com/office/drawing/2014/main" id="{00000000-0008-0000-0700-0000A4010000}"/>
            </a:ext>
          </a:extLst>
        </xdr:cNvPr>
        <xdr:cNvCxnSpPr/>
      </xdr:nvCxnSpPr>
      <xdr:spPr>
        <a:xfrm>
          <a:off x="7861300" y="13448629"/>
          <a:ext cx="889000" cy="76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66464</xdr:rowOff>
    </xdr:from>
    <xdr:to>
      <xdr:col>46</xdr:col>
      <xdr:colOff>38100</xdr:colOff>
      <xdr:row>77</xdr:row>
      <xdr:rowOff>168064</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8699500" y="1326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13141</xdr:rowOff>
    </xdr:from>
    <xdr:ext cx="469744"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15428" y="13043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75529</xdr:rowOff>
    </xdr:from>
    <xdr:to>
      <xdr:col>41</xdr:col>
      <xdr:colOff>50800</xdr:colOff>
      <xdr:row>79</xdr:row>
      <xdr:rowOff>2932</xdr:rowOff>
    </xdr:to>
    <xdr:cxnSp macro="">
      <xdr:nvCxnSpPr>
        <xdr:cNvPr id="423" name="直線コネクタ 422">
          <a:extLst>
            <a:ext uri="{FF2B5EF4-FFF2-40B4-BE49-F238E27FC236}">
              <a16:creationId xmlns:a16="http://schemas.microsoft.com/office/drawing/2014/main" id="{00000000-0008-0000-0700-0000A7010000}"/>
            </a:ext>
          </a:extLst>
        </xdr:cNvPr>
        <xdr:cNvCxnSpPr/>
      </xdr:nvCxnSpPr>
      <xdr:spPr>
        <a:xfrm flipV="1">
          <a:off x="6972300" y="13448629"/>
          <a:ext cx="889000" cy="98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75</xdr:row>
      <xdr:rowOff>118585</xdr:rowOff>
    </xdr:from>
    <xdr:to>
      <xdr:col>41</xdr:col>
      <xdr:colOff>101600</xdr:colOff>
      <xdr:row>76</xdr:row>
      <xdr:rowOff>48735</xdr:rowOff>
    </xdr:to>
    <xdr:sp macro="" textlink="">
      <xdr:nvSpPr>
        <xdr:cNvPr id="424" name="フローチャート: 判断 423">
          <a:extLst>
            <a:ext uri="{FF2B5EF4-FFF2-40B4-BE49-F238E27FC236}">
              <a16:creationId xmlns:a16="http://schemas.microsoft.com/office/drawing/2014/main" id="{00000000-0008-0000-0700-0000A8010000}"/>
            </a:ext>
          </a:extLst>
        </xdr:cNvPr>
        <xdr:cNvSpPr/>
      </xdr:nvSpPr>
      <xdr:spPr>
        <a:xfrm>
          <a:off x="7810500" y="1297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65262</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75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162967</xdr:rowOff>
    </xdr:from>
    <xdr:to>
      <xdr:col>36</xdr:col>
      <xdr:colOff>165100</xdr:colOff>
      <xdr:row>77</xdr:row>
      <xdr:rowOff>93117</xdr:rowOff>
    </xdr:to>
    <xdr:sp macro="" textlink="">
      <xdr:nvSpPr>
        <xdr:cNvPr id="426" name="フローチャート: 判断 425">
          <a:extLst>
            <a:ext uri="{FF2B5EF4-FFF2-40B4-BE49-F238E27FC236}">
              <a16:creationId xmlns:a16="http://schemas.microsoft.com/office/drawing/2014/main" id="{00000000-0008-0000-0700-0000AA010000}"/>
            </a:ext>
          </a:extLst>
        </xdr:cNvPr>
        <xdr:cNvSpPr/>
      </xdr:nvSpPr>
      <xdr:spPr>
        <a:xfrm>
          <a:off x="6921500" y="1319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109643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96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87757</xdr:rowOff>
    </xdr:from>
    <xdr:to>
      <xdr:col>55</xdr:col>
      <xdr:colOff>50800</xdr:colOff>
      <xdr:row>79</xdr:row>
      <xdr:rowOff>17907</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10426700" y="1346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2684</xdr:rowOff>
    </xdr:from>
    <xdr:ext cx="469744" cy="259045"/>
    <xdr:sp macro="" textlink="">
      <xdr:nvSpPr>
        <xdr:cNvPr id="434" name="商工費該当値テキスト">
          <a:extLst>
            <a:ext uri="{FF2B5EF4-FFF2-40B4-BE49-F238E27FC236}">
              <a16:creationId xmlns:a16="http://schemas.microsoft.com/office/drawing/2014/main" id="{00000000-0008-0000-0700-0000B2010000}"/>
            </a:ext>
          </a:extLst>
        </xdr:cNvPr>
        <xdr:cNvSpPr txBox="1"/>
      </xdr:nvSpPr>
      <xdr:spPr>
        <a:xfrm>
          <a:off x="10528300" y="13375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75608</xdr:rowOff>
    </xdr:from>
    <xdr:to>
      <xdr:col>50</xdr:col>
      <xdr:colOff>165100</xdr:colOff>
      <xdr:row>79</xdr:row>
      <xdr:rowOff>5758</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9588500" y="13448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168335</xdr:rowOff>
    </xdr:from>
    <xdr:ext cx="469744"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9404428" y="1354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100820</xdr:rowOff>
    </xdr:from>
    <xdr:to>
      <xdr:col>46</xdr:col>
      <xdr:colOff>38100</xdr:colOff>
      <xdr:row>79</xdr:row>
      <xdr:rowOff>30970</xdr:rowOff>
    </xdr:to>
    <xdr:sp macro="" textlink="">
      <xdr:nvSpPr>
        <xdr:cNvPr id="437" name="楕円 436">
          <a:extLst>
            <a:ext uri="{FF2B5EF4-FFF2-40B4-BE49-F238E27FC236}">
              <a16:creationId xmlns:a16="http://schemas.microsoft.com/office/drawing/2014/main" id="{00000000-0008-0000-0700-0000B5010000}"/>
            </a:ext>
          </a:extLst>
        </xdr:cNvPr>
        <xdr:cNvSpPr/>
      </xdr:nvSpPr>
      <xdr:spPr>
        <a:xfrm>
          <a:off x="8699500" y="13473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22097</xdr:rowOff>
    </xdr:from>
    <xdr:ext cx="469744"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8515428" y="13566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24729</xdr:rowOff>
    </xdr:from>
    <xdr:to>
      <xdr:col>41</xdr:col>
      <xdr:colOff>101600</xdr:colOff>
      <xdr:row>78</xdr:row>
      <xdr:rowOff>126329</xdr:rowOff>
    </xdr:to>
    <xdr:sp macro="" textlink="">
      <xdr:nvSpPr>
        <xdr:cNvPr id="439" name="楕円 438">
          <a:extLst>
            <a:ext uri="{FF2B5EF4-FFF2-40B4-BE49-F238E27FC236}">
              <a16:creationId xmlns:a16="http://schemas.microsoft.com/office/drawing/2014/main" id="{00000000-0008-0000-0700-0000B7010000}"/>
            </a:ext>
          </a:extLst>
        </xdr:cNvPr>
        <xdr:cNvSpPr/>
      </xdr:nvSpPr>
      <xdr:spPr>
        <a:xfrm>
          <a:off x="7810500" y="1339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117456</xdr:rowOff>
    </xdr:from>
    <xdr:ext cx="469744"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7626428" y="1349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123582</xdr:rowOff>
    </xdr:from>
    <xdr:to>
      <xdr:col>36</xdr:col>
      <xdr:colOff>165100</xdr:colOff>
      <xdr:row>79</xdr:row>
      <xdr:rowOff>53732</xdr:rowOff>
    </xdr:to>
    <xdr:sp macro="" textlink="">
      <xdr:nvSpPr>
        <xdr:cNvPr id="441" name="楕円 440">
          <a:extLst>
            <a:ext uri="{FF2B5EF4-FFF2-40B4-BE49-F238E27FC236}">
              <a16:creationId xmlns:a16="http://schemas.microsoft.com/office/drawing/2014/main" id="{00000000-0008-0000-0700-0000B9010000}"/>
            </a:ext>
          </a:extLst>
        </xdr:cNvPr>
        <xdr:cNvSpPr/>
      </xdr:nvSpPr>
      <xdr:spPr>
        <a:xfrm>
          <a:off x="6921500" y="1349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44859</xdr:rowOff>
    </xdr:from>
    <xdr:ext cx="469744"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737428" y="1358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7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7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7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7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7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61" name="テキスト ボックス 460">
          <a:extLst>
            <a:ext uri="{FF2B5EF4-FFF2-40B4-BE49-F238E27FC236}">
              <a16:creationId xmlns:a16="http://schemas.microsoft.com/office/drawing/2014/main" id="{00000000-0008-0000-0700-0000CD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4" name="土木費グラフ枠">
          <a:extLst>
            <a:ext uri="{FF2B5EF4-FFF2-40B4-BE49-F238E27FC236}">
              <a16:creationId xmlns:a16="http://schemas.microsoft.com/office/drawing/2014/main" id="{00000000-0008-0000-0700-0000D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9878</xdr:rowOff>
    </xdr:from>
    <xdr:to>
      <xdr:col>54</xdr:col>
      <xdr:colOff>189865</xdr:colOff>
      <xdr:row>98</xdr:row>
      <xdr:rowOff>162423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10475595" y="15440378"/>
          <a:ext cx="1270" cy="152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166250</xdr:rowOff>
    </xdr:from>
    <xdr:ext cx="534377" cy="259045"/>
    <xdr:sp macro="" textlink="">
      <xdr:nvSpPr>
        <xdr:cNvPr id="466" name="土木費最小値テキスト">
          <a:extLst>
            <a:ext uri="{FF2B5EF4-FFF2-40B4-BE49-F238E27FC236}">
              <a16:creationId xmlns:a16="http://schemas.microsoft.com/office/drawing/2014/main" id="{00000000-0008-0000-0700-0000D2010000}"/>
            </a:ext>
          </a:extLst>
        </xdr:cNvPr>
        <xdr:cNvSpPr txBox="1"/>
      </xdr:nvSpPr>
      <xdr:spPr>
        <a:xfrm>
          <a:off x="10528300" y="16968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162423</xdr:rowOff>
    </xdr:from>
    <xdr:to>
      <xdr:col>55</xdr:col>
      <xdr:colOff>88900</xdr:colOff>
      <xdr:row>98</xdr:row>
      <xdr:rowOff>162423</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10388600" y="169645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128005</xdr:rowOff>
    </xdr:from>
    <xdr:ext cx="534377" cy="259045"/>
    <xdr:sp macro="" textlink="">
      <xdr:nvSpPr>
        <xdr:cNvPr id="468" name="土木費最大値テキスト">
          <a:extLst>
            <a:ext uri="{FF2B5EF4-FFF2-40B4-BE49-F238E27FC236}">
              <a16:creationId xmlns:a16="http://schemas.microsoft.com/office/drawing/2014/main" id="{00000000-0008-0000-0700-0000D4010000}"/>
            </a:ext>
          </a:extLst>
        </xdr:cNvPr>
        <xdr:cNvSpPr txBox="1"/>
      </xdr:nvSpPr>
      <xdr:spPr>
        <a:xfrm>
          <a:off x="10528300" y="15215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9878</xdr:rowOff>
    </xdr:from>
    <xdr:to>
      <xdr:col>55</xdr:col>
      <xdr:colOff>88900</xdr:colOff>
      <xdr:row>90</xdr:row>
      <xdr:rowOff>9878</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10388600" y="15440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82367</xdr:rowOff>
    </xdr:from>
    <xdr:to>
      <xdr:col>55</xdr:col>
      <xdr:colOff>0</xdr:colOff>
      <xdr:row>96</xdr:row>
      <xdr:rowOff>158148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9639300" y="16370117"/>
          <a:ext cx="838200" cy="247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152261</xdr:rowOff>
    </xdr:from>
    <xdr:ext cx="534377" cy="259045"/>
    <xdr:sp macro="" textlink="">
      <xdr:nvSpPr>
        <xdr:cNvPr id="471" name="土木費平均値テキスト">
          <a:extLst>
            <a:ext uri="{FF2B5EF4-FFF2-40B4-BE49-F238E27FC236}">
              <a16:creationId xmlns:a16="http://schemas.microsoft.com/office/drawing/2014/main" id="{00000000-0008-0000-0700-0000D7010000}"/>
            </a:ext>
          </a:extLst>
        </xdr:cNvPr>
        <xdr:cNvSpPr txBox="1"/>
      </xdr:nvSpPr>
      <xdr:spPr>
        <a:xfrm>
          <a:off x="10528300" y="162685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129384</xdr:rowOff>
    </xdr:from>
    <xdr:to>
      <xdr:col>55</xdr:col>
      <xdr:colOff>50800</xdr:colOff>
      <xdr:row>96</xdr:row>
      <xdr:rowOff>59534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10426700" y="16417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82367</xdr:rowOff>
    </xdr:from>
    <xdr:to>
      <xdr:col>50</xdr:col>
      <xdr:colOff>114300</xdr:colOff>
      <xdr:row>96</xdr:row>
      <xdr:rowOff>3888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8750300" y="16370117"/>
          <a:ext cx="889000" cy="9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126116</xdr:rowOff>
    </xdr:from>
    <xdr:to>
      <xdr:col>50</xdr:col>
      <xdr:colOff>165100</xdr:colOff>
      <xdr:row>96</xdr:row>
      <xdr:rowOff>56266</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9588500" y="16413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47393</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372111" y="16506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3888</xdr:rowOff>
    </xdr:from>
    <xdr:to>
      <xdr:col>45</xdr:col>
      <xdr:colOff>177800</xdr:colOff>
      <xdr:row>96</xdr:row>
      <xdr:rowOff>62502</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7861300" y="16463088"/>
          <a:ext cx="889000" cy="58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137615</xdr:rowOff>
    </xdr:from>
    <xdr:to>
      <xdr:col>46</xdr:col>
      <xdr:colOff>38100</xdr:colOff>
      <xdr:row>96</xdr:row>
      <xdr:rowOff>67765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8699500" y="1642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58892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483111" y="16518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148844</xdr:rowOff>
    </xdr:from>
    <xdr:to>
      <xdr:col>41</xdr:col>
      <xdr:colOff>50800</xdr:colOff>
      <xdr:row>96</xdr:row>
      <xdr:rowOff>62502</xdr:rowOff>
    </xdr:to>
    <xdr:cxnSp macro="">
      <xdr:nvCxnSpPr>
        <xdr:cNvPr id="479" name="直線コネクタ 478">
          <a:extLst>
            <a:ext uri="{FF2B5EF4-FFF2-40B4-BE49-F238E27FC236}">
              <a16:creationId xmlns:a16="http://schemas.microsoft.com/office/drawing/2014/main" id="{00000000-0008-0000-0700-0000DF010000}"/>
            </a:ext>
          </a:extLst>
        </xdr:cNvPr>
        <xdr:cNvCxnSpPr/>
      </xdr:nvCxnSpPr>
      <xdr:spPr>
        <a:xfrm>
          <a:off x="6972300" y="16436594"/>
          <a:ext cx="889000" cy="85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36207</xdr:rowOff>
    </xdr:from>
    <xdr:to>
      <xdr:col>41</xdr:col>
      <xdr:colOff>101600</xdr:colOff>
      <xdr:row>95</xdr:row>
      <xdr:rowOff>137807</xdr:rowOff>
    </xdr:to>
    <xdr:sp macro="" textlink="">
      <xdr:nvSpPr>
        <xdr:cNvPr id="480" name="フローチャート: 判断 479">
          <a:extLst>
            <a:ext uri="{FF2B5EF4-FFF2-40B4-BE49-F238E27FC236}">
              <a16:creationId xmlns:a16="http://schemas.microsoft.com/office/drawing/2014/main" id="{00000000-0008-0000-0700-0000E0010000}"/>
            </a:ext>
          </a:extLst>
        </xdr:cNvPr>
        <xdr:cNvSpPr/>
      </xdr:nvSpPr>
      <xdr:spPr>
        <a:xfrm>
          <a:off x="7810500" y="1632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154334</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099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54862</xdr:rowOff>
    </xdr:from>
    <xdr:to>
      <xdr:col>36</xdr:col>
      <xdr:colOff>165100</xdr:colOff>
      <xdr:row>95</xdr:row>
      <xdr:rowOff>156462</xdr:rowOff>
    </xdr:to>
    <xdr:sp macro="" textlink="">
      <xdr:nvSpPr>
        <xdr:cNvPr id="482" name="フローチャート: 判断 481">
          <a:extLst>
            <a:ext uri="{FF2B5EF4-FFF2-40B4-BE49-F238E27FC236}">
              <a16:creationId xmlns:a16="http://schemas.microsoft.com/office/drawing/2014/main" id="{00000000-0008-0000-0700-0000E2010000}"/>
            </a:ext>
          </a:extLst>
        </xdr:cNvPr>
        <xdr:cNvSpPr/>
      </xdr:nvSpPr>
      <xdr:spPr>
        <a:xfrm>
          <a:off x="6921500" y="16342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117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107348</xdr:rowOff>
    </xdr:from>
    <xdr:to>
      <xdr:col>55</xdr:col>
      <xdr:colOff>50800</xdr:colOff>
      <xdr:row>97</xdr:row>
      <xdr:rowOff>37498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10426700" y="1656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85775</xdr:rowOff>
    </xdr:from>
    <xdr:ext cx="534377" cy="259045"/>
    <xdr:sp macro="" textlink="">
      <xdr:nvSpPr>
        <xdr:cNvPr id="490" name="土木費該当値テキスト">
          <a:extLst>
            <a:ext uri="{FF2B5EF4-FFF2-40B4-BE49-F238E27FC236}">
              <a16:creationId xmlns:a16="http://schemas.microsoft.com/office/drawing/2014/main" id="{00000000-0008-0000-0700-0000EA010000}"/>
            </a:ext>
          </a:extLst>
        </xdr:cNvPr>
        <xdr:cNvSpPr txBox="1"/>
      </xdr:nvSpPr>
      <xdr:spPr>
        <a:xfrm>
          <a:off x="10528300" y="16544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31567</xdr:rowOff>
    </xdr:from>
    <xdr:to>
      <xdr:col>50</xdr:col>
      <xdr:colOff>165100</xdr:colOff>
      <xdr:row>95</xdr:row>
      <xdr:rowOff>133167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9588500" y="1631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149694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9372111" y="16094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124538</xdr:rowOff>
    </xdr:from>
    <xdr:to>
      <xdr:col>46</xdr:col>
      <xdr:colOff>38100</xdr:colOff>
      <xdr:row>96</xdr:row>
      <xdr:rowOff>54688</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8699500" y="16412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71215</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8483111" y="1618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11702</xdr:rowOff>
    </xdr:from>
    <xdr:to>
      <xdr:col>41</xdr:col>
      <xdr:colOff>101600</xdr:colOff>
      <xdr:row>96</xdr:row>
      <xdr:rowOff>113302</xdr:rowOff>
    </xdr:to>
    <xdr:sp macro="" textlink="">
      <xdr:nvSpPr>
        <xdr:cNvPr id="495" name="楕円 494">
          <a:extLst>
            <a:ext uri="{FF2B5EF4-FFF2-40B4-BE49-F238E27FC236}">
              <a16:creationId xmlns:a16="http://schemas.microsoft.com/office/drawing/2014/main" id="{00000000-0008-0000-0700-0000EF010000}"/>
            </a:ext>
          </a:extLst>
        </xdr:cNvPr>
        <xdr:cNvSpPr/>
      </xdr:nvSpPr>
      <xdr:spPr>
        <a:xfrm>
          <a:off x="7810500" y="1647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104429</xdr:rowOff>
    </xdr:from>
    <xdr:ext cx="534377"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7594111" y="16563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98044</xdr:rowOff>
    </xdr:from>
    <xdr:to>
      <xdr:col>36</xdr:col>
      <xdr:colOff>165100</xdr:colOff>
      <xdr:row>96</xdr:row>
      <xdr:rowOff>28194</xdr:rowOff>
    </xdr:to>
    <xdr:sp macro="" textlink="">
      <xdr:nvSpPr>
        <xdr:cNvPr id="497" name="楕円 496">
          <a:extLst>
            <a:ext uri="{FF2B5EF4-FFF2-40B4-BE49-F238E27FC236}">
              <a16:creationId xmlns:a16="http://schemas.microsoft.com/office/drawing/2014/main" id="{00000000-0008-0000-0700-0000F1010000}"/>
            </a:ext>
          </a:extLst>
        </xdr:cNvPr>
        <xdr:cNvSpPr/>
      </xdr:nvSpPr>
      <xdr:spPr>
        <a:xfrm>
          <a:off x="6921500" y="1638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19321</xdr:rowOff>
    </xdr:from>
    <xdr:ext cx="534377"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6705111" y="1647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6" name="正方形/長方形 505">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消防費グラフ枠">
          <a:extLst>
            <a:ext uri="{FF2B5EF4-FFF2-40B4-BE49-F238E27FC236}">
              <a16:creationId xmlns:a16="http://schemas.microsoft.com/office/drawing/2014/main" id="{00000000-0008-0000-07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168732</xdr:rowOff>
    </xdr:from>
    <xdr:to>
      <xdr:col>85</xdr:col>
      <xdr:colOff>126364</xdr:colOff>
      <xdr:row>39</xdr:row>
      <xdr:rowOff>117487</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6317595" y="5312232"/>
          <a:ext cx="1269" cy="14918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121314</xdr:rowOff>
    </xdr:from>
    <xdr:ext cx="469744" cy="259045"/>
    <xdr:sp macro="" textlink="">
      <xdr:nvSpPr>
        <xdr:cNvPr id="524" name="消防費最小値テキスト">
          <a:extLst>
            <a:ext uri="{FF2B5EF4-FFF2-40B4-BE49-F238E27FC236}">
              <a16:creationId xmlns:a16="http://schemas.microsoft.com/office/drawing/2014/main" id="{00000000-0008-0000-0700-00000C020000}"/>
            </a:ext>
          </a:extLst>
        </xdr:cNvPr>
        <xdr:cNvSpPr txBox="1"/>
      </xdr:nvSpPr>
      <xdr:spPr>
        <a:xfrm>
          <a:off x="16370300" y="680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117487</xdr:rowOff>
    </xdr:from>
    <xdr:to>
      <xdr:col>86</xdr:col>
      <xdr:colOff>25400</xdr:colOff>
      <xdr:row>39</xdr:row>
      <xdr:rowOff>117487</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680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115409</xdr:rowOff>
    </xdr:from>
    <xdr:ext cx="534377" cy="259045"/>
    <xdr:sp macro="" textlink="">
      <xdr:nvSpPr>
        <xdr:cNvPr id="526" name="消防費最大値テキスト">
          <a:extLst>
            <a:ext uri="{FF2B5EF4-FFF2-40B4-BE49-F238E27FC236}">
              <a16:creationId xmlns:a16="http://schemas.microsoft.com/office/drawing/2014/main" id="{00000000-0008-0000-0700-00000E020000}"/>
            </a:ext>
          </a:extLst>
        </xdr:cNvPr>
        <xdr:cNvSpPr txBox="1"/>
      </xdr:nvSpPr>
      <xdr:spPr>
        <a:xfrm>
          <a:off x="16370300" y="5087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168732</xdr:rowOff>
    </xdr:from>
    <xdr:to>
      <xdr:col>86</xdr:col>
      <xdr:colOff>25400</xdr:colOff>
      <xdr:row>30</xdr:row>
      <xdr:rowOff>168732</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6230600" y="53122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167970</xdr:rowOff>
    </xdr:from>
    <xdr:to>
      <xdr:col>85</xdr:col>
      <xdr:colOff>127000</xdr:colOff>
      <xdr:row>37</xdr:row>
      <xdr:rowOff>84303</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5481300" y="6340170"/>
          <a:ext cx="8382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87901</xdr:rowOff>
    </xdr:from>
    <xdr:ext cx="534377" cy="259045"/>
    <xdr:sp macro="" textlink="">
      <xdr:nvSpPr>
        <xdr:cNvPr id="529" name="消防費平均値テキスト">
          <a:extLst>
            <a:ext uri="{FF2B5EF4-FFF2-40B4-BE49-F238E27FC236}">
              <a16:creationId xmlns:a16="http://schemas.microsoft.com/office/drawing/2014/main" id="{00000000-0008-0000-0700-000011020000}"/>
            </a:ext>
          </a:extLst>
        </xdr:cNvPr>
        <xdr:cNvSpPr txBox="1"/>
      </xdr:nvSpPr>
      <xdr:spPr>
        <a:xfrm>
          <a:off x="16370300" y="6431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109474</xdr:rowOff>
    </xdr:from>
    <xdr:to>
      <xdr:col>85</xdr:col>
      <xdr:colOff>177800</xdr:colOff>
      <xdr:row>38</xdr:row>
      <xdr:rowOff>39624</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6268700" y="645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84303</xdr:rowOff>
    </xdr:from>
    <xdr:to>
      <xdr:col>81</xdr:col>
      <xdr:colOff>50800</xdr:colOff>
      <xdr:row>37</xdr:row>
      <xdr:rowOff>96190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4592300" y="6427953"/>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143878</xdr:rowOff>
    </xdr:from>
    <xdr:to>
      <xdr:col>81</xdr:col>
      <xdr:colOff>101600</xdr:colOff>
      <xdr:row>38</xdr:row>
      <xdr:rowOff>74028</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5430500" y="648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65155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580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54623</xdr:rowOff>
    </xdr:from>
    <xdr:to>
      <xdr:col>76</xdr:col>
      <xdr:colOff>114300</xdr:colOff>
      <xdr:row>37</xdr:row>
      <xdr:rowOff>96190</xdr:rowOff>
    </xdr:to>
    <xdr:cxnSp macro="">
      <xdr:nvCxnSpPr>
        <xdr:cNvPr id="534" name="直線コネクタ 533">
          <a:extLst>
            <a:ext uri="{FF2B5EF4-FFF2-40B4-BE49-F238E27FC236}">
              <a16:creationId xmlns:a16="http://schemas.microsoft.com/office/drawing/2014/main" id="{00000000-0008-0000-0700-000016020000}"/>
            </a:ext>
          </a:extLst>
        </xdr:cNvPr>
        <xdr:cNvCxnSpPr/>
      </xdr:nvCxnSpPr>
      <xdr:spPr>
        <a:xfrm>
          <a:off x="13703300" y="6398273"/>
          <a:ext cx="889000" cy="41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151041</xdr:rowOff>
    </xdr:from>
    <xdr:to>
      <xdr:col>76</xdr:col>
      <xdr:colOff>165100</xdr:colOff>
      <xdr:row>38</xdr:row>
      <xdr:rowOff>81191</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4541500" y="6494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72318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58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135166</xdr:rowOff>
    </xdr:from>
    <xdr:to>
      <xdr:col>71</xdr:col>
      <xdr:colOff>177800</xdr:colOff>
      <xdr:row>37</xdr:row>
      <xdr:rowOff>54623</xdr:rowOff>
    </xdr:to>
    <xdr:cxnSp macro="">
      <xdr:nvCxnSpPr>
        <xdr:cNvPr id="537" name="直線コネクタ 536">
          <a:extLst>
            <a:ext uri="{FF2B5EF4-FFF2-40B4-BE49-F238E27FC236}">
              <a16:creationId xmlns:a16="http://schemas.microsoft.com/office/drawing/2014/main" id="{00000000-0008-0000-0700-000019020000}"/>
            </a:ext>
          </a:extLst>
        </xdr:cNvPr>
        <xdr:cNvCxnSpPr/>
      </xdr:nvCxnSpPr>
      <xdr:spPr>
        <a:xfrm>
          <a:off x="12814300" y="5793016"/>
          <a:ext cx="889000" cy="605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71717</xdr:rowOff>
    </xdr:from>
    <xdr:to>
      <xdr:col>72</xdr:col>
      <xdr:colOff>38100</xdr:colOff>
      <xdr:row>38</xdr:row>
      <xdr:rowOff>1867</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3652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164444</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81928</xdr:rowOff>
    </xdr:from>
    <xdr:to>
      <xdr:col>67</xdr:col>
      <xdr:colOff>101600</xdr:colOff>
      <xdr:row>38</xdr:row>
      <xdr:rowOff>12078</xdr:rowOff>
    </xdr:to>
    <xdr:sp macro="" textlink="">
      <xdr:nvSpPr>
        <xdr:cNvPr id="540" name="フローチャート: 判断 539">
          <a:extLst>
            <a:ext uri="{FF2B5EF4-FFF2-40B4-BE49-F238E27FC236}">
              <a16:creationId xmlns:a16="http://schemas.microsoft.com/office/drawing/2014/main" id="{00000000-0008-0000-0700-00001C020000}"/>
            </a:ext>
          </a:extLst>
        </xdr:cNvPr>
        <xdr:cNvSpPr/>
      </xdr:nvSpPr>
      <xdr:spPr>
        <a:xfrm>
          <a:off x="12763500" y="6425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3205</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518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117170</xdr:rowOff>
    </xdr:from>
    <xdr:to>
      <xdr:col>85</xdr:col>
      <xdr:colOff>177800</xdr:colOff>
      <xdr:row>37</xdr:row>
      <xdr:rowOff>47320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6268700" y="62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140047</xdr:rowOff>
    </xdr:from>
    <xdr:ext cx="534377" cy="259045"/>
    <xdr:sp macro="" textlink="">
      <xdr:nvSpPr>
        <xdr:cNvPr id="548" name="消防費該当値テキスト">
          <a:extLst>
            <a:ext uri="{FF2B5EF4-FFF2-40B4-BE49-F238E27FC236}">
              <a16:creationId xmlns:a16="http://schemas.microsoft.com/office/drawing/2014/main" id="{00000000-0008-0000-0700-000024020000}"/>
            </a:ext>
          </a:extLst>
        </xdr:cNvPr>
        <xdr:cNvSpPr txBox="1"/>
      </xdr:nvSpPr>
      <xdr:spPr>
        <a:xfrm>
          <a:off x="16370300" y="614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33503</xdr:rowOff>
    </xdr:from>
    <xdr:to>
      <xdr:col>81</xdr:col>
      <xdr:colOff>101600</xdr:colOff>
      <xdr:row>37</xdr:row>
      <xdr:rowOff>135103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5430500" y="637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151630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5214111" y="615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45390</xdr:rowOff>
    </xdr:from>
    <xdr:to>
      <xdr:col>76</xdr:col>
      <xdr:colOff>165100</xdr:colOff>
      <xdr:row>37</xdr:row>
      <xdr:rowOff>146990</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4541500" y="638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163517</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4325111" y="616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3823</xdr:rowOff>
    </xdr:from>
    <xdr:to>
      <xdr:col>72</xdr:col>
      <xdr:colOff>38100</xdr:colOff>
      <xdr:row>37</xdr:row>
      <xdr:rowOff>105423</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3652500" y="6347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121950</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3436111" y="6122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84366</xdr:rowOff>
    </xdr:from>
    <xdr:to>
      <xdr:col>67</xdr:col>
      <xdr:colOff>101600</xdr:colOff>
      <xdr:row>34</xdr:row>
      <xdr:rowOff>14516</xdr:rowOff>
    </xdr:to>
    <xdr:sp macro="" textlink="">
      <xdr:nvSpPr>
        <xdr:cNvPr id="555" name="楕円 554">
          <a:extLst>
            <a:ext uri="{FF2B5EF4-FFF2-40B4-BE49-F238E27FC236}">
              <a16:creationId xmlns:a16="http://schemas.microsoft.com/office/drawing/2014/main" id="{00000000-0008-0000-0700-00002B020000}"/>
            </a:ext>
          </a:extLst>
        </xdr:cNvPr>
        <xdr:cNvSpPr/>
      </xdr:nvSpPr>
      <xdr:spPr>
        <a:xfrm>
          <a:off x="12763500" y="5742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32</xdr:row>
      <xdr:rowOff>31043</xdr:rowOff>
    </xdr:from>
    <xdr:ext cx="534377"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547111" y="5517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7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2" name="教育費グラフ枠">
          <a:extLst>
            <a:ext uri="{FF2B5EF4-FFF2-40B4-BE49-F238E27FC236}">
              <a16:creationId xmlns:a16="http://schemas.microsoft.com/office/drawing/2014/main" id="{00000000-0008-0000-0700-00004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31915</xdr:rowOff>
    </xdr:from>
    <xdr:to>
      <xdr:col>85</xdr:col>
      <xdr:colOff>126364</xdr:colOff>
      <xdr:row>58</xdr:row>
      <xdr:rowOff>127568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6317595" y="8604415"/>
          <a:ext cx="1269" cy="1467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131395</xdr:rowOff>
    </xdr:from>
    <xdr:ext cx="534377" cy="259045"/>
    <xdr:sp macro="" textlink="">
      <xdr:nvSpPr>
        <xdr:cNvPr id="584" name="教育費最小値テキスト">
          <a:extLst>
            <a:ext uri="{FF2B5EF4-FFF2-40B4-BE49-F238E27FC236}">
              <a16:creationId xmlns:a16="http://schemas.microsoft.com/office/drawing/2014/main" id="{00000000-0008-0000-0700-000048020000}"/>
            </a:ext>
          </a:extLst>
        </xdr:cNvPr>
        <xdr:cNvSpPr txBox="1"/>
      </xdr:nvSpPr>
      <xdr:spPr>
        <a:xfrm>
          <a:off x="16370300" y="1007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127568</xdr:rowOff>
    </xdr:from>
    <xdr:to>
      <xdr:col>86</xdr:col>
      <xdr:colOff>25400</xdr:colOff>
      <xdr:row>58</xdr:row>
      <xdr:rowOff>127568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100716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150042</xdr:rowOff>
    </xdr:from>
    <xdr:ext cx="599010" cy="259045"/>
    <xdr:sp macro="" textlink="">
      <xdr:nvSpPr>
        <xdr:cNvPr id="586" name="教育費最大値テキスト">
          <a:extLst>
            <a:ext uri="{FF2B5EF4-FFF2-40B4-BE49-F238E27FC236}">
              <a16:creationId xmlns:a16="http://schemas.microsoft.com/office/drawing/2014/main" id="{00000000-0008-0000-0700-00004A020000}"/>
            </a:ext>
          </a:extLst>
        </xdr:cNvPr>
        <xdr:cNvSpPr txBox="1"/>
      </xdr:nvSpPr>
      <xdr:spPr>
        <a:xfrm>
          <a:off x="16370300" y="837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118,601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31915</xdr:rowOff>
    </xdr:from>
    <xdr:to>
      <xdr:col>86</xdr:col>
      <xdr:colOff>25400</xdr:colOff>
      <xdr:row>50</xdr:row>
      <xdr:rowOff>31915</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6230600" y="860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134328</xdr:rowOff>
    </xdr:from>
    <xdr:to>
      <xdr:col>85</xdr:col>
      <xdr:colOff>127000</xdr:colOff>
      <xdr:row>58</xdr:row>
      <xdr:rowOff>11750</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flipV="1">
          <a:off x="15481300" y="9906978"/>
          <a:ext cx="838200" cy="4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64555</xdr:rowOff>
    </xdr:from>
    <xdr:ext cx="534377" cy="259045"/>
    <xdr:sp macro="" textlink="">
      <xdr:nvSpPr>
        <xdr:cNvPr id="589" name="教育費平均値テキスト">
          <a:extLst>
            <a:ext uri="{FF2B5EF4-FFF2-40B4-BE49-F238E27FC236}">
              <a16:creationId xmlns:a16="http://schemas.microsoft.com/office/drawing/2014/main" id="{00000000-0008-0000-0700-00004D020000}"/>
            </a:ext>
          </a:extLst>
        </xdr:cNvPr>
        <xdr:cNvSpPr txBox="1"/>
      </xdr:nvSpPr>
      <xdr:spPr>
        <a:xfrm>
          <a:off x="16370300" y="94943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41678</xdr:rowOff>
    </xdr:from>
    <xdr:to>
      <xdr:col>85</xdr:col>
      <xdr:colOff>177800</xdr:colOff>
      <xdr:row>56</xdr:row>
      <xdr:rowOff>143278</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6268700" y="9642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11750</xdr:rowOff>
    </xdr:from>
    <xdr:to>
      <xdr:col>81</xdr:col>
      <xdr:colOff>50800</xdr:colOff>
      <xdr:row>58</xdr:row>
      <xdr:rowOff>86518</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flipV="1">
          <a:off x="14592300" y="9955850"/>
          <a:ext cx="889000" cy="7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99579</xdr:rowOff>
    </xdr:from>
    <xdr:to>
      <xdr:col>81</xdr:col>
      <xdr:colOff>101600</xdr:colOff>
      <xdr:row>57</xdr:row>
      <xdr:rowOff>29729</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5430500" y="9700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46256</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9476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11766</xdr:rowOff>
    </xdr:from>
    <xdr:to>
      <xdr:col>76</xdr:col>
      <xdr:colOff>114300</xdr:colOff>
      <xdr:row>58</xdr:row>
      <xdr:rowOff>86518</xdr:rowOff>
    </xdr:to>
    <xdr:cxnSp macro="">
      <xdr:nvCxnSpPr>
        <xdr:cNvPr id="594" name="直線コネクタ 593">
          <a:extLst>
            <a:ext uri="{FF2B5EF4-FFF2-40B4-BE49-F238E27FC236}">
              <a16:creationId xmlns:a16="http://schemas.microsoft.com/office/drawing/2014/main" id="{00000000-0008-0000-0700-000052020000}"/>
            </a:ext>
          </a:extLst>
        </xdr:cNvPr>
        <xdr:cNvCxnSpPr/>
      </xdr:nvCxnSpPr>
      <xdr:spPr>
        <a:xfrm>
          <a:off x="13703300" y="9955866"/>
          <a:ext cx="889000" cy="74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119304</xdr:rowOff>
    </xdr:from>
    <xdr:to>
      <xdr:col>76</xdr:col>
      <xdr:colOff>165100</xdr:colOff>
      <xdr:row>57</xdr:row>
      <xdr:rowOff>49454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4541500" y="972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65981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325111" y="9495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11766</xdr:rowOff>
    </xdr:from>
    <xdr:to>
      <xdr:col>71</xdr:col>
      <xdr:colOff>177800</xdr:colOff>
      <xdr:row>58</xdr:row>
      <xdr:rowOff>37385</xdr:rowOff>
    </xdr:to>
    <xdr:cxnSp macro="">
      <xdr:nvCxnSpPr>
        <xdr:cNvPr id="597" name="直線コネクタ 596">
          <a:extLst>
            <a:ext uri="{FF2B5EF4-FFF2-40B4-BE49-F238E27FC236}">
              <a16:creationId xmlns:a16="http://schemas.microsoft.com/office/drawing/2014/main" id="{00000000-0008-0000-0700-000055020000}"/>
            </a:ext>
          </a:extLst>
        </xdr:cNvPr>
        <xdr:cNvCxnSpPr/>
      </xdr:nvCxnSpPr>
      <xdr:spPr>
        <a:xfrm flipV="1">
          <a:off x="12814300" y="9955866"/>
          <a:ext cx="889000" cy="25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136792</xdr:rowOff>
    </xdr:from>
    <xdr:to>
      <xdr:col>72</xdr:col>
      <xdr:colOff>38100</xdr:colOff>
      <xdr:row>56</xdr:row>
      <xdr:rowOff>66942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3652500" y="9566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83469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9341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14932</xdr:rowOff>
    </xdr:from>
    <xdr:to>
      <xdr:col>67</xdr:col>
      <xdr:colOff>101600</xdr:colOff>
      <xdr:row>56</xdr:row>
      <xdr:rowOff>116532</xdr:rowOff>
    </xdr:to>
    <xdr:sp macro="" textlink="">
      <xdr:nvSpPr>
        <xdr:cNvPr id="600" name="フローチャート: 判断 599">
          <a:extLst>
            <a:ext uri="{FF2B5EF4-FFF2-40B4-BE49-F238E27FC236}">
              <a16:creationId xmlns:a16="http://schemas.microsoft.com/office/drawing/2014/main" id="{00000000-0008-0000-0700-000058020000}"/>
            </a:ext>
          </a:extLst>
        </xdr:cNvPr>
        <xdr:cNvSpPr/>
      </xdr:nvSpPr>
      <xdr:spPr>
        <a:xfrm>
          <a:off x="12763500" y="961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133059</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39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83528</xdr:rowOff>
    </xdr:from>
    <xdr:to>
      <xdr:col>85</xdr:col>
      <xdr:colOff>177800</xdr:colOff>
      <xdr:row>58</xdr:row>
      <xdr:rowOff>13678</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6268700" y="9856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61955</xdr:rowOff>
    </xdr:from>
    <xdr:ext cx="534377" cy="259045"/>
    <xdr:sp macro="" textlink="">
      <xdr:nvSpPr>
        <xdr:cNvPr id="608" name="教育費該当値テキスト">
          <a:extLst>
            <a:ext uri="{FF2B5EF4-FFF2-40B4-BE49-F238E27FC236}">
              <a16:creationId xmlns:a16="http://schemas.microsoft.com/office/drawing/2014/main" id="{00000000-0008-0000-0700-000060020000}"/>
            </a:ext>
          </a:extLst>
        </xdr:cNvPr>
        <xdr:cNvSpPr txBox="1"/>
      </xdr:nvSpPr>
      <xdr:spPr>
        <a:xfrm>
          <a:off x="16370300" y="983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132400</xdr:rowOff>
    </xdr:from>
    <xdr:to>
      <xdr:col>81</xdr:col>
      <xdr:colOff>101600</xdr:colOff>
      <xdr:row>58</xdr:row>
      <xdr:rowOff>62550</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5430500" y="99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53677</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5214111" y="999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35718</xdr:rowOff>
    </xdr:from>
    <xdr:to>
      <xdr:col>76</xdr:col>
      <xdr:colOff>165100</xdr:colOff>
      <xdr:row>58</xdr:row>
      <xdr:rowOff>137318</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4541500" y="997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128445</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4325111" y="10072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132416</xdr:rowOff>
    </xdr:from>
    <xdr:to>
      <xdr:col>72</xdr:col>
      <xdr:colOff>38100</xdr:colOff>
      <xdr:row>58</xdr:row>
      <xdr:rowOff>62566</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3652500" y="990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53693</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3436111" y="9997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158035</xdr:rowOff>
    </xdr:from>
    <xdr:to>
      <xdr:col>67</xdr:col>
      <xdr:colOff>101600</xdr:colOff>
      <xdr:row>58</xdr:row>
      <xdr:rowOff>88185</xdr:rowOff>
    </xdr:to>
    <xdr:sp macro="" textlink="">
      <xdr:nvSpPr>
        <xdr:cNvPr id="615" name="楕円 614">
          <a:extLst>
            <a:ext uri="{FF2B5EF4-FFF2-40B4-BE49-F238E27FC236}">
              <a16:creationId xmlns:a16="http://schemas.microsoft.com/office/drawing/2014/main" id="{00000000-0008-0000-0700-000067020000}"/>
            </a:ext>
          </a:extLst>
        </xdr:cNvPr>
        <xdr:cNvSpPr/>
      </xdr:nvSpPr>
      <xdr:spPr>
        <a:xfrm>
          <a:off x="12763500" y="9930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79312</xdr:rowOff>
    </xdr:from>
    <xdr:ext cx="534377"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547111" y="1002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3" name="正方形/長方形 622">
          <a:extLst>
            <a:ext uri="{FF2B5EF4-FFF2-40B4-BE49-F238E27FC236}">
              <a16:creationId xmlns:a16="http://schemas.microsoft.com/office/drawing/2014/main" id="{00000000-0008-0000-0700-00006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4" name="正方形/長方形 623">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85430</xdr:rowOff>
    </xdr:from>
    <xdr:to>
      <xdr:col>85</xdr:col>
      <xdr:colOff>126364</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429830"/>
          <a:ext cx="1269" cy="1082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150527</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523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32107</xdr:rowOff>
    </xdr:from>
    <xdr:ext cx="534377"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220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23,687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85430</xdr:rowOff>
    </xdr:from>
    <xdr:to>
      <xdr:col>86</xdr:col>
      <xdr:colOff>25400</xdr:colOff>
      <xdr:row>72</xdr:row>
      <xdr:rowOff>85430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429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67977</xdr:rowOff>
    </xdr:from>
    <xdr:ext cx="378565"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26962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45100</xdr:rowOff>
    </xdr:from>
    <xdr:to>
      <xdr:col>85</xdr:col>
      <xdr:colOff>177800</xdr:colOff>
      <xdr:row>78</xdr:row>
      <xdr:rowOff>146700</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41625</xdr:rowOff>
    </xdr:from>
    <xdr:to>
      <xdr:col>81</xdr:col>
      <xdr:colOff>101600</xdr:colOff>
      <xdr:row>78</xdr:row>
      <xdr:rowOff>143225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41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159752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18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39660</xdr:rowOff>
    </xdr:from>
    <xdr:to>
      <xdr:col>76</xdr:col>
      <xdr:colOff>165100</xdr:colOff>
      <xdr:row>78</xdr:row>
      <xdr:rowOff>141260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412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157787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187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63067</xdr:rowOff>
    </xdr:from>
    <xdr:to>
      <xdr:col>72</xdr:col>
      <xdr:colOff>38100</xdr:colOff>
      <xdr:row>77</xdr:row>
      <xdr:rowOff>164667</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9744</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107919</xdr:rowOff>
    </xdr:from>
    <xdr:to>
      <xdr:col>67</xdr:col>
      <xdr:colOff>101600</xdr:colOff>
      <xdr:row>78</xdr:row>
      <xdr:rowOff>38069</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309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54596</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084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23527</xdr:rowOff>
    </xdr:from>
    <xdr:ext cx="249299"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39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73025</xdr:rowOff>
    </xdr:from>
    <xdr:to>
      <xdr:col>85</xdr:col>
      <xdr:colOff>126364</xdr:colOff>
      <xdr:row>98</xdr:row>
      <xdr:rowOff>83198</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503525"/>
          <a:ext cx="1269" cy="13817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87025</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688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83198</xdr:rowOff>
    </xdr:from>
    <xdr:to>
      <xdr:col>86</xdr:col>
      <xdr:colOff>25400</xdr:colOff>
      <xdr:row>98</xdr:row>
      <xdr:rowOff>83198</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68852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19702</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27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119,250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73025</xdr:rowOff>
    </xdr:from>
    <xdr:to>
      <xdr:col>86</xdr:col>
      <xdr:colOff>25400</xdr:colOff>
      <xdr:row>90</xdr:row>
      <xdr:rowOff>73025</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50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96825</xdr:rowOff>
    </xdr:from>
    <xdr:to>
      <xdr:col>85</xdr:col>
      <xdr:colOff>127000</xdr:colOff>
      <xdr:row>97</xdr:row>
      <xdr:rowOff>116712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5481300" y="16727475"/>
          <a:ext cx="838200" cy="1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78858</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3666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55981</xdr:rowOff>
    </xdr:from>
    <xdr:to>
      <xdr:col>85</xdr:col>
      <xdr:colOff>177800</xdr:colOff>
      <xdr:row>96</xdr:row>
      <xdr:rowOff>157581</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86385</xdr:rowOff>
    </xdr:from>
    <xdr:to>
      <xdr:col>81</xdr:col>
      <xdr:colOff>50800</xdr:colOff>
      <xdr:row>97</xdr:row>
      <xdr:rowOff>96825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4592300" y="16717035"/>
          <a:ext cx="889000" cy="1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48640</xdr:rowOff>
    </xdr:from>
    <xdr:to>
      <xdr:col>81</xdr:col>
      <xdr:colOff>101600</xdr:colOff>
      <xdr:row>96</xdr:row>
      <xdr:rowOff>150240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166767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86246</xdr:rowOff>
    </xdr:from>
    <xdr:to>
      <xdr:col>76</xdr:col>
      <xdr:colOff>114300</xdr:colOff>
      <xdr:row>97</xdr:row>
      <xdr:rowOff>86385</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3703300" y="16716896"/>
          <a:ext cx="889000" cy="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52921</xdr:rowOff>
    </xdr:from>
    <xdr:to>
      <xdr:col>76</xdr:col>
      <xdr:colOff>165100</xdr:colOff>
      <xdr:row>96</xdr:row>
      <xdr:rowOff>154521</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171048</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86246</xdr:rowOff>
    </xdr:from>
    <xdr:to>
      <xdr:col>71</xdr:col>
      <xdr:colOff>177800</xdr:colOff>
      <xdr:row>97</xdr:row>
      <xdr:rowOff>89002</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716896"/>
          <a:ext cx="889000" cy="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3733</xdr:rowOff>
    </xdr:from>
    <xdr:to>
      <xdr:col>72</xdr:col>
      <xdr:colOff>38100</xdr:colOff>
      <xdr:row>96</xdr:row>
      <xdr:rowOff>105333</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121860</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166903</xdr:rowOff>
    </xdr:from>
    <xdr:to>
      <xdr:col>67</xdr:col>
      <xdr:colOff>101600</xdr:colOff>
      <xdr:row>96</xdr:row>
      <xdr:rowOff>97053</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454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113580</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22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65912</xdr:rowOff>
    </xdr:from>
    <xdr:to>
      <xdr:col>85</xdr:col>
      <xdr:colOff>177800</xdr:colOff>
      <xdr:row>97</xdr:row>
      <xdr:rowOff>167512</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696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44339</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67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46025</xdr:rowOff>
    </xdr:from>
    <xdr:to>
      <xdr:col>81</xdr:col>
      <xdr:colOff>101600</xdr:colOff>
      <xdr:row>97</xdr:row>
      <xdr:rowOff>147625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67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138752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769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35585</xdr:rowOff>
    </xdr:from>
    <xdr:to>
      <xdr:col>76</xdr:col>
      <xdr:colOff>165100</xdr:colOff>
      <xdr:row>97</xdr:row>
      <xdr:rowOff>137185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666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128312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758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35446</xdr:rowOff>
    </xdr:from>
    <xdr:to>
      <xdr:col>72</xdr:col>
      <xdr:colOff>38100</xdr:colOff>
      <xdr:row>97</xdr:row>
      <xdr:rowOff>137046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666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128173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75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38202</xdr:rowOff>
    </xdr:from>
    <xdr:to>
      <xdr:col>67</xdr:col>
      <xdr:colOff>101600</xdr:colOff>
      <xdr:row>97</xdr:row>
      <xdr:rowOff>139802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668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130929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7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17170</xdr:rowOff>
    </xdr:from>
    <xdr:to>
      <xdr:col>116</xdr:col>
      <xdr:colOff>62864</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503570"/>
          <a:ext cx="1269" cy="1151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165523</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680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135297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27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2,518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17170</xdr:rowOff>
    </xdr:from>
    <xdr:to>
      <xdr:col>116</xdr:col>
      <xdr:colOff>152400</xdr:colOff>
      <xdr:row>32</xdr:row>
      <xdr:rowOff>17170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503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82973</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42662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60096</xdr:rowOff>
    </xdr:from>
    <xdr:to>
      <xdr:col>116</xdr:col>
      <xdr:colOff>114300</xdr:colOff>
      <xdr:row>38</xdr:row>
      <xdr:rowOff>161696</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57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71069</xdr:rowOff>
    </xdr:from>
    <xdr:to>
      <xdr:col>112</xdr:col>
      <xdr:colOff>38100</xdr:colOff>
      <xdr:row>39</xdr:row>
      <xdr:rowOff>1219</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58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17746</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3613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12091</xdr:rowOff>
    </xdr:from>
    <xdr:to>
      <xdr:col>107</xdr:col>
      <xdr:colOff>101600</xdr:colOff>
      <xdr:row>38</xdr:row>
      <xdr:rowOff>113691</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527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130217</xdr:rowOff>
    </xdr:from>
    <xdr:ext cx="378565"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5017" y="630241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55525</xdr:rowOff>
    </xdr:from>
    <xdr:to>
      <xdr:col>102</xdr:col>
      <xdr:colOff>165100</xdr:colOff>
      <xdr:row>38</xdr:row>
      <xdr:rowOff>157125</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7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2202</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3458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48209</xdr:rowOff>
    </xdr:from>
    <xdr:to>
      <xdr:col>98</xdr:col>
      <xdr:colOff>38100</xdr:colOff>
      <xdr:row>38</xdr:row>
      <xdr:rowOff>149809</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563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166336</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3385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38523</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55362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年度は住民税非課税世帯等に対する給付金給付事業の実施などにより増加した。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・衛生費は類似団体平均を概ね下回っている。令和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年度は新型コロナウイルスワクチン接種事業に係る事業規模の縮小などにより減少した。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・土木費は類似団体平均を概ね下回っている。令和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年度は早川中央土地区画整理事業の進捗による負担金の減や公共下水道事業会計への補助金の減などにより減少した。</a:t>
          </a:r>
        </a:p>
        <a:p>
          <a:r>
            <a:rPr kumimoji="1" lang="ja-JP" altLang="en-US" sz="1300">
              <a:latin typeface="ＭＳ Ｐゴシック" panose="020B0600070205080204" pitchFamily="50" charset="-128"/>
              <a:ea typeface="ＭＳ Ｐゴシック" panose="020B0600070205080204" pitchFamily="50" charset="-128"/>
            </a:rPr>
            <a:t>・消防費は類似団体平均を上回っている。令和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年度ははしご付き消防ポンプ自動車を含む特殊車両２台の更新などにより増加した。</a:t>
          </a:r>
        </a:p>
        <a:p>
          <a:r>
            <a:rPr kumimoji="1" lang="ja-JP" altLang="en-US" sz="1300">
              <a:latin typeface="ＭＳ Ｐゴシック" panose="020B0600070205080204" pitchFamily="50" charset="-128"/>
              <a:ea typeface="ＭＳ Ｐゴシック" panose="020B0600070205080204" pitchFamily="50" charset="-128"/>
            </a:rPr>
            <a:t>・教育費は類似団体平均を下回っている。令和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年度は中学校体育館空調設備設置工事や学校給食費保護者負担軽減補助事業の実施などにより増加した。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神奈川県綾瀬市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財政調整基金の標準財政規模に対する割合は、令和５年度については財政調整基金は変動が少ない一方、</a:t>
          </a:r>
          <a:r>
            <a:rPr kumimoji="1" lang="ja-JP" altLang="ja-JP" sz="1100">
              <a:solidFill>
                <a:schemeClr val="dk1"/>
              </a:solidFill>
              <a:effectLst/>
              <a:latin typeface="+mn-lt"/>
              <a:ea typeface="+mn-ea"/>
              <a:cs typeface="+mn-cs"/>
            </a:rPr>
            <a:t>標準財政規模</a:t>
          </a:r>
          <a:r>
            <a:rPr kumimoji="1" lang="ja-JP" altLang="en-US" sz="1100">
              <a:latin typeface="ＭＳ ゴシック" pitchFamily="49" charset="-128"/>
              <a:ea typeface="ＭＳ ゴシック" pitchFamily="49" charset="-128"/>
            </a:rPr>
            <a:t>が増額したことにより、</a:t>
          </a:r>
          <a:r>
            <a:rPr kumimoji="1" lang="en-US" altLang="ja-JP" sz="1100">
              <a:latin typeface="ＭＳ ゴシック" pitchFamily="49" charset="-128"/>
              <a:ea typeface="ＭＳ ゴシック" pitchFamily="49" charset="-128"/>
            </a:rPr>
            <a:t>0.34</a:t>
          </a:r>
          <a:r>
            <a:rPr kumimoji="1" lang="ja-JP" altLang="en-US" sz="1100">
              <a:latin typeface="ＭＳ ゴシック" pitchFamily="49" charset="-128"/>
              <a:ea typeface="ＭＳ ゴシック" pitchFamily="49" charset="-128"/>
            </a:rPr>
            <a:t>ポイントの減となった。今後も将来の財政リスクに備えるため、標準財政規模の</a:t>
          </a:r>
          <a:r>
            <a:rPr kumimoji="1" lang="en-US" altLang="ja-JP" sz="1100">
              <a:latin typeface="ＭＳ ゴシック" pitchFamily="49" charset="-128"/>
              <a:ea typeface="ＭＳ ゴシック" pitchFamily="49" charset="-128"/>
            </a:rPr>
            <a:t>20</a:t>
          </a:r>
          <a:r>
            <a:rPr kumimoji="1" lang="ja-JP" altLang="en-US" sz="1100">
              <a:latin typeface="ＭＳ ゴシック" pitchFamily="49" charset="-128"/>
              <a:ea typeface="ＭＳ ゴシック" pitchFamily="49" charset="-128"/>
            </a:rPr>
            <a:t>％程度を確保していく。</a:t>
          </a:r>
        </a:p>
        <a:p>
          <a:r>
            <a:rPr kumimoji="1" lang="ja-JP" altLang="en-US" sz="1100">
              <a:latin typeface="ＭＳ ゴシック" pitchFamily="49" charset="-128"/>
              <a:ea typeface="ＭＳ ゴシック" pitchFamily="49" charset="-128"/>
            </a:rPr>
            <a:t>　実質収支額の標準財政規模に対する割合（実質収支比率）は、国庫支出金や繰越金の減などにより、前年度に比べて</a:t>
          </a:r>
          <a:r>
            <a:rPr kumimoji="1" lang="en-US" altLang="ja-JP" sz="1100">
              <a:latin typeface="ＭＳ ゴシック" pitchFamily="49" charset="-128"/>
              <a:ea typeface="ＭＳ ゴシック" pitchFamily="49" charset="-128"/>
            </a:rPr>
            <a:t>3.9</a:t>
          </a:r>
          <a:r>
            <a:rPr kumimoji="1" lang="ja-JP" altLang="en-US" sz="1100">
              <a:latin typeface="ＭＳ ゴシック" pitchFamily="49" charset="-128"/>
              <a:ea typeface="ＭＳ ゴシック" pitchFamily="49" charset="-128"/>
            </a:rPr>
            <a:t>ポイント減となった。また、実質単年度収支の標準財政規模に対する割合は、令和５年度の実質収支額が令和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年度の実質収支額を下回ったことからマイナスとなっている。</a:t>
          </a:r>
        </a:p>
        <a:p>
          <a:r>
            <a:rPr kumimoji="1" lang="ja-JP" altLang="en-US" sz="1100">
              <a:latin typeface="ＭＳ ゴシック" pitchFamily="49" charset="-128"/>
              <a:ea typeface="ＭＳ ゴシック" pitchFamily="49" charset="-128"/>
            </a:rPr>
            <a:t>　今後は歳出の抑制に努めるとともに、歳入については地方債の発行を必要最低限にして、規律ある財政運営を行っていく。</a:t>
          </a:r>
        </a:p>
        <a:p>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神奈川県綾瀬市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全ての特別会計を含んだ連結では黒字となっている。一般会計同様各特別会計等についても、今後も厳しい財政状況が見込まれることから、引き続き経営健全化に向けて歳出抑制と歳入の確保を図っていく。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7" name="凡例9">
          <a:extLst>
            <a:ext uri="{FF2B5EF4-FFF2-40B4-BE49-F238E27FC236}">
              <a16:creationId xmlns:a16="http://schemas.microsoft.com/office/drawing/2014/main" id="{00000000-0008-0000-0900-000011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8" name="凡例10">
          <a:extLst>
            <a:ext uri="{FF2B5EF4-FFF2-40B4-BE49-F238E27FC236}">
              <a16:creationId xmlns:a16="http://schemas.microsoft.com/office/drawing/2014/main" id="{00000000-0008-0000-0900-000012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神奈川県綾瀬市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における実質公債費比率（分子）は、公債費において償還が進んだことにより元利償還金が減となったほか、資本的収支に計上された繰出金決算額の減による「公営企業債の元利償還金に対する繰入金」が減となり、全体でも減となった。</a:t>
          </a:r>
        </a:p>
        <a:p>
          <a:r>
            <a:rPr kumimoji="1" lang="ja-JP" altLang="en-US" sz="1400">
              <a:latin typeface="ＭＳ ゴシック" pitchFamily="49" charset="-128"/>
              <a:ea typeface="ＭＳ ゴシック" pitchFamily="49" charset="-128"/>
            </a:rPr>
            <a:t>　今後も引き続き、元利償還金等の推移を的確に推計し、適正な起債水準の維持に努める。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神奈川県綾瀬市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５年度における将来負担比率（分子）は、下水道事業等の起債残高の減少に伴う公営企業債等繰入見込額の減などがあったため、将来負担額が減となった一方、充当可能基金などの充当可能財源等が増となったことに伴い、充当可能財源等が将来負担額を上回り、将来負担率はマイナスとなり、全体で減となった。</a:t>
          </a:r>
        </a:p>
        <a:p>
          <a:r>
            <a:rPr kumimoji="1" lang="ja-JP" altLang="en-US" sz="1400">
              <a:latin typeface="ＭＳ ゴシック" pitchFamily="49" charset="-128"/>
              <a:ea typeface="ＭＳ ゴシック" pitchFamily="49" charset="-128"/>
            </a:rPr>
            <a:t>　将来負担比率は令和５年度においては、類似団体平均を下回ったが、中・長期的な展望に基づいた計画的な事業展開を図り、起債に大きく依存しない健全な財政運営に努める。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神奈川県綾瀬市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・綾瀬市公共施設等総合管理基金：公共施設等の計画的な保全及び更新を目的に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・綾瀬市公共用地取得基金：土地の処分収益が発生したことから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％程度を目安に維持していく。</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・綾瀬市公共施設等総合管理基金：今後、公共施設の再編に伴う建て替えを予定しているため、適切な時期に積立及び取り崩しを行い、予算への影響を軽減する。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・綾瀬市公共用地取得基金：公共事業に必要な土地の取得経費に充てるため、適切な時期に積立及び取り崩しを行い、予算への影響を軽減する。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・綾瀬市職員退職手当基金：職員退職手当の費用</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・綾瀬市公共用地取得基金：</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普通財産である土地の処分収益を積み立て、公共事業に必要な土地の取得経費に充当する。</a:t>
          </a:r>
          <a:endParaRPr kumimoji="0"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・綾瀬市社会福祉基金：社会福祉の増進を図る事業の資金</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・綾瀬市みどりのまちづくり基金：綾瀬市と市民が一体となって推進するみどり豊かなまちづくりに係る事業及び緑地を保全する経費</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・綾瀬市公共施設等総合管理基金：公共施設等の計画的な保全及び更新に要する資金</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・綾瀬市公共施設等総合管理基金：公共施設等の計画的な保全及び更新を目的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1,117</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・綾瀬市公共用地取得基金：土地の処分収益が発生したことから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・綾瀬市公共施設等総合管理基金：今後、公共施設の再編に伴う建て替えを予定しているため、適切な時期に積立及び取り崩しを行い、予算への影響を軽減する。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・綾瀬市公共用地取得基金：公共事業に必要な土地の取得経費に充てるため、適切な時期に積立及び取り崩しを行い、予算への影響を軽減する。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百万円の積み立てを行ったことから基金残高は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・財政調整基金の残高は、標準財政規模の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％程度を目安に維持していく。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5001875" y="9391650"/>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6297275" y="9391650"/>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50018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6297275" y="13211175"/>
          <a:ext cx="12954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355600" y="63500"/>
          <a:ext cx="10756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516100" y="190500"/>
          <a:ext cx="33591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512925" y="215900"/>
          <a:ext cx="3343275"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4538325" y="241300"/>
          <a:ext cx="3286125"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2122150"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2147550"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2172950" y="241300"/>
          <a:ext cx="2178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2545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55245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68592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281940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11480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583247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696595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411480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589597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00000000-0008-0000-0D00-000018000000}"/>
            </a:ext>
          </a:extLst>
        </xdr:cNvPr>
        <xdr:cNvSpPr/>
      </xdr:nvSpPr>
      <xdr:spPr>
        <a:xfrm>
          <a:off x="9445625"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9658350"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9658350" y="1219200"/>
          <a:ext cx="1133475"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9658350" y="1562100"/>
          <a:ext cx="125095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00000000-0008-0000-0D00-00001D000000}"/>
            </a:ext>
          </a:extLst>
        </xdr:cNvPr>
        <xdr:cNvSpPr/>
      </xdr:nvSpPr>
      <xdr:spPr>
        <a:xfrm>
          <a:off x="955357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00000000-0008-0000-0D00-00001E000000}"/>
            </a:ext>
          </a:extLst>
        </xdr:cNvPr>
        <xdr:cNvSpPr/>
      </xdr:nvSpPr>
      <xdr:spPr>
        <a:xfrm>
          <a:off x="955357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00000000-0008-0000-0D00-00001F000000}"/>
            </a:ext>
          </a:extLst>
        </xdr:cNvPr>
        <xdr:cNvCxnSpPr/>
      </xdr:nvCxnSpPr>
      <xdr:spPr>
        <a:xfrm>
          <a:off x="959802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a:off x="9518650" y="1562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flipV="1">
          <a:off x="959802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9518650" y="19431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00000000-0008-0000-0D00-000024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1098550" y="4254500"/>
          <a:ext cx="361315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1719439" y="4624642"/>
          <a:ext cx="1466496"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3284214" y="4607971"/>
          <a:ext cx="71184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[ 41.1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46609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46609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9563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9563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73787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73787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1098550" y="4953000"/>
          <a:ext cx="361315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4949825"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4949825"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00000000-0008-0000-0D00-000034000000}"/>
            </a:ext>
          </a:extLst>
        </xdr:cNvPr>
        <xdr:cNvSpPr txBox="1"/>
      </xdr:nvSpPr>
      <xdr:spPr>
        <a:xfrm>
          <a:off x="49974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類似団体と比較し低い水準にあり、</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保健センター・保健所</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や</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認定こども園・幼稚園・保育所</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道路</a:t>
          </a:r>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の有形固定資産減価償却率が類似団体より低い水準となっていることに起因する。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今後は、公共施設マネジメント基本方針において、</a:t>
          </a:r>
          <a:r>
            <a:rPr kumimoji="1" lang="en-US" altLang="ja-JP" sz="1100">
              <a:latin typeface="ＭＳ Ｐゴシック" panose="020B0600070205080204" pitchFamily="50" charset="-128"/>
              <a:ea typeface="ＭＳ Ｐゴシック" panose="020B0600070205080204" pitchFamily="50" charset="-128"/>
            </a:rPr>
            <a:t>40</a:t>
          </a:r>
          <a:r>
            <a:rPr kumimoji="1" lang="ja-JP" altLang="en-US" sz="1100">
              <a:latin typeface="ＭＳ Ｐゴシック" panose="020B0600070205080204" pitchFamily="50" charset="-128"/>
              <a:ea typeface="ＭＳ Ｐゴシック" panose="020B0600070205080204" pitchFamily="50" charset="-128"/>
            </a:rPr>
            <a:t>年間で総延床面積の</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％削減することを目標に、施設の統廃合、機能の集約、複合化による適正配置を進めていく。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10795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098550" y="7112000"/>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75185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098550" y="6803572"/>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5185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098550" y="6495143"/>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75185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098550" y="6186714"/>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75185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098550" y="5878286"/>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75185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098550" y="5569857"/>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75185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098550" y="5261428"/>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75185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098550" y="4953000"/>
          <a:ext cx="36131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75185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00000000-0008-0000-0D00-000046000000}"/>
            </a:ext>
          </a:extLst>
        </xdr:cNvPr>
        <xdr:cNvSpPr/>
      </xdr:nvSpPr>
      <xdr:spPr>
        <a:xfrm>
          <a:off x="1098550" y="4953000"/>
          <a:ext cx="361315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82822</xdr:rowOff>
    </xdr:from>
    <xdr:to>
      <xdr:col>23</xdr:col>
      <xdr:colOff>85090</xdr:colOff>
      <xdr:row>35</xdr:row>
      <xdr:rowOff>9706</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flipV="1">
          <a:off x="4074795" y="5483497"/>
          <a:ext cx="1270" cy="1298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2" name="有形固定資産減価償却率最小値テキスト">
          <a:extLst>
            <a:ext uri="{FF2B5EF4-FFF2-40B4-BE49-F238E27FC236}">
              <a16:creationId xmlns:a16="http://schemas.microsoft.com/office/drawing/2014/main" id="{00000000-0008-0000-0D00-000048000000}"/>
            </a:ext>
          </a:extLst>
        </xdr:cNvPr>
        <xdr:cNvSpPr txBox="1"/>
      </xdr:nvSpPr>
      <xdr:spPr>
        <a:xfrm>
          <a:off x="41275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a:off x="3987800" y="6781981"/>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29499</xdr:rowOff>
    </xdr:from>
    <xdr:ext cx="405111" cy="259045"/>
    <xdr:sp macro="" textlink="">
      <xdr:nvSpPr>
        <xdr:cNvPr id="74" name="有形固定資産減価償却率最大値テキスト">
          <a:extLst>
            <a:ext uri="{FF2B5EF4-FFF2-40B4-BE49-F238E27FC236}">
              <a16:creationId xmlns:a16="http://schemas.microsoft.com/office/drawing/2014/main" id="{00000000-0008-0000-0D00-00004A000000}"/>
            </a:ext>
          </a:extLst>
        </xdr:cNvPr>
        <xdr:cNvSpPr txBox="1"/>
      </xdr:nvSpPr>
      <xdr:spPr>
        <a:xfrm>
          <a:off x="4127500" y="5258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82822</xdr:rowOff>
    </xdr:from>
    <xdr:to>
      <xdr:col>23</xdr:col>
      <xdr:colOff>174625</xdr:colOff>
      <xdr:row>27</xdr:row>
      <xdr:rowOff>82822</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3987800" y="5483497"/>
          <a:ext cx="16827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169744</xdr:rowOff>
    </xdr:from>
    <xdr:ext cx="405111" cy="259045"/>
    <xdr:sp macro="" textlink="">
      <xdr:nvSpPr>
        <xdr:cNvPr id="76" name="有形固定資産減価償却率平均値テキスト">
          <a:extLst>
            <a:ext uri="{FF2B5EF4-FFF2-40B4-BE49-F238E27FC236}">
              <a16:creationId xmlns:a16="http://schemas.microsoft.com/office/drawing/2014/main" id="{00000000-0008-0000-0D00-00004C000000}"/>
            </a:ext>
          </a:extLst>
        </xdr:cNvPr>
        <xdr:cNvSpPr txBox="1"/>
      </xdr:nvSpPr>
      <xdr:spPr>
        <a:xfrm>
          <a:off x="4127500" y="62562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19867</xdr:rowOff>
    </xdr:from>
    <xdr:to>
      <xdr:col>23</xdr:col>
      <xdr:colOff>136525</xdr:colOff>
      <xdr:row>32</xdr:row>
      <xdr:rowOff>121467</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4025900" y="6277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4445</xdr:rowOff>
    </xdr:from>
    <xdr:to>
      <xdr:col>19</xdr:col>
      <xdr:colOff>187325</xdr:colOff>
      <xdr:row>32</xdr:row>
      <xdr:rowOff>106045</xdr:rowOff>
    </xdr:to>
    <xdr:sp macro="" textlink="">
      <xdr:nvSpPr>
        <xdr:cNvPr id="78" name="フローチャート: 判断 77">
          <a:extLst>
            <a:ext uri="{FF2B5EF4-FFF2-40B4-BE49-F238E27FC236}">
              <a16:creationId xmlns:a16="http://schemas.microsoft.com/office/drawing/2014/main" id="{00000000-0008-0000-0D00-00004E000000}"/>
            </a:ext>
          </a:extLst>
        </xdr:cNvPr>
        <xdr:cNvSpPr/>
      </xdr:nvSpPr>
      <xdr:spPr>
        <a:xfrm>
          <a:off x="3429000" y="626237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163558</xdr:rowOff>
    </xdr:from>
    <xdr:to>
      <xdr:col>15</xdr:col>
      <xdr:colOff>187325</xdr:colOff>
      <xdr:row>32</xdr:row>
      <xdr:rowOff>93708</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2781300" y="625003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80282</xdr:rowOff>
    </xdr:from>
    <xdr:to>
      <xdr:col>11</xdr:col>
      <xdr:colOff>187325</xdr:colOff>
      <xdr:row>32</xdr:row>
      <xdr:rowOff>10432</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2133600" y="616675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77198</xdr:rowOff>
    </xdr:from>
    <xdr:to>
      <xdr:col>7</xdr:col>
      <xdr:colOff>187325</xdr:colOff>
      <xdr:row>32</xdr:row>
      <xdr:rowOff>7348</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1485900" y="616367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39274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00000000-0008-0000-0D00-000053000000}"/>
            </a:ext>
          </a:extLst>
        </xdr:cNvPr>
        <xdr:cNvSpPr txBox="1"/>
      </xdr:nvSpPr>
      <xdr:spPr>
        <a:xfrm>
          <a:off x="33305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26828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20351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1387475"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27</xdr:row>
      <xdr:rowOff>152309</xdr:rowOff>
    </xdr:from>
    <xdr:to>
      <xdr:col>23</xdr:col>
      <xdr:colOff>136525</xdr:colOff>
      <xdr:row>28</xdr:row>
      <xdr:rowOff>82459</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4025900" y="55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67236</xdr:rowOff>
    </xdr:from>
    <xdr:ext cx="405111" cy="259045"/>
    <xdr:sp macro="" textlink="">
      <xdr:nvSpPr>
        <xdr:cNvPr id="88" name="有形固定資産減価償却率該当値テキスト">
          <a:extLst>
            <a:ext uri="{FF2B5EF4-FFF2-40B4-BE49-F238E27FC236}">
              <a16:creationId xmlns:a16="http://schemas.microsoft.com/office/drawing/2014/main" id="{00000000-0008-0000-0D00-000058000000}"/>
            </a:ext>
          </a:extLst>
        </xdr:cNvPr>
        <xdr:cNvSpPr txBox="1"/>
      </xdr:nvSpPr>
      <xdr:spPr>
        <a:xfrm>
          <a:off x="4127500" y="5467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115298</xdr:rowOff>
    </xdr:from>
    <xdr:to>
      <xdr:col>19</xdr:col>
      <xdr:colOff>187325</xdr:colOff>
      <xdr:row>28</xdr:row>
      <xdr:rowOff>45448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3429000" y="551597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27</xdr:row>
      <xdr:rowOff>166098</xdr:rowOff>
    </xdr:from>
    <xdr:to>
      <xdr:col>23</xdr:col>
      <xdr:colOff>85725</xdr:colOff>
      <xdr:row>28</xdr:row>
      <xdr:rowOff>31659</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3479800" y="5566773"/>
          <a:ext cx="5969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78286</xdr:rowOff>
    </xdr:from>
    <xdr:to>
      <xdr:col>15</xdr:col>
      <xdr:colOff>187325</xdr:colOff>
      <xdr:row>28</xdr:row>
      <xdr:rowOff>8436</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2781300" y="547896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129086</xdr:rowOff>
    </xdr:from>
    <xdr:to>
      <xdr:col>19</xdr:col>
      <xdr:colOff>136525</xdr:colOff>
      <xdr:row>27</xdr:row>
      <xdr:rowOff>166098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2832100" y="5529761"/>
          <a:ext cx="64770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41275</xdr:rowOff>
    </xdr:from>
    <xdr:to>
      <xdr:col>11</xdr:col>
      <xdr:colOff>187325</xdr:colOff>
      <xdr:row>27</xdr:row>
      <xdr:rowOff>142875</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2133600" y="544195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92075</xdr:rowOff>
    </xdr:from>
    <xdr:to>
      <xdr:col>15</xdr:col>
      <xdr:colOff>136525</xdr:colOff>
      <xdr:row>27</xdr:row>
      <xdr:rowOff>129086</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2184400" y="5492750"/>
          <a:ext cx="6477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1179</xdr:rowOff>
    </xdr:from>
    <xdr:to>
      <xdr:col>7</xdr:col>
      <xdr:colOff>187325</xdr:colOff>
      <xdr:row>27</xdr:row>
      <xdr:rowOff>102779</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1485900" y="540185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51979</xdr:rowOff>
    </xdr:from>
    <xdr:to>
      <xdr:col>11</xdr:col>
      <xdr:colOff>136525</xdr:colOff>
      <xdr:row>27</xdr:row>
      <xdr:rowOff>92075</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a:off x="1536700" y="5452654"/>
          <a:ext cx="6477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97172</xdr:rowOff>
    </xdr:from>
    <xdr:ext cx="405111" cy="259045"/>
    <xdr:sp macro="" textlink="">
      <xdr:nvSpPr>
        <xdr:cNvPr id="97" name="n_1aveValue有形固定資産減価償却率">
          <a:extLst>
            <a:ext uri="{FF2B5EF4-FFF2-40B4-BE49-F238E27FC236}">
              <a16:creationId xmlns:a16="http://schemas.microsoft.com/office/drawing/2014/main" id="{00000000-0008-0000-0D00-000061000000}"/>
            </a:ext>
          </a:extLst>
        </xdr:cNvPr>
        <xdr:cNvSpPr txBox="1"/>
      </xdr:nvSpPr>
      <xdr:spPr>
        <a:xfrm>
          <a:off x="3293119"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84835</xdr:rowOff>
    </xdr:from>
    <xdr:ext cx="405111" cy="259045"/>
    <xdr:sp macro="" textlink="">
      <xdr:nvSpPr>
        <xdr:cNvPr id="98" name="n_2aveValue有形固定資産減価償却率">
          <a:extLst>
            <a:ext uri="{FF2B5EF4-FFF2-40B4-BE49-F238E27FC236}">
              <a16:creationId xmlns:a16="http://schemas.microsoft.com/office/drawing/2014/main" id="{00000000-0008-0000-0D00-000062000000}"/>
            </a:ext>
          </a:extLst>
        </xdr:cNvPr>
        <xdr:cNvSpPr txBox="1"/>
      </xdr:nvSpPr>
      <xdr:spPr>
        <a:xfrm>
          <a:off x="2658119" y="6342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1559</xdr:rowOff>
    </xdr:from>
    <xdr:ext cx="405111" cy="259045"/>
    <xdr:sp macro="" textlink="">
      <xdr:nvSpPr>
        <xdr:cNvPr id="99" name="n_3aveValue有形固定資産減価償却率">
          <a:extLst>
            <a:ext uri="{FF2B5EF4-FFF2-40B4-BE49-F238E27FC236}">
              <a16:creationId xmlns:a16="http://schemas.microsoft.com/office/drawing/2014/main" id="{00000000-0008-0000-0D00-000063000000}"/>
            </a:ext>
          </a:extLst>
        </xdr:cNvPr>
        <xdr:cNvSpPr txBox="1"/>
      </xdr:nvSpPr>
      <xdr:spPr>
        <a:xfrm>
          <a:off x="2010419" y="6259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169925</xdr:rowOff>
    </xdr:from>
    <xdr:ext cx="405111" cy="259045"/>
    <xdr:sp macro="" textlink="">
      <xdr:nvSpPr>
        <xdr:cNvPr id="100" name="n_4aveValue有形固定資産減価償却率">
          <a:extLst>
            <a:ext uri="{FF2B5EF4-FFF2-40B4-BE49-F238E27FC236}">
              <a16:creationId xmlns:a16="http://schemas.microsoft.com/office/drawing/2014/main" id="{00000000-0008-0000-0D00-000064000000}"/>
            </a:ext>
          </a:extLst>
        </xdr:cNvPr>
        <xdr:cNvSpPr txBox="1"/>
      </xdr:nvSpPr>
      <xdr:spPr>
        <a:xfrm>
          <a:off x="1362719" y="6256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61975</xdr:rowOff>
    </xdr:from>
    <xdr:ext cx="405111" cy="259045"/>
    <xdr:sp macro="" textlink="">
      <xdr:nvSpPr>
        <xdr:cNvPr id="101" name="n_1mainValue有形固定資産減価償却率">
          <a:extLst>
            <a:ext uri="{FF2B5EF4-FFF2-40B4-BE49-F238E27FC236}">
              <a16:creationId xmlns:a16="http://schemas.microsoft.com/office/drawing/2014/main" id="{00000000-0008-0000-0D00-000065000000}"/>
            </a:ext>
          </a:extLst>
        </xdr:cNvPr>
        <xdr:cNvSpPr txBox="1"/>
      </xdr:nvSpPr>
      <xdr:spPr>
        <a:xfrm>
          <a:off x="3293119" y="5291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24963</xdr:rowOff>
    </xdr:from>
    <xdr:ext cx="405111" cy="259045"/>
    <xdr:sp macro="" textlink="">
      <xdr:nvSpPr>
        <xdr:cNvPr id="102" name="n_2mainValue有形固定資産減価償却率">
          <a:extLst>
            <a:ext uri="{FF2B5EF4-FFF2-40B4-BE49-F238E27FC236}">
              <a16:creationId xmlns:a16="http://schemas.microsoft.com/office/drawing/2014/main" id="{00000000-0008-0000-0D00-000066000000}"/>
            </a:ext>
          </a:extLst>
        </xdr:cNvPr>
        <xdr:cNvSpPr txBox="1"/>
      </xdr:nvSpPr>
      <xdr:spPr>
        <a:xfrm>
          <a:off x="2658119" y="525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159402</xdr:rowOff>
    </xdr:from>
    <xdr:ext cx="405111" cy="259045"/>
    <xdr:sp macro="" textlink="">
      <xdr:nvSpPr>
        <xdr:cNvPr id="103" name="n_3mainValue有形固定資産減価償却率">
          <a:extLst>
            <a:ext uri="{FF2B5EF4-FFF2-40B4-BE49-F238E27FC236}">
              <a16:creationId xmlns:a16="http://schemas.microsoft.com/office/drawing/2014/main" id="{00000000-0008-0000-0D00-000067000000}"/>
            </a:ext>
          </a:extLst>
        </xdr:cNvPr>
        <xdr:cNvSpPr txBox="1"/>
      </xdr:nvSpPr>
      <xdr:spPr>
        <a:xfrm>
          <a:off x="2010419" y="521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119306</xdr:rowOff>
    </xdr:from>
    <xdr:ext cx="405111" cy="259045"/>
    <xdr:sp macro="" textlink="">
      <xdr:nvSpPr>
        <xdr:cNvPr id="104" name="n_4mainValue有形固定資産減価償却率">
          <a:extLst>
            <a:ext uri="{FF2B5EF4-FFF2-40B4-BE49-F238E27FC236}">
              <a16:creationId xmlns:a16="http://schemas.microsoft.com/office/drawing/2014/main" id="{00000000-0008-0000-0D00-000068000000}"/>
            </a:ext>
          </a:extLst>
        </xdr:cNvPr>
        <xdr:cNvSpPr txBox="1"/>
      </xdr:nvSpPr>
      <xdr:spPr>
        <a:xfrm>
          <a:off x="1362719" y="5177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9645650" y="4254500"/>
          <a:ext cx="3584575"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0544443" y="4624642"/>
          <a:ext cx="891639"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760740" y="4607971"/>
          <a:ext cx="81489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[ 375.3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32080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2080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4503400"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4503400"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97225" y="43815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5897225" y="45720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9645650" y="4953000"/>
          <a:ext cx="3584575"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3468350" y="4953000"/>
          <a:ext cx="4048125"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3468350" y="5016500"/>
          <a:ext cx="38862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00000000-0008-0000-0D00-000075000000}"/>
            </a:ext>
          </a:extLst>
        </xdr:cNvPr>
        <xdr:cNvSpPr txBox="1"/>
      </xdr:nvSpPr>
      <xdr:spPr>
        <a:xfrm>
          <a:off x="13544550" y="5245100"/>
          <a:ext cx="38735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現在高の減や充当可能基金残高の増により、将来負担比率が減となったことから、債務償還比率は前年度より減となり、類似団体と比較し低い状態となっている。ごみ収集事業等で直営が残っていることや、高年齢職員が多いことにより給与水準が高水準で横ばいになっているため、今後も業務の民間委託や再任用職員の知識・経験の活用などによる効率的な運営に努めていく。</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960755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9645650" y="7112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917552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9645650" y="6752167"/>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917552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9645650" y="6392333"/>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92286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9645650" y="60325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92286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9645650" y="5672667"/>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92286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9645650" y="5312833"/>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93312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9645650" y="4953000"/>
          <a:ext cx="3584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0000000-0008-0000-0D00-000084000000}"/>
            </a:ext>
          </a:extLst>
        </xdr:cNvPr>
        <xdr:cNvSpPr/>
      </xdr:nvSpPr>
      <xdr:spPr>
        <a:xfrm>
          <a:off x="9645650" y="4953000"/>
          <a:ext cx="3584575"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130161</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flipV="1">
          <a:off x="12593320" y="5312833"/>
          <a:ext cx="1269" cy="124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133988</xdr:rowOff>
    </xdr:from>
    <xdr:ext cx="560923" cy="259045"/>
    <xdr:sp macro="" textlink="">
      <xdr:nvSpPr>
        <xdr:cNvPr id="134" name="債務償還比率最小値テキスト">
          <a:extLst>
            <a:ext uri="{FF2B5EF4-FFF2-40B4-BE49-F238E27FC236}">
              <a16:creationId xmlns:a16="http://schemas.microsoft.com/office/drawing/2014/main" id="{00000000-0008-0000-0D00-000086000000}"/>
            </a:ext>
          </a:extLst>
        </xdr:cNvPr>
        <xdr:cNvSpPr txBox="1"/>
      </xdr:nvSpPr>
      <xdr:spPr>
        <a:xfrm>
          <a:off x="12646025" y="656336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130161</xdr:rowOff>
    </xdr:from>
    <xdr:to>
      <xdr:col>76</xdr:col>
      <xdr:colOff>111125</xdr:colOff>
      <xdr:row>33</xdr:row>
      <xdr:rowOff>130161</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2534900" y="655953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00000000-0008-0000-0D00-000088000000}"/>
            </a:ext>
          </a:extLst>
        </xdr:cNvPr>
        <xdr:cNvSpPr txBox="1"/>
      </xdr:nvSpPr>
      <xdr:spPr>
        <a:xfrm>
          <a:off x="12646025"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2534900" y="531283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116998</xdr:rowOff>
    </xdr:from>
    <xdr:ext cx="469744" cy="259045"/>
    <xdr:sp macro="" textlink="">
      <xdr:nvSpPr>
        <xdr:cNvPr id="138" name="債務償還比率平均値テキスト">
          <a:extLst>
            <a:ext uri="{FF2B5EF4-FFF2-40B4-BE49-F238E27FC236}">
              <a16:creationId xmlns:a16="http://schemas.microsoft.com/office/drawing/2014/main" id="{00000000-0008-0000-0D00-00008A000000}"/>
            </a:ext>
          </a:extLst>
        </xdr:cNvPr>
        <xdr:cNvSpPr txBox="1"/>
      </xdr:nvSpPr>
      <xdr:spPr>
        <a:xfrm>
          <a:off x="12646025" y="5860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138571</xdr:rowOff>
    </xdr:from>
    <xdr:to>
      <xdr:col>76</xdr:col>
      <xdr:colOff>73025</xdr:colOff>
      <xdr:row>30</xdr:row>
      <xdr:rowOff>68721</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2573000" y="588214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117221</xdr:rowOff>
    </xdr:from>
    <xdr:to>
      <xdr:col>72</xdr:col>
      <xdr:colOff>123825</xdr:colOff>
      <xdr:row>30</xdr:row>
      <xdr:rowOff>47371</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1947525"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63965</xdr:rowOff>
    </xdr:from>
    <xdr:to>
      <xdr:col>68</xdr:col>
      <xdr:colOff>123825</xdr:colOff>
      <xdr:row>29</xdr:row>
      <xdr:rowOff>165565</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299825" y="580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106257</xdr:rowOff>
    </xdr:from>
    <xdr:to>
      <xdr:col>64</xdr:col>
      <xdr:colOff>123825</xdr:colOff>
      <xdr:row>31</xdr:row>
      <xdr:rowOff>36407</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0652125"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110695</xdr:rowOff>
    </xdr:from>
    <xdr:to>
      <xdr:col>60</xdr:col>
      <xdr:colOff>123825</xdr:colOff>
      <xdr:row>31</xdr:row>
      <xdr:rowOff>40845</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0004425" y="60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244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18491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2014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0553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99060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140060</xdr:rowOff>
    </xdr:from>
    <xdr:to>
      <xdr:col>76</xdr:col>
      <xdr:colOff>73025</xdr:colOff>
      <xdr:row>29</xdr:row>
      <xdr:rowOff>70210</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2573000" y="571218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162937</xdr:rowOff>
    </xdr:from>
    <xdr:ext cx="469744" cy="259045"/>
    <xdr:sp macro="" textlink="">
      <xdr:nvSpPr>
        <xdr:cNvPr id="150" name="債務償還比率該当値テキスト">
          <a:extLst>
            <a:ext uri="{FF2B5EF4-FFF2-40B4-BE49-F238E27FC236}">
              <a16:creationId xmlns:a16="http://schemas.microsoft.com/office/drawing/2014/main" id="{00000000-0008-0000-0D00-000096000000}"/>
            </a:ext>
          </a:extLst>
        </xdr:cNvPr>
        <xdr:cNvSpPr txBox="1"/>
      </xdr:nvSpPr>
      <xdr:spPr>
        <a:xfrm>
          <a:off x="12646025" y="5563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169206</xdr:rowOff>
    </xdr:from>
    <xdr:to>
      <xdr:col>72</xdr:col>
      <xdr:colOff>123825</xdr:colOff>
      <xdr:row>29</xdr:row>
      <xdr:rowOff>99356</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1947525" y="574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19410</xdr:rowOff>
    </xdr:from>
    <xdr:to>
      <xdr:col>76</xdr:col>
      <xdr:colOff>22225</xdr:colOff>
      <xdr:row>29</xdr:row>
      <xdr:rowOff>48556</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1998325" y="5762985"/>
          <a:ext cx="596900" cy="2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165008</xdr:rowOff>
    </xdr:from>
    <xdr:to>
      <xdr:col>68</xdr:col>
      <xdr:colOff>123825</xdr:colOff>
      <xdr:row>29</xdr:row>
      <xdr:rowOff>95158</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1299825" y="573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44358</xdr:rowOff>
    </xdr:from>
    <xdr:to>
      <xdr:col>72</xdr:col>
      <xdr:colOff>73025</xdr:colOff>
      <xdr:row>29</xdr:row>
      <xdr:rowOff>48556</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1350625" y="5787933"/>
          <a:ext cx="647700" cy="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95342</xdr:rowOff>
    </xdr:from>
    <xdr:to>
      <xdr:col>64</xdr:col>
      <xdr:colOff>123825</xdr:colOff>
      <xdr:row>31</xdr:row>
      <xdr:rowOff>25492</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0652125" y="601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44358</xdr:rowOff>
    </xdr:from>
    <xdr:to>
      <xdr:col>68</xdr:col>
      <xdr:colOff>73025</xdr:colOff>
      <xdr:row>30</xdr:row>
      <xdr:rowOff>146142</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0702925" y="5787933"/>
          <a:ext cx="647700" cy="273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44556</xdr:rowOff>
    </xdr:from>
    <xdr:to>
      <xdr:col>60</xdr:col>
      <xdr:colOff>123825</xdr:colOff>
      <xdr:row>31</xdr:row>
      <xdr:rowOff>146156</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0004425" y="613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146142</xdr:rowOff>
    </xdr:from>
    <xdr:to>
      <xdr:col>64</xdr:col>
      <xdr:colOff>73025</xdr:colOff>
      <xdr:row>31</xdr:row>
      <xdr:rowOff>95356</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flipV="1">
          <a:off x="10055225" y="6061167"/>
          <a:ext cx="647700" cy="1206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38498</xdr:rowOff>
    </xdr:from>
    <xdr:ext cx="469744" cy="259045"/>
    <xdr:sp macro="" textlink="">
      <xdr:nvSpPr>
        <xdr:cNvPr id="159" name="n_1aveValue債務償還比率">
          <a:extLst>
            <a:ext uri="{FF2B5EF4-FFF2-40B4-BE49-F238E27FC236}">
              <a16:creationId xmlns:a16="http://schemas.microsoft.com/office/drawing/2014/main" id="{00000000-0008-0000-0D00-00009F000000}"/>
            </a:ext>
          </a:extLst>
        </xdr:cNvPr>
        <xdr:cNvSpPr txBox="1"/>
      </xdr:nvSpPr>
      <xdr:spPr>
        <a:xfrm>
          <a:off x="11779327" y="595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156692</xdr:rowOff>
    </xdr:from>
    <xdr:ext cx="469744" cy="259045"/>
    <xdr:sp macro="" textlink="">
      <xdr:nvSpPr>
        <xdr:cNvPr id="160" name="n_2aveValue債務償還比率">
          <a:extLst>
            <a:ext uri="{FF2B5EF4-FFF2-40B4-BE49-F238E27FC236}">
              <a16:creationId xmlns:a16="http://schemas.microsoft.com/office/drawing/2014/main" id="{00000000-0008-0000-0D00-0000A0000000}"/>
            </a:ext>
          </a:extLst>
        </xdr:cNvPr>
        <xdr:cNvSpPr txBox="1"/>
      </xdr:nvSpPr>
      <xdr:spPr>
        <a:xfrm>
          <a:off x="11144327" y="5900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27534</xdr:rowOff>
    </xdr:from>
    <xdr:ext cx="469744" cy="259045"/>
    <xdr:sp macro="" textlink="">
      <xdr:nvSpPr>
        <xdr:cNvPr id="161" name="n_3aveValue債務償還比率">
          <a:extLst>
            <a:ext uri="{FF2B5EF4-FFF2-40B4-BE49-F238E27FC236}">
              <a16:creationId xmlns:a16="http://schemas.microsoft.com/office/drawing/2014/main" id="{00000000-0008-0000-0D00-0000A1000000}"/>
            </a:ext>
          </a:extLst>
        </xdr:cNvPr>
        <xdr:cNvSpPr txBox="1"/>
      </xdr:nvSpPr>
      <xdr:spPr>
        <a:xfrm>
          <a:off x="10496627" y="6114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57372</xdr:rowOff>
    </xdr:from>
    <xdr:ext cx="469744" cy="259045"/>
    <xdr:sp macro="" textlink="">
      <xdr:nvSpPr>
        <xdr:cNvPr id="162" name="n_4aveValue債務償還比率">
          <a:extLst>
            <a:ext uri="{FF2B5EF4-FFF2-40B4-BE49-F238E27FC236}">
              <a16:creationId xmlns:a16="http://schemas.microsoft.com/office/drawing/2014/main" id="{00000000-0008-0000-0D00-0000A2000000}"/>
            </a:ext>
          </a:extLst>
        </xdr:cNvPr>
        <xdr:cNvSpPr txBox="1"/>
      </xdr:nvSpPr>
      <xdr:spPr>
        <a:xfrm>
          <a:off x="9848927" y="58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115883</xdr:rowOff>
    </xdr:from>
    <xdr:ext cx="469744" cy="259045"/>
    <xdr:sp macro="" textlink="">
      <xdr:nvSpPr>
        <xdr:cNvPr id="163" name="n_1mainValue債務償還比率">
          <a:extLst>
            <a:ext uri="{FF2B5EF4-FFF2-40B4-BE49-F238E27FC236}">
              <a16:creationId xmlns:a16="http://schemas.microsoft.com/office/drawing/2014/main" id="{00000000-0008-0000-0D00-0000A3000000}"/>
            </a:ext>
          </a:extLst>
        </xdr:cNvPr>
        <xdr:cNvSpPr txBox="1"/>
      </xdr:nvSpPr>
      <xdr:spPr>
        <a:xfrm>
          <a:off x="11779327" y="551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111685</xdr:rowOff>
    </xdr:from>
    <xdr:ext cx="469744" cy="259045"/>
    <xdr:sp macro="" textlink="">
      <xdr:nvSpPr>
        <xdr:cNvPr id="164" name="n_2mainValue債務償還比率">
          <a:extLst>
            <a:ext uri="{FF2B5EF4-FFF2-40B4-BE49-F238E27FC236}">
              <a16:creationId xmlns:a16="http://schemas.microsoft.com/office/drawing/2014/main" id="{00000000-0008-0000-0D00-0000A4000000}"/>
            </a:ext>
          </a:extLst>
        </xdr:cNvPr>
        <xdr:cNvSpPr txBox="1"/>
      </xdr:nvSpPr>
      <xdr:spPr>
        <a:xfrm>
          <a:off x="11144327" y="5512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42019</xdr:rowOff>
    </xdr:from>
    <xdr:ext cx="469744" cy="259045"/>
    <xdr:sp macro="" textlink="">
      <xdr:nvSpPr>
        <xdr:cNvPr id="165" name="n_3mainValue債務償還比率">
          <a:extLst>
            <a:ext uri="{FF2B5EF4-FFF2-40B4-BE49-F238E27FC236}">
              <a16:creationId xmlns:a16="http://schemas.microsoft.com/office/drawing/2014/main" id="{00000000-0008-0000-0D00-0000A5000000}"/>
            </a:ext>
          </a:extLst>
        </xdr:cNvPr>
        <xdr:cNvSpPr txBox="1"/>
      </xdr:nvSpPr>
      <xdr:spPr>
        <a:xfrm>
          <a:off x="10496627" y="578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137283</xdr:rowOff>
    </xdr:from>
    <xdr:ext cx="469744" cy="259045"/>
    <xdr:sp macro="" textlink="">
      <xdr:nvSpPr>
        <xdr:cNvPr id="166" name="n_4mainValue債務償還比率">
          <a:extLst>
            <a:ext uri="{FF2B5EF4-FFF2-40B4-BE49-F238E27FC236}">
              <a16:creationId xmlns:a16="http://schemas.microsoft.com/office/drawing/2014/main" id="{00000000-0008-0000-0D00-0000A6000000}"/>
            </a:ext>
          </a:extLst>
        </xdr:cNvPr>
        <xdr:cNvSpPr txBox="1"/>
      </xdr:nvSpPr>
      <xdr:spPr>
        <a:xfrm>
          <a:off x="9848927" y="6223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00000000-0008-0000-0D00-0000A7000000}"/>
            </a:ext>
          </a:extLst>
        </xdr:cNvPr>
        <xdr:cNvSpPr/>
      </xdr:nvSpPr>
      <xdr:spPr>
        <a:xfrm>
          <a:off x="1098550" y="800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098550" y="11811000"/>
          <a:ext cx="5019675"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8001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59563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8001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59563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6118225" y="1714500"/>
          <a:ext cx="3111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9417050"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9648825"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9648825" y="12192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9648825" y="1549400"/>
          <a:ext cx="1231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9553575" y="9906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9553575" y="12573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956945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9518650" y="1524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956945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9518650" y="1905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1277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127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1277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6477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7747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7747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6192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6192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2590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2590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6477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6381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6477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662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647700" y="723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662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647700" y="685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208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647700" y="647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208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647700" y="609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208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647700" y="571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208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6477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36591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6477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121920</xdr:rowOff>
    </xdr:from>
    <xdr:to>
      <xdr:col>24</xdr:col>
      <xdr:colOff>62865</xdr:colOff>
      <xdr:row>42</xdr:row>
      <xdr:rowOff>7620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3949065" y="577977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11447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3987800"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xdr:rowOff>
    </xdr:from>
    <xdr:to>
      <xdr:col>24</xdr:col>
      <xdr:colOff>152400</xdr:colOff>
      <xdr:row>42</xdr:row>
      <xdr:rowOff>7620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3889375" y="720852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68597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3987800" y="555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121920</xdr:rowOff>
    </xdr:from>
    <xdr:to>
      <xdr:col>24</xdr:col>
      <xdr:colOff>152400</xdr:colOff>
      <xdr:row>33</xdr:row>
      <xdr:rowOff>121920</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3889375" y="577977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47642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39878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69215</xdr:rowOff>
    </xdr:from>
    <xdr:to>
      <xdr:col>24</xdr:col>
      <xdr:colOff>114300</xdr:colOff>
      <xdr:row>38</xdr:row>
      <xdr:rowOff>170815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38989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48260</xdr:rowOff>
    </xdr:from>
    <xdr:to>
      <xdr:col>20</xdr:col>
      <xdr:colOff>38100</xdr:colOff>
      <xdr:row>38</xdr:row>
      <xdr:rowOff>149860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203575" y="656336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36830</xdr:rowOff>
    </xdr:from>
    <xdr:to>
      <xdr:col>15</xdr:col>
      <xdr:colOff>101600</xdr:colOff>
      <xdr:row>38</xdr:row>
      <xdr:rowOff>138430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428875" y="655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101600</xdr:rowOff>
    </xdr:from>
    <xdr:to>
      <xdr:col>10</xdr:col>
      <xdr:colOff>165100</xdr:colOff>
      <xdr:row>38</xdr:row>
      <xdr:rowOff>31750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682750" y="6445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88265</xdr:rowOff>
    </xdr:from>
    <xdr:to>
      <xdr:col>6</xdr:col>
      <xdr:colOff>38100</xdr:colOff>
      <xdr:row>38</xdr:row>
      <xdr:rowOff>18415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936625" y="643191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3787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073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317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571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806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124460</xdr:rowOff>
    </xdr:from>
    <xdr:to>
      <xdr:col>24</xdr:col>
      <xdr:colOff>114300</xdr:colOff>
      <xdr:row>37</xdr:row>
      <xdr:rowOff>54610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8989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147337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3987800" y="614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88265</xdr:rowOff>
    </xdr:from>
    <xdr:to>
      <xdr:col>20</xdr:col>
      <xdr:colOff>38100</xdr:colOff>
      <xdr:row>37</xdr:row>
      <xdr:rowOff>18415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203575" y="626046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139065</xdr:rowOff>
    </xdr:from>
    <xdr:to>
      <xdr:col>24</xdr:col>
      <xdr:colOff>63500</xdr:colOff>
      <xdr:row>37</xdr:row>
      <xdr:rowOff>3810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235325" y="6311265"/>
          <a:ext cx="7143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50165</xdr:rowOff>
    </xdr:from>
    <xdr:to>
      <xdr:col>15</xdr:col>
      <xdr:colOff>101600</xdr:colOff>
      <xdr:row>36</xdr:row>
      <xdr:rowOff>151765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428875" y="622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100965</xdr:rowOff>
    </xdr:from>
    <xdr:to>
      <xdr:col>19</xdr:col>
      <xdr:colOff>177800</xdr:colOff>
      <xdr:row>36</xdr:row>
      <xdr:rowOff>139065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479675" y="6273165"/>
          <a:ext cx="7556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107315</xdr:rowOff>
    </xdr:from>
    <xdr:to>
      <xdr:col>10</xdr:col>
      <xdr:colOff>165100</xdr:colOff>
      <xdr:row>36</xdr:row>
      <xdr:rowOff>37465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68275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158115</xdr:rowOff>
    </xdr:from>
    <xdr:to>
      <xdr:col>15</xdr:col>
      <xdr:colOff>50800</xdr:colOff>
      <xdr:row>36</xdr:row>
      <xdr:rowOff>100965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733550" y="6158865"/>
          <a:ext cx="746125"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95885</xdr:rowOff>
    </xdr:from>
    <xdr:to>
      <xdr:col>6</xdr:col>
      <xdr:colOff>38100</xdr:colOff>
      <xdr:row>36</xdr:row>
      <xdr:rowOff>26035</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936625" y="609663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146685</xdr:rowOff>
    </xdr:from>
    <xdr:to>
      <xdr:col>10</xdr:col>
      <xdr:colOff>114300</xdr:colOff>
      <xdr:row>35</xdr:row>
      <xdr:rowOff>158115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968375" y="6147435"/>
          <a:ext cx="765175"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140987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06769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30569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22877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559569" y="653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9542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81344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34942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06769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168292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305694"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559569"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42562</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813444" y="587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5632450"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57308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57308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66040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66040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75755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75755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5632450"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559435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5632450" y="762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5632450" y="723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52224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5632450" y="685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517735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5632450" y="647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517735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5632450" y="609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517735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5632450" y="571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17735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5632450" y="533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17735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5632450"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51092</xdr:rowOff>
    </xdr:from>
    <xdr:to>
      <xdr:col>54</xdr:col>
      <xdr:colOff>189865</xdr:colOff>
      <xdr:row>41</xdr:row>
      <xdr:rowOff>154724</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8905240" y="5880392"/>
          <a:ext cx="0" cy="13037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158551</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8943975" y="718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154724</xdr:rowOff>
    </xdr:from>
    <xdr:to>
      <xdr:col>55</xdr:col>
      <xdr:colOff>88900</xdr:colOff>
      <xdr:row>41</xdr:row>
      <xdr:rowOff>154724</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8845550" y="718417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169219</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8943975" y="565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51092</xdr:rowOff>
    </xdr:from>
    <xdr:to>
      <xdr:col>55</xdr:col>
      <xdr:colOff>88900</xdr:colOff>
      <xdr:row>34</xdr:row>
      <xdr:rowOff>51092</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8845550" y="588039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66756</xdr:rowOff>
    </xdr:from>
    <xdr:ext cx="469744"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8943975" y="6753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43879</xdr:rowOff>
    </xdr:from>
    <xdr:to>
      <xdr:col>55</xdr:col>
      <xdr:colOff>50800</xdr:colOff>
      <xdr:row>40</xdr:row>
      <xdr:rowOff>145479</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8883650" y="690187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47422</xdr:rowOff>
    </xdr:from>
    <xdr:to>
      <xdr:col>50</xdr:col>
      <xdr:colOff>165100</xdr:colOff>
      <xdr:row>40</xdr:row>
      <xdr:rowOff>149022</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8159750" y="690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50394</xdr:rowOff>
    </xdr:from>
    <xdr:to>
      <xdr:col>46</xdr:col>
      <xdr:colOff>38100</xdr:colOff>
      <xdr:row>40</xdr:row>
      <xdr:rowOff>151994</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7413625" y="690839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169228</xdr:rowOff>
    </xdr:from>
    <xdr:to>
      <xdr:col>41</xdr:col>
      <xdr:colOff>101600</xdr:colOff>
      <xdr:row>39</xdr:row>
      <xdr:rowOff>99378</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6638925"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58928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87439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8048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7283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652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5781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166180</xdr:rowOff>
    </xdr:from>
    <xdr:to>
      <xdr:col>55</xdr:col>
      <xdr:colOff>50800</xdr:colOff>
      <xdr:row>41</xdr:row>
      <xdr:rowOff>96330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8883650" y="702418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81107</xdr:rowOff>
    </xdr:from>
    <xdr:ext cx="469744"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8943975" y="693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168580</xdr:rowOff>
    </xdr:from>
    <xdr:to>
      <xdr:col>50</xdr:col>
      <xdr:colOff>165100</xdr:colOff>
      <xdr:row>41</xdr:row>
      <xdr:rowOff>98730</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8159750" y="702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45530</xdr:rowOff>
    </xdr:from>
    <xdr:to>
      <xdr:col>55</xdr:col>
      <xdr:colOff>0</xdr:colOff>
      <xdr:row>41</xdr:row>
      <xdr:rowOff>47930</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8210550" y="7074980"/>
          <a:ext cx="695325"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168732</xdr:rowOff>
    </xdr:from>
    <xdr:to>
      <xdr:col>46</xdr:col>
      <xdr:colOff>38100</xdr:colOff>
      <xdr:row>41</xdr:row>
      <xdr:rowOff>98882</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7413625" y="702673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47930</xdr:rowOff>
    </xdr:from>
    <xdr:to>
      <xdr:col>50</xdr:col>
      <xdr:colOff>114300</xdr:colOff>
      <xdr:row>41</xdr:row>
      <xdr:rowOff>48082</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7445375" y="7077380"/>
          <a:ext cx="765175" cy="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169837</xdr:rowOff>
    </xdr:from>
    <xdr:to>
      <xdr:col>41</xdr:col>
      <xdr:colOff>101600</xdr:colOff>
      <xdr:row>41</xdr:row>
      <xdr:rowOff>99987</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6638925" y="702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48082</xdr:rowOff>
    </xdr:from>
    <xdr:to>
      <xdr:col>45</xdr:col>
      <xdr:colOff>177800</xdr:colOff>
      <xdr:row>41</xdr:row>
      <xdr:rowOff>49187</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6689725" y="7077532"/>
          <a:ext cx="75565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170752</xdr:rowOff>
    </xdr:from>
    <xdr:to>
      <xdr:col>36</xdr:col>
      <xdr:colOff>165100</xdr:colOff>
      <xdr:row>41</xdr:row>
      <xdr:rowOff>100902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5892800" y="702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49187</xdr:rowOff>
    </xdr:from>
    <xdr:to>
      <xdr:col>41</xdr:col>
      <xdr:colOff>50800</xdr:colOff>
      <xdr:row>41</xdr:row>
      <xdr:rowOff>50102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5943600" y="7078637"/>
          <a:ext cx="746125"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165549</xdr:rowOff>
    </xdr:from>
    <xdr:ext cx="469744"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7991552" y="668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168521</xdr:rowOff>
    </xdr:from>
    <xdr:ext cx="469744"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7258127" y="6683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115905</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6479686" y="6459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5704986"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89857</xdr:rowOff>
    </xdr:from>
    <xdr:ext cx="469744"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7991552" y="711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90009</xdr:rowOff>
    </xdr:from>
    <xdr:ext cx="469744"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7258127" y="711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91114</xdr:rowOff>
    </xdr:from>
    <xdr:ext cx="469744"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6483427" y="712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92029</xdr:rowOff>
    </xdr:from>
    <xdr:ext cx="469744"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5737302" y="7121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6477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747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747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6192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6192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2590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2590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6477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6381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6477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662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647700" y="1110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66246"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647700" y="1077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208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647700" y="1045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208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647700" y="1012371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208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647700" y="979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208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647700" y="947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6591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6477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6477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31024</xdr:rowOff>
    </xdr:from>
    <xdr:to>
      <xdr:col>24</xdr:col>
      <xdr:colOff>62865</xdr:colOff>
      <xdr:row>64</xdr:row>
      <xdr:rowOff>3266</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3949065" y="9632224"/>
          <a:ext cx="0" cy="1343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7093</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3987800" y="1097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3266</xdr:rowOff>
    </xdr:from>
    <xdr:to>
      <xdr:col>24</xdr:col>
      <xdr:colOff>152400</xdr:colOff>
      <xdr:row>64</xdr:row>
      <xdr:rowOff>3266</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3889375" y="1097606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149151</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3987800" y="940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31024</xdr:rowOff>
    </xdr:from>
    <xdr:to>
      <xdr:col>24</xdr:col>
      <xdr:colOff>152400</xdr:colOff>
      <xdr:row>56</xdr:row>
      <xdr:rowOff>31024</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3889375" y="963222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8000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3987800" y="102950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156573</xdr:rowOff>
    </xdr:from>
    <xdr:to>
      <xdr:col>24</xdr:col>
      <xdr:colOff>114300</xdr:colOff>
      <xdr:row>61</xdr:row>
      <xdr:rowOff>86723</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8989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138612</xdr:rowOff>
    </xdr:from>
    <xdr:to>
      <xdr:col>20</xdr:col>
      <xdr:colOff>38100</xdr:colOff>
      <xdr:row>61</xdr:row>
      <xdr:rowOff>68762</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203575" y="10425612"/>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127181</xdr:rowOff>
    </xdr:from>
    <xdr:to>
      <xdr:col>15</xdr:col>
      <xdr:colOff>101600</xdr:colOff>
      <xdr:row>61</xdr:row>
      <xdr:rowOff>57331</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428875"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68275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120650</xdr:rowOff>
    </xdr:from>
    <xdr:to>
      <xdr:col>6</xdr:col>
      <xdr:colOff>38100</xdr:colOff>
      <xdr:row>61</xdr:row>
      <xdr:rowOff>50800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936625" y="1040765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787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073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317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571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806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117384</xdr:rowOff>
    </xdr:from>
    <xdr:to>
      <xdr:col>24</xdr:col>
      <xdr:colOff>114300</xdr:colOff>
      <xdr:row>62</xdr:row>
      <xdr:rowOff>47534</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38989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95811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3987800"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91259</xdr:rowOff>
    </xdr:from>
    <xdr:to>
      <xdr:col>20</xdr:col>
      <xdr:colOff>38100</xdr:colOff>
      <xdr:row>62</xdr:row>
      <xdr:rowOff>21409</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203575" y="1054970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142059</xdr:rowOff>
    </xdr:from>
    <xdr:to>
      <xdr:col>24</xdr:col>
      <xdr:colOff>63500</xdr:colOff>
      <xdr:row>61</xdr:row>
      <xdr:rowOff>168184</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235325" y="10600509"/>
          <a:ext cx="714375"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65133</xdr:rowOff>
    </xdr:from>
    <xdr:to>
      <xdr:col>15</xdr:col>
      <xdr:colOff>101600</xdr:colOff>
      <xdr:row>61</xdr:row>
      <xdr:rowOff>166733</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428875"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115933</xdr:rowOff>
    </xdr:from>
    <xdr:to>
      <xdr:col>19</xdr:col>
      <xdr:colOff>177800</xdr:colOff>
      <xdr:row>61</xdr:row>
      <xdr:rowOff>142059</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479675" y="10574383"/>
          <a:ext cx="75565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159838</xdr:rowOff>
    </xdr:from>
    <xdr:to>
      <xdr:col>10</xdr:col>
      <xdr:colOff>165100</xdr:colOff>
      <xdr:row>61</xdr:row>
      <xdr:rowOff>89988</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68275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39188</xdr:rowOff>
    </xdr:from>
    <xdr:to>
      <xdr:col>15</xdr:col>
      <xdr:colOff>50800</xdr:colOff>
      <xdr:row>61</xdr:row>
      <xdr:rowOff>115933</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1733550" y="10497638"/>
          <a:ext cx="746125" cy="76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11249</xdr:rowOff>
    </xdr:from>
    <xdr:to>
      <xdr:col>6</xdr:col>
      <xdr:colOff>38100</xdr:colOff>
      <xdr:row>61</xdr:row>
      <xdr:rowOff>112849</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936625" y="1046969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39188</xdr:rowOff>
    </xdr:from>
    <xdr:to>
      <xdr:col>10</xdr:col>
      <xdr:colOff>114300</xdr:colOff>
      <xdr:row>61</xdr:row>
      <xdr:rowOff>62049</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flipV="1">
          <a:off x="968375" y="10497638"/>
          <a:ext cx="765175"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85289</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067694" y="1020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73858</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30569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559569"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67327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813444" y="1018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12536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067694" y="10642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157860</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30569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81115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559569" y="1053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103976</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8134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5632450"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57308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57308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6040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6040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5755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5755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5632450"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55943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5632450" y="1143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5632450" y="1104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5412239"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5632450" y="1066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5122756"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5632450" y="1028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5122756"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5632450" y="990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5122756"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5632450" y="952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032603"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5632450" y="914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032603"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5632450"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170462</xdr:rowOff>
    </xdr:from>
    <xdr:to>
      <xdr:col>54</xdr:col>
      <xdr:colOff>189865</xdr:colOff>
      <xdr:row>64</xdr:row>
      <xdr:rowOff>72098</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8905240" y="9600212"/>
          <a:ext cx="0" cy="14446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75925</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8943975" y="11048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72098</xdr:rowOff>
    </xdr:from>
    <xdr:to>
      <xdr:col>55</xdr:col>
      <xdr:colOff>88900</xdr:colOff>
      <xdr:row>64</xdr:row>
      <xdr:rowOff>72098</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8845550" y="1104489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117139</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8943975" y="937543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170462</xdr:rowOff>
    </xdr:from>
    <xdr:to>
      <xdr:col>55</xdr:col>
      <xdr:colOff>88900</xdr:colOff>
      <xdr:row>55</xdr:row>
      <xdr:rowOff>170462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8845550" y="960021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81187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8943975" y="107110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58310</xdr:rowOff>
    </xdr:from>
    <xdr:to>
      <xdr:col>55</xdr:col>
      <xdr:colOff>50800</xdr:colOff>
      <xdr:row>63</xdr:row>
      <xdr:rowOff>159910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8883650" y="1085966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62247</xdr:rowOff>
    </xdr:from>
    <xdr:to>
      <xdr:col>50</xdr:col>
      <xdr:colOff>165100</xdr:colOff>
      <xdr:row>63</xdr:row>
      <xdr:rowOff>163847</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8159750" y="1086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62181</xdr:rowOff>
    </xdr:from>
    <xdr:to>
      <xdr:col>46</xdr:col>
      <xdr:colOff>38100</xdr:colOff>
      <xdr:row>63</xdr:row>
      <xdr:rowOff>163781</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7413625" y="1086353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111844</xdr:rowOff>
    </xdr:from>
    <xdr:to>
      <xdr:col>41</xdr:col>
      <xdr:colOff>101600</xdr:colOff>
      <xdr:row>63</xdr:row>
      <xdr:rowOff>41994</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6638925"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113012</xdr:rowOff>
    </xdr:from>
    <xdr:to>
      <xdr:col>36</xdr:col>
      <xdr:colOff>165100</xdr:colOff>
      <xdr:row>63</xdr:row>
      <xdr:rowOff>43162</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5892800" y="10742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87439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8048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7283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652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5781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97872</xdr:rowOff>
    </xdr:from>
    <xdr:to>
      <xdr:col>55</xdr:col>
      <xdr:colOff>50800</xdr:colOff>
      <xdr:row>64</xdr:row>
      <xdr:rowOff>28022</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8883650" y="1089922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36737</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8943975" y="1083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98195</xdr:rowOff>
    </xdr:from>
    <xdr:to>
      <xdr:col>50</xdr:col>
      <xdr:colOff>165100</xdr:colOff>
      <xdr:row>64</xdr:row>
      <xdr:rowOff>28345</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8159750" y="1089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148672</xdr:rowOff>
    </xdr:from>
    <xdr:to>
      <xdr:col>55</xdr:col>
      <xdr:colOff>0</xdr:colOff>
      <xdr:row>63</xdr:row>
      <xdr:rowOff>148995</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8210550" y="10950022"/>
          <a:ext cx="695325" cy="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98276</xdr:rowOff>
    </xdr:from>
    <xdr:to>
      <xdr:col>46</xdr:col>
      <xdr:colOff>38100</xdr:colOff>
      <xdr:row>64</xdr:row>
      <xdr:rowOff>28426</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7413625" y="1089962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148995</xdr:rowOff>
    </xdr:from>
    <xdr:to>
      <xdr:col>50</xdr:col>
      <xdr:colOff>114300</xdr:colOff>
      <xdr:row>63</xdr:row>
      <xdr:rowOff>149076</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7445375" y="10950345"/>
          <a:ext cx="765175" cy="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93587</xdr:rowOff>
    </xdr:from>
    <xdr:to>
      <xdr:col>41</xdr:col>
      <xdr:colOff>101600</xdr:colOff>
      <xdr:row>64</xdr:row>
      <xdr:rowOff>23737</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6638925" y="10894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144387</xdr:rowOff>
    </xdr:from>
    <xdr:to>
      <xdr:col>45</xdr:col>
      <xdr:colOff>177800</xdr:colOff>
      <xdr:row>63</xdr:row>
      <xdr:rowOff>149076</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a:off x="6689725" y="10945737"/>
          <a:ext cx="755650" cy="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99261</xdr:rowOff>
    </xdr:from>
    <xdr:to>
      <xdr:col>36</xdr:col>
      <xdr:colOff>165100</xdr:colOff>
      <xdr:row>64</xdr:row>
      <xdr:rowOff>29411</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5892800" y="1090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144387</xdr:rowOff>
    </xdr:from>
    <xdr:to>
      <xdr:col>41</xdr:col>
      <xdr:colOff>50800</xdr:colOff>
      <xdr:row>63</xdr:row>
      <xdr:rowOff>150061</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5943600" y="10945737"/>
          <a:ext cx="746125" cy="5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8924</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7936445" y="10638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8858</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7193495" y="10638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58521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6447370"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59689</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5672670" y="105181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19472</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959236" y="10992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19553</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7225811" y="1099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14864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6479686" y="1098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20538</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5704986" y="10993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6477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7747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747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6192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6192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2590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2590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6477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63817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6477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6624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647700" y="1485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66246"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647700" y="1447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208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647700" y="1409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208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647700" y="1371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208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647700" y="1333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208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6477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6591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00000000-0008-0000-0E00-00001F010000}"/>
            </a:ext>
          </a:extLst>
        </xdr:cNvPr>
        <xdr:cNvSpPr/>
      </xdr:nvSpPr>
      <xdr:spPr>
        <a:xfrm>
          <a:off x="6477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55245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flipV="1">
          <a:off x="3949065" y="13256895"/>
          <a:ext cx="0" cy="16021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00000000-0008-0000-0E00-000021010000}"/>
            </a:ext>
          </a:extLst>
        </xdr:cNvPr>
        <xdr:cNvSpPr txBox="1"/>
      </xdr:nvSpPr>
      <xdr:spPr>
        <a:xfrm>
          <a:off x="39878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3889375" y="1485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1922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0000000-0008-0000-0E00-000023010000}"/>
            </a:ext>
          </a:extLst>
        </xdr:cNvPr>
        <xdr:cNvSpPr txBox="1"/>
      </xdr:nvSpPr>
      <xdr:spPr>
        <a:xfrm>
          <a:off x="3987800" y="13032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55245</xdr:rowOff>
    </xdr:from>
    <xdr:to>
      <xdr:col>24</xdr:col>
      <xdr:colOff>152400</xdr:colOff>
      <xdr:row>77</xdr:row>
      <xdr:rowOff>55245</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3889375" y="1325689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76216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00000000-0008-0000-0E00-000025010000}"/>
            </a:ext>
          </a:extLst>
        </xdr:cNvPr>
        <xdr:cNvSpPr txBox="1"/>
      </xdr:nvSpPr>
      <xdr:spPr>
        <a:xfrm>
          <a:off x="3987800" y="14135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3898900" y="14156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78739</xdr:rowOff>
    </xdr:from>
    <xdr:to>
      <xdr:col>20</xdr:col>
      <xdr:colOff>38100</xdr:colOff>
      <xdr:row>83</xdr:row>
      <xdr:rowOff>8889</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3203575" y="1413763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86361</xdr:rowOff>
    </xdr:from>
    <xdr:to>
      <xdr:col>15</xdr:col>
      <xdr:colOff>101600</xdr:colOff>
      <xdr:row>83</xdr:row>
      <xdr:rowOff>16511</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2428875" y="1414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2539</xdr:rowOff>
    </xdr:from>
    <xdr:to>
      <xdr:col>10</xdr:col>
      <xdr:colOff>165100</xdr:colOff>
      <xdr:row>83</xdr:row>
      <xdr:rowOff>104139</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168275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936625" y="1421003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37877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30734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23177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1571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806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17780</xdr:rowOff>
    </xdr:from>
    <xdr:to>
      <xdr:col>24</xdr:col>
      <xdr:colOff>114300</xdr:colOff>
      <xdr:row>82</xdr:row>
      <xdr:rowOff>119380</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8989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40657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00000000-0008-0000-0E00-000031010000}"/>
            </a:ext>
          </a:extLst>
        </xdr:cNvPr>
        <xdr:cNvSpPr txBox="1"/>
      </xdr:nvSpPr>
      <xdr:spPr>
        <a:xfrm>
          <a:off x="3987800"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147320</xdr:rowOff>
    </xdr:from>
    <xdr:to>
      <xdr:col>20</xdr:col>
      <xdr:colOff>38100</xdr:colOff>
      <xdr:row>82</xdr:row>
      <xdr:rowOff>77470</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3203575" y="140347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26670</xdr:rowOff>
    </xdr:from>
    <xdr:to>
      <xdr:col>24</xdr:col>
      <xdr:colOff>63500</xdr:colOff>
      <xdr:row>82</xdr:row>
      <xdr:rowOff>68580</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3235325" y="14085570"/>
          <a:ext cx="7143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103505</xdr:rowOff>
    </xdr:from>
    <xdr:to>
      <xdr:col>15</xdr:col>
      <xdr:colOff>101600</xdr:colOff>
      <xdr:row>82</xdr:row>
      <xdr:rowOff>33655</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2428875" y="1399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154305</xdr:rowOff>
    </xdr:from>
    <xdr:to>
      <xdr:col>19</xdr:col>
      <xdr:colOff>177800</xdr:colOff>
      <xdr:row>82</xdr:row>
      <xdr:rowOff>26670</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479675" y="14041755"/>
          <a:ext cx="7556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61595</xdr:rowOff>
    </xdr:from>
    <xdr:to>
      <xdr:col>10</xdr:col>
      <xdr:colOff>165100</xdr:colOff>
      <xdr:row>81</xdr:row>
      <xdr:rowOff>163195</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682750" y="13949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112395</xdr:rowOff>
    </xdr:from>
    <xdr:to>
      <xdr:col>15</xdr:col>
      <xdr:colOff>50800</xdr:colOff>
      <xdr:row>81</xdr:row>
      <xdr:rowOff>154305</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733550" y="13999845"/>
          <a:ext cx="74612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19686</xdr:rowOff>
    </xdr:from>
    <xdr:to>
      <xdr:col>6</xdr:col>
      <xdr:colOff>38100</xdr:colOff>
      <xdr:row>81</xdr:row>
      <xdr:rowOff>121286</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936625" y="1390713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70486</xdr:rowOff>
    </xdr:from>
    <xdr:to>
      <xdr:col>10</xdr:col>
      <xdr:colOff>114300</xdr:colOff>
      <xdr:row>81</xdr:row>
      <xdr:rowOff>112395</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968375" y="13957936"/>
          <a:ext cx="765175"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16</xdr:rowOff>
    </xdr:from>
    <xdr:ext cx="405111" cy="259045"/>
    <xdr:sp macro="" textlink="">
      <xdr:nvSpPr>
        <xdr:cNvPr id="314" name="n_1aveValue【公営住宅】&#10;有形固定資産減価償却率">
          <a:extLst>
            <a:ext uri="{FF2B5EF4-FFF2-40B4-BE49-F238E27FC236}">
              <a16:creationId xmlns:a16="http://schemas.microsoft.com/office/drawing/2014/main" id="{00000000-0008-0000-0E00-00003A010000}"/>
            </a:ext>
          </a:extLst>
        </xdr:cNvPr>
        <xdr:cNvSpPr txBox="1"/>
      </xdr:nvSpPr>
      <xdr:spPr>
        <a:xfrm>
          <a:off x="306769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7638</xdr:rowOff>
    </xdr:from>
    <xdr:ext cx="405111" cy="259045"/>
    <xdr:sp macro="" textlink="">
      <xdr:nvSpPr>
        <xdr:cNvPr id="315" name="n_2aveValue【公営住宅】&#10;有形固定資産減価償却率">
          <a:extLst>
            <a:ext uri="{FF2B5EF4-FFF2-40B4-BE49-F238E27FC236}">
              <a16:creationId xmlns:a16="http://schemas.microsoft.com/office/drawing/2014/main" id="{00000000-0008-0000-0E00-00003B010000}"/>
            </a:ext>
          </a:extLst>
        </xdr:cNvPr>
        <xdr:cNvSpPr txBox="1"/>
      </xdr:nvSpPr>
      <xdr:spPr>
        <a:xfrm>
          <a:off x="2305694"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95266</xdr:rowOff>
    </xdr:from>
    <xdr:ext cx="405111" cy="259045"/>
    <xdr:sp macro="" textlink="">
      <xdr:nvSpPr>
        <xdr:cNvPr id="316" name="n_3aveValue【公営住宅】&#10;有形固定資産減価償却率">
          <a:extLst>
            <a:ext uri="{FF2B5EF4-FFF2-40B4-BE49-F238E27FC236}">
              <a16:creationId xmlns:a16="http://schemas.microsoft.com/office/drawing/2014/main" id="{00000000-0008-0000-0E00-00003C010000}"/>
            </a:ext>
          </a:extLst>
        </xdr:cNvPr>
        <xdr:cNvSpPr txBox="1"/>
      </xdr:nvSpPr>
      <xdr:spPr>
        <a:xfrm>
          <a:off x="1559569"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7" name="n_4aveValue【公営住宅】&#10;有形固定資産減価償却率">
          <a:extLst>
            <a:ext uri="{FF2B5EF4-FFF2-40B4-BE49-F238E27FC236}">
              <a16:creationId xmlns:a16="http://schemas.microsoft.com/office/drawing/2014/main" id="{00000000-0008-0000-0E00-00003D010000}"/>
            </a:ext>
          </a:extLst>
        </xdr:cNvPr>
        <xdr:cNvSpPr txBox="1"/>
      </xdr:nvSpPr>
      <xdr:spPr>
        <a:xfrm>
          <a:off x="8134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93997</xdr:rowOff>
    </xdr:from>
    <xdr:ext cx="405111" cy="259045"/>
    <xdr:sp macro="" textlink="">
      <xdr:nvSpPr>
        <xdr:cNvPr id="318" name="n_1mainValue【公営住宅】&#10;有形固定資産減価償却率">
          <a:extLst>
            <a:ext uri="{FF2B5EF4-FFF2-40B4-BE49-F238E27FC236}">
              <a16:creationId xmlns:a16="http://schemas.microsoft.com/office/drawing/2014/main" id="{00000000-0008-0000-0E00-00003E010000}"/>
            </a:ext>
          </a:extLst>
        </xdr:cNvPr>
        <xdr:cNvSpPr txBox="1"/>
      </xdr:nvSpPr>
      <xdr:spPr>
        <a:xfrm>
          <a:off x="3067694" y="1380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50182</xdr:rowOff>
    </xdr:from>
    <xdr:ext cx="405111" cy="259045"/>
    <xdr:sp macro="" textlink="">
      <xdr:nvSpPr>
        <xdr:cNvPr id="319" name="n_2mainValue【公営住宅】&#10;有形固定資産減価償却率">
          <a:extLst>
            <a:ext uri="{FF2B5EF4-FFF2-40B4-BE49-F238E27FC236}">
              <a16:creationId xmlns:a16="http://schemas.microsoft.com/office/drawing/2014/main" id="{00000000-0008-0000-0E00-00003F010000}"/>
            </a:ext>
          </a:extLst>
        </xdr:cNvPr>
        <xdr:cNvSpPr txBox="1"/>
      </xdr:nvSpPr>
      <xdr:spPr>
        <a:xfrm>
          <a:off x="230569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8272</xdr:rowOff>
    </xdr:from>
    <xdr:ext cx="405111" cy="259045"/>
    <xdr:sp macro="" textlink="">
      <xdr:nvSpPr>
        <xdr:cNvPr id="320" name="n_3mainValue【公営住宅】&#10;有形固定資産減価償却率">
          <a:extLst>
            <a:ext uri="{FF2B5EF4-FFF2-40B4-BE49-F238E27FC236}">
              <a16:creationId xmlns:a16="http://schemas.microsoft.com/office/drawing/2014/main" id="{00000000-0008-0000-0E00-000040010000}"/>
            </a:ext>
          </a:extLst>
        </xdr:cNvPr>
        <xdr:cNvSpPr txBox="1"/>
      </xdr:nvSpPr>
      <xdr:spPr>
        <a:xfrm>
          <a:off x="1559569"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137813</xdr:rowOff>
    </xdr:from>
    <xdr:ext cx="405111" cy="259045"/>
    <xdr:sp macro="" textlink="">
      <xdr:nvSpPr>
        <xdr:cNvPr id="321" name="n_4mainValue【公営住宅】&#10;有形固定資産減価償却率">
          <a:extLst>
            <a:ext uri="{FF2B5EF4-FFF2-40B4-BE49-F238E27FC236}">
              <a16:creationId xmlns:a16="http://schemas.microsoft.com/office/drawing/2014/main" id="{00000000-0008-0000-0E00-000041010000}"/>
            </a:ext>
          </a:extLst>
        </xdr:cNvPr>
        <xdr:cNvSpPr txBox="1"/>
      </xdr:nvSpPr>
      <xdr:spPr>
        <a:xfrm>
          <a:off x="813444" y="13682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5632450"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57308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57308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6040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5755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5755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5632450"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559435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5632450" y="1524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5632450" y="1485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52224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5632450" y="1447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52224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5632450" y="1409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52224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5632450" y="1371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52224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5632450" y="1333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52224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5632450" y="1295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52224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00000000-0008-0000-0E00-000058010000}"/>
            </a:ext>
          </a:extLst>
        </xdr:cNvPr>
        <xdr:cNvSpPr/>
      </xdr:nvSpPr>
      <xdr:spPr>
        <a:xfrm>
          <a:off x="5632450"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50673</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flipV="1">
          <a:off x="8905240" y="13595223"/>
          <a:ext cx="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00000000-0008-0000-0E00-00005A010000}"/>
            </a:ext>
          </a:extLst>
        </xdr:cNvPr>
        <xdr:cNvSpPr txBox="1"/>
      </xdr:nvSpPr>
      <xdr:spPr>
        <a:xfrm>
          <a:off x="8943975" y="1486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8845550" y="1485861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168800</xdr:rowOff>
    </xdr:from>
    <xdr:ext cx="469744" cy="259045"/>
    <xdr:sp macro="" textlink="">
      <xdr:nvSpPr>
        <xdr:cNvPr id="348" name="【公営住宅】&#10;一人当たり面積最大値テキスト">
          <a:extLst>
            <a:ext uri="{FF2B5EF4-FFF2-40B4-BE49-F238E27FC236}">
              <a16:creationId xmlns:a16="http://schemas.microsoft.com/office/drawing/2014/main" id="{00000000-0008-0000-0E00-00005C010000}"/>
            </a:ext>
          </a:extLst>
        </xdr:cNvPr>
        <xdr:cNvSpPr txBox="1"/>
      </xdr:nvSpPr>
      <xdr:spPr>
        <a:xfrm>
          <a:off x="8943975" y="1337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50673</xdr:rowOff>
    </xdr:from>
    <xdr:to>
      <xdr:col>55</xdr:col>
      <xdr:colOff>88900</xdr:colOff>
      <xdr:row>79</xdr:row>
      <xdr:rowOff>50673</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8845550" y="1359522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65422</xdr:rowOff>
    </xdr:from>
    <xdr:ext cx="469744" cy="259045"/>
    <xdr:sp macro="" textlink="">
      <xdr:nvSpPr>
        <xdr:cNvPr id="350" name="【公営住宅】&#10;一人当たり面積平均値テキスト">
          <a:extLst>
            <a:ext uri="{FF2B5EF4-FFF2-40B4-BE49-F238E27FC236}">
              <a16:creationId xmlns:a16="http://schemas.microsoft.com/office/drawing/2014/main" id="{00000000-0008-0000-0E00-00005E010000}"/>
            </a:ext>
          </a:extLst>
        </xdr:cNvPr>
        <xdr:cNvSpPr txBox="1"/>
      </xdr:nvSpPr>
      <xdr:spPr>
        <a:xfrm>
          <a:off x="8943975" y="14467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42545</xdr:rowOff>
    </xdr:from>
    <xdr:to>
      <xdr:col>55</xdr:col>
      <xdr:colOff>50800</xdr:colOff>
      <xdr:row>85</xdr:row>
      <xdr:rowOff>144145</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8883650" y="1461579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41021</xdr:rowOff>
    </xdr:from>
    <xdr:to>
      <xdr:col>50</xdr:col>
      <xdr:colOff>165100</xdr:colOff>
      <xdr:row>85</xdr:row>
      <xdr:rowOff>142621</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159750" y="1461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40639</xdr:rowOff>
    </xdr:from>
    <xdr:to>
      <xdr:col>46</xdr:col>
      <xdr:colOff>38100</xdr:colOff>
      <xdr:row>85</xdr:row>
      <xdr:rowOff>142239</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413625" y="14613889"/>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38354</xdr:rowOff>
    </xdr:from>
    <xdr:to>
      <xdr:col>41</xdr:col>
      <xdr:colOff>101600</xdr:colOff>
      <xdr:row>85</xdr:row>
      <xdr:rowOff>139954</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638925" y="1461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32258</xdr:rowOff>
    </xdr:from>
    <xdr:to>
      <xdr:col>36</xdr:col>
      <xdr:colOff>165100</xdr:colOff>
      <xdr:row>85</xdr:row>
      <xdr:rowOff>133858</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5892800" y="14605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87439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0486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2834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52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5781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52070</xdr:rowOff>
    </xdr:from>
    <xdr:to>
      <xdr:col>55</xdr:col>
      <xdr:colOff>50800</xdr:colOff>
      <xdr:row>86</xdr:row>
      <xdr:rowOff>153670</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8883650" y="147967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138447</xdr:rowOff>
    </xdr:from>
    <xdr:ext cx="469744" cy="259045"/>
    <xdr:sp macro="" textlink="">
      <xdr:nvSpPr>
        <xdr:cNvPr id="362" name="【公営住宅】&#10;一人当たり面積該当値テキスト">
          <a:extLst>
            <a:ext uri="{FF2B5EF4-FFF2-40B4-BE49-F238E27FC236}">
              <a16:creationId xmlns:a16="http://schemas.microsoft.com/office/drawing/2014/main" id="{00000000-0008-0000-0E00-00006A010000}"/>
            </a:ext>
          </a:extLst>
        </xdr:cNvPr>
        <xdr:cNvSpPr txBox="1"/>
      </xdr:nvSpPr>
      <xdr:spPr>
        <a:xfrm>
          <a:off x="8943975" y="1471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52070</xdr:rowOff>
    </xdr:from>
    <xdr:to>
      <xdr:col>50</xdr:col>
      <xdr:colOff>165100</xdr:colOff>
      <xdr:row>86</xdr:row>
      <xdr:rowOff>153670</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8159750" y="1479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102870</xdr:rowOff>
    </xdr:from>
    <xdr:to>
      <xdr:col>55</xdr:col>
      <xdr:colOff>0</xdr:colOff>
      <xdr:row>86</xdr:row>
      <xdr:rowOff>102870</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a:off x="8210550" y="14847570"/>
          <a:ext cx="6953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52070</xdr:rowOff>
    </xdr:from>
    <xdr:to>
      <xdr:col>46</xdr:col>
      <xdr:colOff>38100</xdr:colOff>
      <xdr:row>86</xdr:row>
      <xdr:rowOff>153670</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7413625" y="147967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102870</xdr:rowOff>
    </xdr:from>
    <xdr:to>
      <xdr:col>50</xdr:col>
      <xdr:colOff>114300</xdr:colOff>
      <xdr:row>86</xdr:row>
      <xdr:rowOff>102870</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7445375" y="1484757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52451</xdr:rowOff>
    </xdr:from>
    <xdr:to>
      <xdr:col>41</xdr:col>
      <xdr:colOff>101600</xdr:colOff>
      <xdr:row>86</xdr:row>
      <xdr:rowOff>154051</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638925" y="147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102870</xdr:rowOff>
    </xdr:from>
    <xdr:to>
      <xdr:col>45</xdr:col>
      <xdr:colOff>177800</xdr:colOff>
      <xdr:row>86</xdr:row>
      <xdr:rowOff>103251</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6689725" y="14847570"/>
          <a:ext cx="75565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52451</xdr:rowOff>
    </xdr:from>
    <xdr:to>
      <xdr:col>36</xdr:col>
      <xdr:colOff>165100</xdr:colOff>
      <xdr:row>86</xdr:row>
      <xdr:rowOff>154051</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5892800" y="1479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103251</xdr:rowOff>
    </xdr:from>
    <xdr:to>
      <xdr:col>41</xdr:col>
      <xdr:colOff>50800</xdr:colOff>
      <xdr:row>86</xdr:row>
      <xdr:rowOff>103251</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5943600" y="14847951"/>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159148</xdr:rowOff>
    </xdr:from>
    <xdr:ext cx="469744" cy="259045"/>
    <xdr:sp macro="" textlink="">
      <xdr:nvSpPr>
        <xdr:cNvPr id="371" name="n_1aveValue【公営住宅】&#10;一人当たり面積">
          <a:extLst>
            <a:ext uri="{FF2B5EF4-FFF2-40B4-BE49-F238E27FC236}">
              <a16:creationId xmlns:a16="http://schemas.microsoft.com/office/drawing/2014/main" id="{00000000-0008-0000-0E00-000073010000}"/>
            </a:ext>
          </a:extLst>
        </xdr:cNvPr>
        <xdr:cNvSpPr txBox="1"/>
      </xdr:nvSpPr>
      <xdr:spPr>
        <a:xfrm>
          <a:off x="7991552" y="1438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158766</xdr:rowOff>
    </xdr:from>
    <xdr:ext cx="469744" cy="259045"/>
    <xdr:sp macro="" textlink="">
      <xdr:nvSpPr>
        <xdr:cNvPr id="372" name="n_2aveValue【公営住宅】&#10;一人当たり面積">
          <a:extLst>
            <a:ext uri="{FF2B5EF4-FFF2-40B4-BE49-F238E27FC236}">
              <a16:creationId xmlns:a16="http://schemas.microsoft.com/office/drawing/2014/main" id="{00000000-0008-0000-0E00-000074010000}"/>
            </a:ext>
          </a:extLst>
        </xdr:cNvPr>
        <xdr:cNvSpPr txBox="1"/>
      </xdr:nvSpPr>
      <xdr:spPr>
        <a:xfrm>
          <a:off x="7258127" y="14389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156481</xdr:rowOff>
    </xdr:from>
    <xdr:ext cx="469744" cy="259045"/>
    <xdr:sp macro="" textlink="">
      <xdr:nvSpPr>
        <xdr:cNvPr id="373" name="n_3aveValue【公営住宅】&#10;一人当たり面積">
          <a:extLst>
            <a:ext uri="{FF2B5EF4-FFF2-40B4-BE49-F238E27FC236}">
              <a16:creationId xmlns:a16="http://schemas.microsoft.com/office/drawing/2014/main" id="{00000000-0008-0000-0E00-000075010000}"/>
            </a:ext>
          </a:extLst>
        </xdr:cNvPr>
        <xdr:cNvSpPr txBox="1"/>
      </xdr:nvSpPr>
      <xdr:spPr>
        <a:xfrm>
          <a:off x="6483427" y="1438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150385</xdr:rowOff>
    </xdr:from>
    <xdr:ext cx="469744" cy="259045"/>
    <xdr:sp macro="" textlink="">
      <xdr:nvSpPr>
        <xdr:cNvPr id="374" name="n_4aveValue【公営住宅】&#10;一人当たり面積">
          <a:extLst>
            <a:ext uri="{FF2B5EF4-FFF2-40B4-BE49-F238E27FC236}">
              <a16:creationId xmlns:a16="http://schemas.microsoft.com/office/drawing/2014/main" id="{00000000-0008-0000-0E00-000076010000}"/>
            </a:ext>
          </a:extLst>
        </xdr:cNvPr>
        <xdr:cNvSpPr txBox="1"/>
      </xdr:nvSpPr>
      <xdr:spPr>
        <a:xfrm>
          <a:off x="5737302" y="1438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144797</xdr:rowOff>
    </xdr:from>
    <xdr:ext cx="469744" cy="259045"/>
    <xdr:sp macro="" textlink="">
      <xdr:nvSpPr>
        <xdr:cNvPr id="375" name="n_1mainValue【公営住宅】&#10;一人当たり面積">
          <a:extLst>
            <a:ext uri="{FF2B5EF4-FFF2-40B4-BE49-F238E27FC236}">
              <a16:creationId xmlns:a16="http://schemas.microsoft.com/office/drawing/2014/main" id="{00000000-0008-0000-0E00-000077010000}"/>
            </a:ext>
          </a:extLst>
        </xdr:cNvPr>
        <xdr:cNvSpPr txBox="1"/>
      </xdr:nvSpPr>
      <xdr:spPr>
        <a:xfrm>
          <a:off x="7991552"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144797</xdr:rowOff>
    </xdr:from>
    <xdr:ext cx="469744" cy="259045"/>
    <xdr:sp macro="" textlink="">
      <xdr:nvSpPr>
        <xdr:cNvPr id="376" name="n_2mainValue【公営住宅】&#10;一人当たり面積">
          <a:extLst>
            <a:ext uri="{FF2B5EF4-FFF2-40B4-BE49-F238E27FC236}">
              <a16:creationId xmlns:a16="http://schemas.microsoft.com/office/drawing/2014/main" id="{00000000-0008-0000-0E00-000078010000}"/>
            </a:ext>
          </a:extLst>
        </xdr:cNvPr>
        <xdr:cNvSpPr txBox="1"/>
      </xdr:nvSpPr>
      <xdr:spPr>
        <a:xfrm>
          <a:off x="7258127" y="1488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145178</xdr:rowOff>
    </xdr:from>
    <xdr:ext cx="469744" cy="259045"/>
    <xdr:sp macro="" textlink="">
      <xdr:nvSpPr>
        <xdr:cNvPr id="377" name="n_3mainValue【公営住宅】&#10;一人当たり面積">
          <a:extLst>
            <a:ext uri="{FF2B5EF4-FFF2-40B4-BE49-F238E27FC236}">
              <a16:creationId xmlns:a16="http://schemas.microsoft.com/office/drawing/2014/main" id="{00000000-0008-0000-0E00-000079010000}"/>
            </a:ext>
          </a:extLst>
        </xdr:cNvPr>
        <xdr:cNvSpPr txBox="1"/>
      </xdr:nvSpPr>
      <xdr:spPr>
        <a:xfrm>
          <a:off x="6483427"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145178</xdr:rowOff>
    </xdr:from>
    <xdr:ext cx="469744" cy="259045"/>
    <xdr:sp macro="" textlink="">
      <xdr:nvSpPr>
        <xdr:cNvPr id="378" name="n_4mainValue【公営住宅】&#10;一人当たり面積">
          <a:extLst>
            <a:ext uri="{FF2B5EF4-FFF2-40B4-BE49-F238E27FC236}">
              <a16:creationId xmlns:a16="http://schemas.microsoft.com/office/drawing/2014/main" id="{00000000-0008-0000-0E00-00007A010000}"/>
            </a:ext>
          </a:extLst>
        </xdr:cNvPr>
        <xdr:cNvSpPr txBox="1"/>
      </xdr:nvSpPr>
      <xdr:spPr>
        <a:xfrm>
          <a:off x="5737302" y="14889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6477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7747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747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6192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16192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2590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2590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47700" y="1676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5632450"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57308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57308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6040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6040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5755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5755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5632450" y="1676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0588625"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06870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06870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15601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15601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53172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253172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0588625"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05505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0588625" y="762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01976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0588625" y="723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01976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0588625" y="685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0242716"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0588625" y="647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0242716"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0588625" y="609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0242716"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0588625" y="571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0242716"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0588625" y="533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0306836"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00000000-0008-0000-0E00-0000A2010000}"/>
            </a:ext>
          </a:extLst>
        </xdr:cNvPr>
        <xdr:cNvSpPr/>
      </xdr:nvSpPr>
      <xdr:spPr>
        <a:xfrm>
          <a:off x="10588625"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139065</xdr:rowOff>
    </xdr:from>
    <xdr:to>
      <xdr:col>85</xdr:col>
      <xdr:colOff>126364</xdr:colOff>
      <xdr:row>42</xdr:row>
      <xdr:rowOff>11430</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flipV="1">
          <a:off x="13889989" y="5796915"/>
          <a:ext cx="0" cy="1415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15257</xdr:rowOff>
    </xdr:from>
    <xdr:ext cx="405111" cy="259045"/>
    <xdr:sp macro="" textlink="">
      <xdr:nvSpPr>
        <xdr:cNvPr id="420" name="【認定こども園・幼稚園・保育所】&#10;有形固定資産減価償却率最小値テキスト">
          <a:extLst>
            <a:ext uri="{FF2B5EF4-FFF2-40B4-BE49-F238E27FC236}">
              <a16:creationId xmlns:a16="http://schemas.microsoft.com/office/drawing/2014/main" id="{00000000-0008-0000-0E00-0000A4010000}"/>
            </a:ext>
          </a:extLst>
        </xdr:cNvPr>
        <xdr:cNvSpPr txBox="1"/>
      </xdr:nvSpPr>
      <xdr:spPr>
        <a:xfrm>
          <a:off x="13928725" y="721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11430</xdr:rowOff>
    </xdr:from>
    <xdr:to>
      <xdr:col>86</xdr:col>
      <xdr:colOff>25400</xdr:colOff>
      <xdr:row>42</xdr:row>
      <xdr:rowOff>11430</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3801725" y="721233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85742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00000000-0008-0000-0E00-0000A6010000}"/>
            </a:ext>
          </a:extLst>
        </xdr:cNvPr>
        <xdr:cNvSpPr txBox="1"/>
      </xdr:nvSpPr>
      <xdr:spPr>
        <a:xfrm>
          <a:off x="13928725"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139065</xdr:rowOff>
    </xdr:from>
    <xdr:to>
      <xdr:col>86</xdr:col>
      <xdr:colOff>25400</xdr:colOff>
      <xdr:row>33</xdr:row>
      <xdr:rowOff>139065</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13801725" y="579691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45737</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00000000-0008-0000-0E00-0000A8010000}"/>
            </a:ext>
          </a:extLst>
        </xdr:cNvPr>
        <xdr:cNvSpPr txBox="1"/>
      </xdr:nvSpPr>
      <xdr:spPr>
        <a:xfrm>
          <a:off x="13928725" y="6389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67310</xdr:rowOff>
    </xdr:from>
    <xdr:to>
      <xdr:col>85</xdr:col>
      <xdr:colOff>177800</xdr:colOff>
      <xdr:row>37</xdr:row>
      <xdr:rowOff>168910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3839825" y="64109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53975</xdr:rowOff>
    </xdr:from>
    <xdr:to>
      <xdr:col>81</xdr:col>
      <xdr:colOff>101600</xdr:colOff>
      <xdr:row>37</xdr:row>
      <xdr:rowOff>155575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115925"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50165</xdr:rowOff>
    </xdr:from>
    <xdr:to>
      <xdr:col>76</xdr:col>
      <xdr:colOff>165100</xdr:colOff>
      <xdr:row>37</xdr:row>
      <xdr:rowOff>151765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3698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151130</xdr:rowOff>
    </xdr:from>
    <xdr:to>
      <xdr:col>72</xdr:col>
      <xdr:colOff>38100</xdr:colOff>
      <xdr:row>38</xdr:row>
      <xdr:rowOff>81280</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1623675" y="649478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88265</xdr:rowOff>
    </xdr:from>
    <xdr:to>
      <xdr:col>67</xdr:col>
      <xdr:colOff>101600</xdr:colOff>
      <xdr:row>38</xdr:row>
      <xdr:rowOff>18415</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0848975" y="643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3728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00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258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1493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0737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154940</xdr:rowOff>
    </xdr:from>
    <xdr:to>
      <xdr:col>85</xdr:col>
      <xdr:colOff>177800</xdr:colOff>
      <xdr:row>35</xdr:row>
      <xdr:rowOff>85090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3839825" y="59842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6367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00000000-0008-0000-0E00-0000B4010000}"/>
            </a:ext>
          </a:extLst>
        </xdr:cNvPr>
        <xdr:cNvSpPr txBox="1"/>
      </xdr:nvSpPr>
      <xdr:spPr>
        <a:xfrm>
          <a:off x="13928725"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118745</xdr:rowOff>
    </xdr:from>
    <xdr:to>
      <xdr:col>81</xdr:col>
      <xdr:colOff>101600</xdr:colOff>
      <xdr:row>35</xdr:row>
      <xdr:rowOff>48895</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3115925" y="594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169545</xdr:rowOff>
    </xdr:from>
    <xdr:to>
      <xdr:col>85</xdr:col>
      <xdr:colOff>127000</xdr:colOff>
      <xdr:row>35</xdr:row>
      <xdr:rowOff>34290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3166725" y="5998845"/>
          <a:ext cx="7239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82550</xdr:rowOff>
    </xdr:from>
    <xdr:to>
      <xdr:col>76</xdr:col>
      <xdr:colOff>165100</xdr:colOff>
      <xdr:row>35</xdr:row>
      <xdr:rowOff>12700</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2369800" y="591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133350</xdr:rowOff>
    </xdr:from>
    <xdr:to>
      <xdr:col>81</xdr:col>
      <xdr:colOff>50800</xdr:colOff>
      <xdr:row>34</xdr:row>
      <xdr:rowOff>169545</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2420600" y="5962650"/>
          <a:ext cx="74612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40640</xdr:rowOff>
    </xdr:from>
    <xdr:to>
      <xdr:col>72</xdr:col>
      <xdr:colOff>38100</xdr:colOff>
      <xdr:row>34</xdr:row>
      <xdr:rowOff>142240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1623675" y="586994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91440</xdr:rowOff>
    </xdr:from>
    <xdr:to>
      <xdr:col>76</xdr:col>
      <xdr:colOff>114300</xdr:colOff>
      <xdr:row>34</xdr:row>
      <xdr:rowOff>133350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a:off x="11655425" y="5920740"/>
          <a:ext cx="765175"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170180</xdr:rowOff>
    </xdr:from>
    <xdr:to>
      <xdr:col>67</xdr:col>
      <xdr:colOff>101600</xdr:colOff>
      <xdr:row>34</xdr:row>
      <xdr:rowOff>100330</xdr:rowOff>
    </xdr:to>
    <xdr:sp macro="" textlink="">
      <xdr:nvSpPr>
        <xdr:cNvPr id="443" name="楕円 442">
          <a:extLst>
            <a:ext uri="{FF2B5EF4-FFF2-40B4-BE49-F238E27FC236}">
              <a16:creationId xmlns:a16="http://schemas.microsoft.com/office/drawing/2014/main" id="{00000000-0008-0000-0E00-0000BB010000}"/>
            </a:ext>
          </a:extLst>
        </xdr:cNvPr>
        <xdr:cNvSpPr/>
      </xdr:nvSpPr>
      <xdr:spPr>
        <a:xfrm>
          <a:off x="10848975" y="582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49530</xdr:rowOff>
    </xdr:from>
    <xdr:to>
      <xdr:col>71</xdr:col>
      <xdr:colOff>177800</xdr:colOff>
      <xdr:row>34</xdr:row>
      <xdr:rowOff>91440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10899775" y="5878830"/>
          <a:ext cx="7556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146702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29800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142892</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246619" y="648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72407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150049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9542</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0725794" y="6524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65422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2980044" y="572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29227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246619"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158767</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1500494" y="564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116857</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072579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55448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5671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5671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65163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65163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74879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74879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55448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00000000-0008-0000-0E00-0000CD010000}"/>
            </a:ext>
          </a:extLst>
        </xdr:cNvPr>
        <xdr:cNvSpPr txBox="1"/>
      </xdr:nvSpPr>
      <xdr:spPr>
        <a:xfrm>
          <a:off x="155352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00000000-0008-0000-0E00-0000CE010000}"/>
            </a:ext>
          </a:extLst>
        </xdr:cNvPr>
        <xdr:cNvCxnSpPr/>
      </xdr:nvCxnSpPr>
      <xdr:spPr>
        <a:xfrm>
          <a:off x="155448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5544800" y="723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51633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5544800" y="685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5163346"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5544800" y="647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5163346"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5544800" y="609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5163346"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5544800" y="571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5163346"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55448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5163346"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認定こども園・幼稚園・保育所】&#10;一人当たり面積グラフ枠">
          <a:extLst>
            <a:ext uri="{FF2B5EF4-FFF2-40B4-BE49-F238E27FC236}">
              <a16:creationId xmlns:a16="http://schemas.microsoft.com/office/drawing/2014/main" id="{00000000-0008-0000-0E00-0000DB010000}"/>
            </a:ext>
          </a:extLst>
        </xdr:cNvPr>
        <xdr:cNvSpPr/>
      </xdr:nvSpPr>
      <xdr:spPr>
        <a:xfrm>
          <a:off x="155448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38100</xdr:rowOff>
    </xdr:from>
    <xdr:to>
      <xdr:col>116</xdr:col>
      <xdr:colOff>62864</xdr:colOff>
      <xdr:row>42</xdr:row>
      <xdr:rowOff>22860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18846164" y="586740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477" name="【認定こども園・幼稚園・保育所】&#10;一人当たり面積最小値テキスト">
          <a:extLst>
            <a:ext uri="{FF2B5EF4-FFF2-40B4-BE49-F238E27FC236}">
              <a16:creationId xmlns:a16="http://schemas.microsoft.com/office/drawing/2014/main" id="{00000000-0008-0000-0E00-0000DD010000}"/>
            </a:ext>
          </a:extLst>
        </xdr:cNvPr>
        <xdr:cNvSpPr txBox="1"/>
      </xdr:nvSpPr>
      <xdr:spPr>
        <a:xfrm>
          <a:off x="18884900" y="722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18786475" y="722376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156227</xdr:rowOff>
    </xdr:from>
    <xdr:ext cx="469744" cy="259045"/>
    <xdr:sp macro="" textlink="">
      <xdr:nvSpPr>
        <xdr:cNvPr id="479" name="【認定こども園・幼稚園・保育所】&#10;一人当たり面積最大値テキスト">
          <a:extLst>
            <a:ext uri="{FF2B5EF4-FFF2-40B4-BE49-F238E27FC236}">
              <a16:creationId xmlns:a16="http://schemas.microsoft.com/office/drawing/2014/main" id="{00000000-0008-0000-0E00-0000DF010000}"/>
            </a:ext>
          </a:extLst>
        </xdr:cNvPr>
        <xdr:cNvSpPr txBox="1"/>
      </xdr:nvSpPr>
      <xdr:spPr>
        <a:xfrm>
          <a:off x="18884900" y="564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38100</xdr:rowOff>
    </xdr:from>
    <xdr:to>
      <xdr:col>116</xdr:col>
      <xdr:colOff>152400</xdr:colOff>
      <xdr:row>34</xdr:row>
      <xdr:rowOff>38100</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a:off x="18786475" y="58674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481" name="【認定こども園・幼稚園・保育所】&#10;一人当たり面積平均値テキスト">
          <a:extLst>
            <a:ext uri="{FF2B5EF4-FFF2-40B4-BE49-F238E27FC236}">
              <a16:creationId xmlns:a16="http://schemas.microsoft.com/office/drawing/2014/main" id="{00000000-0008-0000-0E00-0000E1010000}"/>
            </a:ext>
          </a:extLst>
        </xdr:cNvPr>
        <xdr:cNvSpPr txBox="1"/>
      </xdr:nvSpPr>
      <xdr:spPr>
        <a:xfrm>
          <a:off x="18884900" y="67119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187960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2540</xdr:rowOff>
    </xdr:from>
    <xdr:to>
      <xdr:col>112</xdr:col>
      <xdr:colOff>38100</xdr:colOff>
      <xdr:row>40</xdr:row>
      <xdr:rowOff>104140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8100675" y="686054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162560</xdr:rowOff>
    </xdr:from>
    <xdr:to>
      <xdr:col>107</xdr:col>
      <xdr:colOff>101600</xdr:colOff>
      <xdr:row>40</xdr:row>
      <xdr:rowOff>92710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7325975" y="68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120650</xdr:rowOff>
    </xdr:from>
    <xdr:to>
      <xdr:col>102</xdr:col>
      <xdr:colOff>165100</xdr:colOff>
      <xdr:row>39</xdr:row>
      <xdr:rowOff>50800</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16579850" y="663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86360</xdr:rowOff>
    </xdr:from>
    <xdr:to>
      <xdr:col>98</xdr:col>
      <xdr:colOff>38100</xdr:colOff>
      <xdr:row>39</xdr:row>
      <xdr:rowOff>16510</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5833725" y="660146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186848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7970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7214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164687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57035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48260</xdr:rowOff>
    </xdr:from>
    <xdr:to>
      <xdr:col>116</xdr:col>
      <xdr:colOff>114300</xdr:colOff>
      <xdr:row>41</xdr:row>
      <xdr:rowOff>149860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1879600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134637</xdr:rowOff>
    </xdr:from>
    <xdr:ext cx="469744" cy="259045"/>
    <xdr:sp macro="" textlink="">
      <xdr:nvSpPr>
        <xdr:cNvPr id="493" name="【認定こども園・幼稚園・保育所】&#10;一人当たり面積該当値テキスト">
          <a:extLst>
            <a:ext uri="{FF2B5EF4-FFF2-40B4-BE49-F238E27FC236}">
              <a16:creationId xmlns:a16="http://schemas.microsoft.com/office/drawing/2014/main" id="{00000000-0008-0000-0E00-0000ED010000}"/>
            </a:ext>
          </a:extLst>
        </xdr:cNvPr>
        <xdr:cNvSpPr txBox="1"/>
      </xdr:nvSpPr>
      <xdr:spPr>
        <a:xfrm>
          <a:off x="18884900" y="6992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48260</xdr:rowOff>
    </xdr:from>
    <xdr:to>
      <xdr:col>112</xdr:col>
      <xdr:colOff>38100</xdr:colOff>
      <xdr:row>41</xdr:row>
      <xdr:rowOff>149860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18100675" y="707771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99060</xdr:rowOff>
    </xdr:from>
    <xdr:to>
      <xdr:col>116</xdr:col>
      <xdr:colOff>63500</xdr:colOff>
      <xdr:row>41</xdr:row>
      <xdr:rowOff>99060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a:off x="18132425" y="7128510"/>
          <a:ext cx="714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48260</xdr:rowOff>
    </xdr:from>
    <xdr:to>
      <xdr:col>107</xdr:col>
      <xdr:colOff>101600</xdr:colOff>
      <xdr:row>41</xdr:row>
      <xdr:rowOff>149860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7325975"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99060</xdr:rowOff>
    </xdr:from>
    <xdr:to>
      <xdr:col>111</xdr:col>
      <xdr:colOff>177800</xdr:colOff>
      <xdr:row>41</xdr:row>
      <xdr:rowOff>99060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a:off x="17376775" y="712851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48260</xdr:rowOff>
    </xdr:from>
    <xdr:to>
      <xdr:col>102</xdr:col>
      <xdr:colOff>165100</xdr:colOff>
      <xdr:row>41</xdr:row>
      <xdr:rowOff>149860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6579850" y="7077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99060</xdr:rowOff>
    </xdr:from>
    <xdr:to>
      <xdr:col>107</xdr:col>
      <xdr:colOff>50800</xdr:colOff>
      <xdr:row>41</xdr:row>
      <xdr:rowOff>99060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6630650" y="7128510"/>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48260</xdr:rowOff>
    </xdr:from>
    <xdr:to>
      <xdr:col>98</xdr:col>
      <xdr:colOff>38100</xdr:colOff>
      <xdr:row>41</xdr:row>
      <xdr:rowOff>149860</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5833725" y="707771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99060</xdr:rowOff>
    </xdr:from>
    <xdr:to>
      <xdr:col>102</xdr:col>
      <xdr:colOff>114300</xdr:colOff>
      <xdr:row>41</xdr:row>
      <xdr:rowOff>99060</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a:off x="15865475" y="712851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120667</xdr:rowOff>
    </xdr:from>
    <xdr:ext cx="469744" cy="259045"/>
    <xdr:sp macro="" textlink="">
      <xdr:nvSpPr>
        <xdr:cNvPr id="502" name="n_1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7932477" y="663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109237</xdr:rowOff>
    </xdr:from>
    <xdr:ext cx="469744" cy="259045"/>
    <xdr:sp macro="" textlink="">
      <xdr:nvSpPr>
        <xdr:cNvPr id="503" name="n_2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7170477" y="662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67327</xdr:rowOff>
    </xdr:from>
    <xdr:ext cx="469744" cy="259045"/>
    <xdr:sp macro="" textlink="">
      <xdr:nvSpPr>
        <xdr:cNvPr id="504" name="n_3ave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16424352"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33037</xdr:rowOff>
    </xdr:from>
    <xdr:ext cx="469744" cy="259045"/>
    <xdr:sp macro="" textlink="">
      <xdr:nvSpPr>
        <xdr:cNvPr id="505" name="n_4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15678227" y="6376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140987</xdr:rowOff>
    </xdr:from>
    <xdr:ext cx="469744" cy="259045"/>
    <xdr:sp macro="" textlink="">
      <xdr:nvSpPr>
        <xdr:cNvPr id="506" name="n_1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793247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140987</xdr:rowOff>
    </xdr:from>
    <xdr:ext cx="469744" cy="259045"/>
    <xdr:sp macro="" textlink="">
      <xdr:nvSpPr>
        <xdr:cNvPr id="507" name="n_2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717047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140987</xdr:rowOff>
    </xdr:from>
    <xdr:ext cx="469744" cy="259045"/>
    <xdr:sp macro="" textlink="">
      <xdr:nvSpPr>
        <xdr:cNvPr id="508" name="n_3main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6424352"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140987</xdr:rowOff>
    </xdr:from>
    <xdr:ext cx="469744" cy="259045"/>
    <xdr:sp macro="" textlink="">
      <xdr:nvSpPr>
        <xdr:cNvPr id="509" name="n_4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15678227" y="7170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0588625"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06870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06870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15601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15601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53172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253172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0588625"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05505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0588625" y="1143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01976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0588625" y="1104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019764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0588625" y="1066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0242716"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0588625" y="1028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0242716"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0588625" y="990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0242716"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0588625" y="952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0242716"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0588625" y="914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0306836"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学校施設】&#10;有形固定資産減価償却率グラフ枠">
          <a:extLst>
            <a:ext uri="{FF2B5EF4-FFF2-40B4-BE49-F238E27FC236}">
              <a16:creationId xmlns:a16="http://schemas.microsoft.com/office/drawing/2014/main" id="{00000000-0008-0000-0E00-000015020000}"/>
            </a:ext>
          </a:extLst>
        </xdr:cNvPr>
        <xdr:cNvSpPr/>
      </xdr:nvSpPr>
      <xdr:spPr>
        <a:xfrm>
          <a:off x="10588625"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152400</xdr:rowOff>
    </xdr:from>
    <xdr:to>
      <xdr:col>85</xdr:col>
      <xdr:colOff>126364</xdr:colOff>
      <xdr:row>63</xdr:row>
      <xdr:rowOff>116205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flipV="1">
          <a:off x="13889989" y="9753600"/>
          <a:ext cx="0" cy="1163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120032</xdr:rowOff>
    </xdr:from>
    <xdr:ext cx="405111" cy="259045"/>
    <xdr:sp macro="" textlink="">
      <xdr:nvSpPr>
        <xdr:cNvPr id="535" name="【学校施設】&#10;有形固定資産減価償却率最小値テキスト">
          <a:extLst>
            <a:ext uri="{FF2B5EF4-FFF2-40B4-BE49-F238E27FC236}">
              <a16:creationId xmlns:a16="http://schemas.microsoft.com/office/drawing/2014/main" id="{00000000-0008-0000-0E00-000017020000}"/>
            </a:ext>
          </a:extLst>
        </xdr:cNvPr>
        <xdr:cNvSpPr txBox="1"/>
      </xdr:nvSpPr>
      <xdr:spPr>
        <a:xfrm>
          <a:off x="13928725" y="1092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116205</xdr:rowOff>
    </xdr:from>
    <xdr:to>
      <xdr:col>86</xdr:col>
      <xdr:colOff>25400</xdr:colOff>
      <xdr:row>63</xdr:row>
      <xdr:rowOff>116205</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3801725" y="1091755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99077</xdr:rowOff>
    </xdr:from>
    <xdr:ext cx="405111" cy="259045"/>
    <xdr:sp macro="" textlink="">
      <xdr:nvSpPr>
        <xdr:cNvPr id="537" name="【学校施設】&#10;有形固定資産減価償却率最大値テキスト">
          <a:extLst>
            <a:ext uri="{FF2B5EF4-FFF2-40B4-BE49-F238E27FC236}">
              <a16:creationId xmlns:a16="http://schemas.microsoft.com/office/drawing/2014/main" id="{00000000-0008-0000-0E00-000019020000}"/>
            </a:ext>
          </a:extLst>
        </xdr:cNvPr>
        <xdr:cNvSpPr txBox="1"/>
      </xdr:nvSpPr>
      <xdr:spPr>
        <a:xfrm>
          <a:off x="13928725" y="9528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152400</xdr:rowOff>
    </xdr:from>
    <xdr:to>
      <xdr:col>86</xdr:col>
      <xdr:colOff>25400</xdr:colOff>
      <xdr:row>56</xdr:row>
      <xdr:rowOff>152400</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3801725" y="97536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59072</xdr:rowOff>
    </xdr:from>
    <xdr:ext cx="405111" cy="259045"/>
    <xdr:sp macro="" textlink="">
      <xdr:nvSpPr>
        <xdr:cNvPr id="539" name="【学校施設】&#10;有形固定資産減価償却率平均値テキスト">
          <a:extLst>
            <a:ext uri="{FF2B5EF4-FFF2-40B4-BE49-F238E27FC236}">
              <a16:creationId xmlns:a16="http://schemas.microsoft.com/office/drawing/2014/main" id="{00000000-0008-0000-0E00-00001B020000}"/>
            </a:ext>
          </a:extLst>
        </xdr:cNvPr>
        <xdr:cNvSpPr txBox="1"/>
      </xdr:nvSpPr>
      <xdr:spPr>
        <a:xfrm>
          <a:off x="13928725" y="10346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3839825" y="103676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71120</xdr:rowOff>
    </xdr:from>
    <xdr:to>
      <xdr:col>81</xdr:col>
      <xdr:colOff>101600</xdr:colOff>
      <xdr:row>61</xdr:row>
      <xdr:rowOff>1270</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3115925"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59690</xdr:rowOff>
    </xdr:from>
    <xdr:to>
      <xdr:col>76</xdr:col>
      <xdr:colOff>165100</xdr:colOff>
      <xdr:row>60</xdr:row>
      <xdr:rowOff>161290</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123698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1623675" y="1034478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36830</xdr:rowOff>
    </xdr:from>
    <xdr:to>
      <xdr:col>67</xdr:col>
      <xdr:colOff>101600</xdr:colOff>
      <xdr:row>60</xdr:row>
      <xdr:rowOff>138430</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0848975" y="1032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3728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300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12258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1493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0737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550" name="楕円 549">
          <a:extLst>
            <a:ext uri="{FF2B5EF4-FFF2-40B4-BE49-F238E27FC236}">
              <a16:creationId xmlns:a16="http://schemas.microsoft.com/office/drawing/2014/main" id="{00000000-0008-0000-0E00-000026020000}"/>
            </a:ext>
          </a:extLst>
        </xdr:cNvPr>
        <xdr:cNvSpPr/>
      </xdr:nvSpPr>
      <xdr:spPr>
        <a:xfrm>
          <a:off x="13839825" y="10188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95902</xdr:rowOff>
    </xdr:from>
    <xdr:ext cx="405111" cy="259045"/>
    <xdr:sp macro="" textlink="">
      <xdr:nvSpPr>
        <xdr:cNvPr id="551" name="【学校施設】&#10;有形固定資産減価償却率該当値テキスト">
          <a:extLst>
            <a:ext uri="{FF2B5EF4-FFF2-40B4-BE49-F238E27FC236}">
              <a16:creationId xmlns:a16="http://schemas.microsoft.com/office/drawing/2014/main" id="{00000000-0008-0000-0E00-000027020000}"/>
            </a:ext>
          </a:extLst>
        </xdr:cNvPr>
        <xdr:cNvSpPr txBox="1"/>
      </xdr:nvSpPr>
      <xdr:spPr>
        <a:xfrm>
          <a:off x="13928725" y="1004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44450</xdr:rowOff>
    </xdr:from>
    <xdr:to>
      <xdr:col>81</xdr:col>
      <xdr:colOff>101600</xdr:colOff>
      <xdr:row>59</xdr:row>
      <xdr:rowOff>146050</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13115925" y="1016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95250</xdr:rowOff>
    </xdr:from>
    <xdr:to>
      <xdr:col>85</xdr:col>
      <xdr:colOff>127000</xdr:colOff>
      <xdr:row>59</xdr:row>
      <xdr:rowOff>123825</xdr:rowOff>
    </xdr:to>
    <xdr:cxnSp macro="">
      <xdr:nvCxnSpPr>
        <xdr:cNvPr id="553" name="直線コネクタ 552">
          <a:extLst>
            <a:ext uri="{FF2B5EF4-FFF2-40B4-BE49-F238E27FC236}">
              <a16:creationId xmlns:a16="http://schemas.microsoft.com/office/drawing/2014/main" id="{00000000-0008-0000-0E00-000029020000}"/>
            </a:ext>
          </a:extLst>
        </xdr:cNvPr>
        <xdr:cNvCxnSpPr/>
      </xdr:nvCxnSpPr>
      <xdr:spPr>
        <a:xfrm>
          <a:off x="13166725" y="10210800"/>
          <a:ext cx="7239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123698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66675</xdr:rowOff>
    </xdr:from>
    <xdr:to>
      <xdr:col>81</xdr:col>
      <xdr:colOff>50800</xdr:colOff>
      <xdr:row>59</xdr:row>
      <xdr:rowOff>95250</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a:off x="12420600" y="10182225"/>
          <a:ext cx="74612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164465</xdr:rowOff>
    </xdr:from>
    <xdr:to>
      <xdr:col>72</xdr:col>
      <xdr:colOff>38100</xdr:colOff>
      <xdr:row>59</xdr:row>
      <xdr:rowOff>94615</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11623675" y="1010856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43815</xdr:rowOff>
    </xdr:from>
    <xdr:to>
      <xdr:col>76</xdr:col>
      <xdr:colOff>114300</xdr:colOff>
      <xdr:row>59</xdr:row>
      <xdr:rowOff>66675</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1655425" y="10159365"/>
          <a:ext cx="765175"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118745</xdr:rowOff>
    </xdr:from>
    <xdr:to>
      <xdr:col>67</xdr:col>
      <xdr:colOff>101600</xdr:colOff>
      <xdr:row>59</xdr:row>
      <xdr:rowOff>48895</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0848975"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169545</xdr:rowOff>
    </xdr:from>
    <xdr:to>
      <xdr:col>71</xdr:col>
      <xdr:colOff>177800</xdr:colOff>
      <xdr:row>59</xdr:row>
      <xdr:rowOff>43815</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0899775" y="10113645"/>
          <a:ext cx="7556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163847</xdr:rowOff>
    </xdr:from>
    <xdr:ext cx="405111" cy="259045"/>
    <xdr:sp macro="" textlink="">
      <xdr:nvSpPr>
        <xdr:cNvPr id="560" name="n_1aveValue【学校施設】&#10;有形固定資産減価償却率">
          <a:extLst>
            <a:ext uri="{FF2B5EF4-FFF2-40B4-BE49-F238E27FC236}">
              <a16:creationId xmlns:a16="http://schemas.microsoft.com/office/drawing/2014/main" id="{00000000-0008-0000-0E00-000030020000}"/>
            </a:ext>
          </a:extLst>
        </xdr:cNvPr>
        <xdr:cNvSpPr txBox="1"/>
      </xdr:nvSpPr>
      <xdr:spPr>
        <a:xfrm>
          <a:off x="129800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561" name="n_2aveValue【学校施設】&#10;有形固定資産減価償却率">
          <a:extLst>
            <a:ext uri="{FF2B5EF4-FFF2-40B4-BE49-F238E27FC236}">
              <a16:creationId xmlns:a16="http://schemas.microsoft.com/office/drawing/2014/main" id="{00000000-0008-0000-0E00-000031020000}"/>
            </a:ext>
          </a:extLst>
        </xdr:cNvPr>
        <xdr:cNvSpPr txBox="1"/>
      </xdr:nvSpPr>
      <xdr:spPr>
        <a:xfrm>
          <a:off x="12246619"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150512</xdr:rowOff>
    </xdr:from>
    <xdr:ext cx="405111" cy="259045"/>
    <xdr:sp macro="" textlink="">
      <xdr:nvSpPr>
        <xdr:cNvPr id="562" name="n_3aveValue【学校施設】&#10;有形固定資産減価償却率">
          <a:extLst>
            <a:ext uri="{FF2B5EF4-FFF2-40B4-BE49-F238E27FC236}">
              <a16:creationId xmlns:a16="http://schemas.microsoft.com/office/drawing/2014/main" id="{00000000-0008-0000-0E00-000032020000}"/>
            </a:ext>
          </a:extLst>
        </xdr:cNvPr>
        <xdr:cNvSpPr txBox="1"/>
      </xdr:nvSpPr>
      <xdr:spPr>
        <a:xfrm>
          <a:off x="11500494" y="1043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129557</xdr:rowOff>
    </xdr:from>
    <xdr:ext cx="405111" cy="259045"/>
    <xdr:sp macro="" textlink="">
      <xdr:nvSpPr>
        <xdr:cNvPr id="563" name="n_4aveValue【学校施設】&#10;有形固定資産減価償却率">
          <a:extLst>
            <a:ext uri="{FF2B5EF4-FFF2-40B4-BE49-F238E27FC236}">
              <a16:creationId xmlns:a16="http://schemas.microsoft.com/office/drawing/2014/main" id="{00000000-0008-0000-0E00-000033020000}"/>
            </a:ext>
          </a:extLst>
        </xdr:cNvPr>
        <xdr:cNvSpPr txBox="1"/>
      </xdr:nvSpPr>
      <xdr:spPr>
        <a:xfrm>
          <a:off x="10725794" y="1041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162577</xdr:rowOff>
    </xdr:from>
    <xdr:ext cx="405111" cy="259045"/>
    <xdr:sp macro="" textlink="">
      <xdr:nvSpPr>
        <xdr:cNvPr id="564" name="n_1mainValue【学校施設】&#10;有形固定資産減価償却率">
          <a:extLst>
            <a:ext uri="{FF2B5EF4-FFF2-40B4-BE49-F238E27FC236}">
              <a16:creationId xmlns:a16="http://schemas.microsoft.com/office/drawing/2014/main" id="{00000000-0008-0000-0E00-000034020000}"/>
            </a:ext>
          </a:extLst>
        </xdr:cNvPr>
        <xdr:cNvSpPr txBox="1"/>
      </xdr:nvSpPr>
      <xdr:spPr>
        <a:xfrm>
          <a:off x="12980044"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134002</xdr:rowOff>
    </xdr:from>
    <xdr:ext cx="405111" cy="259045"/>
    <xdr:sp macro="" textlink="">
      <xdr:nvSpPr>
        <xdr:cNvPr id="565" name="n_2mainValue【学校施設】&#10;有形固定資産減価償却率">
          <a:extLst>
            <a:ext uri="{FF2B5EF4-FFF2-40B4-BE49-F238E27FC236}">
              <a16:creationId xmlns:a16="http://schemas.microsoft.com/office/drawing/2014/main" id="{00000000-0008-0000-0E00-000035020000}"/>
            </a:ext>
          </a:extLst>
        </xdr:cNvPr>
        <xdr:cNvSpPr txBox="1"/>
      </xdr:nvSpPr>
      <xdr:spPr>
        <a:xfrm>
          <a:off x="12246619"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111142</xdr:rowOff>
    </xdr:from>
    <xdr:ext cx="405111" cy="259045"/>
    <xdr:sp macro="" textlink="">
      <xdr:nvSpPr>
        <xdr:cNvPr id="566" name="n_3mainValue【学校施設】&#10;有形固定資産減価償却率">
          <a:extLst>
            <a:ext uri="{FF2B5EF4-FFF2-40B4-BE49-F238E27FC236}">
              <a16:creationId xmlns:a16="http://schemas.microsoft.com/office/drawing/2014/main" id="{00000000-0008-0000-0E00-000036020000}"/>
            </a:ext>
          </a:extLst>
        </xdr:cNvPr>
        <xdr:cNvSpPr txBox="1"/>
      </xdr:nvSpPr>
      <xdr:spPr>
        <a:xfrm>
          <a:off x="11500494" y="9883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567" name="n_4mainValue【学校施設】&#10;有形固定資産減価償却率">
          <a:extLst>
            <a:ext uri="{FF2B5EF4-FFF2-40B4-BE49-F238E27FC236}">
              <a16:creationId xmlns:a16="http://schemas.microsoft.com/office/drawing/2014/main" id="{00000000-0008-0000-0E00-000037020000}"/>
            </a:ext>
          </a:extLst>
        </xdr:cNvPr>
        <xdr:cNvSpPr txBox="1"/>
      </xdr:nvSpPr>
      <xdr:spPr>
        <a:xfrm>
          <a:off x="1072579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55448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5671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5671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65163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65163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74879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74879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55448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E00-000040020000}"/>
            </a:ext>
          </a:extLst>
        </xdr:cNvPr>
        <xdr:cNvSpPr txBox="1"/>
      </xdr:nvSpPr>
      <xdr:spPr>
        <a:xfrm>
          <a:off x="155352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E00-000041020000}"/>
            </a:ext>
          </a:extLst>
        </xdr:cNvPr>
        <xdr:cNvCxnSpPr/>
      </xdr:nvCxnSpPr>
      <xdr:spPr>
        <a:xfrm>
          <a:off x="155448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51633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5544800" y="1097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5163346"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5544800" y="1051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5163346"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5544800" y="1005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5163346"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5544800" y="960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5163346"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55448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51633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学校施設】&#10;一人当たり面積グラフ枠">
          <a:extLst>
            <a:ext uri="{FF2B5EF4-FFF2-40B4-BE49-F238E27FC236}">
              <a16:creationId xmlns:a16="http://schemas.microsoft.com/office/drawing/2014/main" id="{00000000-0008-0000-0E00-00004D020000}"/>
            </a:ext>
          </a:extLst>
        </xdr:cNvPr>
        <xdr:cNvSpPr/>
      </xdr:nvSpPr>
      <xdr:spPr>
        <a:xfrm>
          <a:off x="155448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80010</xdr:rowOff>
    </xdr:from>
    <xdr:to>
      <xdr:col>116</xdr:col>
      <xdr:colOff>62864</xdr:colOff>
      <xdr:row>64</xdr:row>
      <xdr:rowOff>98298</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18846164" y="9509760"/>
          <a:ext cx="0" cy="1561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591" name="【学校施設】&#10;一人当たり面積最小値テキスト">
          <a:extLst>
            <a:ext uri="{FF2B5EF4-FFF2-40B4-BE49-F238E27FC236}">
              <a16:creationId xmlns:a16="http://schemas.microsoft.com/office/drawing/2014/main" id="{00000000-0008-0000-0E00-00004F020000}"/>
            </a:ext>
          </a:extLst>
        </xdr:cNvPr>
        <xdr:cNvSpPr txBox="1"/>
      </xdr:nvSpPr>
      <xdr:spPr>
        <a:xfrm>
          <a:off x="18884900" y="11074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18786475" y="1107109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26687</xdr:rowOff>
    </xdr:from>
    <xdr:ext cx="469744" cy="259045"/>
    <xdr:sp macro="" textlink="">
      <xdr:nvSpPr>
        <xdr:cNvPr id="593" name="【学校施設】&#10;一人当たり面積最大値テキスト">
          <a:extLst>
            <a:ext uri="{FF2B5EF4-FFF2-40B4-BE49-F238E27FC236}">
              <a16:creationId xmlns:a16="http://schemas.microsoft.com/office/drawing/2014/main" id="{00000000-0008-0000-0E00-000051020000}"/>
            </a:ext>
          </a:extLst>
        </xdr:cNvPr>
        <xdr:cNvSpPr txBox="1"/>
      </xdr:nvSpPr>
      <xdr:spPr>
        <a:xfrm>
          <a:off x="18884900" y="9284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80010</xdr:rowOff>
    </xdr:from>
    <xdr:to>
      <xdr:col>116</xdr:col>
      <xdr:colOff>152400</xdr:colOff>
      <xdr:row>55</xdr:row>
      <xdr:rowOff>80010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8786475" y="950976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109237</xdr:rowOff>
    </xdr:from>
    <xdr:ext cx="469744" cy="259045"/>
    <xdr:sp macro="" textlink="">
      <xdr:nvSpPr>
        <xdr:cNvPr id="595" name="【学校施設】&#10;一人当たり面積平均値テキスト">
          <a:extLst>
            <a:ext uri="{FF2B5EF4-FFF2-40B4-BE49-F238E27FC236}">
              <a16:creationId xmlns:a16="http://schemas.microsoft.com/office/drawing/2014/main" id="{00000000-0008-0000-0E00-000053020000}"/>
            </a:ext>
          </a:extLst>
        </xdr:cNvPr>
        <xdr:cNvSpPr txBox="1"/>
      </xdr:nvSpPr>
      <xdr:spPr>
        <a:xfrm>
          <a:off x="18884900" y="105676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86360</xdr:rowOff>
    </xdr:from>
    <xdr:to>
      <xdr:col>116</xdr:col>
      <xdr:colOff>114300</xdr:colOff>
      <xdr:row>63</xdr:row>
      <xdr:rowOff>16510</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8796000" y="1071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95047</xdr:rowOff>
    </xdr:from>
    <xdr:to>
      <xdr:col>112</xdr:col>
      <xdr:colOff>38100</xdr:colOff>
      <xdr:row>63</xdr:row>
      <xdr:rowOff>25197</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8100675" y="1072494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95504</xdr:rowOff>
    </xdr:from>
    <xdr:to>
      <xdr:col>107</xdr:col>
      <xdr:colOff>101600</xdr:colOff>
      <xdr:row>63</xdr:row>
      <xdr:rowOff>25654</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7325975" y="1072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160427</xdr:rowOff>
    </xdr:from>
    <xdr:to>
      <xdr:col>102</xdr:col>
      <xdr:colOff>165100</xdr:colOff>
      <xdr:row>62</xdr:row>
      <xdr:rowOff>90577</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6579850" y="1061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162713</xdr:rowOff>
    </xdr:from>
    <xdr:to>
      <xdr:col>98</xdr:col>
      <xdr:colOff>38100</xdr:colOff>
      <xdr:row>62</xdr:row>
      <xdr:rowOff>92863</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5833725" y="1062116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86848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7970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7214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64687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57035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129337</xdr:rowOff>
    </xdr:from>
    <xdr:to>
      <xdr:col>116</xdr:col>
      <xdr:colOff>114300</xdr:colOff>
      <xdr:row>63</xdr:row>
      <xdr:rowOff>59487</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8796000" y="10759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107764</xdr:rowOff>
    </xdr:from>
    <xdr:ext cx="469744" cy="259045"/>
    <xdr:sp macro="" textlink="">
      <xdr:nvSpPr>
        <xdr:cNvPr id="607" name="【学校施設】&#10;一人当たり面積該当値テキスト">
          <a:extLst>
            <a:ext uri="{FF2B5EF4-FFF2-40B4-BE49-F238E27FC236}">
              <a16:creationId xmlns:a16="http://schemas.microsoft.com/office/drawing/2014/main" id="{00000000-0008-0000-0E00-00005F020000}"/>
            </a:ext>
          </a:extLst>
        </xdr:cNvPr>
        <xdr:cNvSpPr txBox="1"/>
      </xdr:nvSpPr>
      <xdr:spPr>
        <a:xfrm>
          <a:off x="18884900" y="10737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131623</xdr:rowOff>
    </xdr:from>
    <xdr:to>
      <xdr:col>112</xdr:col>
      <xdr:colOff>38100</xdr:colOff>
      <xdr:row>63</xdr:row>
      <xdr:rowOff>61773</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18100675" y="1076152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8687</xdr:rowOff>
    </xdr:from>
    <xdr:to>
      <xdr:col>116</xdr:col>
      <xdr:colOff>63500</xdr:colOff>
      <xdr:row>63</xdr:row>
      <xdr:rowOff>10973</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18132425" y="10810037"/>
          <a:ext cx="7143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132080</xdr:rowOff>
    </xdr:from>
    <xdr:to>
      <xdr:col>107</xdr:col>
      <xdr:colOff>101600</xdr:colOff>
      <xdr:row>63</xdr:row>
      <xdr:rowOff>62230</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7325975"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10973</xdr:rowOff>
    </xdr:from>
    <xdr:to>
      <xdr:col>111</xdr:col>
      <xdr:colOff>177800</xdr:colOff>
      <xdr:row>63</xdr:row>
      <xdr:rowOff>11430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7376775" y="10812323"/>
          <a:ext cx="75565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135280</xdr:rowOff>
    </xdr:from>
    <xdr:to>
      <xdr:col>102</xdr:col>
      <xdr:colOff>165100</xdr:colOff>
      <xdr:row>63</xdr:row>
      <xdr:rowOff>65430</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6579850" y="1076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11430</xdr:rowOff>
    </xdr:from>
    <xdr:to>
      <xdr:col>107</xdr:col>
      <xdr:colOff>50800</xdr:colOff>
      <xdr:row>63</xdr:row>
      <xdr:rowOff>14630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flipV="1">
          <a:off x="16630650" y="10812780"/>
          <a:ext cx="74612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138938</xdr:rowOff>
    </xdr:from>
    <xdr:to>
      <xdr:col>98</xdr:col>
      <xdr:colOff>38100</xdr:colOff>
      <xdr:row>63</xdr:row>
      <xdr:rowOff>69088</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5833725" y="1076883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14630</xdr:rowOff>
    </xdr:from>
    <xdr:to>
      <xdr:col>102</xdr:col>
      <xdr:colOff>114300</xdr:colOff>
      <xdr:row>63</xdr:row>
      <xdr:rowOff>18288</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flipV="1">
          <a:off x="15865475" y="10815980"/>
          <a:ext cx="765175"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41724</xdr:rowOff>
    </xdr:from>
    <xdr:ext cx="469744" cy="259045"/>
    <xdr:sp macro="" textlink="">
      <xdr:nvSpPr>
        <xdr:cNvPr id="616" name="n_1aveValue【学校施設】&#10;一人当たり面積">
          <a:extLst>
            <a:ext uri="{FF2B5EF4-FFF2-40B4-BE49-F238E27FC236}">
              <a16:creationId xmlns:a16="http://schemas.microsoft.com/office/drawing/2014/main" id="{00000000-0008-0000-0E00-000068020000}"/>
            </a:ext>
          </a:extLst>
        </xdr:cNvPr>
        <xdr:cNvSpPr txBox="1"/>
      </xdr:nvSpPr>
      <xdr:spPr>
        <a:xfrm>
          <a:off x="17932477" y="10500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42181</xdr:rowOff>
    </xdr:from>
    <xdr:ext cx="469744" cy="259045"/>
    <xdr:sp macro="" textlink="">
      <xdr:nvSpPr>
        <xdr:cNvPr id="617" name="n_2aveValue【学校施設】&#10;一人当たり面積">
          <a:extLst>
            <a:ext uri="{FF2B5EF4-FFF2-40B4-BE49-F238E27FC236}">
              <a16:creationId xmlns:a16="http://schemas.microsoft.com/office/drawing/2014/main" id="{00000000-0008-0000-0E00-000069020000}"/>
            </a:ext>
          </a:extLst>
        </xdr:cNvPr>
        <xdr:cNvSpPr txBox="1"/>
      </xdr:nvSpPr>
      <xdr:spPr>
        <a:xfrm>
          <a:off x="17170477" y="1050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107104</xdr:rowOff>
    </xdr:from>
    <xdr:ext cx="469744" cy="259045"/>
    <xdr:sp macro="" textlink="">
      <xdr:nvSpPr>
        <xdr:cNvPr id="618" name="n_3aveValue【学校施設】&#10;一人当たり面積">
          <a:extLst>
            <a:ext uri="{FF2B5EF4-FFF2-40B4-BE49-F238E27FC236}">
              <a16:creationId xmlns:a16="http://schemas.microsoft.com/office/drawing/2014/main" id="{00000000-0008-0000-0E00-00006A020000}"/>
            </a:ext>
          </a:extLst>
        </xdr:cNvPr>
        <xdr:cNvSpPr txBox="1"/>
      </xdr:nvSpPr>
      <xdr:spPr>
        <a:xfrm>
          <a:off x="16424352" y="1039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109390</xdr:rowOff>
    </xdr:from>
    <xdr:ext cx="469744" cy="259045"/>
    <xdr:sp macro="" textlink="">
      <xdr:nvSpPr>
        <xdr:cNvPr id="619" name="n_4aveValue【学校施設】&#10;一人当たり面積">
          <a:extLst>
            <a:ext uri="{FF2B5EF4-FFF2-40B4-BE49-F238E27FC236}">
              <a16:creationId xmlns:a16="http://schemas.microsoft.com/office/drawing/2014/main" id="{00000000-0008-0000-0E00-00006B020000}"/>
            </a:ext>
          </a:extLst>
        </xdr:cNvPr>
        <xdr:cNvSpPr txBox="1"/>
      </xdr:nvSpPr>
      <xdr:spPr>
        <a:xfrm>
          <a:off x="15678227" y="10396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52900</xdr:rowOff>
    </xdr:from>
    <xdr:ext cx="469744" cy="259045"/>
    <xdr:sp macro="" textlink="">
      <xdr:nvSpPr>
        <xdr:cNvPr id="620" name="n_1mainValue【学校施設】&#10;一人当たり面積">
          <a:extLst>
            <a:ext uri="{FF2B5EF4-FFF2-40B4-BE49-F238E27FC236}">
              <a16:creationId xmlns:a16="http://schemas.microsoft.com/office/drawing/2014/main" id="{00000000-0008-0000-0E00-00006C020000}"/>
            </a:ext>
          </a:extLst>
        </xdr:cNvPr>
        <xdr:cNvSpPr txBox="1"/>
      </xdr:nvSpPr>
      <xdr:spPr>
        <a:xfrm>
          <a:off x="17932477" y="1085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621" name="n_2mainValue【学校施設】&#10;一人当たり面積">
          <a:extLst>
            <a:ext uri="{FF2B5EF4-FFF2-40B4-BE49-F238E27FC236}">
              <a16:creationId xmlns:a16="http://schemas.microsoft.com/office/drawing/2014/main" id="{00000000-0008-0000-0E00-00006D020000}"/>
            </a:ext>
          </a:extLst>
        </xdr:cNvPr>
        <xdr:cNvSpPr txBox="1"/>
      </xdr:nvSpPr>
      <xdr:spPr>
        <a:xfrm>
          <a:off x="17170477" y="1085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56557</xdr:rowOff>
    </xdr:from>
    <xdr:ext cx="469744" cy="259045"/>
    <xdr:sp macro="" textlink="">
      <xdr:nvSpPr>
        <xdr:cNvPr id="622" name="n_3mainValue【学校施設】&#10;一人当たり面積">
          <a:extLst>
            <a:ext uri="{FF2B5EF4-FFF2-40B4-BE49-F238E27FC236}">
              <a16:creationId xmlns:a16="http://schemas.microsoft.com/office/drawing/2014/main" id="{00000000-0008-0000-0E00-00006E020000}"/>
            </a:ext>
          </a:extLst>
        </xdr:cNvPr>
        <xdr:cNvSpPr txBox="1"/>
      </xdr:nvSpPr>
      <xdr:spPr>
        <a:xfrm>
          <a:off x="16424352" y="10857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60215</xdr:rowOff>
    </xdr:from>
    <xdr:ext cx="469744" cy="259045"/>
    <xdr:sp macro="" textlink="">
      <xdr:nvSpPr>
        <xdr:cNvPr id="623" name="n_4mainValue【学校施設】&#10;一人当たり面積">
          <a:extLst>
            <a:ext uri="{FF2B5EF4-FFF2-40B4-BE49-F238E27FC236}">
              <a16:creationId xmlns:a16="http://schemas.microsoft.com/office/drawing/2014/main" id="{00000000-0008-0000-0E00-00006F020000}"/>
            </a:ext>
          </a:extLst>
        </xdr:cNvPr>
        <xdr:cNvSpPr txBox="1"/>
      </xdr:nvSpPr>
      <xdr:spPr>
        <a:xfrm>
          <a:off x="156782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0588625"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06870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06870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15601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15601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3172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53172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0588625" y="1295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55448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5671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5671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5" name="正方形/長方形 634">
          <a:extLst>
            <a:ext uri="{FF2B5EF4-FFF2-40B4-BE49-F238E27FC236}">
              <a16:creationId xmlns:a16="http://schemas.microsoft.com/office/drawing/2014/main" id="{00000000-0008-0000-0E00-00007B020000}"/>
            </a:ext>
          </a:extLst>
        </xdr:cNvPr>
        <xdr:cNvSpPr/>
      </xdr:nvSpPr>
      <xdr:spPr>
        <a:xfrm>
          <a:off x="165163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6" name="正方形/長方形 635">
          <a:extLst>
            <a:ext uri="{FF2B5EF4-FFF2-40B4-BE49-F238E27FC236}">
              <a16:creationId xmlns:a16="http://schemas.microsoft.com/office/drawing/2014/main" id="{00000000-0008-0000-0E00-00007C020000}"/>
            </a:ext>
          </a:extLst>
        </xdr:cNvPr>
        <xdr:cNvSpPr/>
      </xdr:nvSpPr>
      <xdr:spPr>
        <a:xfrm>
          <a:off x="165163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7" name="正方形/長方形 636">
          <a:extLst>
            <a:ext uri="{FF2B5EF4-FFF2-40B4-BE49-F238E27FC236}">
              <a16:creationId xmlns:a16="http://schemas.microsoft.com/office/drawing/2014/main" id="{00000000-0008-0000-0E00-00007D020000}"/>
            </a:ext>
          </a:extLst>
        </xdr:cNvPr>
        <xdr:cNvSpPr/>
      </xdr:nvSpPr>
      <xdr:spPr>
        <a:xfrm>
          <a:off x="174879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8" name="正方形/長方形 637">
          <a:extLst>
            <a:ext uri="{FF2B5EF4-FFF2-40B4-BE49-F238E27FC236}">
              <a16:creationId xmlns:a16="http://schemas.microsoft.com/office/drawing/2014/main" id="{00000000-0008-0000-0E00-00007E020000}"/>
            </a:ext>
          </a:extLst>
        </xdr:cNvPr>
        <xdr:cNvSpPr/>
      </xdr:nvSpPr>
      <xdr:spPr>
        <a:xfrm>
          <a:off x="174879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9" name="正方形/長方形 638">
          <a:extLst>
            <a:ext uri="{FF2B5EF4-FFF2-40B4-BE49-F238E27FC236}">
              <a16:creationId xmlns:a16="http://schemas.microsoft.com/office/drawing/2014/main" id="{00000000-0008-0000-0E00-00007F020000}"/>
            </a:ext>
          </a:extLst>
        </xdr:cNvPr>
        <xdr:cNvSpPr/>
      </xdr:nvSpPr>
      <xdr:spPr>
        <a:xfrm>
          <a:off x="15544800" y="1295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0" name="正方形/長方形 639">
          <a:extLst>
            <a:ext uri="{FF2B5EF4-FFF2-40B4-BE49-F238E27FC236}">
              <a16:creationId xmlns:a16="http://schemas.microsoft.com/office/drawing/2014/main" id="{00000000-0008-0000-0E00-000080020000}"/>
            </a:ext>
          </a:extLst>
        </xdr:cNvPr>
        <xdr:cNvSpPr/>
      </xdr:nvSpPr>
      <xdr:spPr>
        <a:xfrm>
          <a:off x="10588625"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1" name="正方形/長方形 640">
          <a:extLst>
            <a:ext uri="{FF2B5EF4-FFF2-40B4-BE49-F238E27FC236}">
              <a16:creationId xmlns:a16="http://schemas.microsoft.com/office/drawing/2014/main" id="{00000000-0008-0000-0E00-000081020000}"/>
            </a:ext>
          </a:extLst>
        </xdr:cNvPr>
        <xdr:cNvSpPr/>
      </xdr:nvSpPr>
      <xdr:spPr>
        <a:xfrm>
          <a:off x="106870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2" name="正方形/長方形 641">
          <a:extLst>
            <a:ext uri="{FF2B5EF4-FFF2-40B4-BE49-F238E27FC236}">
              <a16:creationId xmlns:a16="http://schemas.microsoft.com/office/drawing/2014/main" id="{00000000-0008-0000-0E00-000082020000}"/>
            </a:ext>
          </a:extLst>
        </xdr:cNvPr>
        <xdr:cNvSpPr/>
      </xdr:nvSpPr>
      <xdr:spPr>
        <a:xfrm>
          <a:off x="106870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3" name="正方形/長方形 642">
          <a:extLst>
            <a:ext uri="{FF2B5EF4-FFF2-40B4-BE49-F238E27FC236}">
              <a16:creationId xmlns:a16="http://schemas.microsoft.com/office/drawing/2014/main" id="{00000000-0008-0000-0E00-000083020000}"/>
            </a:ext>
          </a:extLst>
        </xdr:cNvPr>
        <xdr:cNvSpPr/>
      </xdr:nvSpPr>
      <xdr:spPr>
        <a:xfrm>
          <a:off x="115601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4" name="正方形/長方形 643">
          <a:extLst>
            <a:ext uri="{FF2B5EF4-FFF2-40B4-BE49-F238E27FC236}">
              <a16:creationId xmlns:a16="http://schemas.microsoft.com/office/drawing/2014/main" id="{00000000-0008-0000-0E00-000084020000}"/>
            </a:ext>
          </a:extLst>
        </xdr:cNvPr>
        <xdr:cNvSpPr/>
      </xdr:nvSpPr>
      <xdr:spPr>
        <a:xfrm>
          <a:off x="115601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5" name="正方形/長方形 644">
          <a:extLst>
            <a:ext uri="{FF2B5EF4-FFF2-40B4-BE49-F238E27FC236}">
              <a16:creationId xmlns:a16="http://schemas.microsoft.com/office/drawing/2014/main" id="{00000000-0008-0000-0E00-000085020000}"/>
            </a:ext>
          </a:extLst>
        </xdr:cNvPr>
        <xdr:cNvSpPr/>
      </xdr:nvSpPr>
      <xdr:spPr>
        <a:xfrm>
          <a:off x="1253172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6" name="正方形/長方形 645">
          <a:extLst>
            <a:ext uri="{FF2B5EF4-FFF2-40B4-BE49-F238E27FC236}">
              <a16:creationId xmlns:a16="http://schemas.microsoft.com/office/drawing/2014/main" id="{00000000-0008-0000-0E00-000086020000}"/>
            </a:ext>
          </a:extLst>
        </xdr:cNvPr>
        <xdr:cNvSpPr/>
      </xdr:nvSpPr>
      <xdr:spPr>
        <a:xfrm>
          <a:off x="1253172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7" name="正方形/長方形 646">
          <a:extLst>
            <a:ext uri="{FF2B5EF4-FFF2-40B4-BE49-F238E27FC236}">
              <a16:creationId xmlns:a16="http://schemas.microsoft.com/office/drawing/2014/main" id="{00000000-0008-0000-0E00-000087020000}"/>
            </a:ext>
          </a:extLst>
        </xdr:cNvPr>
        <xdr:cNvSpPr/>
      </xdr:nvSpPr>
      <xdr:spPr>
        <a:xfrm>
          <a:off x="10588625"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8" name="テキスト ボックス 647">
          <a:extLst>
            <a:ext uri="{FF2B5EF4-FFF2-40B4-BE49-F238E27FC236}">
              <a16:creationId xmlns:a16="http://schemas.microsoft.com/office/drawing/2014/main" id="{00000000-0008-0000-0E00-000088020000}"/>
            </a:ext>
          </a:extLst>
        </xdr:cNvPr>
        <xdr:cNvSpPr txBox="1"/>
      </xdr:nvSpPr>
      <xdr:spPr>
        <a:xfrm>
          <a:off x="105505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0588625" y="1905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0" name="テキスト ボックス 649">
          <a:extLst>
            <a:ext uri="{FF2B5EF4-FFF2-40B4-BE49-F238E27FC236}">
              <a16:creationId xmlns:a16="http://schemas.microsoft.com/office/drawing/2014/main" id="{00000000-0008-0000-0E00-00008A020000}"/>
            </a:ext>
          </a:extLst>
        </xdr:cNvPr>
        <xdr:cNvSpPr txBox="1"/>
      </xdr:nvSpPr>
      <xdr:spPr>
        <a:xfrm>
          <a:off x="101976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0588625" y="1866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2" name="テキスト ボックス 651">
          <a:extLst>
            <a:ext uri="{FF2B5EF4-FFF2-40B4-BE49-F238E27FC236}">
              <a16:creationId xmlns:a16="http://schemas.microsoft.com/office/drawing/2014/main" id="{00000000-0008-0000-0E00-00008C020000}"/>
            </a:ext>
          </a:extLst>
        </xdr:cNvPr>
        <xdr:cNvSpPr txBox="1"/>
      </xdr:nvSpPr>
      <xdr:spPr>
        <a:xfrm>
          <a:off x="10197646"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a:off x="10588625" y="1828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4" name="テキスト ボックス 653">
          <a:extLst>
            <a:ext uri="{FF2B5EF4-FFF2-40B4-BE49-F238E27FC236}">
              <a16:creationId xmlns:a16="http://schemas.microsoft.com/office/drawing/2014/main" id="{00000000-0008-0000-0E00-00008E020000}"/>
            </a:ext>
          </a:extLst>
        </xdr:cNvPr>
        <xdr:cNvSpPr txBox="1"/>
      </xdr:nvSpPr>
      <xdr:spPr>
        <a:xfrm>
          <a:off x="10242716"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0588625" y="1790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6" name="テキスト ボックス 655">
          <a:extLst>
            <a:ext uri="{FF2B5EF4-FFF2-40B4-BE49-F238E27FC236}">
              <a16:creationId xmlns:a16="http://schemas.microsoft.com/office/drawing/2014/main" id="{00000000-0008-0000-0E00-000090020000}"/>
            </a:ext>
          </a:extLst>
        </xdr:cNvPr>
        <xdr:cNvSpPr txBox="1"/>
      </xdr:nvSpPr>
      <xdr:spPr>
        <a:xfrm>
          <a:off x="10242716"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7" name="直線コネクタ 656">
          <a:extLst>
            <a:ext uri="{FF2B5EF4-FFF2-40B4-BE49-F238E27FC236}">
              <a16:creationId xmlns:a16="http://schemas.microsoft.com/office/drawing/2014/main" id="{00000000-0008-0000-0E00-000091020000}"/>
            </a:ext>
          </a:extLst>
        </xdr:cNvPr>
        <xdr:cNvCxnSpPr/>
      </xdr:nvCxnSpPr>
      <xdr:spPr>
        <a:xfrm>
          <a:off x="10588625" y="1752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0242716"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9" name="直線コネクタ 658">
          <a:extLst>
            <a:ext uri="{FF2B5EF4-FFF2-40B4-BE49-F238E27FC236}">
              <a16:creationId xmlns:a16="http://schemas.microsoft.com/office/drawing/2014/main" id="{00000000-0008-0000-0E00-000093020000}"/>
            </a:ext>
          </a:extLst>
        </xdr:cNvPr>
        <xdr:cNvCxnSpPr/>
      </xdr:nvCxnSpPr>
      <xdr:spPr>
        <a:xfrm>
          <a:off x="10588625" y="1714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0242716"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1" name="直線コネクタ 660">
          <a:extLst>
            <a:ext uri="{FF2B5EF4-FFF2-40B4-BE49-F238E27FC236}">
              <a16:creationId xmlns:a16="http://schemas.microsoft.com/office/drawing/2014/main" id="{00000000-0008-0000-0E00-000095020000}"/>
            </a:ext>
          </a:extLst>
        </xdr:cNvPr>
        <xdr:cNvCxnSpPr/>
      </xdr:nvCxnSpPr>
      <xdr:spPr>
        <a:xfrm>
          <a:off x="10588625" y="1676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0306836"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3" name="【公民館】&#10;有形固定資産減価償却率グラフ枠">
          <a:extLst>
            <a:ext uri="{FF2B5EF4-FFF2-40B4-BE49-F238E27FC236}">
              <a16:creationId xmlns:a16="http://schemas.microsoft.com/office/drawing/2014/main" id="{00000000-0008-0000-0E00-000097020000}"/>
            </a:ext>
          </a:extLst>
        </xdr:cNvPr>
        <xdr:cNvSpPr/>
      </xdr:nvSpPr>
      <xdr:spPr>
        <a:xfrm>
          <a:off x="10588625"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60961</xdr:rowOff>
    </xdr:from>
    <xdr:to>
      <xdr:col>85</xdr:col>
      <xdr:colOff>126364</xdr:colOff>
      <xdr:row>108</xdr:row>
      <xdr:rowOff>152400</xdr:rowOff>
    </xdr:to>
    <xdr:cxnSp macro="">
      <xdr:nvCxnSpPr>
        <xdr:cNvPr id="664" name="直線コネクタ 663">
          <a:extLst>
            <a:ext uri="{FF2B5EF4-FFF2-40B4-BE49-F238E27FC236}">
              <a16:creationId xmlns:a16="http://schemas.microsoft.com/office/drawing/2014/main" id="{00000000-0008-0000-0E00-000098020000}"/>
            </a:ext>
          </a:extLst>
        </xdr:cNvPr>
        <xdr:cNvCxnSpPr/>
      </xdr:nvCxnSpPr>
      <xdr:spPr>
        <a:xfrm flipV="1">
          <a:off x="13889989" y="17034511"/>
          <a:ext cx="0" cy="16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5" name="【公民館】&#10;有形固定資産減価償却率最小値テキスト">
          <a:extLst>
            <a:ext uri="{FF2B5EF4-FFF2-40B4-BE49-F238E27FC236}">
              <a16:creationId xmlns:a16="http://schemas.microsoft.com/office/drawing/2014/main" id="{00000000-0008-0000-0E00-000099020000}"/>
            </a:ext>
          </a:extLst>
        </xdr:cNvPr>
        <xdr:cNvSpPr txBox="1"/>
      </xdr:nvSpPr>
      <xdr:spPr>
        <a:xfrm>
          <a:off x="13928725"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3801725" y="1866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7638</xdr:rowOff>
    </xdr:from>
    <xdr:ext cx="405111" cy="259045"/>
    <xdr:sp macro="" textlink="">
      <xdr:nvSpPr>
        <xdr:cNvPr id="667" name="【公民館】&#10;有形固定資産減価償却率最大値テキスト">
          <a:extLst>
            <a:ext uri="{FF2B5EF4-FFF2-40B4-BE49-F238E27FC236}">
              <a16:creationId xmlns:a16="http://schemas.microsoft.com/office/drawing/2014/main" id="{00000000-0008-0000-0E00-00009B020000}"/>
            </a:ext>
          </a:extLst>
        </xdr:cNvPr>
        <xdr:cNvSpPr txBox="1"/>
      </xdr:nvSpPr>
      <xdr:spPr>
        <a:xfrm>
          <a:off x="13928725"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60961</xdr:rowOff>
    </xdr:from>
    <xdr:to>
      <xdr:col>86</xdr:col>
      <xdr:colOff>25400</xdr:colOff>
      <xdr:row>99</xdr:row>
      <xdr:rowOff>60961</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3801725" y="1703451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53357</xdr:rowOff>
    </xdr:from>
    <xdr:ext cx="405111" cy="259045"/>
    <xdr:sp macro="" textlink="">
      <xdr:nvSpPr>
        <xdr:cNvPr id="669" name="【公民館】&#10;有形固定資産減価償却率平均値テキスト">
          <a:extLst>
            <a:ext uri="{FF2B5EF4-FFF2-40B4-BE49-F238E27FC236}">
              <a16:creationId xmlns:a16="http://schemas.microsoft.com/office/drawing/2014/main" id="{00000000-0008-0000-0E00-00009D020000}"/>
            </a:ext>
          </a:extLst>
        </xdr:cNvPr>
        <xdr:cNvSpPr txBox="1"/>
      </xdr:nvSpPr>
      <xdr:spPr>
        <a:xfrm>
          <a:off x="13928725" y="17884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74930</xdr:rowOff>
    </xdr:from>
    <xdr:to>
      <xdr:col>85</xdr:col>
      <xdr:colOff>177800</xdr:colOff>
      <xdr:row>105</xdr:row>
      <xdr:rowOff>5080</xdr:rowOff>
    </xdr:to>
    <xdr:sp macro="" textlink="">
      <xdr:nvSpPr>
        <xdr:cNvPr id="670" name="フローチャート: 判断 669">
          <a:extLst>
            <a:ext uri="{FF2B5EF4-FFF2-40B4-BE49-F238E27FC236}">
              <a16:creationId xmlns:a16="http://schemas.microsoft.com/office/drawing/2014/main" id="{00000000-0008-0000-0E00-00009E020000}"/>
            </a:ext>
          </a:extLst>
        </xdr:cNvPr>
        <xdr:cNvSpPr/>
      </xdr:nvSpPr>
      <xdr:spPr>
        <a:xfrm>
          <a:off x="13839825" y="179057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34925</xdr:rowOff>
    </xdr:from>
    <xdr:to>
      <xdr:col>81</xdr:col>
      <xdr:colOff>101600</xdr:colOff>
      <xdr:row>104</xdr:row>
      <xdr:rowOff>136525</xdr:rowOff>
    </xdr:to>
    <xdr:sp macro="" textlink="">
      <xdr:nvSpPr>
        <xdr:cNvPr id="671" name="フローチャート: 判断 670">
          <a:extLst>
            <a:ext uri="{FF2B5EF4-FFF2-40B4-BE49-F238E27FC236}">
              <a16:creationId xmlns:a16="http://schemas.microsoft.com/office/drawing/2014/main" id="{00000000-0008-0000-0E00-00009F020000}"/>
            </a:ext>
          </a:extLst>
        </xdr:cNvPr>
        <xdr:cNvSpPr/>
      </xdr:nvSpPr>
      <xdr:spPr>
        <a:xfrm>
          <a:off x="13115925"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672" name="フローチャート: 判断 671">
          <a:extLst>
            <a:ext uri="{FF2B5EF4-FFF2-40B4-BE49-F238E27FC236}">
              <a16:creationId xmlns:a16="http://schemas.microsoft.com/office/drawing/2014/main" id="{00000000-0008-0000-0E00-0000A0020000}"/>
            </a:ext>
          </a:extLst>
        </xdr:cNvPr>
        <xdr:cNvSpPr/>
      </xdr:nvSpPr>
      <xdr:spPr>
        <a:xfrm>
          <a:off x="12369800" y="1786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29211</xdr:rowOff>
    </xdr:from>
    <xdr:to>
      <xdr:col>72</xdr:col>
      <xdr:colOff>38100</xdr:colOff>
      <xdr:row>104</xdr:row>
      <xdr:rowOff>130811</xdr:rowOff>
    </xdr:to>
    <xdr:sp macro="" textlink="">
      <xdr:nvSpPr>
        <xdr:cNvPr id="673" name="フローチャート: 判断 672">
          <a:extLst>
            <a:ext uri="{FF2B5EF4-FFF2-40B4-BE49-F238E27FC236}">
              <a16:creationId xmlns:a16="http://schemas.microsoft.com/office/drawing/2014/main" id="{00000000-0008-0000-0E00-0000A1020000}"/>
            </a:ext>
          </a:extLst>
        </xdr:cNvPr>
        <xdr:cNvSpPr/>
      </xdr:nvSpPr>
      <xdr:spPr>
        <a:xfrm>
          <a:off x="11623675" y="1786001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6350</xdr:rowOff>
    </xdr:from>
    <xdr:to>
      <xdr:col>67</xdr:col>
      <xdr:colOff>101600</xdr:colOff>
      <xdr:row>104</xdr:row>
      <xdr:rowOff>107950</xdr:rowOff>
    </xdr:to>
    <xdr:sp macro="" textlink="">
      <xdr:nvSpPr>
        <xdr:cNvPr id="674" name="フローチャート: 判断 673">
          <a:extLst>
            <a:ext uri="{FF2B5EF4-FFF2-40B4-BE49-F238E27FC236}">
              <a16:creationId xmlns:a16="http://schemas.microsoft.com/office/drawing/2014/main" id="{00000000-0008-0000-0E00-0000A2020000}"/>
            </a:ext>
          </a:extLst>
        </xdr:cNvPr>
        <xdr:cNvSpPr/>
      </xdr:nvSpPr>
      <xdr:spPr>
        <a:xfrm>
          <a:off x="10848975" y="1783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3728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00000000-0008-0000-0E00-0000A4020000}"/>
            </a:ext>
          </a:extLst>
        </xdr:cNvPr>
        <xdr:cNvSpPr txBox="1"/>
      </xdr:nvSpPr>
      <xdr:spPr>
        <a:xfrm>
          <a:off x="1300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2258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00000000-0008-0000-0E00-0000A6020000}"/>
            </a:ext>
          </a:extLst>
        </xdr:cNvPr>
        <xdr:cNvSpPr txBox="1"/>
      </xdr:nvSpPr>
      <xdr:spPr>
        <a:xfrm>
          <a:off x="11493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0737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61595</xdr:rowOff>
    </xdr:from>
    <xdr:to>
      <xdr:col>85</xdr:col>
      <xdr:colOff>177800</xdr:colOff>
      <xdr:row>104</xdr:row>
      <xdr:rowOff>163195</xdr:rowOff>
    </xdr:to>
    <xdr:sp macro="" textlink="">
      <xdr:nvSpPr>
        <xdr:cNvPr id="680" name="楕円 679">
          <a:extLst>
            <a:ext uri="{FF2B5EF4-FFF2-40B4-BE49-F238E27FC236}">
              <a16:creationId xmlns:a16="http://schemas.microsoft.com/office/drawing/2014/main" id="{00000000-0008-0000-0E00-0000A8020000}"/>
            </a:ext>
          </a:extLst>
        </xdr:cNvPr>
        <xdr:cNvSpPr/>
      </xdr:nvSpPr>
      <xdr:spPr>
        <a:xfrm>
          <a:off x="13839825" y="1789239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84472</xdr:rowOff>
    </xdr:from>
    <xdr:ext cx="405111" cy="259045"/>
    <xdr:sp macro="" textlink="">
      <xdr:nvSpPr>
        <xdr:cNvPr id="681" name="【公民館】&#10;有形固定資産減価償却率該当値テキスト">
          <a:extLst>
            <a:ext uri="{FF2B5EF4-FFF2-40B4-BE49-F238E27FC236}">
              <a16:creationId xmlns:a16="http://schemas.microsoft.com/office/drawing/2014/main" id="{00000000-0008-0000-0E00-0000A9020000}"/>
            </a:ext>
          </a:extLst>
        </xdr:cNvPr>
        <xdr:cNvSpPr txBox="1"/>
      </xdr:nvSpPr>
      <xdr:spPr>
        <a:xfrm>
          <a:off x="13928725"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27305</xdr:rowOff>
    </xdr:from>
    <xdr:to>
      <xdr:col>81</xdr:col>
      <xdr:colOff>101600</xdr:colOff>
      <xdr:row>104</xdr:row>
      <xdr:rowOff>128905</xdr:rowOff>
    </xdr:to>
    <xdr:sp macro="" textlink="">
      <xdr:nvSpPr>
        <xdr:cNvPr id="682" name="楕円 681">
          <a:extLst>
            <a:ext uri="{FF2B5EF4-FFF2-40B4-BE49-F238E27FC236}">
              <a16:creationId xmlns:a16="http://schemas.microsoft.com/office/drawing/2014/main" id="{00000000-0008-0000-0E00-0000AA020000}"/>
            </a:ext>
          </a:extLst>
        </xdr:cNvPr>
        <xdr:cNvSpPr/>
      </xdr:nvSpPr>
      <xdr:spPr>
        <a:xfrm>
          <a:off x="13115925"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78105</xdr:rowOff>
    </xdr:from>
    <xdr:to>
      <xdr:col>85</xdr:col>
      <xdr:colOff>127000</xdr:colOff>
      <xdr:row>104</xdr:row>
      <xdr:rowOff>112395</xdr:rowOff>
    </xdr:to>
    <xdr:cxnSp macro="">
      <xdr:nvCxnSpPr>
        <xdr:cNvPr id="683" name="直線コネクタ 682">
          <a:extLst>
            <a:ext uri="{FF2B5EF4-FFF2-40B4-BE49-F238E27FC236}">
              <a16:creationId xmlns:a16="http://schemas.microsoft.com/office/drawing/2014/main" id="{00000000-0008-0000-0E00-0000AB020000}"/>
            </a:ext>
          </a:extLst>
        </xdr:cNvPr>
        <xdr:cNvCxnSpPr/>
      </xdr:nvCxnSpPr>
      <xdr:spPr>
        <a:xfrm>
          <a:off x="13166725" y="17908905"/>
          <a:ext cx="7239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158750</xdr:rowOff>
    </xdr:from>
    <xdr:to>
      <xdr:col>76</xdr:col>
      <xdr:colOff>165100</xdr:colOff>
      <xdr:row>104</xdr:row>
      <xdr:rowOff>88900</xdr:rowOff>
    </xdr:to>
    <xdr:sp macro="" textlink="">
      <xdr:nvSpPr>
        <xdr:cNvPr id="684" name="楕円 683">
          <a:extLst>
            <a:ext uri="{FF2B5EF4-FFF2-40B4-BE49-F238E27FC236}">
              <a16:creationId xmlns:a16="http://schemas.microsoft.com/office/drawing/2014/main" id="{00000000-0008-0000-0E00-0000AC020000}"/>
            </a:ext>
          </a:extLst>
        </xdr:cNvPr>
        <xdr:cNvSpPr/>
      </xdr:nvSpPr>
      <xdr:spPr>
        <a:xfrm>
          <a:off x="12369800" y="178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38100</xdr:rowOff>
    </xdr:from>
    <xdr:to>
      <xdr:col>81</xdr:col>
      <xdr:colOff>50800</xdr:colOff>
      <xdr:row>104</xdr:row>
      <xdr:rowOff>78105</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a:off x="12420600" y="17868900"/>
          <a:ext cx="7461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130175</xdr:rowOff>
    </xdr:from>
    <xdr:to>
      <xdr:col>72</xdr:col>
      <xdr:colOff>38100</xdr:colOff>
      <xdr:row>104</xdr:row>
      <xdr:rowOff>60325</xdr:rowOff>
    </xdr:to>
    <xdr:sp macro="" textlink="">
      <xdr:nvSpPr>
        <xdr:cNvPr id="686" name="楕円 685">
          <a:extLst>
            <a:ext uri="{FF2B5EF4-FFF2-40B4-BE49-F238E27FC236}">
              <a16:creationId xmlns:a16="http://schemas.microsoft.com/office/drawing/2014/main" id="{00000000-0008-0000-0E00-0000AE020000}"/>
            </a:ext>
          </a:extLst>
        </xdr:cNvPr>
        <xdr:cNvSpPr/>
      </xdr:nvSpPr>
      <xdr:spPr>
        <a:xfrm>
          <a:off x="11623675" y="1778952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9525</xdr:rowOff>
    </xdr:from>
    <xdr:to>
      <xdr:col>76</xdr:col>
      <xdr:colOff>114300</xdr:colOff>
      <xdr:row>104</xdr:row>
      <xdr:rowOff>38100</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11655425" y="17840325"/>
          <a:ext cx="765175"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95886</xdr:rowOff>
    </xdr:from>
    <xdr:to>
      <xdr:col>67</xdr:col>
      <xdr:colOff>101600</xdr:colOff>
      <xdr:row>104</xdr:row>
      <xdr:rowOff>26036</xdr:rowOff>
    </xdr:to>
    <xdr:sp macro="" textlink="">
      <xdr:nvSpPr>
        <xdr:cNvPr id="688" name="楕円 687">
          <a:extLst>
            <a:ext uri="{FF2B5EF4-FFF2-40B4-BE49-F238E27FC236}">
              <a16:creationId xmlns:a16="http://schemas.microsoft.com/office/drawing/2014/main" id="{00000000-0008-0000-0E00-0000B0020000}"/>
            </a:ext>
          </a:extLst>
        </xdr:cNvPr>
        <xdr:cNvSpPr/>
      </xdr:nvSpPr>
      <xdr:spPr>
        <a:xfrm>
          <a:off x="10848975"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146686</xdr:rowOff>
    </xdr:from>
    <xdr:to>
      <xdr:col>71</xdr:col>
      <xdr:colOff>177800</xdr:colOff>
      <xdr:row>104</xdr:row>
      <xdr:rowOff>9525</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10899775" y="17806036"/>
          <a:ext cx="75565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127652</xdr:rowOff>
    </xdr:from>
    <xdr:ext cx="405111" cy="259045"/>
    <xdr:sp macro="" textlink="">
      <xdr:nvSpPr>
        <xdr:cNvPr id="690" name="n_1aveValue【公民館】&#10;有形固定資産減価償却率">
          <a:extLst>
            <a:ext uri="{FF2B5EF4-FFF2-40B4-BE49-F238E27FC236}">
              <a16:creationId xmlns:a16="http://schemas.microsoft.com/office/drawing/2014/main" id="{00000000-0008-0000-0E00-0000B2020000}"/>
            </a:ext>
          </a:extLst>
        </xdr:cNvPr>
        <xdr:cNvSpPr txBox="1"/>
      </xdr:nvSpPr>
      <xdr:spPr>
        <a:xfrm>
          <a:off x="12980044"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127652</xdr:rowOff>
    </xdr:from>
    <xdr:ext cx="405111" cy="259045"/>
    <xdr:sp macro="" textlink="">
      <xdr:nvSpPr>
        <xdr:cNvPr id="691" name="n_2aveValue【公民館】&#10;有形固定資産減価償却率">
          <a:extLst>
            <a:ext uri="{FF2B5EF4-FFF2-40B4-BE49-F238E27FC236}">
              <a16:creationId xmlns:a16="http://schemas.microsoft.com/office/drawing/2014/main" id="{00000000-0008-0000-0E00-0000B3020000}"/>
            </a:ext>
          </a:extLst>
        </xdr:cNvPr>
        <xdr:cNvSpPr txBox="1"/>
      </xdr:nvSpPr>
      <xdr:spPr>
        <a:xfrm>
          <a:off x="12246619" y="1795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121938</xdr:rowOff>
    </xdr:from>
    <xdr:ext cx="405111" cy="259045"/>
    <xdr:sp macro="" textlink="">
      <xdr:nvSpPr>
        <xdr:cNvPr id="692" name="n_3aveValue【公民館】&#10;有形固定資産減価償却率">
          <a:extLst>
            <a:ext uri="{FF2B5EF4-FFF2-40B4-BE49-F238E27FC236}">
              <a16:creationId xmlns:a16="http://schemas.microsoft.com/office/drawing/2014/main" id="{00000000-0008-0000-0E00-0000B4020000}"/>
            </a:ext>
          </a:extLst>
        </xdr:cNvPr>
        <xdr:cNvSpPr txBox="1"/>
      </xdr:nvSpPr>
      <xdr:spPr>
        <a:xfrm>
          <a:off x="1150049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99077</xdr:rowOff>
    </xdr:from>
    <xdr:ext cx="405111" cy="259045"/>
    <xdr:sp macro="" textlink="">
      <xdr:nvSpPr>
        <xdr:cNvPr id="693" name="n_4aveValue【公民館】&#10;有形固定資産減価償却率">
          <a:extLst>
            <a:ext uri="{FF2B5EF4-FFF2-40B4-BE49-F238E27FC236}">
              <a16:creationId xmlns:a16="http://schemas.microsoft.com/office/drawing/2014/main" id="{00000000-0008-0000-0E00-0000B5020000}"/>
            </a:ext>
          </a:extLst>
        </xdr:cNvPr>
        <xdr:cNvSpPr txBox="1"/>
      </xdr:nvSpPr>
      <xdr:spPr>
        <a:xfrm>
          <a:off x="10725794" y="1792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145432</xdr:rowOff>
    </xdr:from>
    <xdr:ext cx="405111" cy="259045"/>
    <xdr:sp macro="" textlink="">
      <xdr:nvSpPr>
        <xdr:cNvPr id="694" name="n_1mainValue【公民館】&#10;有形固定資産減価償却率">
          <a:extLst>
            <a:ext uri="{FF2B5EF4-FFF2-40B4-BE49-F238E27FC236}">
              <a16:creationId xmlns:a16="http://schemas.microsoft.com/office/drawing/2014/main" id="{00000000-0008-0000-0E00-0000B6020000}"/>
            </a:ext>
          </a:extLst>
        </xdr:cNvPr>
        <xdr:cNvSpPr txBox="1"/>
      </xdr:nvSpPr>
      <xdr:spPr>
        <a:xfrm>
          <a:off x="12980044" y="1763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105427</xdr:rowOff>
    </xdr:from>
    <xdr:ext cx="405111" cy="259045"/>
    <xdr:sp macro="" textlink="">
      <xdr:nvSpPr>
        <xdr:cNvPr id="695" name="n_2mainValue【公民館】&#10;有形固定資産減価償却率">
          <a:extLst>
            <a:ext uri="{FF2B5EF4-FFF2-40B4-BE49-F238E27FC236}">
              <a16:creationId xmlns:a16="http://schemas.microsoft.com/office/drawing/2014/main" id="{00000000-0008-0000-0E00-0000B7020000}"/>
            </a:ext>
          </a:extLst>
        </xdr:cNvPr>
        <xdr:cNvSpPr txBox="1"/>
      </xdr:nvSpPr>
      <xdr:spPr>
        <a:xfrm>
          <a:off x="12246619"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76852</xdr:rowOff>
    </xdr:from>
    <xdr:ext cx="405111" cy="259045"/>
    <xdr:sp macro="" textlink="">
      <xdr:nvSpPr>
        <xdr:cNvPr id="696" name="n_3mainValue【公民館】&#10;有形固定資産減価償却率">
          <a:extLst>
            <a:ext uri="{FF2B5EF4-FFF2-40B4-BE49-F238E27FC236}">
              <a16:creationId xmlns:a16="http://schemas.microsoft.com/office/drawing/2014/main" id="{00000000-0008-0000-0E00-0000B8020000}"/>
            </a:ext>
          </a:extLst>
        </xdr:cNvPr>
        <xdr:cNvSpPr txBox="1"/>
      </xdr:nvSpPr>
      <xdr:spPr>
        <a:xfrm>
          <a:off x="11500494"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42563</xdr:rowOff>
    </xdr:from>
    <xdr:ext cx="405111" cy="259045"/>
    <xdr:sp macro="" textlink="">
      <xdr:nvSpPr>
        <xdr:cNvPr id="697" name="n_4mainValue【公民館】&#10;有形固定資産減価償却率">
          <a:extLst>
            <a:ext uri="{FF2B5EF4-FFF2-40B4-BE49-F238E27FC236}">
              <a16:creationId xmlns:a16="http://schemas.microsoft.com/office/drawing/2014/main" id="{00000000-0008-0000-0E00-0000B9020000}"/>
            </a:ext>
          </a:extLst>
        </xdr:cNvPr>
        <xdr:cNvSpPr txBox="1"/>
      </xdr:nvSpPr>
      <xdr:spPr>
        <a:xfrm>
          <a:off x="10725794" y="1753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55448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5671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5671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65163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00000000-0008-0000-0E00-0000BE020000}"/>
            </a:ext>
          </a:extLst>
        </xdr:cNvPr>
        <xdr:cNvSpPr/>
      </xdr:nvSpPr>
      <xdr:spPr>
        <a:xfrm>
          <a:off x="165163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0000000-0008-0000-0E00-0000BF020000}"/>
            </a:ext>
          </a:extLst>
        </xdr:cNvPr>
        <xdr:cNvSpPr/>
      </xdr:nvSpPr>
      <xdr:spPr>
        <a:xfrm>
          <a:off x="174879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00000000-0008-0000-0E00-0000C0020000}"/>
            </a:ext>
          </a:extLst>
        </xdr:cNvPr>
        <xdr:cNvSpPr/>
      </xdr:nvSpPr>
      <xdr:spPr>
        <a:xfrm>
          <a:off x="174879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00000000-0008-0000-0E00-0000C1020000}"/>
            </a:ext>
          </a:extLst>
        </xdr:cNvPr>
        <xdr:cNvSpPr/>
      </xdr:nvSpPr>
      <xdr:spPr>
        <a:xfrm>
          <a:off x="155448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55352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55448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5544800" y="1859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00000000-0008-0000-0E00-0000C5020000}"/>
            </a:ext>
          </a:extLst>
        </xdr:cNvPr>
        <xdr:cNvSpPr txBox="1"/>
      </xdr:nvSpPr>
      <xdr:spPr>
        <a:xfrm>
          <a:off x="15163346"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15544800" y="1813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00000000-0008-0000-0E00-0000C7020000}"/>
            </a:ext>
          </a:extLst>
        </xdr:cNvPr>
        <xdr:cNvSpPr txBox="1"/>
      </xdr:nvSpPr>
      <xdr:spPr>
        <a:xfrm>
          <a:off x="15163346"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00000000-0008-0000-0E00-0000C8020000}"/>
            </a:ext>
          </a:extLst>
        </xdr:cNvPr>
        <xdr:cNvCxnSpPr/>
      </xdr:nvCxnSpPr>
      <xdr:spPr>
        <a:xfrm>
          <a:off x="15544800" y="1767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00000000-0008-0000-0E00-0000C9020000}"/>
            </a:ext>
          </a:extLst>
        </xdr:cNvPr>
        <xdr:cNvSpPr txBox="1"/>
      </xdr:nvSpPr>
      <xdr:spPr>
        <a:xfrm>
          <a:off x="15163346"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a:off x="15544800" y="1722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00000000-0008-0000-0E00-0000CB020000}"/>
            </a:ext>
          </a:extLst>
        </xdr:cNvPr>
        <xdr:cNvSpPr txBox="1"/>
      </xdr:nvSpPr>
      <xdr:spPr>
        <a:xfrm>
          <a:off x="15163346"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55448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151633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00000000-0008-0000-0E00-0000CE020000}"/>
            </a:ext>
          </a:extLst>
        </xdr:cNvPr>
        <xdr:cNvSpPr/>
      </xdr:nvSpPr>
      <xdr:spPr>
        <a:xfrm>
          <a:off x="155448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41911</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00000000-0008-0000-0E00-0000CF020000}"/>
            </a:ext>
          </a:extLst>
        </xdr:cNvPr>
        <xdr:cNvCxnSpPr/>
      </xdr:nvCxnSpPr>
      <xdr:spPr>
        <a:xfrm flipV="1">
          <a:off x="18846164" y="17358361"/>
          <a:ext cx="0" cy="12298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公民館】&#10;一人当たり面積最小値テキスト">
          <a:extLst>
            <a:ext uri="{FF2B5EF4-FFF2-40B4-BE49-F238E27FC236}">
              <a16:creationId xmlns:a16="http://schemas.microsoft.com/office/drawing/2014/main" id="{00000000-0008-0000-0E00-0000D0020000}"/>
            </a:ext>
          </a:extLst>
        </xdr:cNvPr>
        <xdr:cNvSpPr txBox="1"/>
      </xdr:nvSpPr>
      <xdr:spPr>
        <a:xfrm>
          <a:off x="188849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00000000-0008-0000-0E00-0000D1020000}"/>
            </a:ext>
          </a:extLst>
        </xdr:cNvPr>
        <xdr:cNvCxnSpPr/>
      </xdr:nvCxnSpPr>
      <xdr:spPr>
        <a:xfrm>
          <a:off x="18786475" y="1858822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160038</xdr:rowOff>
    </xdr:from>
    <xdr:ext cx="469744" cy="259045"/>
    <xdr:sp macro="" textlink="">
      <xdr:nvSpPr>
        <xdr:cNvPr id="722" name="【公民館】&#10;一人当たり面積最大値テキスト">
          <a:extLst>
            <a:ext uri="{FF2B5EF4-FFF2-40B4-BE49-F238E27FC236}">
              <a16:creationId xmlns:a16="http://schemas.microsoft.com/office/drawing/2014/main" id="{00000000-0008-0000-0E00-0000D2020000}"/>
            </a:ext>
          </a:extLst>
        </xdr:cNvPr>
        <xdr:cNvSpPr txBox="1"/>
      </xdr:nvSpPr>
      <xdr:spPr>
        <a:xfrm>
          <a:off x="18884900" y="1713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41911</xdr:rowOff>
    </xdr:from>
    <xdr:to>
      <xdr:col>116</xdr:col>
      <xdr:colOff>152400</xdr:colOff>
      <xdr:row>101</xdr:row>
      <xdr:rowOff>41911</xdr:rowOff>
    </xdr:to>
    <xdr:cxnSp macro="">
      <xdr:nvCxnSpPr>
        <xdr:cNvPr id="723" name="直線コネクタ 722">
          <a:extLst>
            <a:ext uri="{FF2B5EF4-FFF2-40B4-BE49-F238E27FC236}">
              <a16:creationId xmlns:a16="http://schemas.microsoft.com/office/drawing/2014/main" id="{00000000-0008-0000-0E00-0000D3020000}"/>
            </a:ext>
          </a:extLst>
        </xdr:cNvPr>
        <xdr:cNvCxnSpPr/>
      </xdr:nvCxnSpPr>
      <xdr:spPr>
        <a:xfrm>
          <a:off x="18786475" y="1735836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25416</xdr:rowOff>
    </xdr:from>
    <xdr:ext cx="469744" cy="259045"/>
    <xdr:sp macro="" textlink="">
      <xdr:nvSpPr>
        <xdr:cNvPr id="724" name="【公民館】&#10;一人当たり面積平均値テキスト">
          <a:extLst>
            <a:ext uri="{FF2B5EF4-FFF2-40B4-BE49-F238E27FC236}">
              <a16:creationId xmlns:a16="http://schemas.microsoft.com/office/drawing/2014/main" id="{00000000-0008-0000-0E00-0000D4020000}"/>
            </a:ext>
          </a:extLst>
        </xdr:cNvPr>
        <xdr:cNvSpPr txBox="1"/>
      </xdr:nvSpPr>
      <xdr:spPr>
        <a:xfrm>
          <a:off x="18884900" y="18199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2539</xdr:rowOff>
    </xdr:from>
    <xdr:to>
      <xdr:col>116</xdr:col>
      <xdr:colOff>114300</xdr:colOff>
      <xdr:row>107</xdr:row>
      <xdr:rowOff>104139</xdr:rowOff>
    </xdr:to>
    <xdr:sp macro="" textlink="">
      <xdr:nvSpPr>
        <xdr:cNvPr id="725" name="フローチャート: 判断 724">
          <a:extLst>
            <a:ext uri="{FF2B5EF4-FFF2-40B4-BE49-F238E27FC236}">
              <a16:creationId xmlns:a16="http://schemas.microsoft.com/office/drawing/2014/main" id="{00000000-0008-0000-0E00-0000D5020000}"/>
            </a:ext>
          </a:extLst>
        </xdr:cNvPr>
        <xdr:cNvSpPr/>
      </xdr:nvSpPr>
      <xdr:spPr>
        <a:xfrm>
          <a:off x="18796000" y="1834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254</xdr:rowOff>
    </xdr:from>
    <xdr:to>
      <xdr:col>112</xdr:col>
      <xdr:colOff>38100</xdr:colOff>
      <xdr:row>107</xdr:row>
      <xdr:rowOff>101854</xdr:rowOff>
    </xdr:to>
    <xdr:sp macro="" textlink="">
      <xdr:nvSpPr>
        <xdr:cNvPr id="726" name="フローチャート: 判断 725">
          <a:extLst>
            <a:ext uri="{FF2B5EF4-FFF2-40B4-BE49-F238E27FC236}">
              <a16:creationId xmlns:a16="http://schemas.microsoft.com/office/drawing/2014/main" id="{00000000-0008-0000-0E00-0000D6020000}"/>
            </a:ext>
          </a:extLst>
        </xdr:cNvPr>
        <xdr:cNvSpPr/>
      </xdr:nvSpPr>
      <xdr:spPr>
        <a:xfrm>
          <a:off x="18100675" y="1834540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4826</xdr:rowOff>
    </xdr:from>
    <xdr:to>
      <xdr:col>107</xdr:col>
      <xdr:colOff>101600</xdr:colOff>
      <xdr:row>107</xdr:row>
      <xdr:rowOff>106426</xdr:rowOff>
    </xdr:to>
    <xdr:sp macro="" textlink="">
      <xdr:nvSpPr>
        <xdr:cNvPr id="727" name="フローチャート: 判断 726">
          <a:extLst>
            <a:ext uri="{FF2B5EF4-FFF2-40B4-BE49-F238E27FC236}">
              <a16:creationId xmlns:a16="http://schemas.microsoft.com/office/drawing/2014/main" id="{00000000-0008-0000-0E00-0000D7020000}"/>
            </a:ext>
          </a:extLst>
        </xdr:cNvPr>
        <xdr:cNvSpPr/>
      </xdr:nvSpPr>
      <xdr:spPr>
        <a:xfrm>
          <a:off x="17325975" y="1834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45974</xdr:rowOff>
    </xdr:from>
    <xdr:to>
      <xdr:col>102</xdr:col>
      <xdr:colOff>165100</xdr:colOff>
      <xdr:row>106</xdr:row>
      <xdr:rowOff>147574</xdr:rowOff>
    </xdr:to>
    <xdr:sp macro="" textlink="">
      <xdr:nvSpPr>
        <xdr:cNvPr id="728" name="フローチャート: 判断 727">
          <a:extLst>
            <a:ext uri="{FF2B5EF4-FFF2-40B4-BE49-F238E27FC236}">
              <a16:creationId xmlns:a16="http://schemas.microsoft.com/office/drawing/2014/main" id="{00000000-0008-0000-0E00-0000D8020000}"/>
            </a:ext>
          </a:extLst>
        </xdr:cNvPr>
        <xdr:cNvSpPr/>
      </xdr:nvSpPr>
      <xdr:spPr>
        <a:xfrm>
          <a:off x="1657985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57404</xdr:rowOff>
    </xdr:from>
    <xdr:to>
      <xdr:col>98</xdr:col>
      <xdr:colOff>38100</xdr:colOff>
      <xdr:row>106</xdr:row>
      <xdr:rowOff>159004</xdr:rowOff>
    </xdr:to>
    <xdr:sp macro="" textlink="">
      <xdr:nvSpPr>
        <xdr:cNvPr id="729" name="フローチャート: 判断 728">
          <a:extLst>
            <a:ext uri="{FF2B5EF4-FFF2-40B4-BE49-F238E27FC236}">
              <a16:creationId xmlns:a16="http://schemas.microsoft.com/office/drawing/2014/main" id="{00000000-0008-0000-0E00-0000D9020000}"/>
            </a:ext>
          </a:extLst>
        </xdr:cNvPr>
        <xdr:cNvSpPr/>
      </xdr:nvSpPr>
      <xdr:spPr>
        <a:xfrm>
          <a:off x="15833725" y="1823110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0000000-0008-0000-0E00-0000DA020000}"/>
            </a:ext>
          </a:extLst>
        </xdr:cNvPr>
        <xdr:cNvSpPr txBox="1"/>
      </xdr:nvSpPr>
      <xdr:spPr>
        <a:xfrm>
          <a:off x="186848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7970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0000000-0008-0000-0E00-0000DC020000}"/>
            </a:ext>
          </a:extLst>
        </xdr:cNvPr>
        <xdr:cNvSpPr txBox="1"/>
      </xdr:nvSpPr>
      <xdr:spPr>
        <a:xfrm>
          <a:off x="17214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64687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00000000-0008-0000-0E00-0000DE020000}"/>
            </a:ext>
          </a:extLst>
        </xdr:cNvPr>
        <xdr:cNvSpPr txBox="1"/>
      </xdr:nvSpPr>
      <xdr:spPr>
        <a:xfrm>
          <a:off x="157035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71120</xdr:rowOff>
    </xdr:from>
    <xdr:to>
      <xdr:col>116</xdr:col>
      <xdr:colOff>114300</xdr:colOff>
      <xdr:row>108</xdr:row>
      <xdr:rowOff>1270</xdr:rowOff>
    </xdr:to>
    <xdr:sp macro="" textlink="">
      <xdr:nvSpPr>
        <xdr:cNvPr id="735" name="楕円 734">
          <a:extLst>
            <a:ext uri="{FF2B5EF4-FFF2-40B4-BE49-F238E27FC236}">
              <a16:creationId xmlns:a16="http://schemas.microsoft.com/office/drawing/2014/main" id="{00000000-0008-0000-0E00-0000DF020000}"/>
            </a:ext>
          </a:extLst>
        </xdr:cNvPr>
        <xdr:cNvSpPr/>
      </xdr:nvSpPr>
      <xdr:spPr>
        <a:xfrm>
          <a:off x="187960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157497</xdr:rowOff>
    </xdr:from>
    <xdr:ext cx="469744" cy="259045"/>
    <xdr:sp macro="" textlink="">
      <xdr:nvSpPr>
        <xdr:cNvPr id="736" name="【公民館】&#10;一人当たり面積該当値テキスト">
          <a:extLst>
            <a:ext uri="{FF2B5EF4-FFF2-40B4-BE49-F238E27FC236}">
              <a16:creationId xmlns:a16="http://schemas.microsoft.com/office/drawing/2014/main" id="{00000000-0008-0000-0E00-0000E0020000}"/>
            </a:ext>
          </a:extLst>
        </xdr:cNvPr>
        <xdr:cNvSpPr txBox="1"/>
      </xdr:nvSpPr>
      <xdr:spPr>
        <a:xfrm>
          <a:off x="18884900" y="1833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71120</xdr:rowOff>
    </xdr:from>
    <xdr:to>
      <xdr:col>112</xdr:col>
      <xdr:colOff>38100</xdr:colOff>
      <xdr:row>108</xdr:row>
      <xdr:rowOff>1270</xdr:rowOff>
    </xdr:to>
    <xdr:sp macro="" textlink="">
      <xdr:nvSpPr>
        <xdr:cNvPr id="737" name="楕円 736">
          <a:extLst>
            <a:ext uri="{FF2B5EF4-FFF2-40B4-BE49-F238E27FC236}">
              <a16:creationId xmlns:a16="http://schemas.microsoft.com/office/drawing/2014/main" id="{00000000-0008-0000-0E00-0000E1020000}"/>
            </a:ext>
          </a:extLst>
        </xdr:cNvPr>
        <xdr:cNvSpPr/>
      </xdr:nvSpPr>
      <xdr:spPr>
        <a:xfrm>
          <a:off x="18100675" y="184162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121920</xdr:rowOff>
    </xdr:from>
    <xdr:to>
      <xdr:col>116</xdr:col>
      <xdr:colOff>63500</xdr:colOff>
      <xdr:row>107</xdr:row>
      <xdr:rowOff>121920</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8132425" y="18467070"/>
          <a:ext cx="714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71120</xdr:rowOff>
    </xdr:from>
    <xdr:to>
      <xdr:col>107</xdr:col>
      <xdr:colOff>101600</xdr:colOff>
      <xdr:row>108</xdr:row>
      <xdr:rowOff>1270</xdr:rowOff>
    </xdr:to>
    <xdr:sp macro="" textlink="">
      <xdr:nvSpPr>
        <xdr:cNvPr id="739" name="楕円 738">
          <a:extLst>
            <a:ext uri="{FF2B5EF4-FFF2-40B4-BE49-F238E27FC236}">
              <a16:creationId xmlns:a16="http://schemas.microsoft.com/office/drawing/2014/main" id="{00000000-0008-0000-0E00-0000E3020000}"/>
            </a:ext>
          </a:extLst>
        </xdr:cNvPr>
        <xdr:cNvSpPr/>
      </xdr:nvSpPr>
      <xdr:spPr>
        <a:xfrm>
          <a:off x="17325975"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121920</xdr:rowOff>
    </xdr:from>
    <xdr:to>
      <xdr:col>111</xdr:col>
      <xdr:colOff>177800</xdr:colOff>
      <xdr:row>107</xdr:row>
      <xdr:rowOff>121920</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7376775" y="1846707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71120</xdr:rowOff>
    </xdr:from>
    <xdr:to>
      <xdr:col>102</xdr:col>
      <xdr:colOff>165100</xdr:colOff>
      <xdr:row>108</xdr:row>
      <xdr:rowOff>1270</xdr:rowOff>
    </xdr:to>
    <xdr:sp macro="" textlink="">
      <xdr:nvSpPr>
        <xdr:cNvPr id="741" name="楕円 740">
          <a:extLst>
            <a:ext uri="{FF2B5EF4-FFF2-40B4-BE49-F238E27FC236}">
              <a16:creationId xmlns:a16="http://schemas.microsoft.com/office/drawing/2014/main" id="{00000000-0008-0000-0E00-0000E5020000}"/>
            </a:ext>
          </a:extLst>
        </xdr:cNvPr>
        <xdr:cNvSpPr/>
      </xdr:nvSpPr>
      <xdr:spPr>
        <a:xfrm>
          <a:off x="1657985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121920</xdr:rowOff>
    </xdr:from>
    <xdr:to>
      <xdr:col>107</xdr:col>
      <xdr:colOff>50800</xdr:colOff>
      <xdr:row>107</xdr:row>
      <xdr:rowOff>121920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6630650" y="18467070"/>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71120</xdr:rowOff>
    </xdr:from>
    <xdr:to>
      <xdr:col>98</xdr:col>
      <xdr:colOff>38100</xdr:colOff>
      <xdr:row>108</xdr:row>
      <xdr:rowOff>1270</xdr:rowOff>
    </xdr:to>
    <xdr:sp macro="" textlink="">
      <xdr:nvSpPr>
        <xdr:cNvPr id="743" name="楕円 742">
          <a:extLst>
            <a:ext uri="{FF2B5EF4-FFF2-40B4-BE49-F238E27FC236}">
              <a16:creationId xmlns:a16="http://schemas.microsoft.com/office/drawing/2014/main" id="{00000000-0008-0000-0E00-0000E7020000}"/>
            </a:ext>
          </a:extLst>
        </xdr:cNvPr>
        <xdr:cNvSpPr/>
      </xdr:nvSpPr>
      <xdr:spPr>
        <a:xfrm>
          <a:off x="15833725" y="184162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121920</xdr:rowOff>
    </xdr:from>
    <xdr:to>
      <xdr:col>102</xdr:col>
      <xdr:colOff>114300</xdr:colOff>
      <xdr:row>107</xdr:row>
      <xdr:rowOff>121920</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a:off x="15865475" y="1846707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118381</xdr:rowOff>
    </xdr:from>
    <xdr:ext cx="469744" cy="259045"/>
    <xdr:sp macro="" textlink="">
      <xdr:nvSpPr>
        <xdr:cNvPr id="745" name="n_1aveValue【公民館】&#10;一人当たり面積">
          <a:extLst>
            <a:ext uri="{FF2B5EF4-FFF2-40B4-BE49-F238E27FC236}">
              <a16:creationId xmlns:a16="http://schemas.microsoft.com/office/drawing/2014/main" id="{00000000-0008-0000-0E00-0000E9020000}"/>
            </a:ext>
          </a:extLst>
        </xdr:cNvPr>
        <xdr:cNvSpPr txBox="1"/>
      </xdr:nvSpPr>
      <xdr:spPr>
        <a:xfrm>
          <a:off x="17932477" y="18120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122953</xdr:rowOff>
    </xdr:from>
    <xdr:ext cx="469744" cy="259045"/>
    <xdr:sp macro="" textlink="">
      <xdr:nvSpPr>
        <xdr:cNvPr id="746" name="n_2aveValue【公民館】&#10;一人当たり面積">
          <a:extLst>
            <a:ext uri="{FF2B5EF4-FFF2-40B4-BE49-F238E27FC236}">
              <a16:creationId xmlns:a16="http://schemas.microsoft.com/office/drawing/2014/main" id="{00000000-0008-0000-0E00-0000EA020000}"/>
            </a:ext>
          </a:extLst>
        </xdr:cNvPr>
        <xdr:cNvSpPr txBox="1"/>
      </xdr:nvSpPr>
      <xdr:spPr>
        <a:xfrm>
          <a:off x="17170477" y="1812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164101</xdr:rowOff>
    </xdr:from>
    <xdr:ext cx="469744" cy="259045"/>
    <xdr:sp macro="" textlink="">
      <xdr:nvSpPr>
        <xdr:cNvPr id="747" name="n_3aveValue【公民館】&#10;一人当たり面積">
          <a:extLst>
            <a:ext uri="{FF2B5EF4-FFF2-40B4-BE49-F238E27FC236}">
              <a16:creationId xmlns:a16="http://schemas.microsoft.com/office/drawing/2014/main" id="{00000000-0008-0000-0E00-0000EB020000}"/>
            </a:ext>
          </a:extLst>
        </xdr:cNvPr>
        <xdr:cNvSpPr txBox="1"/>
      </xdr:nvSpPr>
      <xdr:spPr>
        <a:xfrm>
          <a:off x="16424352" y="179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4081</xdr:rowOff>
    </xdr:from>
    <xdr:ext cx="469744" cy="259045"/>
    <xdr:sp macro="" textlink="">
      <xdr:nvSpPr>
        <xdr:cNvPr id="748" name="n_4aveValue【公民館】&#10;一人当たり面積">
          <a:extLst>
            <a:ext uri="{FF2B5EF4-FFF2-40B4-BE49-F238E27FC236}">
              <a16:creationId xmlns:a16="http://schemas.microsoft.com/office/drawing/2014/main" id="{00000000-0008-0000-0E00-0000EC020000}"/>
            </a:ext>
          </a:extLst>
        </xdr:cNvPr>
        <xdr:cNvSpPr txBox="1"/>
      </xdr:nvSpPr>
      <xdr:spPr>
        <a:xfrm>
          <a:off x="15678227" y="1800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163847</xdr:rowOff>
    </xdr:from>
    <xdr:ext cx="469744" cy="259045"/>
    <xdr:sp macro="" textlink="">
      <xdr:nvSpPr>
        <xdr:cNvPr id="749" name="n_1mainValue【公民館】&#10;一人当たり面積">
          <a:extLst>
            <a:ext uri="{FF2B5EF4-FFF2-40B4-BE49-F238E27FC236}">
              <a16:creationId xmlns:a16="http://schemas.microsoft.com/office/drawing/2014/main" id="{00000000-0008-0000-0E00-0000ED020000}"/>
            </a:ext>
          </a:extLst>
        </xdr:cNvPr>
        <xdr:cNvSpPr txBox="1"/>
      </xdr:nvSpPr>
      <xdr:spPr>
        <a:xfrm>
          <a:off x="1793247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163847</xdr:rowOff>
    </xdr:from>
    <xdr:ext cx="469744" cy="259045"/>
    <xdr:sp macro="" textlink="">
      <xdr:nvSpPr>
        <xdr:cNvPr id="750" name="n_2mainValue【公民館】&#10;一人当たり面積">
          <a:extLst>
            <a:ext uri="{FF2B5EF4-FFF2-40B4-BE49-F238E27FC236}">
              <a16:creationId xmlns:a16="http://schemas.microsoft.com/office/drawing/2014/main" id="{00000000-0008-0000-0E00-0000EE020000}"/>
            </a:ext>
          </a:extLst>
        </xdr:cNvPr>
        <xdr:cNvSpPr txBox="1"/>
      </xdr:nvSpPr>
      <xdr:spPr>
        <a:xfrm>
          <a:off x="1717047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163847</xdr:rowOff>
    </xdr:from>
    <xdr:ext cx="469744" cy="259045"/>
    <xdr:sp macro="" textlink="">
      <xdr:nvSpPr>
        <xdr:cNvPr id="751" name="n_3mainValue【公民館】&#10;一人当たり面積">
          <a:extLst>
            <a:ext uri="{FF2B5EF4-FFF2-40B4-BE49-F238E27FC236}">
              <a16:creationId xmlns:a16="http://schemas.microsoft.com/office/drawing/2014/main" id="{00000000-0008-0000-0E00-0000EF020000}"/>
            </a:ext>
          </a:extLst>
        </xdr:cNvPr>
        <xdr:cNvSpPr txBox="1"/>
      </xdr:nvSpPr>
      <xdr:spPr>
        <a:xfrm>
          <a:off x="16424352"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163847</xdr:rowOff>
    </xdr:from>
    <xdr:ext cx="469744" cy="259045"/>
    <xdr:sp macro="" textlink="">
      <xdr:nvSpPr>
        <xdr:cNvPr id="752" name="n_4mainValue【公民館】&#10;一人当たり面積">
          <a:extLst>
            <a:ext uri="{FF2B5EF4-FFF2-40B4-BE49-F238E27FC236}">
              <a16:creationId xmlns:a16="http://schemas.microsoft.com/office/drawing/2014/main" id="{00000000-0008-0000-0E00-0000F0020000}"/>
            </a:ext>
          </a:extLst>
        </xdr:cNvPr>
        <xdr:cNvSpPr txBox="1"/>
      </xdr:nvSpPr>
      <xdr:spPr>
        <a:xfrm>
          <a:off x="156782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道路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区分では、類似団体と比較し有形固定資産減価償却率が低い水準となっており、定期的に大幅な補修による管理ができている。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区分では、保育園において市内</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園あるうちの</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園、大上保育園が平成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年度に建替工事を実施したことに伴い、有形固定資産減価償却率が低い水準となっている。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区分では、平成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年度に綾瀬小学校の建替工事を行ったことに伴い、有形固定資産減価償却率は低い水準となっている。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その他の施設に係る有形固定資産減価償却率については、類似団体と近似した値となっており、適切な範囲で管理がなされている。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549275" y="127000"/>
          <a:ext cx="107854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6192500" y="190500"/>
          <a:ext cx="33909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6211550" y="215900"/>
          <a:ext cx="33464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6236950" y="241300"/>
          <a:ext cx="32893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神奈川県綾瀬市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3827125" y="190500"/>
          <a:ext cx="22606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3852525" y="215900"/>
          <a:ext cx="22161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3877925" y="241300"/>
          <a:ext cx="215900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647700" y="889000"/>
          <a:ext cx="8582025"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774700" y="920750"/>
          <a:ext cx="1168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1908175" y="920750"/>
          <a:ext cx="1133475"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84,100
79,412
22.14
33,414,976
32,221,857
1,046,503
17,576,762
14,149,070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041650" y="920750"/>
          <a:ext cx="1295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4337050" y="939800"/>
          <a:ext cx="17176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6054725" y="939800"/>
          <a:ext cx="10699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7188200" y="952500"/>
          <a:ext cx="549275"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4337050" y="1714500"/>
          <a:ext cx="17176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6118225" y="1714500"/>
          <a:ext cx="291465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9417050" y="889000"/>
          <a:ext cx="12954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9648825" y="9525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9648825" y="1219200"/>
          <a:ext cx="1133475"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9648825" y="1549400"/>
          <a:ext cx="12319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9499600" y="1041400"/>
          <a:ext cx="1809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9553575" y="9906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9553575" y="12573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956945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9518650" y="1524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956945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9518650" y="1905000"/>
          <a:ext cx="142875"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12775"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12775"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12775"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12775"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6477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7747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7747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6192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6192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2590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2590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6477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63817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6477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662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647700" y="7293428"/>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66246"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647700" y="696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208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647700" y="6640285"/>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208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647700" y="631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208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647700" y="598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208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647700" y="5660572"/>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6591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6477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6477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92528</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3949065" y="5750378"/>
          <a:ext cx="0" cy="1529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39878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3889375" y="7280366"/>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39205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3987800" y="55256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92528</xdr:rowOff>
    </xdr:from>
    <xdr:to>
      <xdr:col>24</xdr:col>
      <xdr:colOff>152400</xdr:colOff>
      <xdr:row>33</xdr:row>
      <xdr:rowOff>92528</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3889375" y="575037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152780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3987800" y="63249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129903</xdr:rowOff>
    </xdr:from>
    <xdr:to>
      <xdr:col>24</xdr:col>
      <xdr:colOff>114300</xdr:colOff>
      <xdr:row>38</xdr:row>
      <xdr:rowOff>60053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898900" y="647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90714</xdr:rowOff>
    </xdr:from>
    <xdr:to>
      <xdr:col>20</xdr:col>
      <xdr:colOff>38100</xdr:colOff>
      <xdr:row>38</xdr:row>
      <xdr:rowOff>20864</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203575" y="643436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72753</xdr:rowOff>
    </xdr:from>
    <xdr:to>
      <xdr:col>15</xdr:col>
      <xdr:colOff>101600</xdr:colOff>
      <xdr:row>38</xdr:row>
      <xdr:rowOff>2903</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428875"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23767</xdr:rowOff>
    </xdr:from>
    <xdr:to>
      <xdr:col>10</xdr:col>
      <xdr:colOff>165100</xdr:colOff>
      <xdr:row>37</xdr:row>
      <xdr:rowOff>125367</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68275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15603</xdr:rowOff>
    </xdr:from>
    <xdr:to>
      <xdr:col>6</xdr:col>
      <xdr:colOff>38100</xdr:colOff>
      <xdr:row>37</xdr:row>
      <xdr:rowOff>117203</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936625" y="635925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7877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0734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3177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571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806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43362</xdr:rowOff>
    </xdr:from>
    <xdr:to>
      <xdr:col>24</xdr:col>
      <xdr:colOff>114300</xdr:colOff>
      <xdr:row>38</xdr:row>
      <xdr:rowOff>144962</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3898900" y="655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21789</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3987800"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9072</xdr:rowOff>
    </xdr:from>
    <xdr:to>
      <xdr:col>20</xdr:col>
      <xdr:colOff>38100</xdr:colOff>
      <xdr:row>38</xdr:row>
      <xdr:rowOff>110672</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203575" y="6524172"/>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59872</xdr:rowOff>
    </xdr:from>
    <xdr:to>
      <xdr:col>24</xdr:col>
      <xdr:colOff>63500</xdr:colOff>
      <xdr:row>38</xdr:row>
      <xdr:rowOff>94162</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235325" y="6574972"/>
          <a:ext cx="7143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147864</xdr:rowOff>
    </xdr:from>
    <xdr:to>
      <xdr:col>15</xdr:col>
      <xdr:colOff>101600</xdr:colOff>
      <xdr:row>38</xdr:row>
      <xdr:rowOff>78014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428875" y="649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27215</xdr:rowOff>
    </xdr:from>
    <xdr:to>
      <xdr:col>19</xdr:col>
      <xdr:colOff>177800</xdr:colOff>
      <xdr:row>38</xdr:row>
      <xdr:rowOff>59872</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479675" y="6542315"/>
          <a:ext cx="75565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133169</xdr:rowOff>
    </xdr:from>
    <xdr:to>
      <xdr:col>10</xdr:col>
      <xdr:colOff>165100</xdr:colOff>
      <xdr:row>38</xdr:row>
      <xdr:rowOff>63319</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68275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12519</xdr:rowOff>
    </xdr:from>
    <xdr:to>
      <xdr:col>15</xdr:col>
      <xdr:colOff>50800</xdr:colOff>
      <xdr:row>38</xdr:row>
      <xdr:rowOff>27215</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1733550" y="6527619"/>
          <a:ext cx="746125"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80917</xdr:rowOff>
    </xdr:from>
    <xdr:to>
      <xdr:col>6</xdr:col>
      <xdr:colOff>38100</xdr:colOff>
      <xdr:row>38</xdr:row>
      <xdr:rowOff>11068</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936625" y="6424567"/>
          <a:ext cx="73025"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131717</xdr:rowOff>
    </xdr:from>
    <xdr:to>
      <xdr:col>10</xdr:col>
      <xdr:colOff>114300</xdr:colOff>
      <xdr:row>38</xdr:row>
      <xdr:rowOff>12519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968375" y="6475367"/>
          <a:ext cx="765175"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37391</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067694" y="620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19430</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30569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141894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559569"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133730</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813444" y="6134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101799</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067694" y="6616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69142</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305694" y="658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54446</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559569" y="656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2194</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813444" y="651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5632450"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57308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57308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66040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66040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75755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75755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5632450"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559435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5632450" y="762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5632450" y="723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52224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5632450" y="685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52224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5632450" y="647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52224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5632450" y="609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52224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5632450" y="571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52224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5632450" y="533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52224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5632450"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31750</xdr:rowOff>
    </xdr:from>
    <xdr:to>
      <xdr:col>54</xdr:col>
      <xdr:colOff>189865</xdr:colOff>
      <xdr:row>42</xdr:row>
      <xdr:rowOff>12700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8905240" y="56896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16527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8943975" y="721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12700</xdr:rowOff>
    </xdr:from>
    <xdr:to>
      <xdr:col>55</xdr:col>
      <xdr:colOff>88900</xdr:colOff>
      <xdr:row>42</xdr:row>
      <xdr:rowOff>12700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8845550" y="72136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149877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8943975" y="546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31750</xdr:rowOff>
    </xdr:from>
    <xdr:to>
      <xdr:col>55</xdr:col>
      <xdr:colOff>88900</xdr:colOff>
      <xdr:row>33</xdr:row>
      <xdr:rowOff>31750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8845550" y="56896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149877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8943975" y="6493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127000</xdr:rowOff>
    </xdr:from>
    <xdr:to>
      <xdr:col>55</xdr:col>
      <xdr:colOff>50800</xdr:colOff>
      <xdr:row>39</xdr:row>
      <xdr:rowOff>57150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883650" y="66421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815975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7413625" y="665480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6638925"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58928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7439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80486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72834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652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5781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152400</xdr:rowOff>
    </xdr:from>
    <xdr:to>
      <xdr:col>55</xdr:col>
      <xdr:colOff>50800</xdr:colOff>
      <xdr:row>41</xdr:row>
      <xdr:rowOff>82550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8883650" y="70104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130827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8943975"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152400</xdr:rowOff>
    </xdr:from>
    <xdr:to>
      <xdr:col>50</xdr:col>
      <xdr:colOff>165100</xdr:colOff>
      <xdr:row>41</xdr:row>
      <xdr:rowOff>82550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15975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31750</xdr:rowOff>
    </xdr:from>
    <xdr:to>
      <xdr:col>55</xdr:col>
      <xdr:colOff>0</xdr:colOff>
      <xdr:row>41</xdr:row>
      <xdr:rowOff>31750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8210550" y="7061200"/>
          <a:ext cx="6953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152400</xdr:rowOff>
    </xdr:from>
    <xdr:to>
      <xdr:col>46</xdr:col>
      <xdr:colOff>38100</xdr:colOff>
      <xdr:row>41</xdr:row>
      <xdr:rowOff>82550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413625" y="701040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31750</xdr:rowOff>
    </xdr:from>
    <xdr:to>
      <xdr:col>50</xdr:col>
      <xdr:colOff>114300</xdr:colOff>
      <xdr:row>41</xdr:row>
      <xdr:rowOff>31750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445375" y="706120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152400</xdr:rowOff>
    </xdr:from>
    <xdr:to>
      <xdr:col>41</xdr:col>
      <xdr:colOff>101600</xdr:colOff>
      <xdr:row>41</xdr:row>
      <xdr:rowOff>82550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638925"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31750</xdr:rowOff>
    </xdr:from>
    <xdr:to>
      <xdr:col>45</xdr:col>
      <xdr:colOff>177800</xdr:colOff>
      <xdr:row>41</xdr:row>
      <xdr:rowOff>31750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689725" y="706120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152400</xdr:rowOff>
    </xdr:from>
    <xdr:to>
      <xdr:col>36</xdr:col>
      <xdr:colOff>165100</xdr:colOff>
      <xdr:row>41</xdr:row>
      <xdr:rowOff>82550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5892800" y="701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31750</xdr:rowOff>
    </xdr:from>
    <xdr:to>
      <xdr:col>41</xdr:col>
      <xdr:colOff>50800</xdr:colOff>
      <xdr:row>41</xdr:row>
      <xdr:rowOff>31750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5943600" y="7061200"/>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7991552"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72581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6483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5737302"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73677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7991552"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73677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7258127"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73677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6483427"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73677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5737302" y="710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6477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7747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747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6192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6192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2590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2590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6477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63817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6477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662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647700" y="1104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66246"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647700" y="1066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208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647700" y="1028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208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647700" y="990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208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647700" y="952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208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6477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6591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6477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68580</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3949065" y="966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39878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3889375" y="1104900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15257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39878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68580</xdr:rowOff>
    </xdr:from>
    <xdr:to>
      <xdr:col>24</xdr:col>
      <xdr:colOff>152400</xdr:colOff>
      <xdr:row>56</xdr:row>
      <xdr:rowOff>68580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3889375" y="966978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24782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3987800" y="1031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46355</xdr:rowOff>
    </xdr:from>
    <xdr:to>
      <xdr:col>24</xdr:col>
      <xdr:colOff>114300</xdr:colOff>
      <xdr:row>60</xdr:row>
      <xdr:rowOff>147955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38989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21590</xdr:rowOff>
    </xdr:from>
    <xdr:to>
      <xdr:col>20</xdr:col>
      <xdr:colOff>38100</xdr:colOff>
      <xdr:row>60</xdr:row>
      <xdr:rowOff>123190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203575" y="1030859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170180</xdr:rowOff>
    </xdr:from>
    <xdr:to>
      <xdr:col>15</xdr:col>
      <xdr:colOff>101600</xdr:colOff>
      <xdr:row>60</xdr:row>
      <xdr:rowOff>100330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428875"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164465</xdr:rowOff>
    </xdr:from>
    <xdr:to>
      <xdr:col>10</xdr:col>
      <xdr:colOff>165100</xdr:colOff>
      <xdr:row>60</xdr:row>
      <xdr:rowOff>94615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68275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154940</xdr:rowOff>
    </xdr:from>
    <xdr:to>
      <xdr:col>6</xdr:col>
      <xdr:colOff>38100</xdr:colOff>
      <xdr:row>60</xdr:row>
      <xdr:rowOff>85090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936625" y="1027049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37877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0734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3177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571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806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90170</xdr:rowOff>
    </xdr:from>
    <xdr:to>
      <xdr:col>24</xdr:col>
      <xdr:colOff>114300</xdr:colOff>
      <xdr:row>60</xdr:row>
      <xdr:rowOff>20320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898900" y="1020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113047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3987800"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63500</xdr:rowOff>
    </xdr:from>
    <xdr:to>
      <xdr:col>20</xdr:col>
      <xdr:colOff>38100</xdr:colOff>
      <xdr:row>59</xdr:row>
      <xdr:rowOff>165100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203575" y="1017905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114300</xdr:rowOff>
    </xdr:from>
    <xdr:to>
      <xdr:col>24</xdr:col>
      <xdr:colOff>63500</xdr:colOff>
      <xdr:row>59</xdr:row>
      <xdr:rowOff>140970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235325" y="10229850"/>
          <a:ext cx="714375"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21590</xdr:rowOff>
    </xdr:from>
    <xdr:to>
      <xdr:col>15</xdr:col>
      <xdr:colOff>101600</xdr:colOff>
      <xdr:row>59</xdr:row>
      <xdr:rowOff>123190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428875" y="10137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72390</xdr:rowOff>
    </xdr:from>
    <xdr:to>
      <xdr:col>19</xdr:col>
      <xdr:colOff>177800</xdr:colOff>
      <xdr:row>59</xdr:row>
      <xdr:rowOff>114300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479675" y="10187940"/>
          <a:ext cx="7556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61595</xdr:rowOff>
    </xdr:from>
    <xdr:to>
      <xdr:col>10</xdr:col>
      <xdr:colOff>165100</xdr:colOff>
      <xdr:row>58</xdr:row>
      <xdr:rowOff>163195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682750" y="100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112395</xdr:rowOff>
    </xdr:from>
    <xdr:to>
      <xdr:col>15</xdr:col>
      <xdr:colOff>50800</xdr:colOff>
      <xdr:row>59</xdr:row>
      <xdr:rowOff>72390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733550" y="10056495"/>
          <a:ext cx="746125"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141605</xdr:rowOff>
    </xdr:from>
    <xdr:to>
      <xdr:col>6</xdr:col>
      <xdr:colOff>38100</xdr:colOff>
      <xdr:row>59</xdr:row>
      <xdr:rowOff>71755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936625" y="1008570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112395</xdr:rowOff>
    </xdr:from>
    <xdr:to>
      <xdr:col>10</xdr:col>
      <xdr:colOff>114300</xdr:colOff>
      <xdr:row>59</xdr:row>
      <xdr:rowOff>20955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flipV="1">
          <a:off x="968375" y="10056495"/>
          <a:ext cx="765175"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114317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06769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91457</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305694" y="1037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85742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559569" y="10372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76217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8134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10177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067694" y="995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139717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305694" y="991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8272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559569" y="978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88282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813444" y="986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5632450"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57308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57308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66040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66040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75755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75755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5632450"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559435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5632450" y="1143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5632450" y="11049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52224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5632450" y="10668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52224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5632450" y="10287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52224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5632450" y="9906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52224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5632450" y="9525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52224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5632450" y="914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52224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5632450"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64</xdr:row>
      <xdr:rowOff>17145</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8905240" y="9742170"/>
          <a:ext cx="0" cy="1247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20972</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8943975" y="10993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17145</xdr:rowOff>
    </xdr:from>
    <xdr:to>
      <xdr:col>55</xdr:col>
      <xdr:colOff>88900</xdr:colOff>
      <xdr:row>64</xdr:row>
      <xdr:rowOff>17145</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8845550" y="1098994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8943975"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8845550" y="9742170"/>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105427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8943975" y="10563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8883650" y="1071245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90170</xdr:rowOff>
    </xdr:from>
    <xdr:to>
      <xdr:col>50</xdr:col>
      <xdr:colOff>165100</xdr:colOff>
      <xdr:row>63</xdr:row>
      <xdr:rowOff>20320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815975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86360</xdr:rowOff>
    </xdr:from>
    <xdr:to>
      <xdr:col>46</xdr:col>
      <xdr:colOff>38100</xdr:colOff>
      <xdr:row>63</xdr:row>
      <xdr:rowOff>16510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7413625" y="1071626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23495</xdr:rowOff>
    </xdr:from>
    <xdr:to>
      <xdr:col>41</xdr:col>
      <xdr:colOff>101600</xdr:colOff>
      <xdr:row>62</xdr:row>
      <xdr:rowOff>125095</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6638925"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12065</xdr:rowOff>
    </xdr:from>
    <xdr:to>
      <xdr:col>36</xdr:col>
      <xdr:colOff>165100</xdr:colOff>
      <xdr:row>62</xdr:row>
      <xdr:rowOff>113665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5892800" y="1064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87439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80486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72834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652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5781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164465</xdr:rowOff>
    </xdr:from>
    <xdr:to>
      <xdr:col>55</xdr:col>
      <xdr:colOff>50800</xdr:colOff>
      <xdr:row>63</xdr:row>
      <xdr:rowOff>94615</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883650" y="1079436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142892</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8943975" y="10772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166370</xdr:rowOff>
    </xdr:from>
    <xdr:to>
      <xdr:col>50</xdr:col>
      <xdr:colOff>165100</xdr:colOff>
      <xdr:row>63</xdr:row>
      <xdr:rowOff>96520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815975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43815</xdr:rowOff>
    </xdr:from>
    <xdr:to>
      <xdr:col>55</xdr:col>
      <xdr:colOff>0</xdr:colOff>
      <xdr:row>63</xdr:row>
      <xdr:rowOff>45720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8210550" y="10845165"/>
          <a:ext cx="6953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166370</xdr:rowOff>
    </xdr:from>
    <xdr:to>
      <xdr:col>46</xdr:col>
      <xdr:colOff>38100</xdr:colOff>
      <xdr:row>63</xdr:row>
      <xdr:rowOff>96520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7413625" y="1079627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45720</xdr:rowOff>
    </xdr:from>
    <xdr:to>
      <xdr:col>50</xdr:col>
      <xdr:colOff>114300</xdr:colOff>
      <xdr:row>63</xdr:row>
      <xdr:rowOff>45720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7445375" y="1084707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166370</xdr:rowOff>
    </xdr:from>
    <xdr:to>
      <xdr:col>41</xdr:col>
      <xdr:colOff>101600</xdr:colOff>
      <xdr:row>63</xdr:row>
      <xdr:rowOff>96520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6638925"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45720</xdr:rowOff>
    </xdr:from>
    <xdr:to>
      <xdr:col>45</xdr:col>
      <xdr:colOff>177800</xdr:colOff>
      <xdr:row>63</xdr:row>
      <xdr:rowOff>45720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6689725" y="1084707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168275</xdr:rowOff>
    </xdr:from>
    <xdr:to>
      <xdr:col>36</xdr:col>
      <xdr:colOff>165100</xdr:colOff>
      <xdr:row>63</xdr:row>
      <xdr:rowOff>98425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58928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45720</xdr:rowOff>
    </xdr:from>
    <xdr:to>
      <xdr:col>41</xdr:col>
      <xdr:colOff>50800</xdr:colOff>
      <xdr:row>63</xdr:row>
      <xdr:rowOff>47625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5943600" y="10847070"/>
          <a:ext cx="7461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36847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7991552" y="1049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33037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7258127" y="1049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141622</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6483427" y="1042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130192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5737302" y="1041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87647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7991552"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87647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72581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87647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6483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89552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5737302" y="10890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6477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747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7747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6192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6192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2590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2590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647700" y="12954000"/>
          <a:ext cx="40386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5632450"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00000000-0008-0000-0F00-000011010000}"/>
            </a:ext>
          </a:extLst>
        </xdr:cNvPr>
        <xdr:cNvSpPr/>
      </xdr:nvSpPr>
      <xdr:spPr>
        <a:xfrm>
          <a:off x="57308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00000000-0008-0000-0F00-000012010000}"/>
            </a:ext>
          </a:extLst>
        </xdr:cNvPr>
        <xdr:cNvSpPr/>
      </xdr:nvSpPr>
      <xdr:spPr>
        <a:xfrm>
          <a:off x="57308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00000000-0008-0000-0F00-000013010000}"/>
            </a:ext>
          </a:extLst>
        </xdr:cNvPr>
        <xdr:cNvSpPr/>
      </xdr:nvSpPr>
      <xdr:spPr>
        <a:xfrm>
          <a:off x="66040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00000000-0008-0000-0F00-000014010000}"/>
            </a:ext>
          </a:extLst>
        </xdr:cNvPr>
        <xdr:cNvSpPr/>
      </xdr:nvSpPr>
      <xdr:spPr>
        <a:xfrm>
          <a:off x="66040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00000000-0008-0000-0F00-000015010000}"/>
            </a:ext>
          </a:extLst>
        </xdr:cNvPr>
        <xdr:cNvSpPr/>
      </xdr:nvSpPr>
      <xdr:spPr>
        <a:xfrm>
          <a:off x="75755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00000000-0008-0000-0F00-000016010000}"/>
            </a:ext>
          </a:extLst>
        </xdr:cNvPr>
        <xdr:cNvSpPr/>
      </xdr:nvSpPr>
      <xdr:spPr>
        <a:xfrm>
          <a:off x="75755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00000000-0008-0000-0F00-000017010000}"/>
            </a:ext>
          </a:extLst>
        </xdr:cNvPr>
        <xdr:cNvSpPr/>
      </xdr:nvSpPr>
      <xdr:spPr>
        <a:xfrm>
          <a:off x="5632450" y="12954000"/>
          <a:ext cx="4010025"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00000000-0008-0000-0F00-000018010000}"/>
            </a:ext>
          </a:extLst>
        </xdr:cNvPr>
        <xdr:cNvSpPr/>
      </xdr:nvSpPr>
      <xdr:spPr>
        <a:xfrm>
          <a:off x="6477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00000000-0008-0000-0F00-000019010000}"/>
            </a:ext>
          </a:extLst>
        </xdr:cNvPr>
        <xdr:cNvSpPr/>
      </xdr:nvSpPr>
      <xdr:spPr>
        <a:xfrm>
          <a:off x="7747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00000000-0008-0000-0F00-00001A010000}"/>
            </a:ext>
          </a:extLst>
        </xdr:cNvPr>
        <xdr:cNvSpPr/>
      </xdr:nvSpPr>
      <xdr:spPr>
        <a:xfrm>
          <a:off x="7747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00000000-0008-0000-0F00-00001B010000}"/>
            </a:ext>
          </a:extLst>
        </xdr:cNvPr>
        <xdr:cNvSpPr/>
      </xdr:nvSpPr>
      <xdr:spPr>
        <a:xfrm>
          <a:off x="16192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00000000-0008-0000-0F00-00001C010000}"/>
            </a:ext>
          </a:extLst>
        </xdr:cNvPr>
        <xdr:cNvSpPr/>
      </xdr:nvSpPr>
      <xdr:spPr>
        <a:xfrm>
          <a:off x="16192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00000000-0008-0000-0F00-00001D010000}"/>
            </a:ext>
          </a:extLst>
        </xdr:cNvPr>
        <xdr:cNvSpPr/>
      </xdr:nvSpPr>
      <xdr:spPr>
        <a:xfrm>
          <a:off x="2590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00000000-0008-0000-0F00-00001E010000}"/>
            </a:ext>
          </a:extLst>
        </xdr:cNvPr>
        <xdr:cNvSpPr/>
      </xdr:nvSpPr>
      <xdr:spPr>
        <a:xfrm>
          <a:off x="2590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00000000-0008-0000-0F00-00001F010000}"/>
            </a:ext>
          </a:extLst>
        </xdr:cNvPr>
        <xdr:cNvSpPr/>
      </xdr:nvSpPr>
      <xdr:spPr>
        <a:xfrm>
          <a:off x="6477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00000000-0008-0000-0F00-000020010000}"/>
            </a:ext>
          </a:extLst>
        </xdr:cNvPr>
        <xdr:cNvSpPr txBox="1"/>
      </xdr:nvSpPr>
      <xdr:spPr>
        <a:xfrm>
          <a:off x="63817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6477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00000000-0008-0000-0F00-000022010000}"/>
            </a:ext>
          </a:extLst>
        </xdr:cNvPr>
        <xdr:cNvSpPr txBox="1"/>
      </xdr:nvSpPr>
      <xdr:spPr>
        <a:xfrm>
          <a:off x="2662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647700" y="18723429"/>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00000000-0008-0000-0F00-000024010000}"/>
            </a:ext>
          </a:extLst>
        </xdr:cNvPr>
        <xdr:cNvSpPr txBox="1"/>
      </xdr:nvSpPr>
      <xdr:spPr>
        <a:xfrm>
          <a:off x="266246"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00000000-0008-0000-0F00-000025010000}"/>
            </a:ext>
          </a:extLst>
        </xdr:cNvPr>
        <xdr:cNvCxnSpPr/>
      </xdr:nvCxnSpPr>
      <xdr:spPr>
        <a:xfrm>
          <a:off x="647700" y="1839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00000000-0008-0000-0F00-000026010000}"/>
            </a:ext>
          </a:extLst>
        </xdr:cNvPr>
        <xdr:cNvSpPr txBox="1"/>
      </xdr:nvSpPr>
      <xdr:spPr>
        <a:xfrm>
          <a:off x="3208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00000000-0008-0000-0F00-000027010000}"/>
            </a:ext>
          </a:extLst>
        </xdr:cNvPr>
        <xdr:cNvCxnSpPr/>
      </xdr:nvCxnSpPr>
      <xdr:spPr>
        <a:xfrm>
          <a:off x="647700" y="18070286"/>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3208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0000000-0008-0000-0F00-000029010000}"/>
            </a:ext>
          </a:extLst>
        </xdr:cNvPr>
        <xdr:cNvCxnSpPr/>
      </xdr:nvCxnSpPr>
      <xdr:spPr>
        <a:xfrm>
          <a:off x="647700" y="1774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3208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00000000-0008-0000-0F00-00002B010000}"/>
            </a:ext>
          </a:extLst>
        </xdr:cNvPr>
        <xdr:cNvCxnSpPr/>
      </xdr:nvCxnSpPr>
      <xdr:spPr>
        <a:xfrm>
          <a:off x="647700" y="1741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208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00000000-0008-0000-0F00-00002D010000}"/>
            </a:ext>
          </a:extLst>
        </xdr:cNvPr>
        <xdr:cNvCxnSpPr/>
      </xdr:nvCxnSpPr>
      <xdr:spPr>
        <a:xfrm>
          <a:off x="647700" y="17090571"/>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36591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00000000-0008-0000-0F00-00002F010000}"/>
            </a:ext>
          </a:extLst>
        </xdr:cNvPr>
        <xdr:cNvCxnSpPr/>
      </xdr:nvCxnSpPr>
      <xdr:spPr>
        <a:xfrm>
          <a:off x="6477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00000000-0008-0000-0F00-000030010000}"/>
            </a:ext>
          </a:extLst>
        </xdr:cNvPr>
        <xdr:cNvSpPr/>
      </xdr:nvSpPr>
      <xdr:spPr>
        <a:xfrm>
          <a:off x="6477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2721</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00000000-0008-0000-0F00-000031010000}"/>
            </a:ext>
          </a:extLst>
        </xdr:cNvPr>
        <xdr:cNvCxnSpPr/>
      </xdr:nvCxnSpPr>
      <xdr:spPr>
        <a:xfrm flipV="1">
          <a:off x="3949065"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00000000-0008-0000-0F00-000032010000}"/>
            </a:ext>
          </a:extLst>
        </xdr:cNvPr>
        <xdr:cNvSpPr txBox="1"/>
      </xdr:nvSpPr>
      <xdr:spPr>
        <a:xfrm>
          <a:off x="39878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889375" y="1872342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120848</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00000000-0008-0000-0F00-000034010000}"/>
            </a:ext>
          </a:extLst>
        </xdr:cNvPr>
        <xdr:cNvSpPr txBox="1"/>
      </xdr:nvSpPr>
      <xdr:spPr>
        <a:xfrm>
          <a:off x="3987800" y="1692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2721</xdr:rowOff>
    </xdr:from>
    <xdr:to>
      <xdr:col>24</xdr:col>
      <xdr:colOff>152400</xdr:colOff>
      <xdr:row>100</xdr:row>
      <xdr:rowOff>2721</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3889375" y="1714772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62972</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00000000-0008-0000-0F00-000036010000}"/>
            </a:ext>
          </a:extLst>
        </xdr:cNvPr>
        <xdr:cNvSpPr txBox="1"/>
      </xdr:nvSpPr>
      <xdr:spPr>
        <a:xfrm>
          <a:off x="3987800" y="17893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40095</xdr:rowOff>
    </xdr:from>
    <xdr:to>
      <xdr:col>24</xdr:col>
      <xdr:colOff>114300</xdr:colOff>
      <xdr:row>105</xdr:row>
      <xdr:rowOff>141695</xdr:rowOff>
    </xdr:to>
    <xdr:sp macro="" textlink="">
      <xdr:nvSpPr>
        <xdr:cNvPr id="311" name="フローチャート: 判断 310">
          <a:extLst>
            <a:ext uri="{FF2B5EF4-FFF2-40B4-BE49-F238E27FC236}">
              <a16:creationId xmlns:a16="http://schemas.microsoft.com/office/drawing/2014/main" id="{00000000-0008-0000-0F00-000037010000}"/>
            </a:ext>
          </a:extLst>
        </xdr:cNvPr>
        <xdr:cNvSpPr/>
      </xdr:nvSpPr>
      <xdr:spPr>
        <a:xfrm>
          <a:off x="3898900" y="18042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15602</xdr:rowOff>
    </xdr:from>
    <xdr:to>
      <xdr:col>20</xdr:col>
      <xdr:colOff>38100</xdr:colOff>
      <xdr:row>105</xdr:row>
      <xdr:rowOff>117202</xdr:rowOff>
    </xdr:to>
    <xdr:sp macro="" textlink="">
      <xdr:nvSpPr>
        <xdr:cNvPr id="312" name="フローチャート: 判断 311">
          <a:extLst>
            <a:ext uri="{FF2B5EF4-FFF2-40B4-BE49-F238E27FC236}">
              <a16:creationId xmlns:a16="http://schemas.microsoft.com/office/drawing/2014/main" id="{00000000-0008-0000-0F00-000038010000}"/>
            </a:ext>
          </a:extLst>
        </xdr:cNvPr>
        <xdr:cNvSpPr/>
      </xdr:nvSpPr>
      <xdr:spPr>
        <a:xfrm>
          <a:off x="3203575" y="18017852"/>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169092</xdr:rowOff>
    </xdr:from>
    <xdr:to>
      <xdr:col>15</xdr:col>
      <xdr:colOff>101600</xdr:colOff>
      <xdr:row>105</xdr:row>
      <xdr:rowOff>99242</xdr:rowOff>
    </xdr:to>
    <xdr:sp macro="" textlink="">
      <xdr:nvSpPr>
        <xdr:cNvPr id="313" name="フローチャート: 判断 312">
          <a:extLst>
            <a:ext uri="{FF2B5EF4-FFF2-40B4-BE49-F238E27FC236}">
              <a16:creationId xmlns:a16="http://schemas.microsoft.com/office/drawing/2014/main" id="{00000000-0008-0000-0F00-000039010000}"/>
            </a:ext>
          </a:extLst>
        </xdr:cNvPr>
        <xdr:cNvSpPr/>
      </xdr:nvSpPr>
      <xdr:spPr>
        <a:xfrm>
          <a:off x="2428875" y="1799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64588</xdr:rowOff>
    </xdr:from>
    <xdr:to>
      <xdr:col>10</xdr:col>
      <xdr:colOff>165100</xdr:colOff>
      <xdr:row>104</xdr:row>
      <xdr:rowOff>166188</xdr:rowOff>
    </xdr:to>
    <xdr:sp macro="" textlink="">
      <xdr:nvSpPr>
        <xdr:cNvPr id="314" name="フローチャート: 判断 313">
          <a:extLst>
            <a:ext uri="{FF2B5EF4-FFF2-40B4-BE49-F238E27FC236}">
              <a16:creationId xmlns:a16="http://schemas.microsoft.com/office/drawing/2014/main" id="{00000000-0008-0000-0F00-00003A010000}"/>
            </a:ext>
          </a:extLst>
        </xdr:cNvPr>
        <xdr:cNvSpPr/>
      </xdr:nvSpPr>
      <xdr:spPr>
        <a:xfrm>
          <a:off x="1682750" y="1789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48261</xdr:rowOff>
    </xdr:from>
    <xdr:to>
      <xdr:col>6</xdr:col>
      <xdr:colOff>38100</xdr:colOff>
      <xdr:row>104</xdr:row>
      <xdr:rowOff>149861</xdr:rowOff>
    </xdr:to>
    <xdr:sp macro="" textlink="">
      <xdr:nvSpPr>
        <xdr:cNvPr id="315" name="フローチャート: 判断 314">
          <a:extLst>
            <a:ext uri="{FF2B5EF4-FFF2-40B4-BE49-F238E27FC236}">
              <a16:creationId xmlns:a16="http://schemas.microsoft.com/office/drawing/2014/main" id="{00000000-0008-0000-0F00-00003B010000}"/>
            </a:ext>
          </a:extLst>
        </xdr:cNvPr>
        <xdr:cNvSpPr/>
      </xdr:nvSpPr>
      <xdr:spPr>
        <a:xfrm>
          <a:off x="936625" y="1787906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00000000-0008-0000-0F00-00003C010000}"/>
            </a:ext>
          </a:extLst>
        </xdr:cNvPr>
        <xdr:cNvSpPr txBox="1"/>
      </xdr:nvSpPr>
      <xdr:spPr>
        <a:xfrm>
          <a:off x="37877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F00-00003D010000}"/>
            </a:ext>
          </a:extLst>
        </xdr:cNvPr>
        <xdr:cNvSpPr txBox="1"/>
      </xdr:nvSpPr>
      <xdr:spPr>
        <a:xfrm>
          <a:off x="30734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F00-00003E010000}"/>
            </a:ext>
          </a:extLst>
        </xdr:cNvPr>
        <xdr:cNvSpPr txBox="1"/>
      </xdr:nvSpPr>
      <xdr:spPr>
        <a:xfrm>
          <a:off x="23177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F00-00003F010000}"/>
            </a:ext>
          </a:extLst>
        </xdr:cNvPr>
        <xdr:cNvSpPr txBox="1"/>
      </xdr:nvSpPr>
      <xdr:spPr>
        <a:xfrm>
          <a:off x="15716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F00-000040010000}"/>
            </a:ext>
          </a:extLst>
        </xdr:cNvPr>
        <xdr:cNvSpPr txBox="1"/>
      </xdr:nvSpPr>
      <xdr:spPr>
        <a:xfrm>
          <a:off x="8064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136434</xdr:rowOff>
    </xdr:from>
    <xdr:to>
      <xdr:col>24</xdr:col>
      <xdr:colOff>114300</xdr:colOff>
      <xdr:row>106</xdr:row>
      <xdr:rowOff>66584</xdr:rowOff>
    </xdr:to>
    <xdr:sp macro="" textlink="">
      <xdr:nvSpPr>
        <xdr:cNvPr id="321" name="楕円 320">
          <a:extLst>
            <a:ext uri="{FF2B5EF4-FFF2-40B4-BE49-F238E27FC236}">
              <a16:creationId xmlns:a16="http://schemas.microsoft.com/office/drawing/2014/main" id="{00000000-0008-0000-0F00-000041010000}"/>
            </a:ext>
          </a:extLst>
        </xdr:cNvPr>
        <xdr:cNvSpPr/>
      </xdr:nvSpPr>
      <xdr:spPr>
        <a:xfrm>
          <a:off x="3898900" y="1813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114861</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00000000-0008-0000-0F00-000042010000}"/>
            </a:ext>
          </a:extLst>
        </xdr:cNvPr>
        <xdr:cNvSpPr txBox="1"/>
      </xdr:nvSpPr>
      <xdr:spPr>
        <a:xfrm>
          <a:off x="3987800" y="1811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102144</xdr:rowOff>
    </xdr:from>
    <xdr:to>
      <xdr:col>20</xdr:col>
      <xdr:colOff>38100</xdr:colOff>
      <xdr:row>106</xdr:row>
      <xdr:rowOff>32294</xdr:rowOff>
    </xdr:to>
    <xdr:sp macro="" textlink="">
      <xdr:nvSpPr>
        <xdr:cNvPr id="323" name="楕円 322">
          <a:extLst>
            <a:ext uri="{FF2B5EF4-FFF2-40B4-BE49-F238E27FC236}">
              <a16:creationId xmlns:a16="http://schemas.microsoft.com/office/drawing/2014/main" id="{00000000-0008-0000-0F00-000043010000}"/>
            </a:ext>
          </a:extLst>
        </xdr:cNvPr>
        <xdr:cNvSpPr/>
      </xdr:nvSpPr>
      <xdr:spPr>
        <a:xfrm>
          <a:off x="3203575" y="1810439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152944</xdr:rowOff>
    </xdr:from>
    <xdr:to>
      <xdr:col>24</xdr:col>
      <xdr:colOff>63500</xdr:colOff>
      <xdr:row>106</xdr:row>
      <xdr:rowOff>15784</xdr:rowOff>
    </xdr:to>
    <xdr:cxnSp macro="">
      <xdr:nvCxnSpPr>
        <xdr:cNvPr id="324" name="直線コネクタ 323">
          <a:extLst>
            <a:ext uri="{FF2B5EF4-FFF2-40B4-BE49-F238E27FC236}">
              <a16:creationId xmlns:a16="http://schemas.microsoft.com/office/drawing/2014/main" id="{00000000-0008-0000-0F00-000044010000}"/>
            </a:ext>
          </a:extLst>
        </xdr:cNvPr>
        <xdr:cNvCxnSpPr/>
      </xdr:nvCxnSpPr>
      <xdr:spPr>
        <a:xfrm>
          <a:off x="3235325" y="18155194"/>
          <a:ext cx="71437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85816</xdr:rowOff>
    </xdr:from>
    <xdr:to>
      <xdr:col>15</xdr:col>
      <xdr:colOff>101600</xdr:colOff>
      <xdr:row>106</xdr:row>
      <xdr:rowOff>15966</xdr:rowOff>
    </xdr:to>
    <xdr:sp macro="" textlink="">
      <xdr:nvSpPr>
        <xdr:cNvPr id="325" name="楕円 324">
          <a:extLst>
            <a:ext uri="{FF2B5EF4-FFF2-40B4-BE49-F238E27FC236}">
              <a16:creationId xmlns:a16="http://schemas.microsoft.com/office/drawing/2014/main" id="{00000000-0008-0000-0F00-000045010000}"/>
            </a:ext>
          </a:extLst>
        </xdr:cNvPr>
        <xdr:cNvSpPr/>
      </xdr:nvSpPr>
      <xdr:spPr>
        <a:xfrm>
          <a:off x="2428875" y="1808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136616</xdr:rowOff>
    </xdr:from>
    <xdr:to>
      <xdr:col>19</xdr:col>
      <xdr:colOff>177800</xdr:colOff>
      <xdr:row>105</xdr:row>
      <xdr:rowOff>152944</xdr:rowOff>
    </xdr:to>
    <xdr:cxnSp macro="">
      <xdr:nvCxnSpPr>
        <xdr:cNvPr id="326" name="直線コネクタ 325">
          <a:extLst>
            <a:ext uri="{FF2B5EF4-FFF2-40B4-BE49-F238E27FC236}">
              <a16:creationId xmlns:a16="http://schemas.microsoft.com/office/drawing/2014/main" id="{00000000-0008-0000-0F00-000046010000}"/>
            </a:ext>
          </a:extLst>
        </xdr:cNvPr>
        <xdr:cNvCxnSpPr/>
      </xdr:nvCxnSpPr>
      <xdr:spPr>
        <a:xfrm>
          <a:off x="2479675" y="18138866"/>
          <a:ext cx="75565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53158</xdr:rowOff>
    </xdr:from>
    <xdr:to>
      <xdr:col>10</xdr:col>
      <xdr:colOff>165100</xdr:colOff>
      <xdr:row>105</xdr:row>
      <xdr:rowOff>154758</xdr:rowOff>
    </xdr:to>
    <xdr:sp macro="" textlink="">
      <xdr:nvSpPr>
        <xdr:cNvPr id="327" name="楕円 326">
          <a:extLst>
            <a:ext uri="{FF2B5EF4-FFF2-40B4-BE49-F238E27FC236}">
              <a16:creationId xmlns:a16="http://schemas.microsoft.com/office/drawing/2014/main" id="{00000000-0008-0000-0F00-000047010000}"/>
            </a:ext>
          </a:extLst>
        </xdr:cNvPr>
        <xdr:cNvSpPr/>
      </xdr:nvSpPr>
      <xdr:spPr>
        <a:xfrm>
          <a:off x="1682750" y="1805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103958</xdr:rowOff>
    </xdr:from>
    <xdr:to>
      <xdr:col>15</xdr:col>
      <xdr:colOff>50800</xdr:colOff>
      <xdr:row>105</xdr:row>
      <xdr:rowOff>136616</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1733550" y="18106208"/>
          <a:ext cx="74612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20501</xdr:rowOff>
    </xdr:from>
    <xdr:to>
      <xdr:col>6</xdr:col>
      <xdr:colOff>38100</xdr:colOff>
      <xdr:row>105</xdr:row>
      <xdr:rowOff>122101</xdr:rowOff>
    </xdr:to>
    <xdr:sp macro="" textlink="">
      <xdr:nvSpPr>
        <xdr:cNvPr id="329" name="楕円 328">
          <a:extLst>
            <a:ext uri="{FF2B5EF4-FFF2-40B4-BE49-F238E27FC236}">
              <a16:creationId xmlns:a16="http://schemas.microsoft.com/office/drawing/2014/main" id="{00000000-0008-0000-0F00-000049010000}"/>
            </a:ext>
          </a:extLst>
        </xdr:cNvPr>
        <xdr:cNvSpPr/>
      </xdr:nvSpPr>
      <xdr:spPr>
        <a:xfrm>
          <a:off x="936625" y="18022751"/>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71301</xdr:rowOff>
    </xdr:from>
    <xdr:to>
      <xdr:col>10</xdr:col>
      <xdr:colOff>114300</xdr:colOff>
      <xdr:row>105</xdr:row>
      <xdr:rowOff>103958</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968375" y="18073551"/>
          <a:ext cx="7651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133729</xdr:rowOff>
    </xdr:from>
    <xdr:ext cx="405111" cy="259045"/>
    <xdr:sp macro="" textlink="">
      <xdr:nvSpPr>
        <xdr:cNvPr id="331" name="n_1aveValue【市民会館】&#10;有形固定資産減価償却率">
          <a:extLst>
            <a:ext uri="{FF2B5EF4-FFF2-40B4-BE49-F238E27FC236}">
              <a16:creationId xmlns:a16="http://schemas.microsoft.com/office/drawing/2014/main" id="{00000000-0008-0000-0F00-00004B010000}"/>
            </a:ext>
          </a:extLst>
        </xdr:cNvPr>
        <xdr:cNvSpPr txBox="1"/>
      </xdr:nvSpPr>
      <xdr:spPr>
        <a:xfrm>
          <a:off x="3067694" y="1779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115769</xdr:rowOff>
    </xdr:from>
    <xdr:ext cx="405111" cy="259045"/>
    <xdr:sp macro="" textlink="">
      <xdr:nvSpPr>
        <xdr:cNvPr id="332" name="n_2aveValue【市民会館】&#10;有形固定資産減価償却率">
          <a:extLst>
            <a:ext uri="{FF2B5EF4-FFF2-40B4-BE49-F238E27FC236}">
              <a16:creationId xmlns:a16="http://schemas.microsoft.com/office/drawing/2014/main" id="{00000000-0008-0000-0F00-00004C010000}"/>
            </a:ext>
          </a:extLst>
        </xdr:cNvPr>
        <xdr:cNvSpPr txBox="1"/>
      </xdr:nvSpPr>
      <xdr:spPr>
        <a:xfrm>
          <a:off x="2305694" y="1777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11265</xdr:rowOff>
    </xdr:from>
    <xdr:ext cx="405111" cy="259045"/>
    <xdr:sp macro="" textlink="">
      <xdr:nvSpPr>
        <xdr:cNvPr id="333" name="n_3aveValue【市民会館】&#10;有形固定資産減価償却率">
          <a:extLst>
            <a:ext uri="{FF2B5EF4-FFF2-40B4-BE49-F238E27FC236}">
              <a16:creationId xmlns:a16="http://schemas.microsoft.com/office/drawing/2014/main" id="{00000000-0008-0000-0F00-00004D010000}"/>
            </a:ext>
          </a:extLst>
        </xdr:cNvPr>
        <xdr:cNvSpPr txBox="1"/>
      </xdr:nvSpPr>
      <xdr:spPr>
        <a:xfrm>
          <a:off x="1559569" y="1767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166388</xdr:rowOff>
    </xdr:from>
    <xdr:ext cx="405111" cy="259045"/>
    <xdr:sp macro="" textlink="">
      <xdr:nvSpPr>
        <xdr:cNvPr id="334" name="n_4aveValue【市民会館】&#10;有形固定資産減価償却率">
          <a:extLst>
            <a:ext uri="{FF2B5EF4-FFF2-40B4-BE49-F238E27FC236}">
              <a16:creationId xmlns:a16="http://schemas.microsoft.com/office/drawing/2014/main" id="{00000000-0008-0000-0F00-00004E010000}"/>
            </a:ext>
          </a:extLst>
        </xdr:cNvPr>
        <xdr:cNvSpPr txBox="1"/>
      </xdr:nvSpPr>
      <xdr:spPr>
        <a:xfrm>
          <a:off x="8134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23421</xdr:rowOff>
    </xdr:from>
    <xdr:ext cx="405111" cy="259045"/>
    <xdr:sp macro="" textlink="">
      <xdr:nvSpPr>
        <xdr:cNvPr id="335" name="n_1mainValue【市民会館】&#10;有形固定資産減価償却率">
          <a:extLst>
            <a:ext uri="{FF2B5EF4-FFF2-40B4-BE49-F238E27FC236}">
              <a16:creationId xmlns:a16="http://schemas.microsoft.com/office/drawing/2014/main" id="{00000000-0008-0000-0F00-00004F010000}"/>
            </a:ext>
          </a:extLst>
        </xdr:cNvPr>
        <xdr:cNvSpPr txBox="1"/>
      </xdr:nvSpPr>
      <xdr:spPr>
        <a:xfrm>
          <a:off x="3067694" y="18197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336" name="n_2mainValue【市民会館】&#10;有形固定資産減価償却率">
          <a:extLst>
            <a:ext uri="{FF2B5EF4-FFF2-40B4-BE49-F238E27FC236}">
              <a16:creationId xmlns:a16="http://schemas.microsoft.com/office/drawing/2014/main" id="{00000000-0008-0000-0F00-000050010000}"/>
            </a:ext>
          </a:extLst>
        </xdr:cNvPr>
        <xdr:cNvSpPr txBox="1"/>
      </xdr:nvSpPr>
      <xdr:spPr>
        <a:xfrm>
          <a:off x="230569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145885</xdr:rowOff>
    </xdr:from>
    <xdr:ext cx="405111" cy="259045"/>
    <xdr:sp macro="" textlink="">
      <xdr:nvSpPr>
        <xdr:cNvPr id="337" name="n_3mainValue【市民会館】&#10;有形固定資産減価償却率">
          <a:extLst>
            <a:ext uri="{FF2B5EF4-FFF2-40B4-BE49-F238E27FC236}">
              <a16:creationId xmlns:a16="http://schemas.microsoft.com/office/drawing/2014/main" id="{00000000-0008-0000-0F00-000051010000}"/>
            </a:ext>
          </a:extLst>
        </xdr:cNvPr>
        <xdr:cNvSpPr txBox="1"/>
      </xdr:nvSpPr>
      <xdr:spPr>
        <a:xfrm>
          <a:off x="1559569" y="18148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113228</xdr:rowOff>
    </xdr:from>
    <xdr:ext cx="405111" cy="259045"/>
    <xdr:sp macro="" textlink="">
      <xdr:nvSpPr>
        <xdr:cNvPr id="338" name="n_4mainValue【市民会館】&#10;有形固定資産減価償却率">
          <a:extLst>
            <a:ext uri="{FF2B5EF4-FFF2-40B4-BE49-F238E27FC236}">
              <a16:creationId xmlns:a16="http://schemas.microsoft.com/office/drawing/2014/main" id="{00000000-0008-0000-0F00-000052010000}"/>
            </a:ext>
          </a:extLst>
        </xdr:cNvPr>
        <xdr:cNvSpPr txBox="1"/>
      </xdr:nvSpPr>
      <xdr:spPr>
        <a:xfrm>
          <a:off x="813444"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00000000-0008-0000-0F00-000053010000}"/>
            </a:ext>
          </a:extLst>
        </xdr:cNvPr>
        <xdr:cNvSpPr/>
      </xdr:nvSpPr>
      <xdr:spPr>
        <a:xfrm>
          <a:off x="5632450"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00000000-0008-0000-0F00-000054010000}"/>
            </a:ext>
          </a:extLst>
        </xdr:cNvPr>
        <xdr:cNvSpPr/>
      </xdr:nvSpPr>
      <xdr:spPr>
        <a:xfrm>
          <a:off x="57308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00000000-0008-0000-0F00-000055010000}"/>
            </a:ext>
          </a:extLst>
        </xdr:cNvPr>
        <xdr:cNvSpPr/>
      </xdr:nvSpPr>
      <xdr:spPr>
        <a:xfrm>
          <a:off x="57308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00000000-0008-0000-0F00-000056010000}"/>
            </a:ext>
          </a:extLst>
        </xdr:cNvPr>
        <xdr:cNvSpPr/>
      </xdr:nvSpPr>
      <xdr:spPr>
        <a:xfrm>
          <a:off x="66040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00000000-0008-0000-0F00-000057010000}"/>
            </a:ext>
          </a:extLst>
        </xdr:cNvPr>
        <xdr:cNvSpPr/>
      </xdr:nvSpPr>
      <xdr:spPr>
        <a:xfrm>
          <a:off x="66040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00000000-0008-0000-0F00-000058010000}"/>
            </a:ext>
          </a:extLst>
        </xdr:cNvPr>
        <xdr:cNvSpPr/>
      </xdr:nvSpPr>
      <xdr:spPr>
        <a:xfrm>
          <a:off x="75755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00000000-0008-0000-0F00-000059010000}"/>
            </a:ext>
          </a:extLst>
        </xdr:cNvPr>
        <xdr:cNvSpPr/>
      </xdr:nvSpPr>
      <xdr:spPr>
        <a:xfrm>
          <a:off x="75755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00000000-0008-0000-0F00-00005A010000}"/>
            </a:ext>
          </a:extLst>
        </xdr:cNvPr>
        <xdr:cNvSpPr/>
      </xdr:nvSpPr>
      <xdr:spPr>
        <a:xfrm>
          <a:off x="5632450"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00000000-0008-0000-0F00-00005B010000}"/>
            </a:ext>
          </a:extLst>
        </xdr:cNvPr>
        <xdr:cNvSpPr txBox="1"/>
      </xdr:nvSpPr>
      <xdr:spPr>
        <a:xfrm>
          <a:off x="559435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5632450" y="19050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5632450" y="185928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0" name="テキスト ボックス 349">
          <a:extLst>
            <a:ext uri="{FF2B5EF4-FFF2-40B4-BE49-F238E27FC236}">
              <a16:creationId xmlns:a16="http://schemas.microsoft.com/office/drawing/2014/main" id="{00000000-0008-0000-0F00-00005E010000}"/>
            </a:ext>
          </a:extLst>
        </xdr:cNvPr>
        <xdr:cNvSpPr txBox="1"/>
      </xdr:nvSpPr>
      <xdr:spPr>
        <a:xfrm>
          <a:off x="52224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1" name="直線コネクタ 350">
          <a:extLst>
            <a:ext uri="{FF2B5EF4-FFF2-40B4-BE49-F238E27FC236}">
              <a16:creationId xmlns:a16="http://schemas.microsoft.com/office/drawing/2014/main" id="{00000000-0008-0000-0F00-00005F010000}"/>
            </a:ext>
          </a:extLst>
        </xdr:cNvPr>
        <xdr:cNvCxnSpPr/>
      </xdr:nvCxnSpPr>
      <xdr:spPr>
        <a:xfrm>
          <a:off x="5632450" y="181356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52224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3" name="直線コネクタ 352">
          <a:extLst>
            <a:ext uri="{FF2B5EF4-FFF2-40B4-BE49-F238E27FC236}">
              <a16:creationId xmlns:a16="http://schemas.microsoft.com/office/drawing/2014/main" id="{00000000-0008-0000-0F00-000061010000}"/>
            </a:ext>
          </a:extLst>
        </xdr:cNvPr>
        <xdr:cNvCxnSpPr/>
      </xdr:nvCxnSpPr>
      <xdr:spPr>
        <a:xfrm>
          <a:off x="5632450" y="176784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52224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5" name="直線コネクタ 354">
          <a:extLst>
            <a:ext uri="{FF2B5EF4-FFF2-40B4-BE49-F238E27FC236}">
              <a16:creationId xmlns:a16="http://schemas.microsoft.com/office/drawing/2014/main" id="{00000000-0008-0000-0F00-000063010000}"/>
            </a:ext>
          </a:extLst>
        </xdr:cNvPr>
        <xdr:cNvCxnSpPr/>
      </xdr:nvCxnSpPr>
      <xdr:spPr>
        <a:xfrm>
          <a:off x="5632450" y="172212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52224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7" name="直線コネクタ 356">
          <a:extLst>
            <a:ext uri="{FF2B5EF4-FFF2-40B4-BE49-F238E27FC236}">
              <a16:creationId xmlns:a16="http://schemas.microsoft.com/office/drawing/2014/main" id="{00000000-0008-0000-0F00-000065010000}"/>
            </a:ext>
          </a:extLst>
        </xdr:cNvPr>
        <xdr:cNvCxnSpPr/>
      </xdr:nvCxnSpPr>
      <xdr:spPr>
        <a:xfrm>
          <a:off x="5632450" y="16764000"/>
          <a:ext cx="39719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52224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59" name="【市民会館】&#10;一人当たり面積グラフ枠">
          <a:extLst>
            <a:ext uri="{FF2B5EF4-FFF2-40B4-BE49-F238E27FC236}">
              <a16:creationId xmlns:a16="http://schemas.microsoft.com/office/drawing/2014/main" id="{00000000-0008-0000-0F00-000067010000}"/>
            </a:ext>
          </a:extLst>
        </xdr:cNvPr>
        <xdr:cNvSpPr/>
      </xdr:nvSpPr>
      <xdr:spPr>
        <a:xfrm>
          <a:off x="5632450"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69342</xdr:rowOff>
    </xdr:from>
    <xdr:to>
      <xdr:col>54</xdr:col>
      <xdr:colOff>189865</xdr:colOff>
      <xdr:row>108</xdr:row>
      <xdr:rowOff>53339</xdr:rowOff>
    </xdr:to>
    <xdr:cxnSp macro="">
      <xdr:nvCxnSpPr>
        <xdr:cNvPr id="360" name="直線コネクタ 359">
          <a:extLst>
            <a:ext uri="{FF2B5EF4-FFF2-40B4-BE49-F238E27FC236}">
              <a16:creationId xmlns:a16="http://schemas.microsoft.com/office/drawing/2014/main" id="{00000000-0008-0000-0F00-000068010000}"/>
            </a:ext>
          </a:extLst>
        </xdr:cNvPr>
        <xdr:cNvCxnSpPr/>
      </xdr:nvCxnSpPr>
      <xdr:spPr>
        <a:xfrm flipV="1">
          <a:off x="8905240" y="17385792"/>
          <a:ext cx="0" cy="1184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361" name="【市民会館】&#10;一人当たり面積最小値テキスト">
          <a:extLst>
            <a:ext uri="{FF2B5EF4-FFF2-40B4-BE49-F238E27FC236}">
              <a16:creationId xmlns:a16="http://schemas.microsoft.com/office/drawing/2014/main" id="{00000000-0008-0000-0F00-000069010000}"/>
            </a:ext>
          </a:extLst>
        </xdr:cNvPr>
        <xdr:cNvSpPr txBox="1"/>
      </xdr:nvSpPr>
      <xdr:spPr>
        <a:xfrm>
          <a:off x="8943975" y="1857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8845550" y="1856993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16019</xdr:rowOff>
    </xdr:from>
    <xdr:ext cx="469744" cy="259045"/>
    <xdr:sp macro="" textlink="">
      <xdr:nvSpPr>
        <xdr:cNvPr id="363" name="【市民会館】&#10;一人当たり面積最大値テキスト">
          <a:extLst>
            <a:ext uri="{FF2B5EF4-FFF2-40B4-BE49-F238E27FC236}">
              <a16:creationId xmlns:a16="http://schemas.microsoft.com/office/drawing/2014/main" id="{00000000-0008-0000-0F00-00006B010000}"/>
            </a:ext>
          </a:extLst>
        </xdr:cNvPr>
        <xdr:cNvSpPr txBox="1"/>
      </xdr:nvSpPr>
      <xdr:spPr>
        <a:xfrm>
          <a:off x="8943975" y="17161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69342</xdr:rowOff>
    </xdr:from>
    <xdr:to>
      <xdr:col>55</xdr:col>
      <xdr:colOff>88900</xdr:colOff>
      <xdr:row>101</xdr:row>
      <xdr:rowOff>69342</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8845550" y="1738579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119142</xdr:rowOff>
    </xdr:from>
    <xdr:ext cx="469744" cy="259045"/>
    <xdr:sp macro="" textlink="">
      <xdr:nvSpPr>
        <xdr:cNvPr id="365" name="【市民会館】&#10;一人当たり面積平均値テキスト">
          <a:extLst>
            <a:ext uri="{FF2B5EF4-FFF2-40B4-BE49-F238E27FC236}">
              <a16:creationId xmlns:a16="http://schemas.microsoft.com/office/drawing/2014/main" id="{00000000-0008-0000-0F00-00006D010000}"/>
            </a:ext>
          </a:extLst>
        </xdr:cNvPr>
        <xdr:cNvSpPr txBox="1"/>
      </xdr:nvSpPr>
      <xdr:spPr>
        <a:xfrm>
          <a:off x="8943975" y="18121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366" name="フローチャート: 判断 365">
          <a:extLst>
            <a:ext uri="{FF2B5EF4-FFF2-40B4-BE49-F238E27FC236}">
              <a16:creationId xmlns:a16="http://schemas.microsoft.com/office/drawing/2014/main" id="{00000000-0008-0000-0F00-00006E010000}"/>
            </a:ext>
          </a:extLst>
        </xdr:cNvPr>
        <xdr:cNvSpPr/>
      </xdr:nvSpPr>
      <xdr:spPr>
        <a:xfrm>
          <a:off x="8883650" y="18269965"/>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103124</xdr:rowOff>
    </xdr:from>
    <xdr:to>
      <xdr:col>50</xdr:col>
      <xdr:colOff>165100</xdr:colOff>
      <xdr:row>107</xdr:row>
      <xdr:rowOff>33274</xdr:rowOff>
    </xdr:to>
    <xdr:sp macro="" textlink="">
      <xdr:nvSpPr>
        <xdr:cNvPr id="367" name="フローチャート: 判断 366">
          <a:extLst>
            <a:ext uri="{FF2B5EF4-FFF2-40B4-BE49-F238E27FC236}">
              <a16:creationId xmlns:a16="http://schemas.microsoft.com/office/drawing/2014/main" id="{00000000-0008-0000-0F00-00006F010000}"/>
            </a:ext>
          </a:extLst>
        </xdr:cNvPr>
        <xdr:cNvSpPr/>
      </xdr:nvSpPr>
      <xdr:spPr>
        <a:xfrm>
          <a:off x="8159750" y="1827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368" name="フローチャート: 判断 367">
          <a:extLst>
            <a:ext uri="{FF2B5EF4-FFF2-40B4-BE49-F238E27FC236}">
              <a16:creationId xmlns:a16="http://schemas.microsoft.com/office/drawing/2014/main" id="{00000000-0008-0000-0F00-000070010000}"/>
            </a:ext>
          </a:extLst>
        </xdr:cNvPr>
        <xdr:cNvSpPr/>
      </xdr:nvSpPr>
      <xdr:spPr>
        <a:xfrm>
          <a:off x="7413625" y="1827453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50546</xdr:rowOff>
    </xdr:from>
    <xdr:to>
      <xdr:col>41</xdr:col>
      <xdr:colOff>101600</xdr:colOff>
      <xdr:row>106</xdr:row>
      <xdr:rowOff>152146</xdr:rowOff>
    </xdr:to>
    <xdr:sp macro="" textlink="">
      <xdr:nvSpPr>
        <xdr:cNvPr id="369" name="フローチャート: 判断 368">
          <a:extLst>
            <a:ext uri="{FF2B5EF4-FFF2-40B4-BE49-F238E27FC236}">
              <a16:creationId xmlns:a16="http://schemas.microsoft.com/office/drawing/2014/main" id="{00000000-0008-0000-0F00-000071010000}"/>
            </a:ext>
          </a:extLst>
        </xdr:cNvPr>
        <xdr:cNvSpPr/>
      </xdr:nvSpPr>
      <xdr:spPr>
        <a:xfrm>
          <a:off x="6638925" y="18224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48261</xdr:rowOff>
    </xdr:from>
    <xdr:to>
      <xdr:col>36</xdr:col>
      <xdr:colOff>165100</xdr:colOff>
      <xdr:row>106</xdr:row>
      <xdr:rowOff>149861</xdr:rowOff>
    </xdr:to>
    <xdr:sp macro="" textlink="">
      <xdr:nvSpPr>
        <xdr:cNvPr id="370" name="フローチャート: 判断 369">
          <a:extLst>
            <a:ext uri="{FF2B5EF4-FFF2-40B4-BE49-F238E27FC236}">
              <a16:creationId xmlns:a16="http://schemas.microsoft.com/office/drawing/2014/main" id="{00000000-0008-0000-0F00-000072010000}"/>
            </a:ext>
          </a:extLst>
        </xdr:cNvPr>
        <xdr:cNvSpPr/>
      </xdr:nvSpPr>
      <xdr:spPr>
        <a:xfrm>
          <a:off x="5892800" y="1822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1" name="テキスト ボックス 370">
          <a:extLst>
            <a:ext uri="{FF2B5EF4-FFF2-40B4-BE49-F238E27FC236}">
              <a16:creationId xmlns:a16="http://schemas.microsoft.com/office/drawing/2014/main" id="{00000000-0008-0000-0F00-000073010000}"/>
            </a:ext>
          </a:extLst>
        </xdr:cNvPr>
        <xdr:cNvSpPr txBox="1"/>
      </xdr:nvSpPr>
      <xdr:spPr>
        <a:xfrm>
          <a:off x="87439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00000000-0008-0000-0F00-000074010000}"/>
            </a:ext>
          </a:extLst>
        </xdr:cNvPr>
        <xdr:cNvSpPr txBox="1"/>
      </xdr:nvSpPr>
      <xdr:spPr>
        <a:xfrm>
          <a:off x="80486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00000000-0008-0000-0F00-000075010000}"/>
            </a:ext>
          </a:extLst>
        </xdr:cNvPr>
        <xdr:cNvSpPr txBox="1"/>
      </xdr:nvSpPr>
      <xdr:spPr>
        <a:xfrm>
          <a:off x="72834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F00-000076010000}"/>
            </a:ext>
          </a:extLst>
        </xdr:cNvPr>
        <xdr:cNvSpPr txBox="1"/>
      </xdr:nvSpPr>
      <xdr:spPr>
        <a:xfrm>
          <a:off x="652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F00-000077010000}"/>
            </a:ext>
          </a:extLst>
        </xdr:cNvPr>
        <xdr:cNvSpPr txBox="1"/>
      </xdr:nvSpPr>
      <xdr:spPr>
        <a:xfrm>
          <a:off x="5781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25400</xdr:rowOff>
    </xdr:from>
    <xdr:to>
      <xdr:col>55</xdr:col>
      <xdr:colOff>50800</xdr:colOff>
      <xdr:row>107</xdr:row>
      <xdr:rowOff>127000</xdr:rowOff>
    </xdr:to>
    <xdr:sp macro="" textlink="">
      <xdr:nvSpPr>
        <xdr:cNvPr id="376" name="楕円 375">
          <a:extLst>
            <a:ext uri="{FF2B5EF4-FFF2-40B4-BE49-F238E27FC236}">
              <a16:creationId xmlns:a16="http://schemas.microsoft.com/office/drawing/2014/main" id="{00000000-0008-0000-0F00-000078010000}"/>
            </a:ext>
          </a:extLst>
        </xdr:cNvPr>
        <xdr:cNvSpPr/>
      </xdr:nvSpPr>
      <xdr:spPr>
        <a:xfrm>
          <a:off x="8883650" y="1837055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3827</xdr:rowOff>
    </xdr:from>
    <xdr:ext cx="469744" cy="259045"/>
    <xdr:sp macro="" textlink="">
      <xdr:nvSpPr>
        <xdr:cNvPr id="377" name="【市民会館】&#10;一人当たり面積該当値テキスト">
          <a:extLst>
            <a:ext uri="{FF2B5EF4-FFF2-40B4-BE49-F238E27FC236}">
              <a16:creationId xmlns:a16="http://schemas.microsoft.com/office/drawing/2014/main" id="{00000000-0008-0000-0F00-000079010000}"/>
            </a:ext>
          </a:extLst>
        </xdr:cNvPr>
        <xdr:cNvSpPr txBox="1"/>
      </xdr:nvSpPr>
      <xdr:spPr>
        <a:xfrm>
          <a:off x="8943975" y="1834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25400</xdr:rowOff>
    </xdr:from>
    <xdr:to>
      <xdr:col>50</xdr:col>
      <xdr:colOff>165100</xdr:colOff>
      <xdr:row>107</xdr:row>
      <xdr:rowOff>127000</xdr:rowOff>
    </xdr:to>
    <xdr:sp macro="" textlink="">
      <xdr:nvSpPr>
        <xdr:cNvPr id="378" name="楕円 377">
          <a:extLst>
            <a:ext uri="{FF2B5EF4-FFF2-40B4-BE49-F238E27FC236}">
              <a16:creationId xmlns:a16="http://schemas.microsoft.com/office/drawing/2014/main" id="{00000000-0008-0000-0F00-00007A010000}"/>
            </a:ext>
          </a:extLst>
        </xdr:cNvPr>
        <xdr:cNvSpPr/>
      </xdr:nvSpPr>
      <xdr:spPr>
        <a:xfrm>
          <a:off x="8159750"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76200</xdr:rowOff>
    </xdr:from>
    <xdr:to>
      <xdr:col>55</xdr:col>
      <xdr:colOff>0</xdr:colOff>
      <xdr:row>107</xdr:row>
      <xdr:rowOff>76200</xdr:rowOff>
    </xdr:to>
    <xdr:cxnSp macro="">
      <xdr:nvCxnSpPr>
        <xdr:cNvPr id="379" name="直線コネクタ 378">
          <a:extLst>
            <a:ext uri="{FF2B5EF4-FFF2-40B4-BE49-F238E27FC236}">
              <a16:creationId xmlns:a16="http://schemas.microsoft.com/office/drawing/2014/main" id="{00000000-0008-0000-0F00-00007B010000}"/>
            </a:ext>
          </a:extLst>
        </xdr:cNvPr>
        <xdr:cNvCxnSpPr/>
      </xdr:nvCxnSpPr>
      <xdr:spPr>
        <a:xfrm>
          <a:off x="8210550" y="18421350"/>
          <a:ext cx="6953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25400</xdr:rowOff>
    </xdr:from>
    <xdr:to>
      <xdr:col>46</xdr:col>
      <xdr:colOff>38100</xdr:colOff>
      <xdr:row>107</xdr:row>
      <xdr:rowOff>127000</xdr:rowOff>
    </xdr:to>
    <xdr:sp macro="" textlink="">
      <xdr:nvSpPr>
        <xdr:cNvPr id="380" name="楕円 379">
          <a:extLst>
            <a:ext uri="{FF2B5EF4-FFF2-40B4-BE49-F238E27FC236}">
              <a16:creationId xmlns:a16="http://schemas.microsoft.com/office/drawing/2014/main" id="{00000000-0008-0000-0F00-00007C010000}"/>
            </a:ext>
          </a:extLst>
        </xdr:cNvPr>
        <xdr:cNvSpPr/>
      </xdr:nvSpPr>
      <xdr:spPr>
        <a:xfrm>
          <a:off x="7413625" y="1837055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76200</xdr:rowOff>
    </xdr:from>
    <xdr:to>
      <xdr:col>50</xdr:col>
      <xdr:colOff>114300</xdr:colOff>
      <xdr:row>107</xdr:row>
      <xdr:rowOff>76200</xdr:rowOff>
    </xdr:to>
    <xdr:cxnSp macro="">
      <xdr:nvCxnSpPr>
        <xdr:cNvPr id="381" name="直線コネクタ 380">
          <a:extLst>
            <a:ext uri="{FF2B5EF4-FFF2-40B4-BE49-F238E27FC236}">
              <a16:creationId xmlns:a16="http://schemas.microsoft.com/office/drawing/2014/main" id="{00000000-0008-0000-0F00-00007D010000}"/>
            </a:ext>
          </a:extLst>
        </xdr:cNvPr>
        <xdr:cNvCxnSpPr/>
      </xdr:nvCxnSpPr>
      <xdr:spPr>
        <a:xfrm>
          <a:off x="7445375" y="18421350"/>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25400</xdr:rowOff>
    </xdr:from>
    <xdr:to>
      <xdr:col>41</xdr:col>
      <xdr:colOff>101600</xdr:colOff>
      <xdr:row>107</xdr:row>
      <xdr:rowOff>127000</xdr:rowOff>
    </xdr:to>
    <xdr:sp macro="" textlink="">
      <xdr:nvSpPr>
        <xdr:cNvPr id="382" name="楕円 381">
          <a:extLst>
            <a:ext uri="{FF2B5EF4-FFF2-40B4-BE49-F238E27FC236}">
              <a16:creationId xmlns:a16="http://schemas.microsoft.com/office/drawing/2014/main" id="{00000000-0008-0000-0F00-00007E010000}"/>
            </a:ext>
          </a:extLst>
        </xdr:cNvPr>
        <xdr:cNvSpPr/>
      </xdr:nvSpPr>
      <xdr:spPr>
        <a:xfrm>
          <a:off x="6638925" y="1837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76200</xdr:rowOff>
    </xdr:from>
    <xdr:to>
      <xdr:col>45</xdr:col>
      <xdr:colOff>177800</xdr:colOff>
      <xdr:row>107</xdr:row>
      <xdr:rowOff>76200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6689725" y="18421350"/>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27687</xdr:rowOff>
    </xdr:from>
    <xdr:to>
      <xdr:col>36</xdr:col>
      <xdr:colOff>165100</xdr:colOff>
      <xdr:row>107</xdr:row>
      <xdr:rowOff>129287</xdr:rowOff>
    </xdr:to>
    <xdr:sp macro="" textlink="">
      <xdr:nvSpPr>
        <xdr:cNvPr id="384" name="楕円 383">
          <a:extLst>
            <a:ext uri="{FF2B5EF4-FFF2-40B4-BE49-F238E27FC236}">
              <a16:creationId xmlns:a16="http://schemas.microsoft.com/office/drawing/2014/main" id="{00000000-0008-0000-0F00-000080010000}"/>
            </a:ext>
          </a:extLst>
        </xdr:cNvPr>
        <xdr:cNvSpPr/>
      </xdr:nvSpPr>
      <xdr:spPr>
        <a:xfrm>
          <a:off x="5892800" y="183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76200</xdr:rowOff>
    </xdr:from>
    <xdr:to>
      <xdr:col>41</xdr:col>
      <xdr:colOff>50800</xdr:colOff>
      <xdr:row>107</xdr:row>
      <xdr:rowOff>78487</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flipV="1">
          <a:off x="5943600" y="18421350"/>
          <a:ext cx="746125"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49801</xdr:rowOff>
    </xdr:from>
    <xdr:ext cx="469744" cy="259045"/>
    <xdr:sp macro="" textlink="">
      <xdr:nvSpPr>
        <xdr:cNvPr id="386" name="n_1aveValue【市民会館】&#10;一人当たり面積">
          <a:extLst>
            <a:ext uri="{FF2B5EF4-FFF2-40B4-BE49-F238E27FC236}">
              <a16:creationId xmlns:a16="http://schemas.microsoft.com/office/drawing/2014/main" id="{00000000-0008-0000-0F00-000082010000}"/>
            </a:ext>
          </a:extLst>
        </xdr:cNvPr>
        <xdr:cNvSpPr txBox="1"/>
      </xdr:nvSpPr>
      <xdr:spPr>
        <a:xfrm>
          <a:off x="7991552"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47514</xdr:rowOff>
    </xdr:from>
    <xdr:ext cx="469744" cy="259045"/>
    <xdr:sp macro="" textlink="">
      <xdr:nvSpPr>
        <xdr:cNvPr id="387" name="n_2aveValue【市民会館】&#10;一人当たり面積">
          <a:extLst>
            <a:ext uri="{FF2B5EF4-FFF2-40B4-BE49-F238E27FC236}">
              <a16:creationId xmlns:a16="http://schemas.microsoft.com/office/drawing/2014/main" id="{00000000-0008-0000-0F00-000083010000}"/>
            </a:ext>
          </a:extLst>
        </xdr:cNvPr>
        <xdr:cNvSpPr txBox="1"/>
      </xdr:nvSpPr>
      <xdr:spPr>
        <a:xfrm>
          <a:off x="7258127" y="18049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168673</xdr:rowOff>
    </xdr:from>
    <xdr:ext cx="469744" cy="259045"/>
    <xdr:sp macro="" textlink="">
      <xdr:nvSpPr>
        <xdr:cNvPr id="388" name="n_3aveValue【市民会館】&#10;一人当たり面積">
          <a:extLst>
            <a:ext uri="{FF2B5EF4-FFF2-40B4-BE49-F238E27FC236}">
              <a16:creationId xmlns:a16="http://schemas.microsoft.com/office/drawing/2014/main" id="{00000000-0008-0000-0F00-000084010000}"/>
            </a:ext>
          </a:extLst>
        </xdr:cNvPr>
        <xdr:cNvSpPr txBox="1"/>
      </xdr:nvSpPr>
      <xdr:spPr>
        <a:xfrm>
          <a:off x="6483427" y="17999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166388</xdr:rowOff>
    </xdr:from>
    <xdr:ext cx="469744" cy="259045"/>
    <xdr:sp macro="" textlink="">
      <xdr:nvSpPr>
        <xdr:cNvPr id="389" name="n_4aveValue【市民会館】&#10;一人当たり面積">
          <a:extLst>
            <a:ext uri="{FF2B5EF4-FFF2-40B4-BE49-F238E27FC236}">
              <a16:creationId xmlns:a16="http://schemas.microsoft.com/office/drawing/2014/main" id="{00000000-0008-0000-0F00-000085010000}"/>
            </a:ext>
          </a:extLst>
        </xdr:cNvPr>
        <xdr:cNvSpPr txBox="1"/>
      </xdr:nvSpPr>
      <xdr:spPr>
        <a:xfrm>
          <a:off x="5737302" y="1799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118127</xdr:rowOff>
    </xdr:from>
    <xdr:ext cx="469744" cy="259045"/>
    <xdr:sp macro="" textlink="">
      <xdr:nvSpPr>
        <xdr:cNvPr id="390" name="n_1mainValue【市民会館】&#10;一人当たり面積">
          <a:extLst>
            <a:ext uri="{FF2B5EF4-FFF2-40B4-BE49-F238E27FC236}">
              <a16:creationId xmlns:a16="http://schemas.microsoft.com/office/drawing/2014/main" id="{00000000-0008-0000-0F00-000086010000}"/>
            </a:ext>
          </a:extLst>
        </xdr:cNvPr>
        <xdr:cNvSpPr txBox="1"/>
      </xdr:nvSpPr>
      <xdr:spPr>
        <a:xfrm>
          <a:off x="7991552"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118127</xdr:rowOff>
    </xdr:from>
    <xdr:ext cx="469744" cy="259045"/>
    <xdr:sp macro="" textlink="">
      <xdr:nvSpPr>
        <xdr:cNvPr id="391" name="n_2mainValue【市民会館】&#10;一人当たり面積">
          <a:extLst>
            <a:ext uri="{FF2B5EF4-FFF2-40B4-BE49-F238E27FC236}">
              <a16:creationId xmlns:a16="http://schemas.microsoft.com/office/drawing/2014/main" id="{00000000-0008-0000-0F00-000087010000}"/>
            </a:ext>
          </a:extLst>
        </xdr:cNvPr>
        <xdr:cNvSpPr txBox="1"/>
      </xdr:nvSpPr>
      <xdr:spPr>
        <a:xfrm>
          <a:off x="72581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118127</xdr:rowOff>
    </xdr:from>
    <xdr:ext cx="469744" cy="259045"/>
    <xdr:sp macro="" textlink="">
      <xdr:nvSpPr>
        <xdr:cNvPr id="392" name="n_3mainValue【市民会館】&#10;一人当たり面積">
          <a:extLst>
            <a:ext uri="{FF2B5EF4-FFF2-40B4-BE49-F238E27FC236}">
              <a16:creationId xmlns:a16="http://schemas.microsoft.com/office/drawing/2014/main" id="{00000000-0008-0000-0F00-000088010000}"/>
            </a:ext>
          </a:extLst>
        </xdr:cNvPr>
        <xdr:cNvSpPr txBox="1"/>
      </xdr:nvSpPr>
      <xdr:spPr>
        <a:xfrm>
          <a:off x="6483427" y="1846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120414</xdr:rowOff>
    </xdr:from>
    <xdr:ext cx="469744" cy="259045"/>
    <xdr:sp macro="" textlink="">
      <xdr:nvSpPr>
        <xdr:cNvPr id="393" name="n_4mainValue【市民会館】&#10;一人当たり面積">
          <a:extLst>
            <a:ext uri="{FF2B5EF4-FFF2-40B4-BE49-F238E27FC236}">
              <a16:creationId xmlns:a16="http://schemas.microsoft.com/office/drawing/2014/main" id="{00000000-0008-0000-0F00-000089010000}"/>
            </a:ext>
          </a:extLst>
        </xdr:cNvPr>
        <xdr:cNvSpPr txBox="1"/>
      </xdr:nvSpPr>
      <xdr:spPr>
        <a:xfrm>
          <a:off x="5737302" y="184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00000000-0008-0000-0F00-00008A010000}"/>
            </a:ext>
          </a:extLst>
        </xdr:cNvPr>
        <xdr:cNvSpPr/>
      </xdr:nvSpPr>
      <xdr:spPr>
        <a:xfrm>
          <a:off x="10588625" y="419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00000000-0008-0000-0F00-00008B010000}"/>
            </a:ext>
          </a:extLst>
        </xdr:cNvPr>
        <xdr:cNvSpPr/>
      </xdr:nvSpPr>
      <xdr:spPr>
        <a:xfrm>
          <a:off x="106870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00000000-0008-0000-0F00-00008C010000}"/>
            </a:ext>
          </a:extLst>
        </xdr:cNvPr>
        <xdr:cNvSpPr/>
      </xdr:nvSpPr>
      <xdr:spPr>
        <a:xfrm>
          <a:off x="106870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00000000-0008-0000-0F00-00008D010000}"/>
            </a:ext>
          </a:extLst>
        </xdr:cNvPr>
        <xdr:cNvSpPr/>
      </xdr:nvSpPr>
      <xdr:spPr>
        <a:xfrm>
          <a:off x="1156017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00000000-0008-0000-0F00-00008E010000}"/>
            </a:ext>
          </a:extLst>
        </xdr:cNvPr>
        <xdr:cNvSpPr/>
      </xdr:nvSpPr>
      <xdr:spPr>
        <a:xfrm>
          <a:off x="1156017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00000000-0008-0000-0F00-00008F010000}"/>
            </a:ext>
          </a:extLst>
        </xdr:cNvPr>
        <xdr:cNvSpPr/>
      </xdr:nvSpPr>
      <xdr:spPr>
        <a:xfrm>
          <a:off x="12531725"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00000000-0008-0000-0F00-000090010000}"/>
            </a:ext>
          </a:extLst>
        </xdr:cNvPr>
        <xdr:cNvSpPr/>
      </xdr:nvSpPr>
      <xdr:spPr>
        <a:xfrm>
          <a:off x="12531725"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00000000-0008-0000-0F00-000091010000}"/>
            </a:ext>
          </a:extLst>
        </xdr:cNvPr>
        <xdr:cNvSpPr/>
      </xdr:nvSpPr>
      <xdr:spPr>
        <a:xfrm>
          <a:off x="10588625" y="533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00000000-0008-0000-0F00-000092010000}"/>
            </a:ext>
          </a:extLst>
        </xdr:cNvPr>
        <xdr:cNvSpPr txBox="1"/>
      </xdr:nvSpPr>
      <xdr:spPr>
        <a:xfrm>
          <a:off x="10550525"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a:off x="10588625" y="762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00000000-0008-0000-0F00-000094010000}"/>
            </a:ext>
          </a:extLst>
        </xdr:cNvPr>
        <xdr:cNvSpPr txBox="1"/>
      </xdr:nvSpPr>
      <xdr:spPr>
        <a:xfrm>
          <a:off x="10197646"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10588625" y="7239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00000000-0008-0000-0F00-000096010000}"/>
            </a:ext>
          </a:extLst>
        </xdr:cNvPr>
        <xdr:cNvSpPr txBox="1"/>
      </xdr:nvSpPr>
      <xdr:spPr>
        <a:xfrm>
          <a:off x="10197646"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10588625" y="6858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00000000-0008-0000-0F00-000098010000}"/>
            </a:ext>
          </a:extLst>
        </xdr:cNvPr>
        <xdr:cNvSpPr txBox="1"/>
      </xdr:nvSpPr>
      <xdr:spPr>
        <a:xfrm>
          <a:off x="10242716"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00000000-0008-0000-0F00-000099010000}"/>
            </a:ext>
          </a:extLst>
        </xdr:cNvPr>
        <xdr:cNvCxnSpPr/>
      </xdr:nvCxnSpPr>
      <xdr:spPr>
        <a:xfrm>
          <a:off x="10588625" y="6477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10242716"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00000000-0008-0000-0F00-00009B010000}"/>
            </a:ext>
          </a:extLst>
        </xdr:cNvPr>
        <xdr:cNvCxnSpPr/>
      </xdr:nvCxnSpPr>
      <xdr:spPr>
        <a:xfrm>
          <a:off x="10588625" y="6096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0242716"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00000000-0008-0000-0F00-00009D010000}"/>
            </a:ext>
          </a:extLst>
        </xdr:cNvPr>
        <xdr:cNvCxnSpPr/>
      </xdr:nvCxnSpPr>
      <xdr:spPr>
        <a:xfrm>
          <a:off x="10588625" y="5715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10242716"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0000000-0008-0000-0F00-00009F010000}"/>
            </a:ext>
          </a:extLst>
        </xdr:cNvPr>
        <xdr:cNvCxnSpPr/>
      </xdr:nvCxnSpPr>
      <xdr:spPr>
        <a:xfrm>
          <a:off x="10588625" y="533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0306836"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一般廃棄物処理施設】&#10;有形固定資産減価償却率グラフ枠">
          <a:extLst>
            <a:ext uri="{FF2B5EF4-FFF2-40B4-BE49-F238E27FC236}">
              <a16:creationId xmlns:a16="http://schemas.microsoft.com/office/drawing/2014/main" id="{00000000-0008-0000-0F00-0000A1010000}"/>
            </a:ext>
          </a:extLst>
        </xdr:cNvPr>
        <xdr:cNvSpPr/>
      </xdr:nvSpPr>
      <xdr:spPr>
        <a:xfrm>
          <a:off x="10588625" y="533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xdr:rowOff>
    </xdr:from>
    <xdr:to>
      <xdr:col>85</xdr:col>
      <xdr:colOff>126364</xdr:colOff>
      <xdr:row>41</xdr:row>
      <xdr:rowOff>139065</xdr:rowOff>
    </xdr:to>
    <xdr:cxnSp macro="">
      <xdr:nvCxnSpPr>
        <xdr:cNvPr id="418" name="直線コネクタ 417">
          <a:extLst>
            <a:ext uri="{FF2B5EF4-FFF2-40B4-BE49-F238E27FC236}">
              <a16:creationId xmlns:a16="http://schemas.microsoft.com/office/drawing/2014/main" id="{00000000-0008-0000-0F00-0000A2010000}"/>
            </a:ext>
          </a:extLst>
        </xdr:cNvPr>
        <xdr:cNvCxnSpPr/>
      </xdr:nvCxnSpPr>
      <xdr:spPr>
        <a:xfrm flipV="1">
          <a:off x="13889989" y="5663565"/>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142892</xdr:rowOff>
    </xdr:from>
    <xdr:ext cx="405111" cy="259045"/>
    <xdr:sp macro="" textlink="">
      <xdr:nvSpPr>
        <xdr:cNvPr id="419" name="【一般廃棄物処理施設】&#10;有形固定資産減価償却率最小値テキスト">
          <a:extLst>
            <a:ext uri="{FF2B5EF4-FFF2-40B4-BE49-F238E27FC236}">
              <a16:creationId xmlns:a16="http://schemas.microsoft.com/office/drawing/2014/main" id="{00000000-0008-0000-0F00-0000A3010000}"/>
            </a:ext>
          </a:extLst>
        </xdr:cNvPr>
        <xdr:cNvSpPr txBox="1"/>
      </xdr:nvSpPr>
      <xdr:spPr>
        <a:xfrm>
          <a:off x="13928725" y="7172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139065</xdr:rowOff>
    </xdr:from>
    <xdr:to>
      <xdr:col>86</xdr:col>
      <xdr:colOff>25400</xdr:colOff>
      <xdr:row>41</xdr:row>
      <xdr:rowOff>139065</xdr:rowOff>
    </xdr:to>
    <xdr:cxnSp macro="">
      <xdr:nvCxnSpPr>
        <xdr:cNvPr id="420" name="直線コネクタ 419">
          <a:extLst>
            <a:ext uri="{FF2B5EF4-FFF2-40B4-BE49-F238E27FC236}">
              <a16:creationId xmlns:a16="http://schemas.microsoft.com/office/drawing/2014/main" id="{00000000-0008-0000-0F00-0000A4010000}"/>
            </a:ext>
          </a:extLst>
        </xdr:cNvPr>
        <xdr:cNvCxnSpPr/>
      </xdr:nvCxnSpPr>
      <xdr:spPr>
        <a:xfrm>
          <a:off x="13801725" y="716851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123842</xdr:rowOff>
    </xdr:from>
    <xdr:ext cx="405111" cy="259045"/>
    <xdr:sp macro="" textlink="">
      <xdr:nvSpPr>
        <xdr:cNvPr id="421" name="【一般廃棄物処理施設】&#10;有形固定資産減価償却率最大値テキスト">
          <a:extLst>
            <a:ext uri="{FF2B5EF4-FFF2-40B4-BE49-F238E27FC236}">
              <a16:creationId xmlns:a16="http://schemas.microsoft.com/office/drawing/2014/main" id="{00000000-0008-0000-0F00-0000A5010000}"/>
            </a:ext>
          </a:extLst>
        </xdr:cNvPr>
        <xdr:cNvSpPr txBox="1"/>
      </xdr:nvSpPr>
      <xdr:spPr>
        <a:xfrm>
          <a:off x="13928725" y="5438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xdr:rowOff>
    </xdr:from>
    <xdr:to>
      <xdr:col>86</xdr:col>
      <xdr:colOff>25400</xdr:colOff>
      <xdr:row>33</xdr:row>
      <xdr:rowOff>5715</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a:off x="13801725" y="566356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3827</xdr:rowOff>
    </xdr:from>
    <xdr:ext cx="405111" cy="259045"/>
    <xdr:sp macro="" textlink="">
      <xdr:nvSpPr>
        <xdr:cNvPr id="423" name="【一般廃棄物処理施設】&#10;有形固定資産減価償却率平均値テキスト">
          <a:extLst>
            <a:ext uri="{FF2B5EF4-FFF2-40B4-BE49-F238E27FC236}">
              <a16:creationId xmlns:a16="http://schemas.microsoft.com/office/drawing/2014/main" id="{00000000-0008-0000-0F00-0000A7010000}"/>
            </a:ext>
          </a:extLst>
        </xdr:cNvPr>
        <xdr:cNvSpPr txBox="1"/>
      </xdr:nvSpPr>
      <xdr:spPr>
        <a:xfrm>
          <a:off x="13928725" y="65189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25400</xdr:rowOff>
    </xdr:from>
    <xdr:to>
      <xdr:col>85</xdr:col>
      <xdr:colOff>177800</xdr:colOff>
      <xdr:row>38</xdr:row>
      <xdr:rowOff>127000</xdr:rowOff>
    </xdr:to>
    <xdr:sp macro="" textlink="">
      <xdr:nvSpPr>
        <xdr:cNvPr id="424" name="フローチャート: 判断 423">
          <a:extLst>
            <a:ext uri="{FF2B5EF4-FFF2-40B4-BE49-F238E27FC236}">
              <a16:creationId xmlns:a16="http://schemas.microsoft.com/office/drawing/2014/main" id="{00000000-0008-0000-0F00-0000A8010000}"/>
            </a:ext>
          </a:extLst>
        </xdr:cNvPr>
        <xdr:cNvSpPr/>
      </xdr:nvSpPr>
      <xdr:spPr>
        <a:xfrm>
          <a:off x="13839825" y="65405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149225</xdr:rowOff>
    </xdr:from>
    <xdr:to>
      <xdr:col>81</xdr:col>
      <xdr:colOff>101600</xdr:colOff>
      <xdr:row>38</xdr:row>
      <xdr:rowOff>79375</xdr:rowOff>
    </xdr:to>
    <xdr:sp macro="" textlink="">
      <xdr:nvSpPr>
        <xdr:cNvPr id="425" name="フローチャート: 判断 424">
          <a:extLst>
            <a:ext uri="{FF2B5EF4-FFF2-40B4-BE49-F238E27FC236}">
              <a16:creationId xmlns:a16="http://schemas.microsoft.com/office/drawing/2014/main" id="{00000000-0008-0000-0F00-0000A9010000}"/>
            </a:ext>
          </a:extLst>
        </xdr:cNvPr>
        <xdr:cNvSpPr/>
      </xdr:nvSpPr>
      <xdr:spPr>
        <a:xfrm>
          <a:off x="13115925"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139700</xdr:rowOff>
    </xdr:from>
    <xdr:to>
      <xdr:col>76</xdr:col>
      <xdr:colOff>165100</xdr:colOff>
      <xdr:row>38</xdr:row>
      <xdr:rowOff>69850</xdr:rowOff>
    </xdr:to>
    <xdr:sp macro="" textlink="">
      <xdr:nvSpPr>
        <xdr:cNvPr id="426" name="フローチャート: 判断 425">
          <a:extLst>
            <a:ext uri="{FF2B5EF4-FFF2-40B4-BE49-F238E27FC236}">
              <a16:creationId xmlns:a16="http://schemas.microsoft.com/office/drawing/2014/main" id="{00000000-0008-0000-0F00-0000AA010000}"/>
            </a:ext>
          </a:extLst>
        </xdr:cNvPr>
        <xdr:cNvSpPr/>
      </xdr:nvSpPr>
      <xdr:spPr>
        <a:xfrm>
          <a:off x="123698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132080</xdr:rowOff>
    </xdr:from>
    <xdr:to>
      <xdr:col>72</xdr:col>
      <xdr:colOff>38100</xdr:colOff>
      <xdr:row>38</xdr:row>
      <xdr:rowOff>62230</xdr:rowOff>
    </xdr:to>
    <xdr:sp macro="" textlink="">
      <xdr:nvSpPr>
        <xdr:cNvPr id="427" name="フローチャート: 判断 426">
          <a:extLst>
            <a:ext uri="{FF2B5EF4-FFF2-40B4-BE49-F238E27FC236}">
              <a16:creationId xmlns:a16="http://schemas.microsoft.com/office/drawing/2014/main" id="{00000000-0008-0000-0F00-0000AB010000}"/>
            </a:ext>
          </a:extLst>
        </xdr:cNvPr>
        <xdr:cNvSpPr/>
      </xdr:nvSpPr>
      <xdr:spPr>
        <a:xfrm>
          <a:off x="11623675" y="647573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55880</xdr:rowOff>
    </xdr:from>
    <xdr:to>
      <xdr:col>67</xdr:col>
      <xdr:colOff>101600</xdr:colOff>
      <xdr:row>38</xdr:row>
      <xdr:rowOff>157480</xdr:rowOff>
    </xdr:to>
    <xdr:sp macro="" textlink="">
      <xdr:nvSpPr>
        <xdr:cNvPr id="428" name="フローチャート: 判断 427">
          <a:extLst>
            <a:ext uri="{FF2B5EF4-FFF2-40B4-BE49-F238E27FC236}">
              <a16:creationId xmlns:a16="http://schemas.microsoft.com/office/drawing/2014/main" id="{00000000-0008-0000-0F00-0000AC010000}"/>
            </a:ext>
          </a:extLst>
        </xdr:cNvPr>
        <xdr:cNvSpPr/>
      </xdr:nvSpPr>
      <xdr:spPr>
        <a:xfrm>
          <a:off x="10848975"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F00-0000AD010000}"/>
            </a:ext>
          </a:extLst>
        </xdr:cNvPr>
        <xdr:cNvSpPr txBox="1"/>
      </xdr:nvSpPr>
      <xdr:spPr>
        <a:xfrm>
          <a:off x="137287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F00-0000AE010000}"/>
            </a:ext>
          </a:extLst>
        </xdr:cNvPr>
        <xdr:cNvSpPr txBox="1"/>
      </xdr:nvSpPr>
      <xdr:spPr>
        <a:xfrm>
          <a:off x="1300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F00-0000AF010000}"/>
            </a:ext>
          </a:extLst>
        </xdr:cNvPr>
        <xdr:cNvSpPr txBox="1"/>
      </xdr:nvSpPr>
      <xdr:spPr>
        <a:xfrm>
          <a:off x="122586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F00-0000B0010000}"/>
            </a:ext>
          </a:extLst>
        </xdr:cNvPr>
        <xdr:cNvSpPr txBox="1"/>
      </xdr:nvSpPr>
      <xdr:spPr>
        <a:xfrm>
          <a:off x="11493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F00-0000B1010000}"/>
            </a:ext>
          </a:extLst>
        </xdr:cNvPr>
        <xdr:cNvSpPr txBox="1"/>
      </xdr:nvSpPr>
      <xdr:spPr>
        <a:xfrm>
          <a:off x="10737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74930</xdr:rowOff>
    </xdr:from>
    <xdr:to>
      <xdr:col>85</xdr:col>
      <xdr:colOff>177800</xdr:colOff>
      <xdr:row>37</xdr:row>
      <xdr:rowOff>5080</xdr:rowOff>
    </xdr:to>
    <xdr:sp macro="" textlink="">
      <xdr:nvSpPr>
        <xdr:cNvPr id="434" name="楕円 433">
          <a:extLst>
            <a:ext uri="{FF2B5EF4-FFF2-40B4-BE49-F238E27FC236}">
              <a16:creationId xmlns:a16="http://schemas.microsoft.com/office/drawing/2014/main" id="{00000000-0008-0000-0F00-0000B2010000}"/>
            </a:ext>
          </a:extLst>
        </xdr:cNvPr>
        <xdr:cNvSpPr/>
      </xdr:nvSpPr>
      <xdr:spPr>
        <a:xfrm>
          <a:off x="13839825" y="62471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97807</xdr:rowOff>
    </xdr:from>
    <xdr:ext cx="405111" cy="259045"/>
    <xdr:sp macro="" textlink="">
      <xdr:nvSpPr>
        <xdr:cNvPr id="435" name="【一般廃棄物処理施設】&#10;有形固定資産減価償却率該当値テキスト">
          <a:extLst>
            <a:ext uri="{FF2B5EF4-FFF2-40B4-BE49-F238E27FC236}">
              <a16:creationId xmlns:a16="http://schemas.microsoft.com/office/drawing/2014/main" id="{00000000-0008-0000-0F00-0000B3010000}"/>
            </a:ext>
          </a:extLst>
        </xdr:cNvPr>
        <xdr:cNvSpPr txBox="1"/>
      </xdr:nvSpPr>
      <xdr:spPr>
        <a:xfrm>
          <a:off x="13928725"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164465</xdr:rowOff>
    </xdr:from>
    <xdr:to>
      <xdr:col>81</xdr:col>
      <xdr:colOff>101600</xdr:colOff>
      <xdr:row>36</xdr:row>
      <xdr:rowOff>94615</xdr:rowOff>
    </xdr:to>
    <xdr:sp macro="" textlink="">
      <xdr:nvSpPr>
        <xdr:cNvPr id="436" name="楕円 435">
          <a:extLst>
            <a:ext uri="{FF2B5EF4-FFF2-40B4-BE49-F238E27FC236}">
              <a16:creationId xmlns:a16="http://schemas.microsoft.com/office/drawing/2014/main" id="{00000000-0008-0000-0F00-0000B4010000}"/>
            </a:ext>
          </a:extLst>
        </xdr:cNvPr>
        <xdr:cNvSpPr/>
      </xdr:nvSpPr>
      <xdr:spPr>
        <a:xfrm>
          <a:off x="13115925"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43815</xdr:rowOff>
    </xdr:from>
    <xdr:to>
      <xdr:col>85</xdr:col>
      <xdr:colOff>127000</xdr:colOff>
      <xdr:row>36</xdr:row>
      <xdr:rowOff>125730</xdr:rowOff>
    </xdr:to>
    <xdr:cxnSp macro="">
      <xdr:nvCxnSpPr>
        <xdr:cNvPr id="437" name="直線コネクタ 436">
          <a:extLst>
            <a:ext uri="{FF2B5EF4-FFF2-40B4-BE49-F238E27FC236}">
              <a16:creationId xmlns:a16="http://schemas.microsoft.com/office/drawing/2014/main" id="{00000000-0008-0000-0F00-0000B5010000}"/>
            </a:ext>
          </a:extLst>
        </xdr:cNvPr>
        <xdr:cNvCxnSpPr/>
      </xdr:nvCxnSpPr>
      <xdr:spPr>
        <a:xfrm>
          <a:off x="13166725" y="6216015"/>
          <a:ext cx="7239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80645</xdr:rowOff>
    </xdr:from>
    <xdr:to>
      <xdr:col>76</xdr:col>
      <xdr:colOff>165100</xdr:colOff>
      <xdr:row>36</xdr:row>
      <xdr:rowOff>10795</xdr:rowOff>
    </xdr:to>
    <xdr:sp macro="" textlink="">
      <xdr:nvSpPr>
        <xdr:cNvPr id="438" name="楕円 437">
          <a:extLst>
            <a:ext uri="{FF2B5EF4-FFF2-40B4-BE49-F238E27FC236}">
              <a16:creationId xmlns:a16="http://schemas.microsoft.com/office/drawing/2014/main" id="{00000000-0008-0000-0F00-0000B6010000}"/>
            </a:ext>
          </a:extLst>
        </xdr:cNvPr>
        <xdr:cNvSpPr/>
      </xdr:nvSpPr>
      <xdr:spPr>
        <a:xfrm>
          <a:off x="123698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131445</xdr:rowOff>
    </xdr:from>
    <xdr:to>
      <xdr:col>81</xdr:col>
      <xdr:colOff>50800</xdr:colOff>
      <xdr:row>36</xdr:row>
      <xdr:rowOff>43815</xdr:rowOff>
    </xdr:to>
    <xdr:cxnSp macro="">
      <xdr:nvCxnSpPr>
        <xdr:cNvPr id="439" name="直線コネクタ 438">
          <a:extLst>
            <a:ext uri="{FF2B5EF4-FFF2-40B4-BE49-F238E27FC236}">
              <a16:creationId xmlns:a16="http://schemas.microsoft.com/office/drawing/2014/main" id="{00000000-0008-0000-0F00-0000B7010000}"/>
            </a:ext>
          </a:extLst>
        </xdr:cNvPr>
        <xdr:cNvCxnSpPr/>
      </xdr:nvCxnSpPr>
      <xdr:spPr>
        <a:xfrm>
          <a:off x="12420600" y="6132195"/>
          <a:ext cx="746125"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170180</xdr:rowOff>
    </xdr:from>
    <xdr:to>
      <xdr:col>72</xdr:col>
      <xdr:colOff>38100</xdr:colOff>
      <xdr:row>35</xdr:row>
      <xdr:rowOff>100330</xdr:rowOff>
    </xdr:to>
    <xdr:sp macro="" textlink="">
      <xdr:nvSpPr>
        <xdr:cNvPr id="440" name="楕円 439">
          <a:extLst>
            <a:ext uri="{FF2B5EF4-FFF2-40B4-BE49-F238E27FC236}">
              <a16:creationId xmlns:a16="http://schemas.microsoft.com/office/drawing/2014/main" id="{00000000-0008-0000-0F00-0000B8010000}"/>
            </a:ext>
          </a:extLst>
        </xdr:cNvPr>
        <xdr:cNvSpPr/>
      </xdr:nvSpPr>
      <xdr:spPr>
        <a:xfrm>
          <a:off x="11623675" y="5999480"/>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49530</xdr:rowOff>
    </xdr:from>
    <xdr:to>
      <xdr:col>76</xdr:col>
      <xdr:colOff>114300</xdr:colOff>
      <xdr:row>35</xdr:row>
      <xdr:rowOff>131445</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11655425" y="6050280"/>
          <a:ext cx="765175"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65405</xdr:rowOff>
    </xdr:from>
    <xdr:to>
      <xdr:col>67</xdr:col>
      <xdr:colOff>101600</xdr:colOff>
      <xdr:row>38</xdr:row>
      <xdr:rowOff>167005</xdr:rowOff>
    </xdr:to>
    <xdr:sp macro="" textlink="">
      <xdr:nvSpPr>
        <xdr:cNvPr id="442" name="楕円 441">
          <a:extLst>
            <a:ext uri="{FF2B5EF4-FFF2-40B4-BE49-F238E27FC236}">
              <a16:creationId xmlns:a16="http://schemas.microsoft.com/office/drawing/2014/main" id="{00000000-0008-0000-0F00-0000BA010000}"/>
            </a:ext>
          </a:extLst>
        </xdr:cNvPr>
        <xdr:cNvSpPr/>
      </xdr:nvSpPr>
      <xdr:spPr>
        <a:xfrm>
          <a:off x="10848975" y="658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49530</xdr:rowOff>
    </xdr:from>
    <xdr:to>
      <xdr:col>71</xdr:col>
      <xdr:colOff>177800</xdr:colOff>
      <xdr:row>38</xdr:row>
      <xdr:rowOff>116205</xdr:rowOff>
    </xdr:to>
    <xdr:cxnSp macro="">
      <xdr:nvCxnSpPr>
        <xdr:cNvPr id="443" name="直線コネクタ 442">
          <a:extLst>
            <a:ext uri="{FF2B5EF4-FFF2-40B4-BE49-F238E27FC236}">
              <a16:creationId xmlns:a16="http://schemas.microsoft.com/office/drawing/2014/main" id="{00000000-0008-0000-0F00-0000BB010000}"/>
            </a:ext>
          </a:extLst>
        </xdr:cNvPr>
        <xdr:cNvCxnSpPr/>
      </xdr:nvCxnSpPr>
      <xdr:spPr>
        <a:xfrm flipV="1">
          <a:off x="10899775" y="6050280"/>
          <a:ext cx="755650" cy="58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70502</xdr:rowOff>
    </xdr:from>
    <xdr:ext cx="405111" cy="259045"/>
    <xdr:sp macro="" textlink="">
      <xdr:nvSpPr>
        <xdr:cNvPr id="444" name="n_1aveValue【一般廃棄物処理施設】&#10;有形固定資産減価償却率">
          <a:extLst>
            <a:ext uri="{FF2B5EF4-FFF2-40B4-BE49-F238E27FC236}">
              <a16:creationId xmlns:a16="http://schemas.microsoft.com/office/drawing/2014/main" id="{00000000-0008-0000-0F00-0000BC010000}"/>
            </a:ext>
          </a:extLst>
        </xdr:cNvPr>
        <xdr:cNvSpPr txBox="1"/>
      </xdr:nvSpPr>
      <xdr:spPr>
        <a:xfrm>
          <a:off x="129800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60977</xdr:rowOff>
    </xdr:from>
    <xdr:ext cx="405111" cy="259045"/>
    <xdr:sp macro="" textlink="">
      <xdr:nvSpPr>
        <xdr:cNvPr id="445" name="n_2aveValue【一般廃棄物処理施設】&#10;有形固定資産減価償却率">
          <a:extLst>
            <a:ext uri="{FF2B5EF4-FFF2-40B4-BE49-F238E27FC236}">
              <a16:creationId xmlns:a16="http://schemas.microsoft.com/office/drawing/2014/main" id="{00000000-0008-0000-0F00-0000BD010000}"/>
            </a:ext>
          </a:extLst>
        </xdr:cNvPr>
        <xdr:cNvSpPr txBox="1"/>
      </xdr:nvSpPr>
      <xdr:spPr>
        <a:xfrm>
          <a:off x="12246619"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53357</xdr:rowOff>
    </xdr:from>
    <xdr:ext cx="405111" cy="259045"/>
    <xdr:sp macro="" textlink="">
      <xdr:nvSpPr>
        <xdr:cNvPr id="446" name="n_3aveValue【一般廃棄物処理施設】&#10;有形固定資産減価償却率">
          <a:extLst>
            <a:ext uri="{FF2B5EF4-FFF2-40B4-BE49-F238E27FC236}">
              <a16:creationId xmlns:a16="http://schemas.microsoft.com/office/drawing/2014/main" id="{00000000-0008-0000-0F00-0000BE010000}"/>
            </a:ext>
          </a:extLst>
        </xdr:cNvPr>
        <xdr:cNvSpPr txBox="1"/>
      </xdr:nvSpPr>
      <xdr:spPr>
        <a:xfrm>
          <a:off x="1150049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2557</xdr:rowOff>
    </xdr:from>
    <xdr:ext cx="405111" cy="259045"/>
    <xdr:sp macro="" textlink="">
      <xdr:nvSpPr>
        <xdr:cNvPr id="447" name="n_4aveValue【一般廃棄物処理施設】&#10;有形固定資産減価償却率">
          <a:extLst>
            <a:ext uri="{FF2B5EF4-FFF2-40B4-BE49-F238E27FC236}">
              <a16:creationId xmlns:a16="http://schemas.microsoft.com/office/drawing/2014/main" id="{00000000-0008-0000-0F00-0000BF010000}"/>
            </a:ext>
          </a:extLst>
        </xdr:cNvPr>
        <xdr:cNvSpPr txBox="1"/>
      </xdr:nvSpPr>
      <xdr:spPr>
        <a:xfrm>
          <a:off x="10725794" y="634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111142</xdr:rowOff>
    </xdr:from>
    <xdr:ext cx="405111" cy="259045"/>
    <xdr:sp macro="" textlink="">
      <xdr:nvSpPr>
        <xdr:cNvPr id="448" name="n_1mainValue【一般廃棄物処理施設】&#10;有形固定資産減価償却率">
          <a:extLst>
            <a:ext uri="{FF2B5EF4-FFF2-40B4-BE49-F238E27FC236}">
              <a16:creationId xmlns:a16="http://schemas.microsoft.com/office/drawing/2014/main" id="{00000000-0008-0000-0F00-0000C0010000}"/>
            </a:ext>
          </a:extLst>
        </xdr:cNvPr>
        <xdr:cNvSpPr txBox="1"/>
      </xdr:nvSpPr>
      <xdr:spPr>
        <a:xfrm>
          <a:off x="12980044" y="5940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27322</xdr:rowOff>
    </xdr:from>
    <xdr:ext cx="405111" cy="259045"/>
    <xdr:sp macro="" textlink="">
      <xdr:nvSpPr>
        <xdr:cNvPr id="449" name="n_2mainValue【一般廃棄物処理施設】&#10;有形固定資産減価償却率">
          <a:extLst>
            <a:ext uri="{FF2B5EF4-FFF2-40B4-BE49-F238E27FC236}">
              <a16:creationId xmlns:a16="http://schemas.microsoft.com/office/drawing/2014/main" id="{00000000-0008-0000-0F00-0000C1010000}"/>
            </a:ext>
          </a:extLst>
        </xdr:cNvPr>
        <xdr:cNvSpPr txBox="1"/>
      </xdr:nvSpPr>
      <xdr:spPr>
        <a:xfrm>
          <a:off x="12246619"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116857</xdr:rowOff>
    </xdr:from>
    <xdr:ext cx="405111" cy="259045"/>
    <xdr:sp macro="" textlink="">
      <xdr:nvSpPr>
        <xdr:cNvPr id="450" name="n_3mainValue【一般廃棄物処理施設】&#10;有形固定資産減価償却率">
          <a:extLst>
            <a:ext uri="{FF2B5EF4-FFF2-40B4-BE49-F238E27FC236}">
              <a16:creationId xmlns:a16="http://schemas.microsoft.com/office/drawing/2014/main" id="{00000000-0008-0000-0F00-0000C2010000}"/>
            </a:ext>
          </a:extLst>
        </xdr:cNvPr>
        <xdr:cNvSpPr txBox="1"/>
      </xdr:nvSpPr>
      <xdr:spPr>
        <a:xfrm>
          <a:off x="11500494"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158132</xdr:rowOff>
    </xdr:from>
    <xdr:ext cx="405111" cy="259045"/>
    <xdr:sp macro="" textlink="">
      <xdr:nvSpPr>
        <xdr:cNvPr id="451" name="n_4mainValue【一般廃棄物処理施設】&#10;有形固定資産減価償却率">
          <a:extLst>
            <a:ext uri="{FF2B5EF4-FFF2-40B4-BE49-F238E27FC236}">
              <a16:creationId xmlns:a16="http://schemas.microsoft.com/office/drawing/2014/main" id="{00000000-0008-0000-0F00-0000C3010000}"/>
            </a:ext>
          </a:extLst>
        </xdr:cNvPr>
        <xdr:cNvSpPr txBox="1"/>
      </xdr:nvSpPr>
      <xdr:spPr>
        <a:xfrm>
          <a:off x="10725794" y="667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00000000-0008-0000-0F00-0000C4010000}"/>
            </a:ext>
          </a:extLst>
        </xdr:cNvPr>
        <xdr:cNvSpPr/>
      </xdr:nvSpPr>
      <xdr:spPr>
        <a:xfrm>
          <a:off x="15544800" y="419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00000000-0008-0000-0F00-0000C5010000}"/>
            </a:ext>
          </a:extLst>
        </xdr:cNvPr>
        <xdr:cNvSpPr/>
      </xdr:nvSpPr>
      <xdr:spPr>
        <a:xfrm>
          <a:off x="156718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00000000-0008-0000-0F00-0000C6010000}"/>
            </a:ext>
          </a:extLst>
        </xdr:cNvPr>
        <xdr:cNvSpPr/>
      </xdr:nvSpPr>
      <xdr:spPr>
        <a:xfrm>
          <a:off x="156718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00000000-0008-0000-0F00-0000C7010000}"/>
            </a:ext>
          </a:extLst>
        </xdr:cNvPr>
        <xdr:cNvSpPr/>
      </xdr:nvSpPr>
      <xdr:spPr>
        <a:xfrm>
          <a:off x="1651635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0000000-0008-0000-0F00-0000C8010000}"/>
            </a:ext>
          </a:extLst>
        </xdr:cNvPr>
        <xdr:cNvSpPr/>
      </xdr:nvSpPr>
      <xdr:spPr>
        <a:xfrm>
          <a:off x="1651635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00000000-0008-0000-0F00-0000C9010000}"/>
            </a:ext>
          </a:extLst>
        </xdr:cNvPr>
        <xdr:cNvSpPr/>
      </xdr:nvSpPr>
      <xdr:spPr>
        <a:xfrm>
          <a:off x="17487900" y="485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00000000-0008-0000-0F00-0000CA010000}"/>
            </a:ext>
          </a:extLst>
        </xdr:cNvPr>
        <xdr:cNvSpPr/>
      </xdr:nvSpPr>
      <xdr:spPr>
        <a:xfrm>
          <a:off x="17487900" y="505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00000000-0008-0000-0F00-0000CB010000}"/>
            </a:ext>
          </a:extLst>
        </xdr:cNvPr>
        <xdr:cNvSpPr/>
      </xdr:nvSpPr>
      <xdr:spPr>
        <a:xfrm>
          <a:off x="15544800" y="533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00000000-0008-0000-0F00-0000CC010000}"/>
            </a:ext>
          </a:extLst>
        </xdr:cNvPr>
        <xdr:cNvSpPr txBox="1"/>
      </xdr:nvSpPr>
      <xdr:spPr>
        <a:xfrm>
          <a:off x="15535275"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5544800" y="762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5544800" y="7239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3" name="テキスト ボックス 462">
          <a:extLst>
            <a:ext uri="{FF2B5EF4-FFF2-40B4-BE49-F238E27FC236}">
              <a16:creationId xmlns:a16="http://schemas.microsoft.com/office/drawing/2014/main" id="{00000000-0008-0000-0F00-0000CF010000}"/>
            </a:ext>
          </a:extLst>
        </xdr:cNvPr>
        <xdr:cNvSpPr txBox="1"/>
      </xdr:nvSpPr>
      <xdr:spPr>
        <a:xfrm>
          <a:off x="1535316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5544800" y="6858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5" name="テキスト ボックス 464">
          <a:extLst>
            <a:ext uri="{FF2B5EF4-FFF2-40B4-BE49-F238E27FC236}">
              <a16:creationId xmlns:a16="http://schemas.microsoft.com/office/drawing/2014/main" id="{00000000-0008-0000-0F00-0000D1010000}"/>
            </a:ext>
          </a:extLst>
        </xdr:cNvPr>
        <xdr:cNvSpPr txBox="1"/>
      </xdr:nvSpPr>
      <xdr:spPr>
        <a:xfrm>
          <a:off x="150636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a:extLst>
            <a:ext uri="{FF2B5EF4-FFF2-40B4-BE49-F238E27FC236}">
              <a16:creationId xmlns:a16="http://schemas.microsoft.com/office/drawing/2014/main" id="{00000000-0008-0000-0F00-0000D2010000}"/>
            </a:ext>
          </a:extLst>
        </xdr:cNvPr>
        <xdr:cNvCxnSpPr/>
      </xdr:nvCxnSpPr>
      <xdr:spPr>
        <a:xfrm>
          <a:off x="15544800" y="6477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150636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a:extLst>
            <a:ext uri="{FF2B5EF4-FFF2-40B4-BE49-F238E27FC236}">
              <a16:creationId xmlns:a16="http://schemas.microsoft.com/office/drawing/2014/main" id="{00000000-0008-0000-0F00-0000D4010000}"/>
            </a:ext>
          </a:extLst>
        </xdr:cNvPr>
        <xdr:cNvCxnSpPr/>
      </xdr:nvCxnSpPr>
      <xdr:spPr>
        <a:xfrm>
          <a:off x="15544800" y="6096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150636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a:extLst>
            <a:ext uri="{FF2B5EF4-FFF2-40B4-BE49-F238E27FC236}">
              <a16:creationId xmlns:a16="http://schemas.microsoft.com/office/drawing/2014/main" id="{00000000-0008-0000-0F00-0000D6010000}"/>
            </a:ext>
          </a:extLst>
        </xdr:cNvPr>
        <xdr:cNvCxnSpPr/>
      </xdr:nvCxnSpPr>
      <xdr:spPr>
        <a:xfrm>
          <a:off x="15544800" y="5715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50636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00000000-0008-0000-0F00-0000D8010000}"/>
            </a:ext>
          </a:extLst>
        </xdr:cNvPr>
        <xdr:cNvCxnSpPr/>
      </xdr:nvCxnSpPr>
      <xdr:spPr>
        <a:xfrm>
          <a:off x="15544800" y="533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149735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一般廃棄物処理施設】&#10;一人当たり有形固定資産（償却資産）額グラフ枠">
          <a:extLst>
            <a:ext uri="{FF2B5EF4-FFF2-40B4-BE49-F238E27FC236}">
              <a16:creationId xmlns:a16="http://schemas.microsoft.com/office/drawing/2014/main" id="{00000000-0008-0000-0F00-0000DA010000}"/>
            </a:ext>
          </a:extLst>
        </xdr:cNvPr>
        <xdr:cNvSpPr/>
      </xdr:nvSpPr>
      <xdr:spPr>
        <a:xfrm>
          <a:off x="15544800" y="533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147491</xdr:rowOff>
    </xdr:from>
    <xdr:to>
      <xdr:col>116</xdr:col>
      <xdr:colOff>62864</xdr:colOff>
      <xdr:row>42</xdr:row>
      <xdr:rowOff>37919</xdr:rowOff>
    </xdr:to>
    <xdr:cxnSp macro="">
      <xdr:nvCxnSpPr>
        <xdr:cNvPr id="475" name="直線コネクタ 474">
          <a:extLst>
            <a:ext uri="{FF2B5EF4-FFF2-40B4-BE49-F238E27FC236}">
              <a16:creationId xmlns:a16="http://schemas.microsoft.com/office/drawing/2014/main" id="{00000000-0008-0000-0F00-0000DB010000}"/>
            </a:ext>
          </a:extLst>
        </xdr:cNvPr>
        <xdr:cNvCxnSpPr/>
      </xdr:nvCxnSpPr>
      <xdr:spPr>
        <a:xfrm flipV="1">
          <a:off x="18846164" y="5976791"/>
          <a:ext cx="0" cy="1262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41746</xdr:rowOff>
    </xdr:from>
    <xdr:ext cx="313932" cy="259045"/>
    <xdr:sp macro="" textlink="">
      <xdr:nvSpPr>
        <xdr:cNvPr id="476" name="【一般廃棄物処理施設】&#10;一人当たり有形固定資産（償却資産）額最小値テキスト">
          <a:extLst>
            <a:ext uri="{FF2B5EF4-FFF2-40B4-BE49-F238E27FC236}">
              <a16:creationId xmlns:a16="http://schemas.microsoft.com/office/drawing/2014/main" id="{00000000-0008-0000-0F00-0000DC010000}"/>
            </a:ext>
          </a:extLst>
        </xdr:cNvPr>
        <xdr:cNvSpPr txBox="1"/>
      </xdr:nvSpPr>
      <xdr:spPr>
        <a:xfrm>
          <a:off x="18884900" y="72426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37919</xdr:rowOff>
    </xdr:from>
    <xdr:to>
      <xdr:col>116</xdr:col>
      <xdr:colOff>152400</xdr:colOff>
      <xdr:row>42</xdr:row>
      <xdr:rowOff>37919</xdr:rowOff>
    </xdr:to>
    <xdr:cxnSp macro="">
      <xdr:nvCxnSpPr>
        <xdr:cNvPr id="477" name="直線コネクタ 476">
          <a:extLst>
            <a:ext uri="{FF2B5EF4-FFF2-40B4-BE49-F238E27FC236}">
              <a16:creationId xmlns:a16="http://schemas.microsoft.com/office/drawing/2014/main" id="{00000000-0008-0000-0F00-0000DD010000}"/>
            </a:ext>
          </a:extLst>
        </xdr:cNvPr>
        <xdr:cNvCxnSpPr/>
      </xdr:nvCxnSpPr>
      <xdr:spPr>
        <a:xfrm>
          <a:off x="18786475" y="723881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94168</xdr:rowOff>
    </xdr:from>
    <xdr:ext cx="599010" cy="259045"/>
    <xdr:sp macro="" textlink="">
      <xdr:nvSpPr>
        <xdr:cNvPr id="478" name="【一般廃棄物処理施設】&#10;一人当たり有形固定資産（償却資産）額最大値テキスト">
          <a:extLst>
            <a:ext uri="{FF2B5EF4-FFF2-40B4-BE49-F238E27FC236}">
              <a16:creationId xmlns:a16="http://schemas.microsoft.com/office/drawing/2014/main" id="{00000000-0008-0000-0F00-0000DE010000}"/>
            </a:ext>
          </a:extLst>
        </xdr:cNvPr>
        <xdr:cNvSpPr txBox="1"/>
      </xdr:nvSpPr>
      <xdr:spPr>
        <a:xfrm>
          <a:off x="18884900" y="5752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662,577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147491</xdr:rowOff>
    </xdr:from>
    <xdr:to>
      <xdr:col>116</xdr:col>
      <xdr:colOff>152400</xdr:colOff>
      <xdr:row>34</xdr:row>
      <xdr:rowOff>147491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a:off x="18786475" y="597679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146356</xdr:rowOff>
    </xdr:from>
    <xdr:ext cx="534377" cy="259045"/>
    <xdr:sp macro="" textlink="">
      <xdr:nvSpPr>
        <xdr:cNvPr id="480" name="【一般廃棄物処理施設】&#10;一人当たり有形固定資産（償却資産）額平均値テキスト">
          <a:extLst>
            <a:ext uri="{FF2B5EF4-FFF2-40B4-BE49-F238E27FC236}">
              <a16:creationId xmlns:a16="http://schemas.microsoft.com/office/drawing/2014/main" id="{00000000-0008-0000-0F00-0000E0010000}"/>
            </a:ext>
          </a:extLst>
        </xdr:cNvPr>
        <xdr:cNvSpPr txBox="1"/>
      </xdr:nvSpPr>
      <xdr:spPr>
        <a:xfrm>
          <a:off x="18884900" y="70043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167929</xdr:rowOff>
    </xdr:from>
    <xdr:to>
      <xdr:col>116</xdr:col>
      <xdr:colOff>114300</xdr:colOff>
      <xdr:row>41</xdr:row>
      <xdr:rowOff>98079</xdr:rowOff>
    </xdr:to>
    <xdr:sp macro="" textlink="">
      <xdr:nvSpPr>
        <xdr:cNvPr id="481" name="フローチャート: 判断 480">
          <a:extLst>
            <a:ext uri="{FF2B5EF4-FFF2-40B4-BE49-F238E27FC236}">
              <a16:creationId xmlns:a16="http://schemas.microsoft.com/office/drawing/2014/main" id="{00000000-0008-0000-0F00-0000E1010000}"/>
            </a:ext>
          </a:extLst>
        </xdr:cNvPr>
        <xdr:cNvSpPr/>
      </xdr:nvSpPr>
      <xdr:spPr>
        <a:xfrm>
          <a:off x="18796000" y="7025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169778</xdr:rowOff>
    </xdr:from>
    <xdr:to>
      <xdr:col>112</xdr:col>
      <xdr:colOff>38100</xdr:colOff>
      <xdr:row>41</xdr:row>
      <xdr:rowOff>99928</xdr:rowOff>
    </xdr:to>
    <xdr:sp macro="" textlink="">
      <xdr:nvSpPr>
        <xdr:cNvPr id="482" name="フローチャート: 判断 481">
          <a:extLst>
            <a:ext uri="{FF2B5EF4-FFF2-40B4-BE49-F238E27FC236}">
              <a16:creationId xmlns:a16="http://schemas.microsoft.com/office/drawing/2014/main" id="{00000000-0008-0000-0F00-0000E2010000}"/>
            </a:ext>
          </a:extLst>
        </xdr:cNvPr>
        <xdr:cNvSpPr/>
      </xdr:nvSpPr>
      <xdr:spPr>
        <a:xfrm>
          <a:off x="18100675" y="7027778"/>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41</xdr:row>
      <xdr:rowOff>4948</xdr:rowOff>
    </xdr:from>
    <xdr:to>
      <xdr:col>107</xdr:col>
      <xdr:colOff>101600</xdr:colOff>
      <xdr:row>41</xdr:row>
      <xdr:rowOff>106548</xdr:rowOff>
    </xdr:to>
    <xdr:sp macro="" textlink="">
      <xdr:nvSpPr>
        <xdr:cNvPr id="483" name="フローチャート: 判断 482">
          <a:extLst>
            <a:ext uri="{FF2B5EF4-FFF2-40B4-BE49-F238E27FC236}">
              <a16:creationId xmlns:a16="http://schemas.microsoft.com/office/drawing/2014/main" id="{00000000-0008-0000-0F00-0000E3010000}"/>
            </a:ext>
          </a:extLst>
        </xdr:cNvPr>
        <xdr:cNvSpPr/>
      </xdr:nvSpPr>
      <xdr:spPr>
        <a:xfrm>
          <a:off x="17325975" y="703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155801</xdr:rowOff>
    </xdr:from>
    <xdr:to>
      <xdr:col>102</xdr:col>
      <xdr:colOff>165100</xdr:colOff>
      <xdr:row>41</xdr:row>
      <xdr:rowOff>85951</xdr:rowOff>
    </xdr:to>
    <xdr:sp macro="" textlink="">
      <xdr:nvSpPr>
        <xdr:cNvPr id="484" name="フローチャート: 判断 483">
          <a:extLst>
            <a:ext uri="{FF2B5EF4-FFF2-40B4-BE49-F238E27FC236}">
              <a16:creationId xmlns:a16="http://schemas.microsoft.com/office/drawing/2014/main" id="{00000000-0008-0000-0F00-0000E4010000}"/>
            </a:ext>
          </a:extLst>
        </xdr:cNvPr>
        <xdr:cNvSpPr/>
      </xdr:nvSpPr>
      <xdr:spPr>
        <a:xfrm>
          <a:off x="16579850" y="7013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155384</xdr:rowOff>
    </xdr:from>
    <xdr:to>
      <xdr:col>98</xdr:col>
      <xdr:colOff>38100</xdr:colOff>
      <xdr:row>41</xdr:row>
      <xdr:rowOff>85534</xdr:rowOff>
    </xdr:to>
    <xdr:sp macro="" textlink="">
      <xdr:nvSpPr>
        <xdr:cNvPr id="485" name="フローチャート: 判断 484">
          <a:extLst>
            <a:ext uri="{FF2B5EF4-FFF2-40B4-BE49-F238E27FC236}">
              <a16:creationId xmlns:a16="http://schemas.microsoft.com/office/drawing/2014/main" id="{00000000-0008-0000-0F00-0000E5010000}"/>
            </a:ext>
          </a:extLst>
        </xdr:cNvPr>
        <xdr:cNvSpPr/>
      </xdr:nvSpPr>
      <xdr:spPr>
        <a:xfrm>
          <a:off x="15833725" y="7013384"/>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F00-0000E6010000}"/>
            </a:ext>
          </a:extLst>
        </xdr:cNvPr>
        <xdr:cNvSpPr txBox="1"/>
      </xdr:nvSpPr>
      <xdr:spPr>
        <a:xfrm>
          <a:off x="1868487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F00-0000E7010000}"/>
            </a:ext>
          </a:extLst>
        </xdr:cNvPr>
        <xdr:cNvSpPr txBox="1"/>
      </xdr:nvSpPr>
      <xdr:spPr>
        <a:xfrm>
          <a:off x="179705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F00-0000E8010000}"/>
            </a:ext>
          </a:extLst>
        </xdr:cNvPr>
        <xdr:cNvSpPr txBox="1"/>
      </xdr:nvSpPr>
      <xdr:spPr>
        <a:xfrm>
          <a:off x="172148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F00-0000E9010000}"/>
            </a:ext>
          </a:extLst>
        </xdr:cNvPr>
        <xdr:cNvSpPr txBox="1"/>
      </xdr:nvSpPr>
      <xdr:spPr>
        <a:xfrm>
          <a:off x="16468725"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F00-0000EA010000}"/>
            </a:ext>
          </a:extLst>
        </xdr:cNvPr>
        <xdr:cNvSpPr txBox="1"/>
      </xdr:nvSpPr>
      <xdr:spPr>
        <a:xfrm>
          <a:off x="1570355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96691</xdr:rowOff>
    </xdr:from>
    <xdr:to>
      <xdr:col>116</xdr:col>
      <xdr:colOff>114300</xdr:colOff>
      <xdr:row>35</xdr:row>
      <xdr:rowOff>26841</xdr:rowOff>
    </xdr:to>
    <xdr:sp macro="" textlink="">
      <xdr:nvSpPr>
        <xdr:cNvPr id="491" name="楕円 490">
          <a:extLst>
            <a:ext uri="{FF2B5EF4-FFF2-40B4-BE49-F238E27FC236}">
              <a16:creationId xmlns:a16="http://schemas.microsoft.com/office/drawing/2014/main" id="{00000000-0008-0000-0F00-0000EB010000}"/>
            </a:ext>
          </a:extLst>
        </xdr:cNvPr>
        <xdr:cNvSpPr/>
      </xdr:nvSpPr>
      <xdr:spPr>
        <a:xfrm>
          <a:off x="18796000" y="5925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49718</xdr:rowOff>
    </xdr:from>
    <xdr:ext cx="599010" cy="259045"/>
    <xdr:sp macro="" textlink="">
      <xdr:nvSpPr>
        <xdr:cNvPr id="492" name="【一般廃棄物処理施設】&#10;一人当たり有形固定資産（償却資産）額該当値テキスト">
          <a:extLst>
            <a:ext uri="{FF2B5EF4-FFF2-40B4-BE49-F238E27FC236}">
              <a16:creationId xmlns:a16="http://schemas.microsoft.com/office/drawing/2014/main" id="{00000000-0008-0000-0F00-0000EC010000}"/>
            </a:ext>
          </a:extLst>
        </xdr:cNvPr>
        <xdr:cNvSpPr txBox="1"/>
      </xdr:nvSpPr>
      <xdr:spPr>
        <a:xfrm>
          <a:off x="18884900" y="587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101067</xdr:rowOff>
    </xdr:from>
    <xdr:to>
      <xdr:col>112</xdr:col>
      <xdr:colOff>38100</xdr:colOff>
      <xdr:row>35</xdr:row>
      <xdr:rowOff>31217</xdr:rowOff>
    </xdr:to>
    <xdr:sp macro="" textlink="">
      <xdr:nvSpPr>
        <xdr:cNvPr id="493" name="楕円 492">
          <a:extLst>
            <a:ext uri="{FF2B5EF4-FFF2-40B4-BE49-F238E27FC236}">
              <a16:creationId xmlns:a16="http://schemas.microsoft.com/office/drawing/2014/main" id="{00000000-0008-0000-0F00-0000ED010000}"/>
            </a:ext>
          </a:extLst>
        </xdr:cNvPr>
        <xdr:cNvSpPr/>
      </xdr:nvSpPr>
      <xdr:spPr>
        <a:xfrm>
          <a:off x="18100675" y="593036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147491</xdr:rowOff>
    </xdr:from>
    <xdr:to>
      <xdr:col>116</xdr:col>
      <xdr:colOff>63500</xdr:colOff>
      <xdr:row>34</xdr:row>
      <xdr:rowOff>151867</xdr:rowOff>
    </xdr:to>
    <xdr:cxnSp macro="">
      <xdr:nvCxnSpPr>
        <xdr:cNvPr id="494" name="直線コネクタ 493">
          <a:extLst>
            <a:ext uri="{FF2B5EF4-FFF2-40B4-BE49-F238E27FC236}">
              <a16:creationId xmlns:a16="http://schemas.microsoft.com/office/drawing/2014/main" id="{00000000-0008-0000-0F00-0000EE010000}"/>
            </a:ext>
          </a:extLst>
        </xdr:cNvPr>
        <xdr:cNvCxnSpPr/>
      </xdr:nvCxnSpPr>
      <xdr:spPr>
        <a:xfrm flipV="1">
          <a:off x="18132425" y="5976791"/>
          <a:ext cx="714375" cy="4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102095</xdr:rowOff>
    </xdr:from>
    <xdr:to>
      <xdr:col>107</xdr:col>
      <xdr:colOff>101600</xdr:colOff>
      <xdr:row>35</xdr:row>
      <xdr:rowOff>32245</xdr:rowOff>
    </xdr:to>
    <xdr:sp macro="" textlink="">
      <xdr:nvSpPr>
        <xdr:cNvPr id="495" name="楕円 494">
          <a:extLst>
            <a:ext uri="{FF2B5EF4-FFF2-40B4-BE49-F238E27FC236}">
              <a16:creationId xmlns:a16="http://schemas.microsoft.com/office/drawing/2014/main" id="{00000000-0008-0000-0F00-0000EF010000}"/>
            </a:ext>
          </a:extLst>
        </xdr:cNvPr>
        <xdr:cNvSpPr/>
      </xdr:nvSpPr>
      <xdr:spPr>
        <a:xfrm>
          <a:off x="17325975" y="593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151867</xdr:rowOff>
    </xdr:from>
    <xdr:to>
      <xdr:col>111</xdr:col>
      <xdr:colOff>177800</xdr:colOff>
      <xdr:row>34</xdr:row>
      <xdr:rowOff>152895</xdr:rowOff>
    </xdr:to>
    <xdr:cxnSp macro="">
      <xdr:nvCxnSpPr>
        <xdr:cNvPr id="496" name="直線コネクタ 495">
          <a:extLst>
            <a:ext uri="{FF2B5EF4-FFF2-40B4-BE49-F238E27FC236}">
              <a16:creationId xmlns:a16="http://schemas.microsoft.com/office/drawing/2014/main" id="{00000000-0008-0000-0F00-0000F0010000}"/>
            </a:ext>
          </a:extLst>
        </xdr:cNvPr>
        <xdr:cNvCxnSpPr/>
      </xdr:nvCxnSpPr>
      <xdr:spPr>
        <a:xfrm flipV="1">
          <a:off x="17376775" y="5981167"/>
          <a:ext cx="75565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110913</xdr:rowOff>
    </xdr:from>
    <xdr:to>
      <xdr:col>102</xdr:col>
      <xdr:colOff>165100</xdr:colOff>
      <xdr:row>35</xdr:row>
      <xdr:rowOff>41063</xdr:rowOff>
    </xdr:to>
    <xdr:sp macro="" textlink="">
      <xdr:nvSpPr>
        <xdr:cNvPr id="497" name="楕円 496">
          <a:extLst>
            <a:ext uri="{FF2B5EF4-FFF2-40B4-BE49-F238E27FC236}">
              <a16:creationId xmlns:a16="http://schemas.microsoft.com/office/drawing/2014/main" id="{00000000-0008-0000-0F00-0000F1010000}"/>
            </a:ext>
          </a:extLst>
        </xdr:cNvPr>
        <xdr:cNvSpPr/>
      </xdr:nvSpPr>
      <xdr:spPr>
        <a:xfrm>
          <a:off x="16579850" y="594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152895</xdr:rowOff>
    </xdr:from>
    <xdr:to>
      <xdr:col>107</xdr:col>
      <xdr:colOff>50800</xdr:colOff>
      <xdr:row>34</xdr:row>
      <xdr:rowOff>161713</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flipV="1">
          <a:off x="16630650" y="5982195"/>
          <a:ext cx="746125" cy="8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45488</xdr:rowOff>
    </xdr:from>
    <xdr:to>
      <xdr:col>98</xdr:col>
      <xdr:colOff>38100</xdr:colOff>
      <xdr:row>34</xdr:row>
      <xdr:rowOff>147088</xdr:rowOff>
    </xdr:to>
    <xdr:sp macro="" textlink="">
      <xdr:nvSpPr>
        <xdr:cNvPr id="499" name="楕円 498">
          <a:extLst>
            <a:ext uri="{FF2B5EF4-FFF2-40B4-BE49-F238E27FC236}">
              <a16:creationId xmlns:a16="http://schemas.microsoft.com/office/drawing/2014/main" id="{00000000-0008-0000-0F00-0000F3010000}"/>
            </a:ext>
          </a:extLst>
        </xdr:cNvPr>
        <xdr:cNvSpPr/>
      </xdr:nvSpPr>
      <xdr:spPr>
        <a:xfrm>
          <a:off x="15833725" y="587478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96288</xdr:rowOff>
    </xdr:from>
    <xdr:to>
      <xdr:col>102</xdr:col>
      <xdr:colOff>114300</xdr:colOff>
      <xdr:row>34</xdr:row>
      <xdr:rowOff>161713</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5865475" y="5925588"/>
          <a:ext cx="765175" cy="65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91055</xdr:rowOff>
    </xdr:from>
    <xdr:ext cx="534377" cy="259045"/>
    <xdr:sp macro="" textlink="">
      <xdr:nvSpPr>
        <xdr:cNvPr id="501" name="n_1aveValue【一般廃棄物処理施設】&#10;一人当たり有形固定資産（償却資産）額">
          <a:extLst>
            <a:ext uri="{FF2B5EF4-FFF2-40B4-BE49-F238E27FC236}">
              <a16:creationId xmlns:a16="http://schemas.microsoft.com/office/drawing/2014/main" id="{00000000-0008-0000-0F00-0000F5010000}"/>
            </a:ext>
          </a:extLst>
        </xdr:cNvPr>
        <xdr:cNvSpPr txBox="1"/>
      </xdr:nvSpPr>
      <xdr:spPr>
        <a:xfrm>
          <a:off x="17900161" y="7120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97675</xdr:rowOff>
    </xdr:from>
    <xdr:ext cx="534377" cy="259045"/>
    <xdr:sp macro="" textlink="">
      <xdr:nvSpPr>
        <xdr:cNvPr id="502" name="n_2aveValue【一般廃棄物処理施設】&#10;一人当たり有形固定資産（償却資産）額">
          <a:extLst>
            <a:ext uri="{FF2B5EF4-FFF2-40B4-BE49-F238E27FC236}">
              <a16:creationId xmlns:a16="http://schemas.microsoft.com/office/drawing/2014/main" id="{00000000-0008-0000-0F00-0000F6010000}"/>
            </a:ext>
          </a:extLst>
        </xdr:cNvPr>
        <xdr:cNvSpPr txBox="1"/>
      </xdr:nvSpPr>
      <xdr:spPr>
        <a:xfrm>
          <a:off x="17166736" y="7127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77078</xdr:rowOff>
    </xdr:from>
    <xdr:ext cx="534377" cy="259045"/>
    <xdr:sp macro="" textlink="">
      <xdr:nvSpPr>
        <xdr:cNvPr id="503" name="n_3aveValue【一般廃棄物処理施設】&#10;一人当たり有形固定資産（償却資産）額">
          <a:extLst>
            <a:ext uri="{FF2B5EF4-FFF2-40B4-BE49-F238E27FC236}">
              <a16:creationId xmlns:a16="http://schemas.microsoft.com/office/drawing/2014/main" id="{00000000-0008-0000-0F00-0000F7010000}"/>
            </a:ext>
          </a:extLst>
        </xdr:cNvPr>
        <xdr:cNvSpPr txBox="1"/>
      </xdr:nvSpPr>
      <xdr:spPr>
        <a:xfrm>
          <a:off x="16392036" y="7106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76661</xdr:rowOff>
    </xdr:from>
    <xdr:ext cx="534377" cy="259045"/>
    <xdr:sp macro="" textlink="">
      <xdr:nvSpPr>
        <xdr:cNvPr id="504" name="n_4aveValue【一般廃棄物処理施設】&#10;一人当たり有形固定資産（償却資産）額">
          <a:extLst>
            <a:ext uri="{FF2B5EF4-FFF2-40B4-BE49-F238E27FC236}">
              <a16:creationId xmlns:a16="http://schemas.microsoft.com/office/drawing/2014/main" id="{00000000-0008-0000-0F00-0000F8010000}"/>
            </a:ext>
          </a:extLst>
        </xdr:cNvPr>
        <xdr:cNvSpPr txBox="1"/>
      </xdr:nvSpPr>
      <xdr:spPr>
        <a:xfrm>
          <a:off x="15645911" y="7106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47744</xdr:rowOff>
    </xdr:from>
    <xdr:ext cx="599010" cy="259045"/>
    <xdr:sp macro="" textlink="">
      <xdr:nvSpPr>
        <xdr:cNvPr id="505" name="n_1mainValue【一般廃棄物処理施設】&#10;一人当たり有形固定資産（償却資産）額">
          <a:extLst>
            <a:ext uri="{FF2B5EF4-FFF2-40B4-BE49-F238E27FC236}">
              <a16:creationId xmlns:a16="http://schemas.microsoft.com/office/drawing/2014/main" id="{00000000-0008-0000-0F00-0000F9010000}"/>
            </a:ext>
          </a:extLst>
        </xdr:cNvPr>
        <xdr:cNvSpPr txBox="1"/>
      </xdr:nvSpPr>
      <xdr:spPr>
        <a:xfrm>
          <a:off x="17867845" y="570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33</xdr:row>
      <xdr:rowOff>48772</xdr:rowOff>
    </xdr:from>
    <xdr:ext cx="599010" cy="259045"/>
    <xdr:sp macro="" textlink="">
      <xdr:nvSpPr>
        <xdr:cNvPr id="506" name="n_2mainValue【一般廃棄物処理施設】&#10;一人当たり有形固定資産（償却資産）額">
          <a:extLst>
            <a:ext uri="{FF2B5EF4-FFF2-40B4-BE49-F238E27FC236}">
              <a16:creationId xmlns:a16="http://schemas.microsoft.com/office/drawing/2014/main" id="{00000000-0008-0000-0F00-0000FA010000}"/>
            </a:ext>
          </a:extLst>
        </xdr:cNvPr>
        <xdr:cNvSpPr txBox="1"/>
      </xdr:nvSpPr>
      <xdr:spPr>
        <a:xfrm>
          <a:off x="17134420" y="570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33</xdr:row>
      <xdr:rowOff>57590</xdr:rowOff>
    </xdr:from>
    <xdr:ext cx="599010" cy="259045"/>
    <xdr:sp macro="" textlink="">
      <xdr:nvSpPr>
        <xdr:cNvPr id="507" name="n_3mainValue【一般廃棄物処理施設】&#10;一人当たり有形固定資産（償却資産）額">
          <a:extLst>
            <a:ext uri="{FF2B5EF4-FFF2-40B4-BE49-F238E27FC236}">
              <a16:creationId xmlns:a16="http://schemas.microsoft.com/office/drawing/2014/main" id="{00000000-0008-0000-0F00-0000FB010000}"/>
            </a:ext>
          </a:extLst>
        </xdr:cNvPr>
        <xdr:cNvSpPr txBox="1"/>
      </xdr:nvSpPr>
      <xdr:spPr>
        <a:xfrm>
          <a:off x="16359720" y="5715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163615</xdr:rowOff>
    </xdr:from>
    <xdr:ext cx="599010" cy="259045"/>
    <xdr:sp macro="" textlink="">
      <xdr:nvSpPr>
        <xdr:cNvPr id="508" name="n_4mainValue【一般廃棄物処理施設】&#10;一人当たり有形固定資産（償却資産）額">
          <a:extLst>
            <a:ext uri="{FF2B5EF4-FFF2-40B4-BE49-F238E27FC236}">
              <a16:creationId xmlns:a16="http://schemas.microsoft.com/office/drawing/2014/main" id="{00000000-0008-0000-0F00-0000FC010000}"/>
            </a:ext>
          </a:extLst>
        </xdr:cNvPr>
        <xdr:cNvSpPr txBox="1"/>
      </xdr:nvSpPr>
      <xdr:spPr>
        <a:xfrm>
          <a:off x="15613595" y="5650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00000000-0008-0000-0F00-0000FD010000}"/>
            </a:ext>
          </a:extLst>
        </xdr:cNvPr>
        <xdr:cNvSpPr/>
      </xdr:nvSpPr>
      <xdr:spPr>
        <a:xfrm>
          <a:off x="10588625" y="800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00000000-0008-0000-0F00-0000FE010000}"/>
            </a:ext>
          </a:extLst>
        </xdr:cNvPr>
        <xdr:cNvSpPr/>
      </xdr:nvSpPr>
      <xdr:spPr>
        <a:xfrm>
          <a:off x="106870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00000000-0008-0000-0F00-0000FF010000}"/>
            </a:ext>
          </a:extLst>
        </xdr:cNvPr>
        <xdr:cNvSpPr/>
      </xdr:nvSpPr>
      <xdr:spPr>
        <a:xfrm>
          <a:off x="106870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00000000-0008-0000-0F00-000000020000}"/>
            </a:ext>
          </a:extLst>
        </xdr:cNvPr>
        <xdr:cNvSpPr/>
      </xdr:nvSpPr>
      <xdr:spPr>
        <a:xfrm>
          <a:off x="1156017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00000000-0008-0000-0F00-000001020000}"/>
            </a:ext>
          </a:extLst>
        </xdr:cNvPr>
        <xdr:cNvSpPr/>
      </xdr:nvSpPr>
      <xdr:spPr>
        <a:xfrm>
          <a:off x="1156017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F00-000002020000}"/>
            </a:ext>
          </a:extLst>
        </xdr:cNvPr>
        <xdr:cNvSpPr/>
      </xdr:nvSpPr>
      <xdr:spPr>
        <a:xfrm>
          <a:off x="12531725"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F00-000003020000}"/>
            </a:ext>
          </a:extLst>
        </xdr:cNvPr>
        <xdr:cNvSpPr/>
      </xdr:nvSpPr>
      <xdr:spPr>
        <a:xfrm>
          <a:off x="12531725"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00000000-0008-0000-0F00-000004020000}"/>
            </a:ext>
          </a:extLst>
        </xdr:cNvPr>
        <xdr:cNvSpPr/>
      </xdr:nvSpPr>
      <xdr:spPr>
        <a:xfrm>
          <a:off x="10588625" y="914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0550525"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a:off x="10588625" y="1143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00000000-0008-0000-0F00-000007020000}"/>
            </a:ext>
          </a:extLst>
        </xdr:cNvPr>
        <xdr:cNvSpPr txBox="1"/>
      </xdr:nvSpPr>
      <xdr:spPr>
        <a:xfrm>
          <a:off x="10197646"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0588625" y="11103428"/>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1" name="テキスト ボックス 520">
          <a:extLst>
            <a:ext uri="{FF2B5EF4-FFF2-40B4-BE49-F238E27FC236}">
              <a16:creationId xmlns:a16="http://schemas.microsoft.com/office/drawing/2014/main" id="{00000000-0008-0000-0F00-000009020000}"/>
            </a:ext>
          </a:extLst>
        </xdr:cNvPr>
        <xdr:cNvSpPr txBox="1"/>
      </xdr:nvSpPr>
      <xdr:spPr>
        <a:xfrm>
          <a:off x="10197646"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0588625" y="1077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3" name="テキスト ボックス 522">
          <a:extLst>
            <a:ext uri="{FF2B5EF4-FFF2-40B4-BE49-F238E27FC236}">
              <a16:creationId xmlns:a16="http://schemas.microsoft.com/office/drawing/2014/main" id="{00000000-0008-0000-0F00-00000B020000}"/>
            </a:ext>
          </a:extLst>
        </xdr:cNvPr>
        <xdr:cNvSpPr txBox="1"/>
      </xdr:nvSpPr>
      <xdr:spPr>
        <a:xfrm>
          <a:off x="10242716"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4" name="直線コネクタ 523">
          <a:extLst>
            <a:ext uri="{FF2B5EF4-FFF2-40B4-BE49-F238E27FC236}">
              <a16:creationId xmlns:a16="http://schemas.microsoft.com/office/drawing/2014/main" id="{00000000-0008-0000-0F00-00000C020000}"/>
            </a:ext>
          </a:extLst>
        </xdr:cNvPr>
        <xdr:cNvCxnSpPr/>
      </xdr:nvCxnSpPr>
      <xdr:spPr>
        <a:xfrm>
          <a:off x="10588625" y="10450285"/>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0242716"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6" name="直線コネクタ 525">
          <a:extLst>
            <a:ext uri="{FF2B5EF4-FFF2-40B4-BE49-F238E27FC236}">
              <a16:creationId xmlns:a16="http://schemas.microsoft.com/office/drawing/2014/main" id="{00000000-0008-0000-0F00-00000E020000}"/>
            </a:ext>
          </a:extLst>
        </xdr:cNvPr>
        <xdr:cNvCxnSpPr/>
      </xdr:nvCxnSpPr>
      <xdr:spPr>
        <a:xfrm>
          <a:off x="10588625" y="10123715"/>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0242716"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8" name="直線コネクタ 527">
          <a:extLst>
            <a:ext uri="{FF2B5EF4-FFF2-40B4-BE49-F238E27FC236}">
              <a16:creationId xmlns:a16="http://schemas.microsoft.com/office/drawing/2014/main" id="{00000000-0008-0000-0F00-000010020000}"/>
            </a:ext>
          </a:extLst>
        </xdr:cNvPr>
        <xdr:cNvCxnSpPr/>
      </xdr:nvCxnSpPr>
      <xdr:spPr>
        <a:xfrm>
          <a:off x="10588625" y="979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0242716"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0" name="直線コネクタ 529">
          <a:extLst>
            <a:ext uri="{FF2B5EF4-FFF2-40B4-BE49-F238E27FC236}">
              <a16:creationId xmlns:a16="http://schemas.microsoft.com/office/drawing/2014/main" id="{00000000-0008-0000-0F00-000012020000}"/>
            </a:ext>
          </a:extLst>
        </xdr:cNvPr>
        <xdr:cNvCxnSpPr/>
      </xdr:nvCxnSpPr>
      <xdr:spPr>
        <a:xfrm>
          <a:off x="10588625" y="9470572"/>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0306836"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0588625" y="914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a:extLst>
            <a:ext uri="{FF2B5EF4-FFF2-40B4-BE49-F238E27FC236}">
              <a16:creationId xmlns:a16="http://schemas.microsoft.com/office/drawing/2014/main" id="{00000000-0008-0000-0F00-000015020000}"/>
            </a:ext>
          </a:extLst>
        </xdr:cNvPr>
        <xdr:cNvSpPr/>
      </xdr:nvSpPr>
      <xdr:spPr>
        <a:xfrm>
          <a:off x="10588625" y="914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65315</xdr:rowOff>
    </xdr:from>
    <xdr:to>
      <xdr:col>85</xdr:col>
      <xdr:colOff>126364</xdr:colOff>
      <xdr:row>64</xdr:row>
      <xdr:rowOff>130628</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flipV="1">
          <a:off x="13889989" y="9666515"/>
          <a:ext cx="0" cy="14369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5" name="【保健センター・保健所】&#10;有形固定資産減価償却率最小値テキスト">
          <a:extLst>
            <a:ext uri="{FF2B5EF4-FFF2-40B4-BE49-F238E27FC236}">
              <a16:creationId xmlns:a16="http://schemas.microsoft.com/office/drawing/2014/main" id="{00000000-0008-0000-0F00-000017020000}"/>
            </a:ext>
          </a:extLst>
        </xdr:cNvPr>
        <xdr:cNvSpPr txBox="1"/>
      </xdr:nvSpPr>
      <xdr:spPr>
        <a:xfrm>
          <a:off x="13928725"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3801725" y="1110342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11992</xdr:rowOff>
    </xdr:from>
    <xdr:ext cx="405111" cy="259045"/>
    <xdr:sp macro="" textlink="">
      <xdr:nvSpPr>
        <xdr:cNvPr id="537" name="【保健センター・保健所】&#10;有形固定資産減価償却率最大値テキスト">
          <a:extLst>
            <a:ext uri="{FF2B5EF4-FFF2-40B4-BE49-F238E27FC236}">
              <a16:creationId xmlns:a16="http://schemas.microsoft.com/office/drawing/2014/main" id="{00000000-0008-0000-0F00-000019020000}"/>
            </a:ext>
          </a:extLst>
        </xdr:cNvPr>
        <xdr:cNvSpPr txBox="1"/>
      </xdr:nvSpPr>
      <xdr:spPr>
        <a:xfrm>
          <a:off x="13928725" y="944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65315</xdr:rowOff>
    </xdr:from>
    <xdr:to>
      <xdr:col>86</xdr:col>
      <xdr:colOff>25400</xdr:colOff>
      <xdr:row>56</xdr:row>
      <xdr:rowOff>65315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3801725" y="966651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74584</xdr:rowOff>
    </xdr:from>
    <xdr:ext cx="405111" cy="259045"/>
    <xdr:sp macro="" textlink="">
      <xdr:nvSpPr>
        <xdr:cNvPr id="539" name="【保健センター・保健所】&#10;有形固定資産減価償却率平均値テキスト">
          <a:extLst>
            <a:ext uri="{FF2B5EF4-FFF2-40B4-BE49-F238E27FC236}">
              <a16:creationId xmlns:a16="http://schemas.microsoft.com/office/drawing/2014/main" id="{00000000-0008-0000-0F00-00001B020000}"/>
            </a:ext>
          </a:extLst>
        </xdr:cNvPr>
        <xdr:cNvSpPr txBox="1"/>
      </xdr:nvSpPr>
      <xdr:spPr>
        <a:xfrm>
          <a:off x="13928725" y="101901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96157</xdr:rowOff>
    </xdr:from>
    <xdr:to>
      <xdr:col>85</xdr:col>
      <xdr:colOff>177800</xdr:colOff>
      <xdr:row>60</xdr:row>
      <xdr:rowOff>26307</xdr:rowOff>
    </xdr:to>
    <xdr:sp macro="" textlink="">
      <xdr:nvSpPr>
        <xdr:cNvPr id="540" name="フローチャート: 判断 539">
          <a:extLst>
            <a:ext uri="{FF2B5EF4-FFF2-40B4-BE49-F238E27FC236}">
              <a16:creationId xmlns:a16="http://schemas.microsoft.com/office/drawing/2014/main" id="{00000000-0008-0000-0F00-00001C020000}"/>
            </a:ext>
          </a:extLst>
        </xdr:cNvPr>
        <xdr:cNvSpPr/>
      </xdr:nvSpPr>
      <xdr:spPr>
        <a:xfrm>
          <a:off x="13839825" y="10211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73297</xdr:rowOff>
    </xdr:from>
    <xdr:to>
      <xdr:col>81</xdr:col>
      <xdr:colOff>101600</xdr:colOff>
      <xdr:row>60</xdr:row>
      <xdr:rowOff>3447</xdr:rowOff>
    </xdr:to>
    <xdr:sp macro="" textlink="">
      <xdr:nvSpPr>
        <xdr:cNvPr id="541" name="フローチャート: 判断 540">
          <a:extLst>
            <a:ext uri="{FF2B5EF4-FFF2-40B4-BE49-F238E27FC236}">
              <a16:creationId xmlns:a16="http://schemas.microsoft.com/office/drawing/2014/main" id="{00000000-0008-0000-0F00-00001D020000}"/>
            </a:ext>
          </a:extLst>
        </xdr:cNvPr>
        <xdr:cNvSpPr/>
      </xdr:nvSpPr>
      <xdr:spPr>
        <a:xfrm>
          <a:off x="13115925" y="10188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42273</xdr:rowOff>
    </xdr:from>
    <xdr:to>
      <xdr:col>76</xdr:col>
      <xdr:colOff>165100</xdr:colOff>
      <xdr:row>59</xdr:row>
      <xdr:rowOff>143873</xdr:rowOff>
    </xdr:to>
    <xdr:sp macro="" textlink="">
      <xdr:nvSpPr>
        <xdr:cNvPr id="542" name="フローチャート: 判断 541">
          <a:extLst>
            <a:ext uri="{FF2B5EF4-FFF2-40B4-BE49-F238E27FC236}">
              <a16:creationId xmlns:a16="http://schemas.microsoft.com/office/drawing/2014/main" id="{00000000-0008-0000-0F00-00001E020000}"/>
            </a:ext>
          </a:extLst>
        </xdr:cNvPr>
        <xdr:cNvSpPr/>
      </xdr:nvSpPr>
      <xdr:spPr>
        <a:xfrm>
          <a:off x="12369800" y="101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1451</xdr:rowOff>
    </xdr:from>
    <xdr:to>
      <xdr:col>72</xdr:col>
      <xdr:colOff>38100</xdr:colOff>
      <xdr:row>60</xdr:row>
      <xdr:rowOff>103051</xdr:rowOff>
    </xdr:to>
    <xdr:sp macro="" textlink="">
      <xdr:nvSpPr>
        <xdr:cNvPr id="543" name="フローチャート: 判断 542">
          <a:extLst>
            <a:ext uri="{FF2B5EF4-FFF2-40B4-BE49-F238E27FC236}">
              <a16:creationId xmlns:a16="http://schemas.microsoft.com/office/drawing/2014/main" id="{00000000-0008-0000-0F00-00001F020000}"/>
            </a:ext>
          </a:extLst>
        </xdr:cNvPr>
        <xdr:cNvSpPr/>
      </xdr:nvSpPr>
      <xdr:spPr>
        <a:xfrm>
          <a:off x="11623675" y="1028845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148409</xdr:rowOff>
    </xdr:from>
    <xdr:to>
      <xdr:col>67</xdr:col>
      <xdr:colOff>101600</xdr:colOff>
      <xdr:row>60</xdr:row>
      <xdr:rowOff>78559</xdr:rowOff>
    </xdr:to>
    <xdr:sp macro="" textlink="">
      <xdr:nvSpPr>
        <xdr:cNvPr id="544" name="フローチャート: 判断 543">
          <a:extLst>
            <a:ext uri="{FF2B5EF4-FFF2-40B4-BE49-F238E27FC236}">
              <a16:creationId xmlns:a16="http://schemas.microsoft.com/office/drawing/2014/main" id="{00000000-0008-0000-0F00-000020020000}"/>
            </a:ext>
          </a:extLst>
        </xdr:cNvPr>
        <xdr:cNvSpPr/>
      </xdr:nvSpPr>
      <xdr:spPr>
        <a:xfrm>
          <a:off x="10848975"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F00-000021020000}"/>
            </a:ext>
          </a:extLst>
        </xdr:cNvPr>
        <xdr:cNvSpPr txBox="1"/>
      </xdr:nvSpPr>
      <xdr:spPr>
        <a:xfrm>
          <a:off x="137287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F00-000022020000}"/>
            </a:ext>
          </a:extLst>
        </xdr:cNvPr>
        <xdr:cNvSpPr txBox="1"/>
      </xdr:nvSpPr>
      <xdr:spPr>
        <a:xfrm>
          <a:off x="1300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F00-000023020000}"/>
            </a:ext>
          </a:extLst>
        </xdr:cNvPr>
        <xdr:cNvSpPr txBox="1"/>
      </xdr:nvSpPr>
      <xdr:spPr>
        <a:xfrm>
          <a:off x="122586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F00-000024020000}"/>
            </a:ext>
          </a:extLst>
        </xdr:cNvPr>
        <xdr:cNvSpPr txBox="1"/>
      </xdr:nvSpPr>
      <xdr:spPr>
        <a:xfrm>
          <a:off x="11493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F00-000025020000}"/>
            </a:ext>
          </a:extLst>
        </xdr:cNvPr>
        <xdr:cNvSpPr txBox="1"/>
      </xdr:nvSpPr>
      <xdr:spPr>
        <a:xfrm>
          <a:off x="10737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14515</xdr:rowOff>
    </xdr:from>
    <xdr:to>
      <xdr:col>85</xdr:col>
      <xdr:colOff>177800</xdr:colOff>
      <xdr:row>56</xdr:row>
      <xdr:rowOff>116115</xdr:rowOff>
    </xdr:to>
    <xdr:sp macro="" textlink="">
      <xdr:nvSpPr>
        <xdr:cNvPr id="550" name="楕円 549">
          <a:extLst>
            <a:ext uri="{FF2B5EF4-FFF2-40B4-BE49-F238E27FC236}">
              <a16:creationId xmlns:a16="http://schemas.microsoft.com/office/drawing/2014/main" id="{00000000-0008-0000-0F00-000026020000}"/>
            </a:ext>
          </a:extLst>
        </xdr:cNvPr>
        <xdr:cNvSpPr/>
      </xdr:nvSpPr>
      <xdr:spPr>
        <a:xfrm>
          <a:off x="13839825" y="96157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138992</xdr:rowOff>
    </xdr:from>
    <xdr:ext cx="405111" cy="259045"/>
    <xdr:sp macro="" textlink="">
      <xdr:nvSpPr>
        <xdr:cNvPr id="551" name="【保健センター・保健所】&#10;有形固定資産減価償却率該当値テキスト">
          <a:extLst>
            <a:ext uri="{FF2B5EF4-FFF2-40B4-BE49-F238E27FC236}">
              <a16:creationId xmlns:a16="http://schemas.microsoft.com/office/drawing/2014/main" id="{00000000-0008-0000-0F00-000027020000}"/>
            </a:ext>
          </a:extLst>
        </xdr:cNvPr>
        <xdr:cNvSpPr txBox="1"/>
      </xdr:nvSpPr>
      <xdr:spPr>
        <a:xfrm>
          <a:off x="13928725" y="9568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153307</xdr:rowOff>
    </xdr:from>
    <xdr:to>
      <xdr:col>81</xdr:col>
      <xdr:colOff>101600</xdr:colOff>
      <xdr:row>56</xdr:row>
      <xdr:rowOff>83457</xdr:rowOff>
    </xdr:to>
    <xdr:sp macro="" textlink="">
      <xdr:nvSpPr>
        <xdr:cNvPr id="552" name="楕円 551">
          <a:extLst>
            <a:ext uri="{FF2B5EF4-FFF2-40B4-BE49-F238E27FC236}">
              <a16:creationId xmlns:a16="http://schemas.microsoft.com/office/drawing/2014/main" id="{00000000-0008-0000-0F00-000028020000}"/>
            </a:ext>
          </a:extLst>
        </xdr:cNvPr>
        <xdr:cNvSpPr/>
      </xdr:nvSpPr>
      <xdr:spPr>
        <a:xfrm>
          <a:off x="13115925" y="9583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32657</xdr:rowOff>
    </xdr:from>
    <xdr:to>
      <xdr:col>85</xdr:col>
      <xdr:colOff>127000</xdr:colOff>
      <xdr:row>56</xdr:row>
      <xdr:rowOff>65315</xdr:rowOff>
    </xdr:to>
    <xdr:cxnSp macro="">
      <xdr:nvCxnSpPr>
        <xdr:cNvPr id="553" name="直線コネクタ 552">
          <a:extLst>
            <a:ext uri="{FF2B5EF4-FFF2-40B4-BE49-F238E27FC236}">
              <a16:creationId xmlns:a16="http://schemas.microsoft.com/office/drawing/2014/main" id="{00000000-0008-0000-0F00-000029020000}"/>
            </a:ext>
          </a:extLst>
        </xdr:cNvPr>
        <xdr:cNvCxnSpPr/>
      </xdr:nvCxnSpPr>
      <xdr:spPr>
        <a:xfrm>
          <a:off x="13166725" y="9633857"/>
          <a:ext cx="7239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120650</xdr:rowOff>
    </xdr:from>
    <xdr:to>
      <xdr:col>76</xdr:col>
      <xdr:colOff>165100</xdr:colOff>
      <xdr:row>56</xdr:row>
      <xdr:rowOff>50800</xdr:rowOff>
    </xdr:to>
    <xdr:sp macro="" textlink="">
      <xdr:nvSpPr>
        <xdr:cNvPr id="554" name="楕円 553">
          <a:extLst>
            <a:ext uri="{FF2B5EF4-FFF2-40B4-BE49-F238E27FC236}">
              <a16:creationId xmlns:a16="http://schemas.microsoft.com/office/drawing/2014/main" id="{00000000-0008-0000-0F00-00002A020000}"/>
            </a:ext>
          </a:extLst>
        </xdr:cNvPr>
        <xdr:cNvSpPr/>
      </xdr:nvSpPr>
      <xdr:spPr>
        <a:xfrm>
          <a:off x="12369800" y="955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0</xdr:rowOff>
    </xdr:from>
    <xdr:to>
      <xdr:col>81</xdr:col>
      <xdr:colOff>50800</xdr:colOff>
      <xdr:row>56</xdr:row>
      <xdr:rowOff>32657</xdr:rowOff>
    </xdr:to>
    <xdr:cxnSp macro="">
      <xdr:nvCxnSpPr>
        <xdr:cNvPr id="555" name="直線コネクタ 554">
          <a:extLst>
            <a:ext uri="{FF2B5EF4-FFF2-40B4-BE49-F238E27FC236}">
              <a16:creationId xmlns:a16="http://schemas.microsoft.com/office/drawing/2014/main" id="{00000000-0008-0000-0F00-00002B020000}"/>
            </a:ext>
          </a:extLst>
        </xdr:cNvPr>
        <xdr:cNvCxnSpPr/>
      </xdr:nvCxnSpPr>
      <xdr:spPr>
        <a:xfrm>
          <a:off x="12420600" y="9601200"/>
          <a:ext cx="74612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87993</xdr:rowOff>
    </xdr:from>
    <xdr:to>
      <xdr:col>72</xdr:col>
      <xdr:colOff>38100</xdr:colOff>
      <xdr:row>56</xdr:row>
      <xdr:rowOff>18143</xdr:rowOff>
    </xdr:to>
    <xdr:sp macro="" textlink="">
      <xdr:nvSpPr>
        <xdr:cNvPr id="556" name="楕円 555">
          <a:extLst>
            <a:ext uri="{FF2B5EF4-FFF2-40B4-BE49-F238E27FC236}">
              <a16:creationId xmlns:a16="http://schemas.microsoft.com/office/drawing/2014/main" id="{00000000-0008-0000-0F00-00002C020000}"/>
            </a:ext>
          </a:extLst>
        </xdr:cNvPr>
        <xdr:cNvSpPr/>
      </xdr:nvSpPr>
      <xdr:spPr>
        <a:xfrm>
          <a:off x="11623675" y="9517743"/>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138793</xdr:rowOff>
    </xdr:from>
    <xdr:to>
      <xdr:col>76</xdr:col>
      <xdr:colOff>114300</xdr:colOff>
      <xdr:row>56</xdr:row>
      <xdr:rowOff>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1655425" y="9568543"/>
          <a:ext cx="765175"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55335</xdr:rowOff>
    </xdr:from>
    <xdr:to>
      <xdr:col>67</xdr:col>
      <xdr:colOff>101600</xdr:colOff>
      <xdr:row>55</xdr:row>
      <xdr:rowOff>156935</xdr:rowOff>
    </xdr:to>
    <xdr:sp macro="" textlink="">
      <xdr:nvSpPr>
        <xdr:cNvPr id="558" name="楕円 557">
          <a:extLst>
            <a:ext uri="{FF2B5EF4-FFF2-40B4-BE49-F238E27FC236}">
              <a16:creationId xmlns:a16="http://schemas.microsoft.com/office/drawing/2014/main" id="{00000000-0008-0000-0F00-00002E020000}"/>
            </a:ext>
          </a:extLst>
        </xdr:cNvPr>
        <xdr:cNvSpPr/>
      </xdr:nvSpPr>
      <xdr:spPr>
        <a:xfrm>
          <a:off x="10848975" y="948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106135</xdr:rowOff>
    </xdr:from>
    <xdr:to>
      <xdr:col>71</xdr:col>
      <xdr:colOff>177800</xdr:colOff>
      <xdr:row>55</xdr:row>
      <xdr:rowOff>138793</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0899775" y="9535885"/>
          <a:ext cx="75565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166024</xdr:rowOff>
    </xdr:from>
    <xdr:ext cx="405111" cy="259045"/>
    <xdr:sp macro="" textlink="">
      <xdr:nvSpPr>
        <xdr:cNvPr id="560" name="n_1aveValue【保健センター・保健所】&#10;有形固定資産減価償却率">
          <a:extLst>
            <a:ext uri="{FF2B5EF4-FFF2-40B4-BE49-F238E27FC236}">
              <a16:creationId xmlns:a16="http://schemas.microsoft.com/office/drawing/2014/main" id="{00000000-0008-0000-0F00-000030020000}"/>
            </a:ext>
          </a:extLst>
        </xdr:cNvPr>
        <xdr:cNvSpPr txBox="1"/>
      </xdr:nvSpPr>
      <xdr:spPr>
        <a:xfrm>
          <a:off x="12980044" y="102815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135000</xdr:rowOff>
    </xdr:from>
    <xdr:ext cx="405111" cy="259045"/>
    <xdr:sp macro="" textlink="">
      <xdr:nvSpPr>
        <xdr:cNvPr id="561" name="n_2aveValue【保健センター・保健所】&#10;有形固定資産減価償却率">
          <a:extLst>
            <a:ext uri="{FF2B5EF4-FFF2-40B4-BE49-F238E27FC236}">
              <a16:creationId xmlns:a16="http://schemas.microsoft.com/office/drawing/2014/main" id="{00000000-0008-0000-0F00-000031020000}"/>
            </a:ext>
          </a:extLst>
        </xdr:cNvPr>
        <xdr:cNvSpPr txBox="1"/>
      </xdr:nvSpPr>
      <xdr:spPr>
        <a:xfrm>
          <a:off x="12246619" y="10250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94178</xdr:rowOff>
    </xdr:from>
    <xdr:ext cx="405111" cy="259045"/>
    <xdr:sp macro="" textlink="">
      <xdr:nvSpPr>
        <xdr:cNvPr id="562" name="n_3aveValue【保健センター・保健所】&#10;有形固定資産減価償却率">
          <a:extLst>
            <a:ext uri="{FF2B5EF4-FFF2-40B4-BE49-F238E27FC236}">
              <a16:creationId xmlns:a16="http://schemas.microsoft.com/office/drawing/2014/main" id="{00000000-0008-0000-0F00-000032020000}"/>
            </a:ext>
          </a:extLst>
        </xdr:cNvPr>
        <xdr:cNvSpPr txBox="1"/>
      </xdr:nvSpPr>
      <xdr:spPr>
        <a:xfrm>
          <a:off x="1150049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69686</xdr:rowOff>
    </xdr:from>
    <xdr:ext cx="405111" cy="259045"/>
    <xdr:sp macro="" textlink="">
      <xdr:nvSpPr>
        <xdr:cNvPr id="563" name="n_4aveValue【保健センター・保健所】&#10;有形固定資産減価償却率">
          <a:extLst>
            <a:ext uri="{FF2B5EF4-FFF2-40B4-BE49-F238E27FC236}">
              <a16:creationId xmlns:a16="http://schemas.microsoft.com/office/drawing/2014/main" id="{00000000-0008-0000-0F00-000033020000}"/>
            </a:ext>
          </a:extLst>
        </xdr:cNvPr>
        <xdr:cNvSpPr txBox="1"/>
      </xdr:nvSpPr>
      <xdr:spPr>
        <a:xfrm>
          <a:off x="10725794" y="1035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99984</xdr:rowOff>
    </xdr:from>
    <xdr:ext cx="405111" cy="259045"/>
    <xdr:sp macro="" textlink="">
      <xdr:nvSpPr>
        <xdr:cNvPr id="564" name="n_1mainValue【保健センター・保健所】&#10;有形固定資産減価償却率">
          <a:extLst>
            <a:ext uri="{FF2B5EF4-FFF2-40B4-BE49-F238E27FC236}">
              <a16:creationId xmlns:a16="http://schemas.microsoft.com/office/drawing/2014/main" id="{00000000-0008-0000-0F00-000034020000}"/>
            </a:ext>
          </a:extLst>
        </xdr:cNvPr>
        <xdr:cNvSpPr txBox="1"/>
      </xdr:nvSpPr>
      <xdr:spPr>
        <a:xfrm>
          <a:off x="12980044" y="9358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67327</xdr:rowOff>
    </xdr:from>
    <xdr:ext cx="340478" cy="259045"/>
    <xdr:sp macro="" textlink="">
      <xdr:nvSpPr>
        <xdr:cNvPr id="565" name="n_2mainValue【保健センター・保健所】&#10;有形固定資産減価償却率">
          <a:extLst>
            <a:ext uri="{FF2B5EF4-FFF2-40B4-BE49-F238E27FC236}">
              <a16:creationId xmlns:a16="http://schemas.microsoft.com/office/drawing/2014/main" id="{00000000-0008-0000-0F00-000035020000}"/>
            </a:ext>
          </a:extLst>
        </xdr:cNvPr>
        <xdr:cNvSpPr txBox="1"/>
      </xdr:nvSpPr>
      <xdr:spPr>
        <a:xfrm>
          <a:off x="12278936" y="932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34670</xdr:rowOff>
    </xdr:from>
    <xdr:ext cx="340478" cy="259045"/>
    <xdr:sp macro="" textlink="">
      <xdr:nvSpPr>
        <xdr:cNvPr id="566" name="n_3mainValue【保健センター・保健所】&#10;有形固定資産減価償却率">
          <a:extLst>
            <a:ext uri="{FF2B5EF4-FFF2-40B4-BE49-F238E27FC236}">
              <a16:creationId xmlns:a16="http://schemas.microsoft.com/office/drawing/2014/main" id="{00000000-0008-0000-0F00-000036020000}"/>
            </a:ext>
          </a:extLst>
        </xdr:cNvPr>
        <xdr:cNvSpPr txBox="1"/>
      </xdr:nvSpPr>
      <xdr:spPr>
        <a:xfrm>
          <a:off x="11504236" y="92929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54</xdr:row>
      <xdr:rowOff>2012</xdr:rowOff>
    </xdr:from>
    <xdr:ext cx="340478" cy="259045"/>
    <xdr:sp macro="" textlink="">
      <xdr:nvSpPr>
        <xdr:cNvPr id="567" name="n_4mainValue【保健センター・保健所】&#10;有形固定資産減価償却率">
          <a:extLst>
            <a:ext uri="{FF2B5EF4-FFF2-40B4-BE49-F238E27FC236}">
              <a16:creationId xmlns:a16="http://schemas.microsoft.com/office/drawing/2014/main" id="{00000000-0008-0000-0F00-000037020000}"/>
            </a:ext>
          </a:extLst>
        </xdr:cNvPr>
        <xdr:cNvSpPr txBox="1"/>
      </xdr:nvSpPr>
      <xdr:spPr>
        <a:xfrm>
          <a:off x="10758111" y="926031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a:extLst>
            <a:ext uri="{FF2B5EF4-FFF2-40B4-BE49-F238E27FC236}">
              <a16:creationId xmlns:a16="http://schemas.microsoft.com/office/drawing/2014/main" id="{00000000-0008-0000-0F00-000038020000}"/>
            </a:ext>
          </a:extLst>
        </xdr:cNvPr>
        <xdr:cNvSpPr/>
      </xdr:nvSpPr>
      <xdr:spPr>
        <a:xfrm>
          <a:off x="15544800" y="800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a:extLst>
            <a:ext uri="{FF2B5EF4-FFF2-40B4-BE49-F238E27FC236}">
              <a16:creationId xmlns:a16="http://schemas.microsoft.com/office/drawing/2014/main" id="{00000000-0008-0000-0F00-000039020000}"/>
            </a:ext>
          </a:extLst>
        </xdr:cNvPr>
        <xdr:cNvSpPr/>
      </xdr:nvSpPr>
      <xdr:spPr>
        <a:xfrm>
          <a:off x="156718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a:extLst>
            <a:ext uri="{FF2B5EF4-FFF2-40B4-BE49-F238E27FC236}">
              <a16:creationId xmlns:a16="http://schemas.microsoft.com/office/drawing/2014/main" id="{00000000-0008-0000-0F00-00003A020000}"/>
            </a:ext>
          </a:extLst>
        </xdr:cNvPr>
        <xdr:cNvSpPr/>
      </xdr:nvSpPr>
      <xdr:spPr>
        <a:xfrm>
          <a:off x="156718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a:extLst>
            <a:ext uri="{FF2B5EF4-FFF2-40B4-BE49-F238E27FC236}">
              <a16:creationId xmlns:a16="http://schemas.microsoft.com/office/drawing/2014/main" id="{00000000-0008-0000-0F00-00003B020000}"/>
            </a:ext>
          </a:extLst>
        </xdr:cNvPr>
        <xdr:cNvSpPr/>
      </xdr:nvSpPr>
      <xdr:spPr>
        <a:xfrm>
          <a:off x="1651635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F00-00003C020000}"/>
            </a:ext>
          </a:extLst>
        </xdr:cNvPr>
        <xdr:cNvSpPr/>
      </xdr:nvSpPr>
      <xdr:spPr>
        <a:xfrm>
          <a:off x="1651635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a:extLst>
            <a:ext uri="{FF2B5EF4-FFF2-40B4-BE49-F238E27FC236}">
              <a16:creationId xmlns:a16="http://schemas.microsoft.com/office/drawing/2014/main" id="{00000000-0008-0000-0F00-00003D020000}"/>
            </a:ext>
          </a:extLst>
        </xdr:cNvPr>
        <xdr:cNvSpPr/>
      </xdr:nvSpPr>
      <xdr:spPr>
        <a:xfrm>
          <a:off x="17487900" y="866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F00-00003E020000}"/>
            </a:ext>
          </a:extLst>
        </xdr:cNvPr>
        <xdr:cNvSpPr/>
      </xdr:nvSpPr>
      <xdr:spPr>
        <a:xfrm>
          <a:off x="17487900" y="886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a:extLst>
            <a:ext uri="{FF2B5EF4-FFF2-40B4-BE49-F238E27FC236}">
              <a16:creationId xmlns:a16="http://schemas.microsoft.com/office/drawing/2014/main" id="{00000000-0008-0000-0F00-00003F020000}"/>
            </a:ext>
          </a:extLst>
        </xdr:cNvPr>
        <xdr:cNvSpPr/>
      </xdr:nvSpPr>
      <xdr:spPr>
        <a:xfrm>
          <a:off x="15544800" y="914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5535275"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15544800" y="1143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15544800" y="1097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15163346"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15544800" y="1051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15163346"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15544800" y="1005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5163346"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00000000-0008-0000-0F00-000048020000}"/>
            </a:ext>
          </a:extLst>
        </xdr:cNvPr>
        <xdr:cNvCxnSpPr/>
      </xdr:nvCxnSpPr>
      <xdr:spPr>
        <a:xfrm>
          <a:off x="15544800" y="960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15163346"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F00-00004A020000}"/>
            </a:ext>
          </a:extLst>
        </xdr:cNvPr>
        <xdr:cNvCxnSpPr/>
      </xdr:nvCxnSpPr>
      <xdr:spPr>
        <a:xfrm>
          <a:off x="15544800" y="914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5163346"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a:extLst>
            <a:ext uri="{FF2B5EF4-FFF2-40B4-BE49-F238E27FC236}">
              <a16:creationId xmlns:a16="http://schemas.microsoft.com/office/drawing/2014/main" id="{00000000-0008-0000-0F00-00004C020000}"/>
            </a:ext>
          </a:extLst>
        </xdr:cNvPr>
        <xdr:cNvSpPr/>
      </xdr:nvSpPr>
      <xdr:spPr>
        <a:xfrm>
          <a:off x="15544800" y="914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121158</xdr:rowOff>
    </xdr:from>
    <xdr:to>
      <xdr:col>116</xdr:col>
      <xdr:colOff>62864</xdr:colOff>
      <xdr:row>63</xdr:row>
      <xdr:rowOff>153162</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18846164" y="9550908"/>
          <a:ext cx="0" cy="1403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590" name="【保健センター・保健所】&#10;一人当たり面積最小値テキスト">
          <a:extLst>
            <a:ext uri="{FF2B5EF4-FFF2-40B4-BE49-F238E27FC236}">
              <a16:creationId xmlns:a16="http://schemas.microsoft.com/office/drawing/2014/main" id="{00000000-0008-0000-0F00-00004E020000}"/>
            </a:ext>
          </a:extLst>
        </xdr:cNvPr>
        <xdr:cNvSpPr txBox="1"/>
      </xdr:nvSpPr>
      <xdr:spPr>
        <a:xfrm>
          <a:off x="18884900" y="10958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a:off x="18786475" y="10954512"/>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67835</xdr:rowOff>
    </xdr:from>
    <xdr:ext cx="469744" cy="259045"/>
    <xdr:sp macro="" textlink="">
      <xdr:nvSpPr>
        <xdr:cNvPr id="592" name="【保健センター・保健所】&#10;一人当たり面積最大値テキスト">
          <a:extLst>
            <a:ext uri="{FF2B5EF4-FFF2-40B4-BE49-F238E27FC236}">
              <a16:creationId xmlns:a16="http://schemas.microsoft.com/office/drawing/2014/main" id="{00000000-0008-0000-0F00-000050020000}"/>
            </a:ext>
          </a:extLst>
        </xdr:cNvPr>
        <xdr:cNvSpPr txBox="1"/>
      </xdr:nvSpPr>
      <xdr:spPr>
        <a:xfrm>
          <a:off x="18884900" y="9326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121158</xdr:rowOff>
    </xdr:from>
    <xdr:to>
      <xdr:col>116</xdr:col>
      <xdr:colOff>152400</xdr:colOff>
      <xdr:row>55</xdr:row>
      <xdr:rowOff>121158</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a:off x="18786475" y="955090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154957</xdr:rowOff>
    </xdr:from>
    <xdr:ext cx="469744" cy="259045"/>
    <xdr:sp macro="" textlink="">
      <xdr:nvSpPr>
        <xdr:cNvPr id="594" name="【保健センター・保健所】&#10;一人当たり面積平均値テキスト">
          <a:extLst>
            <a:ext uri="{FF2B5EF4-FFF2-40B4-BE49-F238E27FC236}">
              <a16:creationId xmlns:a16="http://schemas.microsoft.com/office/drawing/2014/main" id="{00000000-0008-0000-0F00-000052020000}"/>
            </a:ext>
          </a:extLst>
        </xdr:cNvPr>
        <xdr:cNvSpPr txBox="1"/>
      </xdr:nvSpPr>
      <xdr:spPr>
        <a:xfrm>
          <a:off x="18884900" y="10613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132080</xdr:rowOff>
    </xdr:from>
    <xdr:to>
      <xdr:col>116</xdr:col>
      <xdr:colOff>114300</xdr:colOff>
      <xdr:row>63</xdr:row>
      <xdr:rowOff>62230</xdr:rowOff>
    </xdr:to>
    <xdr:sp macro="" textlink="">
      <xdr:nvSpPr>
        <xdr:cNvPr id="595" name="フローチャート: 判断 594">
          <a:extLst>
            <a:ext uri="{FF2B5EF4-FFF2-40B4-BE49-F238E27FC236}">
              <a16:creationId xmlns:a16="http://schemas.microsoft.com/office/drawing/2014/main" id="{00000000-0008-0000-0F00-000053020000}"/>
            </a:ext>
          </a:extLst>
        </xdr:cNvPr>
        <xdr:cNvSpPr/>
      </xdr:nvSpPr>
      <xdr:spPr>
        <a:xfrm>
          <a:off x="18796000" y="1076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596" name="フローチャート: 判断 595">
          <a:extLst>
            <a:ext uri="{FF2B5EF4-FFF2-40B4-BE49-F238E27FC236}">
              <a16:creationId xmlns:a16="http://schemas.microsoft.com/office/drawing/2014/main" id="{00000000-0008-0000-0F00-000054020000}"/>
            </a:ext>
          </a:extLst>
        </xdr:cNvPr>
        <xdr:cNvSpPr/>
      </xdr:nvSpPr>
      <xdr:spPr>
        <a:xfrm>
          <a:off x="18100675" y="1076198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127508</xdr:rowOff>
    </xdr:from>
    <xdr:to>
      <xdr:col>107</xdr:col>
      <xdr:colOff>101600</xdr:colOff>
      <xdr:row>63</xdr:row>
      <xdr:rowOff>57658</xdr:rowOff>
    </xdr:to>
    <xdr:sp macro="" textlink="">
      <xdr:nvSpPr>
        <xdr:cNvPr id="597" name="フローチャート: 判断 596">
          <a:extLst>
            <a:ext uri="{FF2B5EF4-FFF2-40B4-BE49-F238E27FC236}">
              <a16:creationId xmlns:a16="http://schemas.microsoft.com/office/drawing/2014/main" id="{00000000-0008-0000-0F00-000055020000}"/>
            </a:ext>
          </a:extLst>
        </xdr:cNvPr>
        <xdr:cNvSpPr/>
      </xdr:nvSpPr>
      <xdr:spPr>
        <a:xfrm>
          <a:off x="17325975" y="10757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100076</xdr:rowOff>
    </xdr:from>
    <xdr:to>
      <xdr:col>102</xdr:col>
      <xdr:colOff>165100</xdr:colOff>
      <xdr:row>63</xdr:row>
      <xdr:rowOff>30226</xdr:rowOff>
    </xdr:to>
    <xdr:sp macro="" textlink="">
      <xdr:nvSpPr>
        <xdr:cNvPr id="598" name="フローチャート: 判断 597">
          <a:extLst>
            <a:ext uri="{FF2B5EF4-FFF2-40B4-BE49-F238E27FC236}">
              <a16:creationId xmlns:a16="http://schemas.microsoft.com/office/drawing/2014/main" id="{00000000-0008-0000-0F00-000056020000}"/>
            </a:ext>
          </a:extLst>
        </xdr:cNvPr>
        <xdr:cNvSpPr/>
      </xdr:nvSpPr>
      <xdr:spPr>
        <a:xfrm>
          <a:off x="16579850" y="1072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599" name="フローチャート: 判断 598">
          <a:extLst>
            <a:ext uri="{FF2B5EF4-FFF2-40B4-BE49-F238E27FC236}">
              <a16:creationId xmlns:a16="http://schemas.microsoft.com/office/drawing/2014/main" id="{00000000-0008-0000-0F00-000057020000}"/>
            </a:ext>
          </a:extLst>
        </xdr:cNvPr>
        <xdr:cNvSpPr/>
      </xdr:nvSpPr>
      <xdr:spPr>
        <a:xfrm>
          <a:off x="15833725" y="10729976"/>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F00-000058020000}"/>
            </a:ext>
          </a:extLst>
        </xdr:cNvPr>
        <xdr:cNvSpPr txBox="1"/>
      </xdr:nvSpPr>
      <xdr:spPr>
        <a:xfrm>
          <a:off x="1868487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F00-000059020000}"/>
            </a:ext>
          </a:extLst>
        </xdr:cNvPr>
        <xdr:cNvSpPr txBox="1"/>
      </xdr:nvSpPr>
      <xdr:spPr>
        <a:xfrm>
          <a:off x="179705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F00-00005A020000}"/>
            </a:ext>
          </a:extLst>
        </xdr:cNvPr>
        <xdr:cNvSpPr txBox="1"/>
      </xdr:nvSpPr>
      <xdr:spPr>
        <a:xfrm>
          <a:off x="172148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F00-00005B020000}"/>
            </a:ext>
          </a:extLst>
        </xdr:cNvPr>
        <xdr:cNvSpPr txBox="1"/>
      </xdr:nvSpPr>
      <xdr:spPr>
        <a:xfrm>
          <a:off x="16468725"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F00-00005C020000}"/>
            </a:ext>
          </a:extLst>
        </xdr:cNvPr>
        <xdr:cNvSpPr txBox="1"/>
      </xdr:nvSpPr>
      <xdr:spPr>
        <a:xfrm>
          <a:off x="1570355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88646</xdr:rowOff>
    </xdr:from>
    <xdr:to>
      <xdr:col>116</xdr:col>
      <xdr:colOff>114300</xdr:colOff>
      <xdr:row>64</xdr:row>
      <xdr:rowOff>18796</xdr:rowOff>
    </xdr:to>
    <xdr:sp macro="" textlink="">
      <xdr:nvSpPr>
        <xdr:cNvPr id="605" name="楕円 604">
          <a:extLst>
            <a:ext uri="{FF2B5EF4-FFF2-40B4-BE49-F238E27FC236}">
              <a16:creationId xmlns:a16="http://schemas.microsoft.com/office/drawing/2014/main" id="{00000000-0008-0000-0F00-00005D020000}"/>
            </a:ext>
          </a:extLst>
        </xdr:cNvPr>
        <xdr:cNvSpPr/>
      </xdr:nvSpPr>
      <xdr:spPr>
        <a:xfrm>
          <a:off x="18796000" y="1088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3573</xdr:rowOff>
    </xdr:from>
    <xdr:ext cx="469744" cy="259045"/>
    <xdr:sp macro="" textlink="">
      <xdr:nvSpPr>
        <xdr:cNvPr id="606" name="【保健センター・保健所】&#10;一人当たり面積該当値テキスト">
          <a:extLst>
            <a:ext uri="{FF2B5EF4-FFF2-40B4-BE49-F238E27FC236}">
              <a16:creationId xmlns:a16="http://schemas.microsoft.com/office/drawing/2014/main" id="{00000000-0008-0000-0F00-00005E020000}"/>
            </a:ext>
          </a:extLst>
        </xdr:cNvPr>
        <xdr:cNvSpPr txBox="1"/>
      </xdr:nvSpPr>
      <xdr:spPr>
        <a:xfrm>
          <a:off x="18884900" y="10804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88646</xdr:rowOff>
    </xdr:from>
    <xdr:to>
      <xdr:col>112</xdr:col>
      <xdr:colOff>38100</xdr:colOff>
      <xdr:row>64</xdr:row>
      <xdr:rowOff>18796</xdr:rowOff>
    </xdr:to>
    <xdr:sp macro="" textlink="">
      <xdr:nvSpPr>
        <xdr:cNvPr id="607" name="楕円 606">
          <a:extLst>
            <a:ext uri="{FF2B5EF4-FFF2-40B4-BE49-F238E27FC236}">
              <a16:creationId xmlns:a16="http://schemas.microsoft.com/office/drawing/2014/main" id="{00000000-0008-0000-0F00-00005F020000}"/>
            </a:ext>
          </a:extLst>
        </xdr:cNvPr>
        <xdr:cNvSpPr/>
      </xdr:nvSpPr>
      <xdr:spPr>
        <a:xfrm>
          <a:off x="18100675" y="10889996"/>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139446</xdr:rowOff>
    </xdr:from>
    <xdr:to>
      <xdr:col>116</xdr:col>
      <xdr:colOff>63500</xdr:colOff>
      <xdr:row>63</xdr:row>
      <xdr:rowOff>139446</xdr:rowOff>
    </xdr:to>
    <xdr:cxnSp macro="">
      <xdr:nvCxnSpPr>
        <xdr:cNvPr id="608" name="直線コネクタ 607">
          <a:extLst>
            <a:ext uri="{FF2B5EF4-FFF2-40B4-BE49-F238E27FC236}">
              <a16:creationId xmlns:a16="http://schemas.microsoft.com/office/drawing/2014/main" id="{00000000-0008-0000-0F00-000060020000}"/>
            </a:ext>
          </a:extLst>
        </xdr:cNvPr>
        <xdr:cNvCxnSpPr/>
      </xdr:nvCxnSpPr>
      <xdr:spPr>
        <a:xfrm>
          <a:off x="18132425" y="10940796"/>
          <a:ext cx="714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88646</xdr:rowOff>
    </xdr:from>
    <xdr:to>
      <xdr:col>107</xdr:col>
      <xdr:colOff>101600</xdr:colOff>
      <xdr:row>64</xdr:row>
      <xdr:rowOff>18796</xdr:rowOff>
    </xdr:to>
    <xdr:sp macro="" textlink="">
      <xdr:nvSpPr>
        <xdr:cNvPr id="609" name="楕円 608">
          <a:extLst>
            <a:ext uri="{FF2B5EF4-FFF2-40B4-BE49-F238E27FC236}">
              <a16:creationId xmlns:a16="http://schemas.microsoft.com/office/drawing/2014/main" id="{00000000-0008-0000-0F00-000061020000}"/>
            </a:ext>
          </a:extLst>
        </xdr:cNvPr>
        <xdr:cNvSpPr/>
      </xdr:nvSpPr>
      <xdr:spPr>
        <a:xfrm>
          <a:off x="17325975" y="10889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139446</xdr:rowOff>
    </xdr:from>
    <xdr:to>
      <xdr:col>111</xdr:col>
      <xdr:colOff>177800</xdr:colOff>
      <xdr:row>63</xdr:row>
      <xdr:rowOff>139446</xdr:rowOff>
    </xdr:to>
    <xdr:cxnSp macro="">
      <xdr:nvCxnSpPr>
        <xdr:cNvPr id="610" name="直線コネクタ 609">
          <a:extLst>
            <a:ext uri="{FF2B5EF4-FFF2-40B4-BE49-F238E27FC236}">
              <a16:creationId xmlns:a16="http://schemas.microsoft.com/office/drawing/2014/main" id="{00000000-0008-0000-0F00-000062020000}"/>
            </a:ext>
          </a:extLst>
        </xdr:cNvPr>
        <xdr:cNvCxnSpPr/>
      </xdr:nvCxnSpPr>
      <xdr:spPr>
        <a:xfrm>
          <a:off x="17376775" y="10940796"/>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93218</xdr:rowOff>
    </xdr:from>
    <xdr:to>
      <xdr:col>102</xdr:col>
      <xdr:colOff>165100</xdr:colOff>
      <xdr:row>64</xdr:row>
      <xdr:rowOff>23368</xdr:rowOff>
    </xdr:to>
    <xdr:sp macro="" textlink="">
      <xdr:nvSpPr>
        <xdr:cNvPr id="611" name="楕円 610">
          <a:extLst>
            <a:ext uri="{FF2B5EF4-FFF2-40B4-BE49-F238E27FC236}">
              <a16:creationId xmlns:a16="http://schemas.microsoft.com/office/drawing/2014/main" id="{00000000-0008-0000-0F00-000063020000}"/>
            </a:ext>
          </a:extLst>
        </xdr:cNvPr>
        <xdr:cNvSpPr/>
      </xdr:nvSpPr>
      <xdr:spPr>
        <a:xfrm>
          <a:off x="16579850" y="1089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139446</xdr:rowOff>
    </xdr:from>
    <xdr:to>
      <xdr:col>107</xdr:col>
      <xdr:colOff>50800</xdr:colOff>
      <xdr:row>63</xdr:row>
      <xdr:rowOff>144018</xdr:rowOff>
    </xdr:to>
    <xdr:cxnSp macro="">
      <xdr:nvCxnSpPr>
        <xdr:cNvPr id="612" name="直線コネクタ 611">
          <a:extLst>
            <a:ext uri="{FF2B5EF4-FFF2-40B4-BE49-F238E27FC236}">
              <a16:creationId xmlns:a16="http://schemas.microsoft.com/office/drawing/2014/main" id="{00000000-0008-0000-0F00-000064020000}"/>
            </a:ext>
          </a:extLst>
        </xdr:cNvPr>
        <xdr:cNvCxnSpPr/>
      </xdr:nvCxnSpPr>
      <xdr:spPr>
        <a:xfrm flipV="1">
          <a:off x="16630650" y="10940796"/>
          <a:ext cx="746125"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93218</xdr:rowOff>
    </xdr:from>
    <xdr:to>
      <xdr:col>98</xdr:col>
      <xdr:colOff>38100</xdr:colOff>
      <xdr:row>64</xdr:row>
      <xdr:rowOff>23368</xdr:rowOff>
    </xdr:to>
    <xdr:sp macro="" textlink="">
      <xdr:nvSpPr>
        <xdr:cNvPr id="613" name="楕円 612">
          <a:extLst>
            <a:ext uri="{FF2B5EF4-FFF2-40B4-BE49-F238E27FC236}">
              <a16:creationId xmlns:a16="http://schemas.microsoft.com/office/drawing/2014/main" id="{00000000-0008-0000-0F00-000065020000}"/>
            </a:ext>
          </a:extLst>
        </xdr:cNvPr>
        <xdr:cNvSpPr/>
      </xdr:nvSpPr>
      <xdr:spPr>
        <a:xfrm>
          <a:off x="15833725" y="1089456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144018</xdr:rowOff>
    </xdr:from>
    <xdr:to>
      <xdr:col>102</xdr:col>
      <xdr:colOff>114300</xdr:colOff>
      <xdr:row>63</xdr:row>
      <xdr:rowOff>144018</xdr:rowOff>
    </xdr:to>
    <xdr:cxnSp macro="">
      <xdr:nvCxnSpPr>
        <xdr:cNvPr id="614" name="直線コネクタ 613">
          <a:extLst>
            <a:ext uri="{FF2B5EF4-FFF2-40B4-BE49-F238E27FC236}">
              <a16:creationId xmlns:a16="http://schemas.microsoft.com/office/drawing/2014/main" id="{00000000-0008-0000-0F00-000066020000}"/>
            </a:ext>
          </a:extLst>
        </xdr:cNvPr>
        <xdr:cNvCxnSpPr/>
      </xdr:nvCxnSpPr>
      <xdr:spPr>
        <a:xfrm>
          <a:off x="15865475" y="10945368"/>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615" name="n_1aveValue【保健センター・保健所】&#10;一人当たり面積">
          <a:extLst>
            <a:ext uri="{FF2B5EF4-FFF2-40B4-BE49-F238E27FC236}">
              <a16:creationId xmlns:a16="http://schemas.microsoft.com/office/drawing/2014/main" id="{00000000-0008-0000-0F00-000067020000}"/>
            </a:ext>
          </a:extLst>
        </xdr:cNvPr>
        <xdr:cNvSpPr txBox="1"/>
      </xdr:nvSpPr>
      <xdr:spPr>
        <a:xfrm>
          <a:off x="17932477" y="10537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74185</xdr:rowOff>
    </xdr:from>
    <xdr:ext cx="469744" cy="259045"/>
    <xdr:sp macro="" textlink="">
      <xdr:nvSpPr>
        <xdr:cNvPr id="616" name="n_2aveValue【保健センター・保健所】&#10;一人当たり面積">
          <a:extLst>
            <a:ext uri="{FF2B5EF4-FFF2-40B4-BE49-F238E27FC236}">
              <a16:creationId xmlns:a16="http://schemas.microsoft.com/office/drawing/2014/main" id="{00000000-0008-0000-0F00-000068020000}"/>
            </a:ext>
          </a:extLst>
        </xdr:cNvPr>
        <xdr:cNvSpPr txBox="1"/>
      </xdr:nvSpPr>
      <xdr:spPr>
        <a:xfrm>
          <a:off x="17170477" y="10532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46753</xdr:rowOff>
    </xdr:from>
    <xdr:ext cx="469744" cy="259045"/>
    <xdr:sp macro="" textlink="">
      <xdr:nvSpPr>
        <xdr:cNvPr id="617" name="n_3aveValue【保健センター・保健所】&#10;一人当たり面積">
          <a:extLst>
            <a:ext uri="{FF2B5EF4-FFF2-40B4-BE49-F238E27FC236}">
              <a16:creationId xmlns:a16="http://schemas.microsoft.com/office/drawing/2014/main" id="{00000000-0008-0000-0F00-000069020000}"/>
            </a:ext>
          </a:extLst>
        </xdr:cNvPr>
        <xdr:cNvSpPr txBox="1"/>
      </xdr:nvSpPr>
      <xdr:spPr>
        <a:xfrm>
          <a:off x="16424352"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46753</xdr:rowOff>
    </xdr:from>
    <xdr:ext cx="469744" cy="259045"/>
    <xdr:sp macro="" textlink="">
      <xdr:nvSpPr>
        <xdr:cNvPr id="618" name="n_4aveValue【保健センター・保健所】&#10;一人当たり面積">
          <a:extLst>
            <a:ext uri="{FF2B5EF4-FFF2-40B4-BE49-F238E27FC236}">
              <a16:creationId xmlns:a16="http://schemas.microsoft.com/office/drawing/2014/main" id="{00000000-0008-0000-0F00-00006A020000}"/>
            </a:ext>
          </a:extLst>
        </xdr:cNvPr>
        <xdr:cNvSpPr txBox="1"/>
      </xdr:nvSpPr>
      <xdr:spPr>
        <a:xfrm>
          <a:off x="15678227" y="1050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9923</xdr:rowOff>
    </xdr:from>
    <xdr:ext cx="469744" cy="259045"/>
    <xdr:sp macro="" textlink="">
      <xdr:nvSpPr>
        <xdr:cNvPr id="619" name="n_1mainValue【保健センター・保健所】&#10;一人当たり面積">
          <a:extLst>
            <a:ext uri="{FF2B5EF4-FFF2-40B4-BE49-F238E27FC236}">
              <a16:creationId xmlns:a16="http://schemas.microsoft.com/office/drawing/2014/main" id="{00000000-0008-0000-0F00-00006B020000}"/>
            </a:ext>
          </a:extLst>
        </xdr:cNvPr>
        <xdr:cNvSpPr txBox="1"/>
      </xdr:nvSpPr>
      <xdr:spPr>
        <a:xfrm>
          <a:off x="17932477" y="1098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9923</xdr:rowOff>
    </xdr:from>
    <xdr:ext cx="469744" cy="259045"/>
    <xdr:sp macro="" textlink="">
      <xdr:nvSpPr>
        <xdr:cNvPr id="620" name="n_2mainValue【保健センター・保健所】&#10;一人当たり面積">
          <a:extLst>
            <a:ext uri="{FF2B5EF4-FFF2-40B4-BE49-F238E27FC236}">
              <a16:creationId xmlns:a16="http://schemas.microsoft.com/office/drawing/2014/main" id="{00000000-0008-0000-0F00-00006C020000}"/>
            </a:ext>
          </a:extLst>
        </xdr:cNvPr>
        <xdr:cNvSpPr txBox="1"/>
      </xdr:nvSpPr>
      <xdr:spPr>
        <a:xfrm>
          <a:off x="17170477" y="10982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14495</xdr:rowOff>
    </xdr:from>
    <xdr:ext cx="469744" cy="259045"/>
    <xdr:sp macro="" textlink="">
      <xdr:nvSpPr>
        <xdr:cNvPr id="621" name="n_3mainValue【保健センター・保健所】&#10;一人当たり面積">
          <a:extLst>
            <a:ext uri="{FF2B5EF4-FFF2-40B4-BE49-F238E27FC236}">
              <a16:creationId xmlns:a16="http://schemas.microsoft.com/office/drawing/2014/main" id="{00000000-0008-0000-0F00-00006D020000}"/>
            </a:ext>
          </a:extLst>
        </xdr:cNvPr>
        <xdr:cNvSpPr txBox="1"/>
      </xdr:nvSpPr>
      <xdr:spPr>
        <a:xfrm>
          <a:off x="16424352"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14495</xdr:rowOff>
    </xdr:from>
    <xdr:ext cx="469744" cy="259045"/>
    <xdr:sp macro="" textlink="">
      <xdr:nvSpPr>
        <xdr:cNvPr id="622" name="n_4mainValue【保健センター・保健所】&#10;一人当たり面積">
          <a:extLst>
            <a:ext uri="{FF2B5EF4-FFF2-40B4-BE49-F238E27FC236}">
              <a16:creationId xmlns:a16="http://schemas.microsoft.com/office/drawing/2014/main" id="{00000000-0008-0000-0F00-00006E020000}"/>
            </a:ext>
          </a:extLst>
        </xdr:cNvPr>
        <xdr:cNvSpPr txBox="1"/>
      </xdr:nvSpPr>
      <xdr:spPr>
        <a:xfrm>
          <a:off x="15678227" y="10987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0588625" y="1181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06870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06870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F00-000072020000}"/>
            </a:ext>
          </a:extLst>
        </xdr:cNvPr>
        <xdr:cNvSpPr/>
      </xdr:nvSpPr>
      <xdr:spPr>
        <a:xfrm>
          <a:off x="1156017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F00-000073020000}"/>
            </a:ext>
          </a:extLst>
        </xdr:cNvPr>
        <xdr:cNvSpPr/>
      </xdr:nvSpPr>
      <xdr:spPr>
        <a:xfrm>
          <a:off x="1156017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F00-000074020000}"/>
            </a:ext>
          </a:extLst>
        </xdr:cNvPr>
        <xdr:cNvSpPr/>
      </xdr:nvSpPr>
      <xdr:spPr>
        <a:xfrm>
          <a:off x="12531725"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F00-000075020000}"/>
            </a:ext>
          </a:extLst>
        </xdr:cNvPr>
        <xdr:cNvSpPr/>
      </xdr:nvSpPr>
      <xdr:spPr>
        <a:xfrm>
          <a:off x="12531725"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F00-000076020000}"/>
            </a:ext>
          </a:extLst>
        </xdr:cNvPr>
        <xdr:cNvSpPr/>
      </xdr:nvSpPr>
      <xdr:spPr>
        <a:xfrm>
          <a:off x="10588625" y="1295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F00-000077020000}"/>
            </a:ext>
          </a:extLst>
        </xdr:cNvPr>
        <xdr:cNvSpPr txBox="1"/>
      </xdr:nvSpPr>
      <xdr:spPr>
        <a:xfrm>
          <a:off x="10550525"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F00-000078020000}"/>
            </a:ext>
          </a:extLst>
        </xdr:cNvPr>
        <xdr:cNvCxnSpPr/>
      </xdr:nvCxnSpPr>
      <xdr:spPr>
        <a:xfrm>
          <a:off x="10588625" y="1524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F00-000079020000}"/>
            </a:ext>
          </a:extLst>
        </xdr:cNvPr>
        <xdr:cNvSpPr txBox="1"/>
      </xdr:nvSpPr>
      <xdr:spPr>
        <a:xfrm>
          <a:off x="10197646"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00000000-0008-0000-0F00-00007A020000}"/>
            </a:ext>
          </a:extLst>
        </xdr:cNvPr>
        <xdr:cNvCxnSpPr/>
      </xdr:nvCxnSpPr>
      <xdr:spPr>
        <a:xfrm>
          <a:off x="10588625" y="14913429"/>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00000000-0008-0000-0F00-00007B020000}"/>
            </a:ext>
          </a:extLst>
        </xdr:cNvPr>
        <xdr:cNvSpPr txBox="1"/>
      </xdr:nvSpPr>
      <xdr:spPr>
        <a:xfrm>
          <a:off x="10197646"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00000000-0008-0000-0F00-00007C020000}"/>
            </a:ext>
          </a:extLst>
        </xdr:cNvPr>
        <xdr:cNvCxnSpPr/>
      </xdr:nvCxnSpPr>
      <xdr:spPr>
        <a:xfrm>
          <a:off x="10588625" y="1458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00000000-0008-0000-0F00-00007D020000}"/>
            </a:ext>
          </a:extLst>
        </xdr:cNvPr>
        <xdr:cNvSpPr txBox="1"/>
      </xdr:nvSpPr>
      <xdr:spPr>
        <a:xfrm>
          <a:off x="10242716"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a:off x="10588625" y="14260286"/>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00000000-0008-0000-0F00-00007F020000}"/>
            </a:ext>
          </a:extLst>
        </xdr:cNvPr>
        <xdr:cNvSpPr txBox="1"/>
      </xdr:nvSpPr>
      <xdr:spPr>
        <a:xfrm>
          <a:off x="10242716"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0588625" y="13933714"/>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0000000-0008-0000-0F00-000081020000}"/>
            </a:ext>
          </a:extLst>
        </xdr:cNvPr>
        <xdr:cNvSpPr txBox="1"/>
      </xdr:nvSpPr>
      <xdr:spPr>
        <a:xfrm>
          <a:off x="10242716"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0588625" y="1360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0242716"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0588625" y="13280571"/>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0306836"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0588625" y="1295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消防施設】&#10;有形固定資産減価償却率グラフ枠">
          <a:extLst>
            <a:ext uri="{FF2B5EF4-FFF2-40B4-BE49-F238E27FC236}">
              <a16:creationId xmlns:a16="http://schemas.microsoft.com/office/drawing/2014/main" id="{00000000-0008-0000-0F00-000087020000}"/>
            </a:ext>
          </a:extLst>
        </xdr:cNvPr>
        <xdr:cNvSpPr/>
      </xdr:nvSpPr>
      <xdr:spPr>
        <a:xfrm>
          <a:off x="10588625" y="1295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127907</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00000000-0008-0000-0F00-000088020000}"/>
            </a:ext>
          </a:extLst>
        </xdr:cNvPr>
        <xdr:cNvCxnSpPr/>
      </xdr:nvCxnSpPr>
      <xdr:spPr>
        <a:xfrm flipV="1">
          <a:off x="13889989" y="13501007"/>
          <a:ext cx="0" cy="1412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消防施設】&#10;有形固定資産減価償却率最小値テキスト">
          <a:extLst>
            <a:ext uri="{FF2B5EF4-FFF2-40B4-BE49-F238E27FC236}">
              <a16:creationId xmlns:a16="http://schemas.microsoft.com/office/drawing/2014/main" id="{00000000-0008-0000-0F00-000089020000}"/>
            </a:ext>
          </a:extLst>
        </xdr:cNvPr>
        <xdr:cNvSpPr txBox="1"/>
      </xdr:nvSpPr>
      <xdr:spPr>
        <a:xfrm>
          <a:off x="13928725"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3801725" y="14913429"/>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74584</xdr:rowOff>
    </xdr:from>
    <xdr:ext cx="405111" cy="259045"/>
    <xdr:sp macro="" textlink="">
      <xdr:nvSpPr>
        <xdr:cNvPr id="651" name="【消防施設】&#10;有形固定資産減価償却率最大値テキスト">
          <a:extLst>
            <a:ext uri="{FF2B5EF4-FFF2-40B4-BE49-F238E27FC236}">
              <a16:creationId xmlns:a16="http://schemas.microsoft.com/office/drawing/2014/main" id="{00000000-0008-0000-0F00-00008B020000}"/>
            </a:ext>
          </a:extLst>
        </xdr:cNvPr>
        <xdr:cNvSpPr txBox="1"/>
      </xdr:nvSpPr>
      <xdr:spPr>
        <a:xfrm>
          <a:off x="13928725"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127907</xdr:rowOff>
    </xdr:from>
    <xdr:to>
      <xdr:col>86</xdr:col>
      <xdr:colOff>25400</xdr:colOff>
      <xdr:row>78</xdr:row>
      <xdr:rowOff>127907</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3801725" y="13501007"/>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66964</xdr:rowOff>
    </xdr:from>
    <xdr:ext cx="405111" cy="259045"/>
    <xdr:sp macro="" textlink="">
      <xdr:nvSpPr>
        <xdr:cNvPr id="653" name="【消防施設】&#10;有形固定資産減価償却率平均値テキスト">
          <a:extLst>
            <a:ext uri="{FF2B5EF4-FFF2-40B4-BE49-F238E27FC236}">
              <a16:creationId xmlns:a16="http://schemas.microsoft.com/office/drawing/2014/main" id="{00000000-0008-0000-0F00-00008D020000}"/>
            </a:ext>
          </a:extLst>
        </xdr:cNvPr>
        <xdr:cNvSpPr txBox="1"/>
      </xdr:nvSpPr>
      <xdr:spPr>
        <a:xfrm>
          <a:off x="13928725" y="14297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88537</xdr:rowOff>
    </xdr:from>
    <xdr:to>
      <xdr:col>85</xdr:col>
      <xdr:colOff>177800</xdr:colOff>
      <xdr:row>84</xdr:row>
      <xdr:rowOff>18687</xdr:rowOff>
    </xdr:to>
    <xdr:sp macro="" textlink="">
      <xdr:nvSpPr>
        <xdr:cNvPr id="654" name="フローチャート: 判断 653">
          <a:extLst>
            <a:ext uri="{FF2B5EF4-FFF2-40B4-BE49-F238E27FC236}">
              <a16:creationId xmlns:a16="http://schemas.microsoft.com/office/drawing/2014/main" id="{00000000-0008-0000-0F00-00008E020000}"/>
            </a:ext>
          </a:extLst>
        </xdr:cNvPr>
        <xdr:cNvSpPr/>
      </xdr:nvSpPr>
      <xdr:spPr>
        <a:xfrm>
          <a:off x="13839825" y="1431888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72208</xdr:rowOff>
    </xdr:from>
    <xdr:to>
      <xdr:col>81</xdr:col>
      <xdr:colOff>101600</xdr:colOff>
      <xdr:row>84</xdr:row>
      <xdr:rowOff>2358</xdr:rowOff>
    </xdr:to>
    <xdr:sp macro="" textlink="">
      <xdr:nvSpPr>
        <xdr:cNvPr id="655" name="フローチャート: 判断 654">
          <a:extLst>
            <a:ext uri="{FF2B5EF4-FFF2-40B4-BE49-F238E27FC236}">
              <a16:creationId xmlns:a16="http://schemas.microsoft.com/office/drawing/2014/main" id="{00000000-0008-0000-0F00-00008F020000}"/>
            </a:ext>
          </a:extLst>
        </xdr:cNvPr>
        <xdr:cNvSpPr/>
      </xdr:nvSpPr>
      <xdr:spPr>
        <a:xfrm>
          <a:off x="13115925" y="14302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54248</xdr:rowOff>
    </xdr:from>
    <xdr:to>
      <xdr:col>76</xdr:col>
      <xdr:colOff>165100</xdr:colOff>
      <xdr:row>83</xdr:row>
      <xdr:rowOff>155848</xdr:rowOff>
    </xdr:to>
    <xdr:sp macro="" textlink="">
      <xdr:nvSpPr>
        <xdr:cNvPr id="656" name="フローチャート: 判断 655">
          <a:extLst>
            <a:ext uri="{FF2B5EF4-FFF2-40B4-BE49-F238E27FC236}">
              <a16:creationId xmlns:a16="http://schemas.microsoft.com/office/drawing/2014/main" id="{00000000-0008-0000-0F00-000090020000}"/>
            </a:ext>
          </a:extLst>
        </xdr:cNvPr>
        <xdr:cNvSpPr/>
      </xdr:nvSpPr>
      <xdr:spPr>
        <a:xfrm>
          <a:off x="12369800" y="1428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165281</xdr:rowOff>
    </xdr:from>
    <xdr:to>
      <xdr:col>72</xdr:col>
      <xdr:colOff>38100</xdr:colOff>
      <xdr:row>83</xdr:row>
      <xdr:rowOff>95431</xdr:rowOff>
    </xdr:to>
    <xdr:sp macro="" textlink="">
      <xdr:nvSpPr>
        <xdr:cNvPr id="657" name="フローチャート: 判断 656">
          <a:extLst>
            <a:ext uri="{FF2B5EF4-FFF2-40B4-BE49-F238E27FC236}">
              <a16:creationId xmlns:a16="http://schemas.microsoft.com/office/drawing/2014/main" id="{00000000-0008-0000-0F00-000091020000}"/>
            </a:ext>
          </a:extLst>
        </xdr:cNvPr>
        <xdr:cNvSpPr/>
      </xdr:nvSpPr>
      <xdr:spPr>
        <a:xfrm>
          <a:off x="11623675" y="14224181"/>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152219</xdr:rowOff>
    </xdr:from>
    <xdr:to>
      <xdr:col>67</xdr:col>
      <xdr:colOff>101600</xdr:colOff>
      <xdr:row>83</xdr:row>
      <xdr:rowOff>82369</xdr:rowOff>
    </xdr:to>
    <xdr:sp macro="" textlink="">
      <xdr:nvSpPr>
        <xdr:cNvPr id="658" name="フローチャート: 判断 657">
          <a:extLst>
            <a:ext uri="{FF2B5EF4-FFF2-40B4-BE49-F238E27FC236}">
              <a16:creationId xmlns:a16="http://schemas.microsoft.com/office/drawing/2014/main" id="{00000000-0008-0000-0F00-000092020000}"/>
            </a:ext>
          </a:extLst>
        </xdr:cNvPr>
        <xdr:cNvSpPr/>
      </xdr:nvSpPr>
      <xdr:spPr>
        <a:xfrm>
          <a:off x="10848975"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F00-000093020000}"/>
            </a:ext>
          </a:extLst>
        </xdr:cNvPr>
        <xdr:cNvSpPr txBox="1"/>
      </xdr:nvSpPr>
      <xdr:spPr>
        <a:xfrm>
          <a:off x="137287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F00-000094020000}"/>
            </a:ext>
          </a:extLst>
        </xdr:cNvPr>
        <xdr:cNvSpPr txBox="1"/>
      </xdr:nvSpPr>
      <xdr:spPr>
        <a:xfrm>
          <a:off x="1300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F00-000095020000}"/>
            </a:ext>
          </a:extLst>
        </xdr:cNvPr>
        <xdr:cNvSpPr txBox="1"/>
      </xdr:nvSpPr>
      <xdr:spPr>
        <a:xfrm>
          <a:off x="122586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F00-000096020000}"/>
            </a:ext>
          </a:extLst>
        </xdr:cNvPr>
        <xdr:cNvSpPr txBox="1"/>
      </xdr:nvSpPr>
      <xdr:spPr>
        <a:xfrm>
          <a:off x="11493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F00-000097020000}"/>
            </a:ext>
          </a:extLst>
        </xdr:cNvPr>
        <xdr:cNvSpPr txBox="1"/>
      </xdr:nvSpPr>
      <xdr:spPr>
        <a:xfrm>
          <a:off x="10737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148952</xdr:rowOff>
    </xdr:from>
    <xdr:to>
      <xdr:col>85</xdr:col>
      <xdr:colOff>177800</xdr:colOff>
      <xdr:row>83</xdr:row>
      <xdr:rowOff>79102</xdr:rowOff>
    </xdr:to>
    <xdr:sp macro="" textlink="">
      <xdr:nvSpPr>
        <xdr:cNvPr id="664" name="楕円 663">
          <a:extLst>
            <a:ext uri="{FF2B5EF4-FFF2-40B4-BE49-F238E27FC236}">
              <a16:creationId xmlns:a16="http://schemas.microsoft.com/office/drawing/2014/main" id="{00000000-0008-0000-0F00-000098020000}"/>
            </a:ext>
          </a:extLst>
        </xdr:cNvPr>
        <xdr:cNvSpPr/>
      </xdr:nvSpPr>
      <xdr:spPr>
        <a:xfrm>
          <a:off x="13839825" y="142078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379</xdr:rowOff>
    </xdr:from>
    <xdr:ext cx="405111" cy="259045"/>
    <xdr:sp macro="" textlink="">
      <xdr:nvSpPr>
        <xdr:cNvPr id="665" name="【消防施設】&#10;有形固定資産減価償却率該当値テキスト">
          <a:extLst>
            <a:ext uri="{FF2B5EF4-FFF2-40B4-BE49-F238E27FC236}">
              <a16:creationId xmlns:a16="http://schemas.microsoft.com/office/drawing/2014/main" id="{00000000-0008-0000-0F00-000099020000}"/>
            </a:ext>
          </a:extLst>
        </xdr:cNvPr>
        <xdr:cNvSpPr txBox="1"/>
      </xdr:nvSpPr>
      <xdr:spPr>
        <a:xfrm>
          <a:off x="13928725" y="14059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85271</xdr:rowOff>
    </xdr:from>
    <xdr:to>
      <xdr:col>81</xdr:col>
      <xdr:colOff>101600</xdr:colOff>
      <xdr:row>84</xdr:row>
      <xdr:rowOff>15421</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3115925" y="1431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28302</xdr:rowOff>
    </xdr:from>
    <xdr:to>
      <xdr:col>85</xdr:col>
      <xdr:colOff>127000</xdr:colOff>
      <xdr:row>83</xdr:row>
      <xdr:rowOff>136071</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flipV="1">
          <a:off x="13166725" y="14258652"/>
          <a:ext cx="723900" cy="107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78739</xdr:rowOff>
    </xdr:from>
    <xdr:to>
      <xdr:col>76</xdr:col>
      <xdr:colOff>165100</xdr:colOff>
      <xdr:row>84</xdr:row>
      <xdr:rowOff>8889</xdr:rowOff>
    </xdr:to>
    <xdr:sp macro="" textlink="">
      <xdr:nvSpPr>
        <xdr:cNvPr id="668" name="楕円 667">
          <a:extLst>
            <a:ext uri="{FF2B5EF4-FFF2-40B4-BE49-F238E27FC236}">
              <a16:creationId xmlns:a16="http://schemas.microsoft.com/office/drawing/2014/main" id="{00000000-0008-0000-0F00-00009C020000}"/>
            </a:ext>
          </a:extLst>
        </xdr:cNvPr>
        <xdr:cNvSpPr/>
      </xdr:nvSpPr>
      <xdr:spPr>
        <a:xfrm>
          <a:off x="12369800" y="14309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129539</xdr:rowOff>
    </xdr:from>
    <xdr:to>
      <xdr:col>81</xdr:col>
      <xdr:colOff>50800</xdr:colOff>
      <xdr:row>83</xdr:row>
      <xdr:rowOff>136071</xdr:rowOff>
    </xdr:to>
    <xdr:cxnSp macro="">
      <xdr:nvCxnSpPr>
        <xdr:cNvPr id="669" name="直線コネクタ 668">
          <a:extLst>
            <a:ext uri="{FF2B5EF4-FFF2-40B4-BE49-F238E27FC236}">
              <a16:creationId xmlns:a16="http://schemas.microsoft.com/office/drawing/2014/main" id="{00000000-0008-0000-0F00-00009D020000}"/>
            </a:ext>
          </a:extLst>
        </xdr:cNvPr>
        <xdr:cNvCxnSpPr/>
      </xdr:nvCxnSpPr>
      <xdr:spPr>
        <a:xfrm>
          <a:off x="12420600" y="14359889"/>
          <a:ext cx="746125"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166914</xdr:rowOff>
    </xdr:from>
    <xdr:to>
      <xdr:col>72</xdr:col>
      <xdr:colOff>38100</xdr:colOff>
      <xdr:row>81</xdr:row>
      <xdr:rowOff>97064</xdr:rowOff>
    </xdr:to>
    <xdr:sp macro="" textlink="">
      <xdr:nvSpPr>
        <xdr:cNvPr id="670" name="楕円 669">
          <a:extLst>
            <a:ext uri="{FF2B5EF4-FFF2-40B4-BE49-F238E27FC236}">
              <a16:creationId xmlns:a16="http://schemas.microsoft.com/office/drawing/2014/main" id="{00000000-0008-0000-0F00-00009E020000}"/>
            </a:ext>
          </a:extLst>
        </xdr:cNvPr>
        <xdr:cNvSpPr/>
      </xdr:nvSpPr>
      <xdr:spPr>
        <a:xfrm>
          <a:off x="11623675" y="1388291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46264</xdr:rowOff>
    </xdr:from>
    <xdr:to>
      <xdr:col>76</xdr:col>
      <xdr:colOff>114300</xdr:colOff>
      <xdr:row>83</xdr:row>
      <xdr:rowOff>129539</xdr:rowOff>
    </xdr:to>
    <xdr:cxnSp macro="">
      <xdr:nvCxnSpPr>
        <xdr:cNvPr id="671" name="直線コネクタ 670">
          <a:extLst>
            <a:ext uri="{FF2B5EF4-FFF2-40B4-BE49-F238E27FC236}">
              <a16:creationId xmlns:a16="http://schemas.microsoft.com/office/drawing/2014/main" id="{00000000-0008-0000-0F00-00009F020000}"/>
            </a:ext>
          </a:extLst>
        </xdr:cNvPr>
        <xdr:cNvCxnSpPr/>
      </xdr:nvCxnSpPr>
      <xdr:spPr>
        <a:xfrm>
          <a:off x="11655425" y="13933714"/>
          <a:ext cx="765175" cy="42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10161</xdr:rowOff>
    </xdr:from>
    <xdr:to>
      <xdr:col>67</xdr:col>
      <xdr:colOff>101600</xdr:colOff>
      <xdr:row>83</xdr:row>
      <xdr:rowOff>111761</xdr:rowOff>
    </xdr:to>
    <xdr:sp macro="" textlink="">
      <xdr:nvSpPr>
        <xdr:cNvPr id="672" name="楕円 671">
          <a:extLst>
            <a:ext uri="{FF2B5EF4-FFF2-40B4-BE49-F238E27FC236}">
              <a16:creationId xmlns:a16="http://schemas.microsoft.com/office/drawing/2014/main" id="{00000000-0008-0000-0F00-0000A0020000}"/>
            </a:ext>
          </a:extLst>
        </xdr:cNvPr>
        <xdr:cNvSpPr/>
      </xdr:nvSpPr>
      <xdr:spPr>
        <a:xfrm>
          <a:off x="10848975" y="14240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46264</xdr:rowOff>
    </xdr:from>
    <xdr:to>
      <xdr:col>71</xdr:col>
      <xdr:colOff>177800</xdr:colOff>
      <xdr:row>83</xdr:row>
      <xdr:rowOff>60961</xdr:rowOff>
    </xdr:to>
    <xdr:cxnSp macro="">
      <xdr:nvCxnSpPr>
        <xdr:cNvPr id="673" name="直線コネクタ 672">
          <a:extLst>
            <a:ext uri="{FF2B5EF4-FFF2-40B4-BE49-F238E27FC236}">
              <a16:creationId xmlns:a16="http://schemas.microsoft.com/office/drawing/2014/main" id="{00000000-0008-0000-0F00-0000A1020000}"/>
            </a:ext>
          </a:extLst>
        </xdr:cNvPr>
        <xdr:cNvCxnSpPr/>
      </xdr:nvCxnSpPr>
      <xdr:spPr>
        <a:xfrm flipV="1">
          <a:off x="10899775" y="13933714"/>
          <a:ext cx="755650" cy="357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18885</xdr:rowOff>
    </xdr:from>
    <xdr:ext cx="405111" cy="259045"/>
    <xdr:sp macro="" textlink="">
      <xdr:nvSpPr>
        <xdr:cNvPr id="674" name="n_1aveValue【消防施設】&#10;有形固定資産減価償却率">
          <a:extLst>
            <a:ext uri="{FF2B5EF4-FFF2-40B4-BE49-F238E27FC236}">
              <a16:creationId xmlns:a16="http://schemas.microsoft.com/office/drawing/2014/main" id="{00000000-0008-0000-0F00-0000A2020000}"/>
            </a:ext>
          </a:extLst>
        </xdr:cNvPr>
        <xdr:cNvSpPr txBox="1"/>
      </xdr:nvSpPr>
      <xdr:spPr>
        <a:xfrm>
          <a:off x="12980044" y="14077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925</xdr:rowOff>
    </xdr:from>
    <xdr:ext cx="405111" cy="259045"/>
    <xdr:sp macro="" textlink="">
      <xdr:nvSpPr>
        <xdr:cNvPr id="675" name="n_2aveValue【消防施設】&#10;有形固定資産減価償却率">
          <a:extLst>
            <a:ext uri="{FF2B5EF4-FFF2-40B4-BE49-F238E27FC236}">
              <a16:creationId xmlns:a16="http://schemas.microsoft.com/office/drawing/2014/main" id="{00000000-0008-0000-0F00-0000A3020000}"/>
            </a:ext>
          </a:extLst>
        </xdr:cNvPr>
        <xdr:cNvSpPr txBox="1"/>
      </xdr:nvSpPr>
      <xdr:spPr>
        <a:xfrm>
          <a:off x="12246619" y="1405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86558</xdr:rowOff>
    </xdr:from>
    <xdr:ext cx="405111" cy="259045"/>
    <xdr:sp macro="" textlink="">
      <xdr:nvSpPr>
        <xdr:cNvPr id="676" name="n_3aveValue【消防施設】&#10;有形固定資産減価償却率">
          <a:extLst>
            <a:ext uri="{FF2B5EF4-FFF2-40B4-BE49-F238E27FC236}">
              <a16:creationId xmlns:a16="http://schemas.microsoft.com/office/drawing/2014/main" id="{00000000-0008-0000-0F00-0000A4020000}"/>
            </a:ext>
          </a:extLst>
        </xdr:cNvPr>
        <xdr:cNvSpPr txBox="1"/>
      </xdr:nvSpPr>
      <xdr:spPr>
        <a:xfrm>
          <a:off x="11500494" y="1431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98896</xdr:rowOff>
    </xdr:from>
    <xdr:ext cx="405111" cy="259045"/>
    <xdr:sp macro="" textlink="">
      <xdr:nvSpPr>
        <xdr:cNvPr id="677" name="n_4aveValue【消防施設】&#10;有形固定資産減価償却率">
          <a:extLst>
            <a:ext uri="{FF2B5EF4-FFF2-40B4-BE49-F238E27FC236}">
              <a16:creationId xmlns:a16="http://schemas.microsoft.com/office/drawing/2014/main" id="{00000000-0008-0000-0F00-0000A5020000}"/>
            </a:ext>
          </a:extLst>
        </xdr:cNvPr>
        <xdr:cNvSpPr txBox="1"/>
      </xdr:nvSpPr>
      <xdr:spPr>
        <a:xfrm>
          <a:off x="1072579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6548</xdr:rowOff>
    </xdr:from>
    <xdr:ext cx="405111" cy="259045"/>
    <xdr:sp macro="" textlink="">
      <xdr:nvSpPr>
        <xdr:cNvPr id="678" name="n_1mainValue【消防施設】&#10;有形固定資産減価償却率">
          <a:extLst>
            <a:ext uri="{FF2B5EF4-FFF2-40B4-BE49-F238E27FC236}">
              <a16:creationId xmlns:a16="http://schemas.microsoft.com/office/drawing/2014/main" id="{00000000-0008-0000-0F00-0000A6020000}"/>
            </a:ext>
          </a:extLst>
        </xdr:cNvPr>
        <xdr:cNvSpPr txBox="1"/>
      </xdr:nvSpPr>
      <xdr:spPr>
        <a:xfrm>
          <a:off x="12980044" y="1440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16</xdr:rowOff>
    </xdr:from>
    <xdr:ext cx="405111" cy="259045"/>
    <xdr:sp macro="" textlink="">
      <xdr:nvSpPr>
        <xdr:cNvPr id="679" name="n_2mainValue【消防施設】&#10;有形固定資産減価償却率">
          <a:extLst>
            <a:ext uri="{FF2B5EF4-FFF2-40B4-BE49-F238E27FC236}">
              <a16:creationId xmlns:a16="http://schemas.microsoft.com/office/drawing/2014/main" id="{00000000-0008-0000-0F00-0000A7020000}"/>
            </a:ext>
          </a:extLst>
        </xdr:cNvPr>
        <xdr:cNvSpPr txBox="1"/>
      </xdr:nvSpPr>
      <xdr:spPr>
        <a:xfrm>
          <a:off x="12246619" y="1440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113591</xdr:rowOff>
    </xdr:from>
    <xdr:ext cx="405111" cy="259045"/>
    <xdr:sp macro="" textlink="">
      <xdr:nvSpPr>
        <xdr:cNvPr id="680" name="n_3mainValue【消防施設】&#10;有形固定資産減価償却率">
          <a:extLst>
            <a:ext uri="{FF2B5EF4-FFF2-40B4-BE49-F238E27FC236}">
              <a16:creationId xmlns:a16="http://schemas.microsoft.com/office/drawing/2014/main" id="{00000000-0008-0000-0F00-0000A8020000}"/>
            </a:ext>
          </a:extLst>
        </xdr:cNvPr>
        <xdr:cNvSpPr txBox="1"/>
      </xdr:nvSpPr>
      <xdr:spPr>
        <a:xfrm>
          <a:off x="11500494" y="1365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102888</xdr:rowOff>
    </xdr:from>
    <xdr:ext cx="405111" cy="259045"/>
    <xdr:sp macro="" textlink="">
      <xdr:nvSpPr>
        <xdr:cNvPr id="681" name="n_4mainValue【消防施設】&#10;有形固定資産減価償却率">
          <a:extLst>
            <a:ext uri="{FF2B5EF4-FFF2-40B4-BE49-F238E27FC236}">
              <a16:creationId xmlns:a16="http://schemas.microsoft.com/office/drawing/2014/main" id="{00000000-0008-0000-0F00-0000A9020000}"/>
            </a:ext>
          </a:extLst>
        </xdr:cNvPr>
        <xdr:cNvSpPr txBox="1"/>
      </xdr:nvSpPr>
      <xdr:spPr>
        <a:xfrm>
          <a:off x="1072579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15544800" y="1181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56718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00000000-0008-0000-0F00-0000AC020000}"/>
            </a:ext>
          </a:extLst>
        </xdr:cNvPr>
        <xdr:cNvSpPr/>
      </xdr:nvSpPr>
      <xdr:spPr>
        <a:xfrm>
          <a:off x="156718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F00-0000AD020000}"/>
            </a:ext>
          </a:extLst>
        </xdr:cNvPr>
        <xdr:cNvSpPr/>
      </xdr:nvSpPr>
      <xdr:spPr>
        <a:xfrm>
          <a:off x="1651635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F00-0000AE020000}"/>
            </a:ext>
          </a:extLst>
        </xdr:cNvPr>
        <xdr:cNvSpPr/>
      </xdr:nvSpPr>
      <xdr:spPr>
        <a:xfrm>
          <a:off x="1651635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F00-0000AF020000}"/>
            </a:ext>
          </a:extLst>
        </xdr:cNvPr>
        <xdr:cNvSpPr/>
      </xdr:nvSpPr>
      <xdr:spPr>
        <a:xfrm>
          <a:off x="17487900" y="1247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F00-0000B0020000}"/>
            </a:ext>
          </a:extLst>
        </xdr:cNvPr>
        <xdr:cNvSpPr/>
      </xdr:nvSpPr>
      <xdr:spPr>
        <a:xfrm>
          <a:off x="17487900" y="1267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00000000-0008-0000-0F00-0000B1020000}"/>
            </a:ext>
          </a:extLst>
        </xdr:cNvPr>
        <xdr:cNvSpPr/>
      </xdr:nvSpPr>
      <xdr:spPr>
        <a:xfrm>
          <a:off x="15544800" y="1295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5535275"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5544800" y="1524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5544800" y="147828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5163346"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5544800" y="143256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5163346"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5544800" y="138684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5163346"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15544800" y="134112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9" name="テキスト ボックス 698">
          <a:extLst>
            <a:ext uri="{FF2B5EF4-FFF2-40B4-BE49-F238E27FC236}">
              <a16:creationId xmlns:a16="http://schemas.microsoft.com/office/drawing/2014/main" id="{00000000-0008-0000-0F00-0000BB020000}"/>
            </a:ext>
          </a:extLst>
        </xdr:cNvPr>
        <xdr:cNvSpPr txBox="1"/>
      </xdr:nvSpPr>
      <xdr:spPr>
        <a:xfrm>
          <a:off x="15163346"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0" name="直線コネクタ 699">
          <a:extLst>
            <a:ext uri="{FF2B5EF4-FFF2-40B4-BE49-F238E27FC236}">
              <a16:creationId xmlns:a16="http://schemas.microsoft.com/office/drawing/2014/main" id="{00000000-0008-0000-0F00-0000BC020000}"/>
            </a:ext>
          </a:extLst>
        </xdr:cNvPr>
        <xdr:cNvCxnSpPr/>
      </xdr:nvCxnSpPr>
      <xdr:spPr>
        <a:xfrm>
          <a:off x="15544800" y="1295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15163346"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2" name="【消防施設】&#10;一人当たり面積グラフ枠">
          <a:extLst>
            <a:ext uri="{FF2B5EF4-FFF2-40B4-BE49-F238E27FC236}">
              <a16:creationId xmlns:a16="http://schemas.microsoft.com/office/drawing/2014/main" id="{00000000-0008-0000-0F00-0000BE020000}"/>
            </a:ext>
          </a:extLst>
        </xdr:cNvPr>
        <xdr:cNvSpPr/>
      </xdr:nvSpPr>
      <xdr:spPr>
        <a:xfrm>
          <a:off x="15544800" y="1295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102108</xdr:rowOff>
    </xdr:from>
    <xdr:to>
      <xdr:col>116</xdr:col>
      <xdr:colOff>62864</xdr:colOff>
      <xdr:row>86</xdr:row>
      <xdr:rowOff>24385</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flipV="1">
          <a:off x="18846164" y="13475208"/>
          <a:ext cx="0" cy="1293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04" name="【消防施設】&#10;一人当たり面積最小値テキスト">
          <a:extLst>
            <a:ext uri="{FF2B5EF4-FFF2-40B4-BE49-F238E27FC236}">
              <a16:creationId xmlns:a16="http://schemas.microsoft.com/office/drawing/2014/main" id="{00000000-0008-0000-0F00-0000C0020000}"/>
            </a:ext>
          </a:extLst>
        </xdr:cNvPr>
        <xdr:cNvSpPr txBox="1"/>
      </xdr:nvSpPr>
      <xdr:spPr>
        <a:xfrm>
          <a:off x="18884900" y="1477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05" name="直線コネクタ 704">
          <a:extLst>
            <a:ext uri="{FF2B5EF4-FFF2-40B4-BE49-F238E27FC236}">
              <a16:creationId xmlns:a16="http://schemas.microsoft.com/office/drawing/2014/main" id="{00000000-0008-0000-0F00-0000C1020000}"/>
            </a:ext>
          </a:extLst>
        </xdr:cNvPr>
        <xdr:cNvCxnSpPr/>
      </xdr:nvCxnSpPr>
      <xdr:spPr>
        <a:xfrm>
          <a:off x="18786475" y="14769085"/>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48785</xdr:rowOff>
    </xdr:from>
    <xdr:ext cx="469744" cy="259045"/>
    <xdr:sp macro="" textlink="">
      <xdr:nvSpPr>
        <xdr:cNvPr id="706" name="【消防施設】&#10;一人当たり面積最大値テキスト">
          <a:extLst>
            <a:ext uri="{FF2B5EF4-FFF2-40B4-BE49-F238E27FC236}">
              <a16:creationId xmlns:a16="http://schemas.microsoft.com/office/drawing/2014/main" id="{00000000-0008-0000-0F00-0000C2020000}"/>
            </a:ext>
          </a:extLst>
        </xdr:cNvPr>
        <xdr:cNvSpPr txBox="1"/>
      </xdr:nvSpPr>
      <xdr:spPr>
        <a:xfrm>
          <a:off x="18884900" y="13250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102108</xdr:rowOff>
    </xdr:from>
    <xdr:to>
      <xdr:col>116</xdr:col>
      <xdr:colOff>152400</xdr:colOff>
      <xdr:row>78</xdr:row>
      <xdr:rowOff>102108</xdr:rowOff>
    </xdr:to>
    <xdr:cxnSp macro="">
      <xdr:nvCxnSpPr>
        <xdr:cNvPr id="707" name="直線コネクタ 706">
          <a:extLst>
            <a:ext uri="{FF2B5EF4-FFF2-40B4-BE49-F238E27FC236}">
              <a16:creationId xmlns:a16="http://schemas.microsoft.com/office/drawing/2014/main" id="{00000000-0008-0000-0F00-0000C3020000}"/>
            </a:ext>
          </a:extLst>
        </xdr:cNvPr>
        <xdr:cNvCxnSpPr/>
      </xdr:nvCxnSpPr>
      <xdr:spPr>
        <a:xfrm>
          <a:off x="18786475" y="13475208"/>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708" name="【消防施設】&#10;一人当たり面積平均値テキスト">
          <a:extLst>
            <a:ext uri="{FF2B5EF4-FFF2-40B4-BE49-F238E27FC236}">
              <a16:creationId xmlns:a16="http://schemas.microsoft.com/office/drawing/2014/main" id="{00000000-0008-0000-0F00-0000C4020000}"/>
            </a:ext>
          </a:extLst>
        </xdr:cNvPr>
        <xdr:cNvSpPr txBox="1"/>
      </xdr:nvSpPr>
      <xdr:spPr>
        <a:xfrm>
          <a:off x="18884900" y="1440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8796000" y="1443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42163</xdr:rowOff>
    </xdr:from>
    <xdr:to>
      <xdr:col>112</xdr:col>
      <xdr:colOff>38100</xdr:colOff>
      <xdr:row>84</xdr:row>
      <xdr:rowOff>143763</xdr:rowOff>
    </xdr:to>
    <xdr:sp macro="" textlink="">
      <xdr:nvSpPr>
        <xdr:cNvPr id="710" name="フローチャート: 判断 709">
          <a:extLst>
            <a:ext uri="{FF2B5EF4-FFF2-40B4-BE49-F238E27FC236}">
              <a16:creationId xmlns:a16="http://schemas.microsoft.com/office/drawing/2014/main" id="{00000000-0008-0000-0F00-0000C6020000}"/>
            </a:ext>
          </a:extLst>
        </xdr:cNvPr>
        <xdr:cNvSpPr/>
      </xdr:nvSpPr>
      <xdr:spPr>
        <a:xfrm>
          <a:off x="18100675" y="1444396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37592</xdr:rowOff>
    </xdr:from>
    <xdr:to>
      <xdr:col>107</xdr:col>
      <xdr:colOff>101600</xdr:colOff>
      <xdr:row>84</xdr:row>
      <xdr:rowOff>139192</xdr:rowOff>
    </xdr:to>
    <xdr:sp macro="" textlink="">
      <xdr:nvSpPr>
        <xdr:cNvPr id="711" name="フローチャート: 判断 710">
          <a:extLst>
            <a:ext uri="{FF2B5EF4-FFF2-40B4-BE49-F238E27FC236}">
              <a16:creationId xmlns:a16="http://schemas.microsoft.com/office/drawing/2014/main" id="{00000000-0008-0000-0F00-0000C7020000}"/>
            </a:ext>
          </a:extLst>
        </xdr:cNvPr>
        <xdr:cNvSpPr/>
      </xdr:nvSpPr>
      <xdr:spPr>
        <a:xfrm>
          <a:off x="17325975" y="1443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12" name="フローチャート: 判断 711">
          <a:extLst>
            <a:ext uri="{FF2B5EF4-FFF2-40B4-BE49-F238E27FC236}">
              <a16:creationId xmlns:a16="http://schemas.microsoft.com/office/drawing/2014/main" id="{00000000-0008-0000-0F00-0000C8020000}"/>
            </a:ext>
          </a:extLst>
        </xdr:cNvPr>
        <xdr:cNvSpPr/>
      </xdr:nvSpPr>
      <xdr:spPr>
        <a:xfrm>
          <a:off x="1657985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90170</xdr:rowOff>
    </xdr:from>
    <xdr:to>
      <xdr:col>98</xdr:col>
      <xdr:colOff>38100</xdr:colOff>
      <xdr:row>84</xdr:row>
      <xdr:rowOff>20320</xdr:rowOff>
    </xdr:to>
    <xdr:sp macro="" textlink="">
      <xdr:nvSpPr>
        <xdr:cNvPr id="713" name="フローチャート: 判断 712">
          <a:extLst>
            <a:ext uri="{FF2B5EF4-FFF2-40B4-BE49-F238E27FC236}">
              <a16:creationId xmlns:a16="http://schemas.microsoft.com/office/drawing/2014/main" id="{00000000-0008-0000-0F00-0000C9020000}"/>
            </a:ext>
          </a:extLst>
        </xdr:cNvPr>
        <xdr:cNvSpPr/>
      </xdr:nvSpPr>
      <xdr:spPr>
        <a:xfrm>
          <a:off x="15833725" y="14320520"/>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868487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F00-0000CB020000}"/>
            </a:ext>
          </a:extLst>
        </xdr:cNvPr>
        <xdr:cNvSpPr txBox="1"/>
      </xdr:nvSpPr>
      <xdr:spPr>
        <a:xfrm>
          <a:off x="179705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F00-0000CC020000}"/>
            </a:ext>
          </a:extLst>
        </xdr:cNvPr>
        <xdr:cNvSpPr txBox="1"/>
      </xdr:nvSpPr>
      <xdr:spPr>
        <a:xfrm>
          <a:off x="172148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F00-0000CD020000}"/>
            </a:ext>
          </a:extLst>
        </xdr:cNvPr>
        <xdr:cNvSpPr txBox="1"/>
      </xdr:nvSpPr>
      <xdr:spPr>
        <a:xfrm>
          <a:off x="16468725"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F00-0000CE020000}"/>
            </a:ext>
          </a:extLst>
        </xdr:cNvPr>
        <xdr:cNvSpPr txBox="1"/>
      </xdr:nvSpPr>
      <xdr:spPr>
        <a:xfrm>
          <a:off x="1570355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187960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19321</xdr:rowOff>
    </xdr:from>
    <xdr:ext cx="469744" cy="259045"/>
    <xdr:sp macro="" textlink="">
      <xdr:nvSpPr>
        <xdr:cNvPr id="720" name="【消防施設】&#10;一人当たり面積該当値テキスト">
          <a:extLst>
            <a:ext uri="{FF2B5EF4-FFF2-40B4-BE49-F238E27FC236}">
              <a16:creationId xmlns:a16="http://schemas.microsoft.com/office/drawing/2014/main" id="{00000000-0008-0000-0F00-0000D0020000}"/>
            </a:ext>
          </a:extLst>
        </xdr:cNvPr>
        <xdr:cNvSpPr txBox="1"/>
      </xdr:nvSpPr>
      <xdr:spPr>
        <a:xfrm>
          <a:off x="18884900" y="14249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167894</xdr:rowOff>
    </xdr:from>
    <xdr:to>
      <xdr:col>112</xdr:col>
      <xdr:colOff>38100</xdr:colOff>
      <xdr:row>84</xdr:row>
      <xdr:rowOff>98044</xdr:rowOff>
    </xdr:to>
    <xdr:sp macro="" textlink="">
      <xdr:nvSpPr>
        <xdr:cNvPr id="721" name="楕円 720">
          <a:extLst>
            <a:ext uri="{FF2B5EF4-FFF2-40B4-BE49-F238E27FC236}">
              <a16:creationId xmlns:a16="http://schemas.microsoft.com/office/drawing/2014/main" id="{00000000-0008-0000-0F00-0000D1020000}"/>
            </a:ext>
          </a:extLst>
        </xdr:cNvPr>
        <xdr:cNvSpPr/>
      </xdr:nvSpPr>
      <xdr:spPr>
        <a:xfrm>
          <a:off x="18100675" y="14398244"/>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47244</xdr:rowOff>
    </xdr:from>
    <xdr:to>
      <xdr:col>116</xdr:col>
      <xdr:colOff>63500</xdr:colOff>
      <xdr:row>84</xdr:row>
      <xdr:rowOff>47244</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8132425" y="14449044"/>
          <a:ext cx="7143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1015</xdr:rowOff>
    </xdr:from>
    <xdr:to>
      <xdr:col>107</xdr:col>
      <xdr:colOff>101600</xdr:colOff>
      <xdr:row>84</xdr:row>
      <xdr:rowOff>102615</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17325975"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47244</xdr:rowOff>
    </xdr:from>
    <xdr:to>
      <xdr:col>111</xdr:col>
      <xdr:colOff>177800</xdr:colOff>
      <xdr:row>84</xdr:row>
      <xdr:rowOff>51815</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flipV="1">
          <a:off x="17376775" y="14449044"/>
          <a:ext cx="75565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1015</xdr:rowOff>
    </xdr:from>
    <xdr:to>
      <xdr:col>102</xdr:col>
      <xdr:colOff>165100</xdr:colOff>
      <xdr:row>84</xdr:row>
      <xdr:rowOff>102615</xdr:rowOff>
    </xdr:to>
    <xdr:sp macro="" textlink="">
      <xdr:nvSpPr>
        <xdr:cNvPr id="725" name="楕円 724">
          <a:extLst>
            <a:ext uri="{FF2B5EF4-FFF2-40B4-BE49-F238E27FC236}">
              <a16:creationId xmlns:a16="http://schemas.microsoft.com/office/drawing/2014/main" id="{00000000-0008-0000-0F00-0000D5020000}"/>
            </a:ext>
          </a:extLst>
        </xdr:cNvPr>
        <xdr:cNvSpPr/>
      </xdr:nvSpPr>
      <xdr:spPr>
        <a:xfrm>
          <a:off x="16579850" y="1440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51815</xdr:rowOff>
    </xdr:from>
    <xdr:to>
      <xdr:col>107</xdr:col>
      <xdr:colOff>50800</xdr:colOff>
      <xdr:row>84</xdr:row>
      <xdr:rowOff>51815</xdr:rowOff>
    </xdr:to>
    <xdr:cxnSp macro="">
      <xdr:nvCxnSpPr>
        <xdr:cNvPr id="726" name="直線コネクタ 725">
          <a:extLst>
            <a:ext uri="{FF2B5EF4-FFF2-40B4-BE49-F238E27FC236}">
              <a16:creationId xmlns:a16="http://schemas.microsoft.com/office/drawing/2014/main" id="{00000000-0008-0000-0F00-0000D6020000}"/>
            </a:ext>
          </a:extLst>
        </xdr:cNvPr>
        <xdr:cNvCxnSpPr/>
      </xdr:nvCxnSpPr>
      <xdr:spPr>
        <a:xfrm>
          <a:off x="16630650" y="14453615"/>
          <a:ext cx="7461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1015</xdr:rowOff>
    </xdr:from>
    <xdr:to>
      <xdr:col>98</xdr:col>
      <xdr:colOff>38100</xdr:colOff>
      <xdr:row>84</xdr:row>
      <xdr:rowOff>102615</xdr:rowOff>
    </xdr:to>
    <xdr:sp macro="" textlink="">
      <xdr:nvSpPr>
        <xdr:cNvPr id="727" name="楕円 726">
          <a:extLst>
            <a:ext uri="{FF2B5EF4-FFF2-40B4-BE49-F238E27FC236}">
              <a16:creationId xmlns:a16="http://schemas.microsoft.com/office/drawing/2014/main" id="{00000000-0008-0000-0F00-0000D7020000}"/>
            </a:ext>
          </a:extLst>
        </xdr:cNvPr>
        <xdr:cNvSpPr/>
      </xdr:nvSpPr>
      <xdr:spPr>
        <a:xfrm>
          <a:off x="15833725" y="14402815"/>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51815</xdr:rowOff>
    </xdr:from>
    <xdr:to>
      <xdr:col>102</xdr:col>
      <xdr:colOff>114300</xdr:colOff>
      <xdr:row>84</xdr:row>
      <xdr:rowOff>51815</xdr:rowOff>
    </xdr:to>
    <xdr:cxnSp macro="">
      <xdr:nvCxnSpPr>
        <xdr:cNvPr id="728" name="直線コネクタ 727">
          <a:extLst>
            <a:ext uri="{FF2B5EF4-FFF2-40B4-BE49-F238E27FC236}">
              <a16:creationId xmlns:a16="http://schemas.microsoft.com/office/drawing/2014/main" id="{00000000-0008-0000-0F00-0000D8020000}"/>
            </a:ext>
          </a:extLst>
        </xdr:cNvPr>
        <xdr:cNvCxnSpPr/>
      </xdr:nvCxnSpPr>
      <xdr:spPr>
        <a:xfrm>
          <a:off x="15865475" y="14453615"/>
          <a:ext cx="7651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134890</xdr:rowOff>
    </xdr:from>
    <xdr:ext cx="469744" cy="259045"/>
    <xdr:sp macro="" textlink="">
      <xdr:nvSpPr>
        <xdr:cNvPr id="729" name="n_1aveValue【消防施設】&#10;一人当たり面積">
          <a:extLst>
            <a:ext uri="{FF2B5EF4-FFF2-40B4-BE49-F238E27FC236}">
              <a16:creationId xmlns:a16="http://schemas.microsoft.com/office/drawing/2014/main" id="{00000000-0008-0000-0F00-0000D9020000}"/>
            </a:ext>
          </a:extLst>
        </xdr:cNvPr>
        <xdr:cNvSpPr txBox="1"/>
      </xdr:nvSpPr>
      <xdr:spPr>
        <a:xfrm>
          <a:off x="17932477" y="1453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130319</xdr:rowOff>
    </xdr:from>
    <xdr:ext cx="469744" cy="259045"/>
    <xdr:sp macro="" textlink="">
      <xdr:nvSpPr>
        <xdr:cNvPr id="730" name="n_2aveValue【消防施設】&#10;一人当たり面積">
          <a:extLst>
            <a:ext uri="{FF2B5EF4-FFF2-40B4-BE49-F238E27FC236}">
              <a16:creationId xmlns:a16="http://schemas.microsoft.com/office/drawing/2014/main" id="{00000000-0008-0000-0F00-0000DA020000}"/>
            </a:ext>
          </a:extLst>
        </xdr:cNvPr>
        <xdr:cNvSpPr txBox="1"/>
      </xdr:nvSpPr>
      <xdr:spPr>
        <a:xfrm>
          <a:off x="17170477" y="1453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31" name="n_3aveValue【消防施設】&#10;一人当たり面積">
          <a:extLst>
            <a:ext uri="{FF2B5EF4-FFF2-40B4-BE49-F238E27FC236}">
              <a16:creationId xmlns:a16="http://schemas.microsoft.com/office/drawing/2014/main" id="{00000000-0008-0000-0F00-0000DB020000}"/>
            </a:ext>
          </a:extLst>
        </xdr:cNvPr>
        <xdr:cNvSpPr txBox="1"/>
      </xdr:nvSpPr>
      <xdr:spPr>
        <a:xfrm>
          <a:off x="16424352"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36847</xdr:rowOff>
    </xdr:from>
    <xdr:ext cx="469744" cy="259045"/>
    <xdr:sp macro="" textlink="">
      <xdr:nvSpPr>
        <xdr:cNvPr id="732" name="n_4aveValue【消防施設】&#10;一人当たり面積">
          <a:extLst>
            <a:ext uri="{FF2B5EF4-FFF2-40B4-BE49-F238E27FC236}">
              <a16:creationId xmlns:a16="http://schemas.microsoft.com/office/drawing/2014/main" id="{00000000-0008-0000-0F00-0000DC020000}"/>
            </a:ext>
          </a:extLst>
        </xdr:cNvPr>
        <xdr:cNvSpPr txBox="1"/>
      </xdr:nvSpPr>
      <xdr:spPr>
        <a:xfrm>
          <a:off x="156782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114571</xdr:rowOff>
    </xdr:from>
    <xdr:ext cx="469744" cy="259045"/>
    <xdr:sp macro="" textlink="">
      <xdr:nvSpPr>
        <xdr:cNvPr id="733" name="n_1mainValue【消防施設】&#10;一人当たり面積">
          <a:extLst>
            <a:ext uri="{FF2B5EF4-FFF2-40B4-BE49-F238E27FC236}">
              <a16:creationId xmlns:a16="http://schemas.microsoft.com/office/drawing/2014/main" id="{00000000-0008-0000-0F00-0000DD020000}"/>
            </a:ext>
          </a:extLst>
        </xdr:cNvPr>
        <xdr:cNvSpPr txBox="1"/>
      </xdr:nvSpPr>
      <xdr:spPr>
        <a:xfrm>
          <a:off x="17932477" y="14173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119142</xdr:rowOff>
    </xdr:from>
    <xdr:ext cx="469744" cy="259045"/>
    <xdr:sp macro="" textlink="">
      <xdr:nvSpPr>
        <xdr:cNvPr id="734" name="n_2mainValue【消防施設】&#10;一人当たり面積">
          <a:extLst>
            <a:ext uri="{FF2B5EF4-FFF2-40B4-BE49-F238E27FC236}">
              <a16:creationId xmlns:a16="http://schemas.microsoft.com/office/drawing/2014/main" id="{00000000-0008-0000-0F00-0000DE020000}"/>
            </a:ext>
          </a:extLst>
        </xdr:cNvPr>
        <xdr:cNvSpPr txBox="1"/>
      </xdr:nvSpPr>
      <xdr:spPr>
        <a:xfrm>
          <a:off x="1717047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93742</xdr:rowOff>
    </xdr:from>
    <xdr:ext cx="469744" cy="259045"/>
    <xdr:sp macro="" textlink="">
      <xdr:nvSpPr>
        <xdr:cNvPr id="735" name="n_3mainValue【消防施設】&#10;一人当たり面積">
          <a:extLst>
            <a:ext uri="{FF2B5EF4-FFF2-40B4-BE49-F238E27FC236}">
              <a16:creationId xmlns:a16="http://schemas.microsoft.com/office/drawing/2014/main" id="{00000000-0008-0000-0F00-0000DF020000}"/>
            </a:ext>
          </a:extLst>
        </xdr:cNvPr>
        <xdr:cNvSpPr txBox="1"/>
      </xdr:nvSpPr>
      <xdr:spPr>
        <a:xfrm>
          <a:off x="16424352"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93742</xdr:rowOff>
    </xdr:from>
    <xdr:ext cx="469744" cy="259045"/>
    <xdr:sp macro="" textlink="">
      <xdr:nvSpPr>
        <xdr:cNvPr id="736" name="n_4mainValue【消防施設】&#10;一人当たり面積">
          <a:extLst>
            <a:ext uri="{FF2B5EF4-FFF2-40B4-BE49-F238E27FC236}">
              <a16:creationId xmlns:a16="http://schemas.microsoft.com/office/drawing/2014/main" id="{00000000-0008-0000-0F00-0000E0020000}"/>
            </a:ext>
          </a:extLst>
        </xdr:cNvPr>
        <xdr:cNvSpPr txBox="1"/>
      </xdr:nvSpPr>
      <xdr:spPr>
        <a:xfrm>
          <a:off x="15678227" y="144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0588625" y="15621000"/>
          <a:ext cx="4010025"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06870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06870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156017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00000000-0008-0000-0F00-0000E5020000}"/>
            </a:ext>
          </a:extLst>
        </xdr:cNvPr>
        <xdr:cNvSpPr/>
      </xdr:nvSpPr>
      <xdr:spPr>
        <a:xfrm>
          <a:off x="1156017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00000000-0008-0000-0F00-0000E6020000}"/>
            </a:ext>
          </a:extLst>
        </xdr:cNvPr>
        <xdr:cNvSpPr/>
      </xdr:nvSpPr>
      <xdr:spPr>
        <a:xfrm>
          <a:off x="12531725"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00000000-0008-0000-0F00-0000E7020000}"/>
            </a:ext>
          </a:extLst>
        </xdr:cNvPr>
        <xdr:cNvSpPr/>
      </xdr:nvSpPr>
      <xdr:spPr>
        <a:xfrm>
          <a:off x="12531725"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00000000-0008-0000-0F00-0000E8020000}"/>
            </a:ext>
          </a:extLst>
        </xdr:cNvPr>
        <xdr:cNvSpPr/>
      </xdr:nvSpPr>
      <xdr:spPr>
        <a:xfrm>
          <a:off x="10588625" y="16764000"/>
          <a:ext cx="4010025"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0550525"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0588625" y="19050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0197646"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0588625" y="18723429"/>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0197646"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0588625" y="18396857"/>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0242716"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0588625" y="18070286"/>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0242716"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0588625" y="17743714"/>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5" name="テキスト ボックス 754">
          <a:extLst>
            <a:ext uri="{FF2B5EF4-FFF2-40B4-BE49-F238E27FC236}">
              <a16:creationId xmlns:a16="http://schemas.microsoft.com/office/drawing/2014/main" id="{00000000-0008-0000-0F00-0000F3020000}"/>
            </a:ext>
          </a:extLst>
        </xdr:cNvPr>
        <xdr:cNvSpPr txBox="1"/>
      </xdr:nvSpPr>
      <xdr:spPr>
        <a:xfrm>
          <a:off x="10242716"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0588625" y="17417143"/>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7" name="テキスト ボックス 756">
          <a:extLst>
            <a:ext uri="{FF2B5EF4-FFF2-40B4-BE49-F238E27FC236}">
              <a16:creationId xmlns:a16="http://schemas.microsoft.com/office/drawing/2014/main" id="{00000000-0008-0000-0F00-0000F5020000}"/>
            </a:ext>
          </a:extLst>
        </xdr:cNvPr>
        <xdr:cNvSpPr txBox="1"/>
      </xdr:nvSpPr>
      <xdr:spPr>
        <a:xfrm>
          <a:off x="10242716"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0588625" y="17090571"/>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0306836"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0588625" y="16764000"/>
          <a:ext cx="39814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1" name="【庁舎】&#10;有形固定資産減価償却率グラフ枠">
          <a:extLst>
            <a:ext uri="{FF2B5EF4-FFF2-40B4-BE49-F238E27FC236}">
              <a16:creationId xmlns:a16="http://schemas.microsoft.com/office/drawing/2014/main" id="{00000000-0008-0000-0F00-0000F9020000}"/>
            </a:ext>
          </a:extLst>
        </xdr:cNvPr>
        <xdr:cNvSpPr/>
      </xdr:nvSpPr>
      <xdr:spPr>
        <a:xfrm>
          <a:off x="10588625" y="16764000"/>
          <a:ext cx="4010025"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130084</xdr:rowOff>
    </xdr:to>
    <xdr:cxnSp macro="">
      <xdr:nvCxnSpPr>
        <xdr:cNvPr id="762" name="直線コネクタ 761">
          <a:extLst>
            <a:ext uri="{FF2B5EF4-FFF2-40B4-BE49-F238E27FC236}">
              <a16:creationId xmlns:a16="http://schemas.microsoft.com/office/drawing/2014/main" id="{00000000-0008-0000-0F00-0000FA020000}"/>
            </a:ext>
          </a:extLst>
        </xdr:cNvPr>
        <xdr:cNvCxnSpPr/>
      </xdr:nvCxnSpPr>
      <xdr:spPr>
        <a:xfrm flipV="1">
          <a:off x="13889989" y="17090571"/>
          <a:ext cx="0" cy="15561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133911</xdr:rowOff>
    </xdr:from>
    <xdr:ext cx="405111" cy="259045"/>
    <xdr:sp macro="" textlink="">
      <xdr:nvSpPr>
        <xdr:cNvPr id="763" name="【庁舎】&#10;有形固定資産減価償却率最小値テキスト">
          <a:extLst>
            <a:ext uri="{FF2B5EF4-FFF2-40B4-BE49-F238E27FC236}">
              <a16:creationId xmlns:a16="http://schemas.microsoft.com/office/drawing/2014/main" id="{00000000-0008-0000-0F00-0000FB020000}"/>
            </a:ext>
          </a:extLst>
        </xdr:cNvPr>
        <xdr:cNvSpPr txBox="1"/>
      </xdr:nvSpPr>
      <xdr:spPr>
        <a:xfrm>
          <a:off x="13928725" y="18650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130084</xdr:rowOff>
    </xdr:from>
    <xdr:to>
      <xdr:col>86</xdr:col>
      <xdr:colOff>25400</xdr:colOff>
      <xdr:row>108</xdr:row>
      <xdr:rowOff>130084</xdr:rowOff>
    </xdr:to>
    <xdr:cxnSp macro="">
      <xdr:nvCxnSpPr>
        <xdr:cNvPr id="764" name="直線コネクタ 763">
          <a:extLst>
            <a:ext uri="{FF2B5EF4-FFF2-40B4-BE49-F238E27FC236}">
              <a16:creationId xmlns:a16="http://schemas.microsoft.com/office/drawing/2014/main" id="{00000000-0008-0000-0F00-0000FC020000}"/>
            </a:ext>
          </a:extLst>
        </xdr:cNvPr>
        <xdr:cNvCxnSpPr/>
      </xdr:nvCxnSpPr>
      <xdr:spPr>
        <a:xfrm>
          <a:off x="13801725" y="18646684"/>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765" name="【庁舎】&#10;有形固定資産減価償却率最大値テキスト">
          <a:extLst>
            <a:ext uri="{FF2B5EF4-FFF2-40B4-BE49-F238E27FC236}">
              <a16:creationId xmlns:a16="http://schemas.microsoft.com/office/drawing/2014/main" id="{00000000-0008-0000-0F00-0000FD020000}"/>
            </a:ext>
          </a:extLst>
        </xdr:cNvPr>
        <xdr:cNvSpPr txBox="1"/>
      </xdr:nvSpPr>
      <xdr:spPr>
        <a:xfrm>
          <a:off x="13928725"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66" name="直線コネクタ 765">
          <a:extLst>
            <a:ext uri="{FF2B5EF4-FFF2-40B4-BE49-F238E27FC236}">
              <a16:creationId xmlns:a16="http://schemas.microsoft.com/office/drawing/2014/main" id="{00000000-0008-0000-0F00-0000FE020000}"/>
            </a:ext>
          </a:extLst>
        </xdr:cNvPr>
        <xdr:cNvCxnSpPr/>
      </xdr:nvCxnSpPr>
      <xdr:spPr>
        <a:xfrm>
          <a:off x="13801725" y="17090571"/>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18885</xdr:rowOff>
    </xdr:from>
    <xdr:ext cx="405111" cy="259045"/>
    <xdr:sp macro="" textlink="">
      <xdr:nvSpPr>
        <xdr:cNvPr id="767" name="【庁舎】&#10;有形固定資産減価償却率平均値テキスト">
          <a:extLst>
            <a:ext uri="{FF2B5EF4-FFF2-40B4-BE49-F238E27FC236}">
              <a16:creationId xmlns:a16="http://schemas.microsoft.com/office/drawing/2014/main" id="{00000000-0008-0000-0F00-0000FF020000}"/>
            </a:ext>
          </a:extLst>
        </xdr:cNvPr>
        <xdr:cNvSpPr txBox="1"/>
      </xdr:nvSpPr>
      <xdr:spPr>
        <a:xfrm>
          <a:off x="13928725" y="1767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167458</xdr:rowOff>
    </xdr:from>
    <xdr:to>
      <xdr:col>85</xdr:col>
      <xdr:colOff>177800</xdr:colOff>
      <xdr:row>104</xdr:row>
      <xdr:rowOff>97608</xdr:rowOff>
    </xdr:to>
    <xdr:sp macro="" textlink="">
      <xdr:nvSpPr>
        <xdr:cNvPr id="768" name="フローチャート: 判断 767">
          <a:extLst>
            <a:ext uri="{FF2B5EF4-FFF2-40B4-BE49-F238E27FC236}">
              <a16:creationId xmlns:a16="http://schemas.microsoft.com/office/drawing/2014/main" id="{00000000-0008-0000-0F00-000000030000}"/>
            </a:ext>
          </a:extLst>
        </xdr:cNvPr>
        <xdr:cNvSpPr/>
      </xdr:nvSpPr>
      <xdr:spPr>
        <a:xfrm>
          <a:off x="13839825" y="1782680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20501</xdr:rowOff>
    </xdr:from>
    <xdr:to>
      <xdr:col>81</xdr:col>
      <xdr:colOff>101600</xdr:colOff>
      <xdr:row>104</xdr:row>
      <xdr:rowOff>122101</xdr:rowOff>
    </xdr:to>
    <xdr:sp macro="" textlink="">
      <xdr:nvSpPr>
        <xdr:cNvPr id="769" name="フローチャート: 判断 768">
          <a:extLst>
            <a:ext uri="{FF2B5EF4-FFF2-40B4-BE49-F238E27FC236}">
              <a16:creationId xmlns:a16="http://schemas.microsoft.com/office/drawing/2014/main" id="{00000000-0008-0000-0F00-000001030000}"/>
            </a:ext>
          </a:extLst>
        </xdr:cNvPr>
        <xdr:cNvSpPr/>
      </xdr:nvSpPr>
      <xdr:spPr>
        <a:xfrm>
          <a:off x="13115925"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41729</xdr:rowOff>
    </xdr:from>
    <xdr:to>
      <xdr:col>76</xdr:col>
      <xdr:colOff>165100</xdr:colOff>
      <xdr:row>104</xdr:row>
      <xdr:rowOff>143329</xdr:rowOff>
    </xdr:to>
    <xdr:sp macro="" textlink="">
      <xdr:nvSpPr>
        <xdr:cNvPr id="770" name="フローチャート: 判断 769">
          <a:extLst>
            <a:ext uri="{FF2B5EF4-FFF2-40B4-BE49-F238E27FC236}">
              <a16:creationId xmlns:a16="http://schemas.microsoft.com/office/drawing/2014/main" id="{00000000-0008-0000-0F00-000002030000}"/>
            </a:ext>
          </a:extLst>
        </xdr:cNvPr>
        <xdr:cNvSpPr/>
      </xdr:nvSpPr>
      <xdr:spPr>
        <a:xfrm>
          <a:off x="12369800" y="17872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38463</xdr:rowOff>
    </xdr:from>
    <xdr:to>
      <xdr:col>72</xdr:col>
      <xdr:colOff>38100</xdr:colOff>
      <xdr:row>104</xdr:row>
      <xdr:rowOff>140063</xdr:rowOff>
    </xdr:to>
    <xdr:sp macro="" textlink="">
      <xdr:nvSpPr>
        <xdr:cNvPr id="771" name="フローチャート: 判断 770">
          <a:extLst>
            <a:ext uri="{FF2B5EF4-FFF2-40B4-BE49-F238E27FC236}">
              <a16:creationId xmlns:a16="http://schemas.microsoft.com/office/drawing/2014/main" id="{00000000-0008-0000-0F00-000003030000}"/>
            </a:ext>
          </a:extLst>
        </xdr:cNvPr>
        <xdr:cNvSpPr/>
      </xdr:nvSpPr>
      <xdr:spPr>
        <a:xfrm>
          <a:off x="11623675" y="17869263"/>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772" name="フローチャート: 判断 771">
          <a:extLst>
            <a:ext uri="{FF2B5EF4-FFF2-40B4-BE49-F238E27FC236}">
              <a16:creationId xmlns:a16="http://schemas.microsoft.com/office/drawing/2014/main" id="{00000000-0008-0000-0F00-000004030000}"/>
            </a:ext>
          </a:extLst>
        </xdr:cNvPr>
        <xdr:cNvSpPr/>
      </xdr:nvSpPr>
      <xdr:spPr>
        <a:xfrm>
          <a:off x="10848975"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F00-000005030000}"/>
            </a:ext>
          </a:extLst>
        </xdr:cNvPr>
        <xdr:cNvSpPr txBox="1"/>
      </xdr:nvSpPr>
      <xdr:spPr>
        <a:xfrm>
          <a:off x="137287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F00-000006030000}"/>
            </a:ext>
          </a:extLst>
        </xdr:cNvPr>
        <xdr:cNvSpPr txBox="1"/>
      </xdr:nvSpPr>
      <xdr:spPr>
        <a:xfrm>
          <a:off x="1300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F00-000007030000}"/>
            </a:ext>
          </a:extLst>
        </xdr:cNvPr>
        <xdr:cNvSpPr txBox="1"/>
      </xdr:nvSpPr>
      <xdr:spPr>
        <a:xfrm>
          <a:off x="122586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F00-000008030000}"/>
            </a:ext>
          </a:extLst>
        </xdr:cNvPr>
        <xdr:cNvSpPr txBox="1"/>
      </xdr:nvSpPr>
      <xdr:spPr>
        <a:xfrm>
          <a:off x="11493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F00-000009030000}"/>
            </a:ext>
          </a:extLst>
        </xdr:cNvPr>
        <xdr:cNvSpPr txBox="1"/>
      </xdr:nvSpPr>
      <xdr:spPr>
        <a:xfrm>
          <a:off x="10737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72752</xdr:rowOff>
    </xdr:from>
    <xdr:to>
      <xdr:col>85</xdr:col>
      <xdr:colOff>177800</xdr:colOff>
      <xdr:row>105</xdr:row>
      <xdr:rowOff>2902</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3839825" y="1790355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51179</xdr:rowOff>
    </xdr:from>
    <xdr:ext cx="405111" cy="259045"/>
    <xdr:sp macro="" textlink="">
      <xdr:nvSpPr>
        <xdr:cNvPr id="779" name="【庁舎】&#10;有形固定資産減価償却率該当値テキスト">
          <a:extLst>
            <a:ext uri="{FF2B5EF4-FFF2-40B4-BE49-F238E27FC236}">
              <a16:creationId xmlns:a16="http://schemas.microsoft.com/office/drawing/2014/main" id="{00000000-0008-0000-0F00-00000B030000}"/>
            </a:ext>
          </a:extLst>
        </xdr:cNvPr>
        <xdr:cNvSpPr txBox="1"/>
      </xdr:nvSpPr>
      <xdr:spPr>
        <a:xfrm>
          <a:off x="13928725" y="17881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56424</xdr:rowOff>
    </xdr:from>
    <xdr:to>
      <xdr:col>81</xdr:col>
      <xdr:colOff>101600</xdr:colOff>
      <xdr:row>104</xdr:row>
      <xdr:rowOff>158024</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3115925" y="1788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107224</xdr:rowOff>
    </xdr:from>
    <xdr:to>
      <xdr:col>85</xdr:col>
      <xdr:colOff>127000</xdr:colOff>
      <xdr:row>104</xdr:row>
      <xdr:rowOff>123552</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a:off x="13166725" y="17938024"/>
          <a:ext cx="7239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35198</xdr:rowOff>
    </xdr:from>
    <xdr:to>
      <xdr:col>76</xdr:col>
      <xdr:colOff>165100</xdr:colOff>
      <xdr:row>104</xdr:row>
      <xdr:rowOff>136798</xdr:rowOff>
    </xdr:to>
    <xdr:sp macro="" textlink="">
      <xdr:nvSpPr>
        <xdr:cNvPr id="782" name="楕円 781">
          <a:extLst>
            <a:ext uri="{FF2B5EF4-FFF2-40B4-BE49-F238E27FC236}">
              <a16:creationId xmlns:a16="http://schemas.microsoft.com/office/drawing/2014/main" id="{00000000-0008-0000-0F00-00000E030000}"/>
            </a:ext>
          </a:extLst>
        </xdr:cNvPr>
        <xdr:cNvSpPr/>
      </xdr:nvSpPr>
      <xdr:spPr>
        <a:xfrm>
          <a:off x="12369800" y="17865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85998</xdr:rowOff>
    </xdr:from>
    <xdr:to>
      <xdr:col>81</xdr:col>
      <xdr:colOff>50800</xdr:colOff>
      <xdr:row>104</xdr:row>
      <xdr:rowOff>107224</xdr:rowOff>
    </xdr:to>
    <xdr:cxnSp macro="">
      <xdr:nvCxnSpPr>
        <xdr:cNvPr id="783" name="直線コネクタ 782">
          <a:extLst>
            <a:ext uri="{FF2B5EF4-FFF2-40B4-BE49-F238E27FC236}">
              <a16:creationId xmlns:a16="http://schemas.microsoft.com/office/drawing/2014/main" id="{00000000-0008-0000-0F00-00000F030000}"/>
            </a:ext>
          </a:extLst>
        </xdr:cNvPr>
        <xdr:cNvCxnSpPr/>
      </xdr:nvCxnSpPr>
      <xdr:spPr>
        <a:xfrm>
          <a:off x="12420600" y="17916798"/>
          <a:ext cx="746125"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58057</xdr:rowOff>
    </xdr:from>
    <xdr:to>
      <xdr:col>72</xdr:col>
      <xdr:colOff>38100</xdr:colOff>
      <xdr:row>104</xdr:row>
      <xdr:rowOff>159657</xdr:rowOff>
    </xdr:to>
    <xdr:sp macro="" textlink="">
      <xdr:nvSpPr>
        <xdr:cNvPr id="784" name="楕円 783">
          <a:extLst>
            <a:ext uri="{FF2B5EF4-FFF2-40B4-BE49-F238E27FC236}">
              <a16:creationId xmlns:a16="http://schemas.microsoft.com/office/drawing/2014/main" id="{00000000-0008-0000-0F00-000010030000}"/>
            </a:ext>
          </a:extLst>
        </xdr:cNvPr>
        <xdr:cNvSpPr/>
      </xdr:nvSpPr>
      <xdr:spPr>
        <a:xfrm>
          <a:off x="11623675" y="17888857"/>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85998</xdr:rowOff>
    </xdr:from>
    <xdr:to>
      <xdr:col>76</xdr:col>
      <xdr:colOff>114300</xdr:colOff>
      <xdr:row>104</xdr:row>
      <xdr:rowOff>108857</xdr:rowOff>
    </xdr:to>
    <xdr:cxnSp macro="">
      <xdr:nvCxnSpPr>
        <xdr:cNvPr id="785" name="直線コネクタ 784">
          <a:extLst>
            <a:ext uri="{FF2B5EF4-FFF2-40B4-BE49-F238E27FC236}">
              <a16:creationId xmlns:a16="http://schemas.microsoft.com/office/drawing/2014/main" id="{00000000-0008-0000-0F00-000011030000}"/>
            </a:ext>
          </a:extLst>
        </xdr:cNvPr>
        <xdr:cNvCxnSpPr/>
      </xdr:nvCxnSpPr>
      <xdr:spPr>
        <a:xfrm flipV="1">
          <a:off x="11655425" y="17916798"/>
          <a:ext cx="765175"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146231</xdr:rowOff>
    </xdr:from>
    <xdr:to>
      <xdr:col>67</xdr:col>
      <xdr:colOff>101600</xdr:colOff>
      <xdr:row>104</xdr:row>
      <xdr:rowOff>76381</xdr:rowOff>
    </xdr:to>
    <xdr:sp macro="" textlink="">
      <xdr:nvSpPr>
        <xdr:cNvPr id="786" name="楕円 785">
          <a:extLst>
            <a:ext uri="{FF2B5EF4-FFF2-40B4-BE49-F238E27FC236}">
              <a16:creationId xmlns:a16="http://schemas.microsoft.com/office/drawing/2014/main" id="{00000000-0008-0000-0F00-000012030000}"/>
            </a:ext>
          </a:extLst>
        </xdr:cNvPr>
        <xdr:cNvSpPr/>
      </xdr:nvSpPr>
      <xdr:spPr>
        <a:xfrm>
          <a:off x="10848975" y="1780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25581</xdr:rowOff>
    </xdr:from>
    <xdr:to>
      <xdr:col>71</xdr:col>
      <xdr:colOff>177800</xdr:colOff>
      <xdr:row>104</xdr:row>
      <xdr:rowOff>108857</xdr:rowOff>
    </xdr:to>
    <xdr:cxnSp macro="">
      <xdr:nvCxnSpPr>
        <xdr:cNvPr id="787" name="直線コネクタ 786">
          <a:extLst>
            <a:ext uri="{FF2B5EF4-FFF2-40B4-BE49-F238E27FC236}">
              <a16:creationId xmlns:a16="http://schemas.microsoft.com/office/drawing/2014/main" id="{00000000-0008-0000-0F00-000013030000}"/>
            </a:ext>
          </a:extLst>
        </xdr:cNvPr>
        <xdr:cNvCxnSpPr/>
      </xdr:nvCxnSpPr>
      <xdr:spPr>
        <a:xfrm>
          <a:off x="10899775" y="17856381"/>
          <a:ext cx="75565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138628</xdr:rowOff>
    </xdr:from>
    <xdr:ext cx="405111" cy="259045"/>
    <xdr:sp macro="" textlink="">
      <xdr:nvSpPr>
        <xdr:cNvPr id="788" name="n_1aveValue【庁舎】&#10;有形固定資産減価償却率">
          <a:extLst>
            <a:ext uri="{FF2B5EF4-FFF2-40B4-BE49-F238E27FC236}">
              <a16:creationId xmlns:a16="http://schemas.microsoft.com/office/drawing/2014/main" id="{00000000-0008-0000-0F00-000014030000}"/>
            </a:ext>
          </a:extLst>
        </xdr:cNvPr>
        <xdr:cNvSpPr txBox="1"/>
      </xdr:nvSpPr>
      <xdr:spPr>
        <a:xfrm>
          <a:off x="12980044" y="1762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134456</xdr:rowOff>
    </xdr:from>
    <xdr:ext cx="405111" cy="259045"/>
    <xdr:sp macro="" textlink="">
      <xdr:nvSpPr>
        <xdr:cNvPr id="789" name="n_2aveValue【庁舎】&#10;有形固定資産減価償却率">
          <a:extLst>
            <a:ext uri="{FF2B5EF4-FFF2-40B4-BE49-F238E27FC236}">
              <a16:creationId xmlns:a16="http://schemas.microsoft.com/office/drawing/2014/main" id="{00000000-0008-0000-0F00-000015030000}"/>
            </a:ext>
          </a:extLst>
        </xdr:cNvPr>
        <xdr:cNvSpPr txBox="1"/>
      </xdr:nvSpPr>
      <xdr:spPr>
        <a:xfrm>
          <a:off x="12246619" y="1796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156590</xdr:rowOff>
    </xdr:from>
    <xdr:ext cx="405111" cy="259045"/>
    <xdr:sp macro="" textlink="">
      <xdr:nvSpPr>
        <xdr:cNvPr id="790" name="n_3aveValue【庁舎】&#10;有形固定資産減価償却率">
          <a:extLst>
            <a:ext uri="{FF2B5EF4-FFF2-40B4-BE49-F238E27FC236}">
              <a16:creationId xmlns:a16="http://schemas.microsoft.com/office/drawing/2014/main" id="{00000000-0008-0000-0F00-000016030000}"/>
            </a:ext>
          </a:extLst>
        </xdr:cNvPr>
        <xdr:cNvSpPr txBox="1"/>
      </xdr:nvSpPr>
      <xdr:spPr>
        <a:xfrm>
          <a:off x="1150049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11991</xdr:rowOff>
    </xdr:from>
    <xdr:ext cx="405111" cy="259045"/>
    <xdr:sp macro="" textlink="">
      <xdr:nvSpPr>
        <xdr:cNvPr id="791" name="n_4aveValue【庁舎】&#10;有形固定資産減価償却率">
          <a:extLst>
            <a:ext uri="{FF2B5EF4-FFF2-40B4-BE49-F238E27FC236}">
              <a16:creationId xmlns:a16="http://schemas.microsoft.com/office/drawing/2014/main" id="{00000000-0008-0000-0F00-000017030000}"/>
            </a:ext>
          </a:extLst>
        </xdr:cNvPr>
        <xdr:cNvSpPr txBox="1"/>
      </xdr:nvSpPr>
      <xdr:spPr>
        <a:xfrm>
          <a:off x="1072579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149151</xdr:rowOff>
    </xdr:from>
    <xdr:ext cx="405111" cy="259045"/>
    <xdr:sp macro="" textlink="">
      <xdr:nvSpPr>
        <xdr:cNvPr id="792" name="n_1mainValue【庁舎】&#10;有形固定資産減価償却率">
          <a:extLst>
            <a:ext uri="{FF2B5EF4-FFF2-40B4-BE49-F238E27FC236}">
              <a16:creationId xmlns:a16="http://schemas.microsoft.com/office/drawing/2014/main" id="{00000000-0008-0000-0F00-000018030000}"/>
            </a:ext>
          </a:extLst>
        </xdr:cNvPr>
        <xdr:cNvSpPr txBox="1"/>
      </xdr:nvSpPr>
      <xdr:spPr>
        <a:xfrm>
          <a:off x="12980044"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153325</xdr:rowOff>
    </xdr:from>
    <xdr:ext cx="405111" cy="259045"/>
    <xdr:sp macro="" textlink="">
      <xdr:nvSpPr>
        <xdr:cNvPr id="793" name="n_2mainValue【庁舎】&#10;有形固定資産減価償却率">
          <a:extLst>
            <a:ext uri="{FF2B5EF4-FFF2-40B4-BE49-F238E27FC236}">
              <a16:creationId xmlns:a16="http://schemas.microsoft.com/office/drawing/2014/main" id="{00000000-0008-0000-0F00-000019030000}"/>
            </a:ext>
          </a:extLst>
        </xdr:cNvPr>
        <xdr:cNvSpPr txBox="1"/>
      </xdr:nvSpPr>
      <xdr:spPr>
        <a:xfrm>
          <a:off x="12246619"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150784</xdr:rowOff>
    </xdr:from>
    <xdr:ext cx="405111" cy="259045"/>
    <xdr:sp macro="" textlink="">
      <xdr:nvSpPr>
        <xdr:cNvPr id="794" name="n_3mainValue【庁舎】&#10;有形固定資産減価償却率">
          <a:extLst>
            <a:ext uri="{FF2B5EF4-FFF2-40B4-BE49-F238E27FC236}">
              <a16:creationId xmlns:a16="http://schemas.microsoft.com/office/drawing/2014/main" id="{00000000-0008-0000-0F00-00001A030000}"/>
            </a:ext>
          </a:extLst>
        </xdr:cNvPr>
        <xdr:cNvSpPr txBox="1"/>
      </xdr:nvSpPr>
      <xdr:spPr>
        <a:xfrm>
          <a:off x="11500494" y="1798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92908</xdr:rowOff>
    </xdr:from>
    <xdr:ext cx="405111" cy="259045"/>
    <xdr:sp macro="" textlink="">
      <xdr:nvSpPr>
        <xdr:cNvPr id="795" name="n_4mainValue【庁舎】&#10;有形固定資産減価償却率">
          <a:extLst>
            <a:ext uri="{FF2B5EF4-FFF2-40B4-BE49-F238E27FC236}">
              <a16:creationId xmlns:a16="http://schemas.microsoft.com/office/drawing/2014/main" id="{00000000-0008-0000-0F00-00001B030000}"/>
            </a:ext>
          </a:extLst>
        </xdr:cNvPr>
        <xdr:cNvSpPr txBox="1"/>
      </xdr:nvSpPr>
      <xdr:spPr>
        <a:xfrm>
          <a:off x="10725794" y="17580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5544800" y="15621000"/>
          <a:ext cx="40386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56718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56718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651635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651635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7487900" y="162814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神奈川県平均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F00-000022030000}"/>
            </a:ext>
          </a:extLst>
        </xdr:cNvPr>
        <xdr:cNvSpPr/>
      </xdr:nvSpPr>
      <xdr:spPr>
        <a:xfrm>
          <a:off x="17487900" y="16484600"/>
          <a:ext cx="12954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3" name="正方形/長方形 802">
          <a:extLst>
            <a:ext uri="{FF2B5EF4-FFF2-40B4-BE49-F238E27FC236}">
              <a16:creationId xmlns:a16="http://schemas.microsoft.com/office/drawing/2014/main" id="{00000000-0008-0000-0F00-000023030000}"/>
            </a:ext>
          </a:extLst>
        </xdr:cNvPr>
        <xdr:cNvSpPr/>
      </xdr:nvSpPr>
      <xdr:spPr>
        <a:xfrm>
          <a:off x="15544800" y="16764000"/>
          <a:ext cx="40386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5535275"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5544800" y="19050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6" name="直線コネクタ 805">
          <a:extLst>
            <a:ext uri="{FF2B5EF4-FFF2-40B4-BE49-F238E27FC236}">
              <a16:creationId xmlns:a16="http://schemas.microsoft.com/office/drawing/2014/main" id="{00000000-0008-0000-0F00-000026030000}"/>
            </a:ext>
          </a:extLst>
        </xdr:cNvPr>
        <xdr:cNvCxnSpPr/>
      </xdr:nvCxnSpPr>
      <xdr:spPr>
        <a:xfrm>
          <a:off x="15544800" y="18723429"/>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7" name="テキスト ボックス 806">
          <a:extLst>
            <a:ext uri="{FF2B5EF4-FFF2-40B4-BE49-F238E27FC236}">
              <a16:creationId xmlns:a16="http://schemas.microsoft.com/office/drawing/2014/main" id="{00000000-0008-0000-0F00-000027030000}"/>
            </a:ext>
          </a:extLst>
        </xdr:cNvPr>
        <xdr:cNvSpPr txBox="1"/>
      </xdr:nvSpPr>
      <xdr:spPr>
        <a:xfrm>
          <a:off x="15163346"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a:off x="15544800" y="18396857"/>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9" name="テキスト ボックス 808">
          <a:extLst>
            <a:ext uri="{FF2B5EF4-FFF2-40B4-BE49-F238E27FC236}">
              <a16:creationId xmlns:a16="http://schemas.microsoft.com/office/drawing/2014/main" id="{00000000-0008-0000-0F00-000029030000}"/>
            </a:ext>
          </a:extLst>
        </xdr:cNvPr>
        <xdr:cNvSpPr txBox="1"/>
      </xdr:nvSpPr>
      <xdr:spPr>
        <a:xfrm>
          <a:off x="15163346"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15544800" y="18070286"/>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1" name="テキスト ボックス 810">
          <a:extLst>
            <a:ext uri="{FF2B5EF4-FFF2-40B4-BE49-F238E27FC236}">
              <a16:creationId xmlns:a16="http://schemas.microsoft.com/office/drawing/2014/main" id="{00000000-0008-0000-0F00-00002B030000}"/>
            </a:ext>
          </a:extLst>
        </xdr:cNvPr>
        <xdr:cNvSpPr txBox="1"/>
      </xdr:nvSpPr>
      <xdr:spPr>
        <a:xfrm>
          <a:off x="15163346"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15544800" y="17743714"/>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3" name="テキスト ボックス 812">
          <a:extLst>
            <a:ext uri="{FF2B5EF4-FFF2-40B4-BE49-F238E27FC236}">
              <a16:creationId xmlns:a16="http://schemas.microsoft.com/office/drawing/2014/main" id="{00000000-0008-0000-0F00-00002D030000}"/>
            </a:ext>
          </a:extLst>
        </xdr:cNvPr>
        <xdr:cNvSpPr txBox="1"/>
      </xdr:nvSpPr>
      <xdr:spPr>
        <a:xfrm>
          <a:off x="15163346"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a:off x="15544800" y="17417143"/>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5" name="テキスト ボックス 814">
          <a:extLst>
            <a:ext uri="{FF2B5EF4-FFF2-40B4-BE49-F238E27FC236}">
              <a16:creationId xmlns:a16="http://schemas.microsoft.com/office/drawing/2014/main" id="{00000000-0008-0000-0F00-00002F030000}"/>
            </a:ext>
          </a:extLst>
        </xdr:cNvPr>
        <xdr:cNvSpPr txBox="1"/>
      </xdr:nvSpPr>
      <xdr:spPr>
        <a:xfrm>
          <a:off x="15163346"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15544800" y="17090571"/>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7" name="テキスト ボックス 816">
          <a:extLst>
            <a:ext uri="{FF2B5EF4-FFF2-40B4-BE49-F238E27FC236}">
              <a16:creationId xmlns:a16="http://schemas.microsoft.com/office/drawing/2014/main" id="{00000000-0008-0000-0F00-000031030000}"/>
            </a:ext>
          </a:extLst>
        </xdr:cNvPr>
        <xdr:cNvSpPr txBox="1"/>
      </xdr:nvSpPr>
      <xdr:spPr>
        <a:xfrm>
          <a:off x="15163346"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15544800" y="16764000"/>
          <a:ext cx="40005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15163346"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庁舎】&#10;一人当たり面積グラフ枠">
          <a:extLst>
            <a:ext uri="{FF2B5EF4-FFF2-40B4-BE49-F238E27FC236}">
              <a16:creationId xmlns:a16="http://schemas.microsoft.com/office/drawing/2014/main" id="{00000000-0008-0000-0F00-000034030000}"/>
            </a:ext>
          </a:extLst>
        </xdr:cNvPr>
        <xdr:cNvSpPr/>
      </xdr:nvSpPr>
      <xdr:spPr>
        <a:xfrm>
          <a:off x="15544800" y="16764000"/>
          <a:ext cx="40386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51707</xdr:rowOff>
    </xdr:from>
    <xdr:to>
      <xdr:col>116</xdr:col>
      <xdr:colOff>62864</xdr:colOff>
      <xdr:row>107</xdr:row>
      <xdr:rowOff>169273</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flipV="1">
          <a:off x="18846164" y="17025257"/>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822" name="【庁舎】&#10;一人当たり面積最小値テキスト">
          <a:extLst>
            <a:ext uri="{FF2B5EF4-FFF2-40B4-BE49-F238E27FC236}">
              <a16:creationId xmlns:a16="http://schemas.microsoft.com/office/drawing/2014/main" id="{00000000-0008-0000-0F00-000036030000}"/>
            </a:ext>
          </a:extLst>
        </xdr:cNvPr>
        <xdr:cNvSpPr txBox="1"/>
      </xdr:nvSpPr>
      <xdr:spPr>
        <a:xfrm>
          <a:off x="18884900" y="1851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8786475" y="18514423"/>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169834</xdr:rowOff>
    </xdr:from>
    <xdr:ext cx="469744" cy="259045"/>
    <xdr:sp macro="" textlink="">
      <xdr:nvSpPr>
        <xdr:cNvPr id="824" name="【庁舎】&#10;一人当たり面積最大値テキスト">
          <a:extLst>
            <a:ext uri="{FF2B5EF4-FFF2-40B4-BE49-F238E27FC236}">
              <a16:creationId xmlns:a16="http://schemas.microsoft.com/office/drawing/2014/main" id="{00000000-0008-0000-0F00-000038030000}"/>
            </a:ext>
          </a:extLst>
        </xdr:cNvPr>
        <xdr:cNvSpPr txBox="1"/>
      </xdr:nvSpPr>
      <xdr:spPr>
        <a:xfrm>
          <a:off x="18884900" y="16800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51707</xdr:rowOff>
    </xdr:from>
    <xdr:to>
      <xdr:col>116</xdr:col>
      <xdr:colOff>152400</xdr:colOff>
      <xdr:row>99</xdr:row>
      <xdr:rowOff>51707</xdr:rowOff>
    </xdr:to>
    <xdr:cxnSp macro="">
      <xdr:nvCxnSpPr>
        <xdr:cNvPr id="825" name="直線コネクタ 824">
          <a:extLst>
            <a:ext uri="{FF2B5EF4-FFF2-40B4-BE49-F238E27FC236}">
              <a16:creationId xmlns:a16="http://schemas.microsoft.com/office/drawing/2014/main" id="{00000000-0008-0000-0F00-000039030000}"/>
            </a:ext>
          </a:extLst>
        </xdr:cNvPr>
        <xdr:cNvCxnSpPr/>
      </xdr:nvCxnSpPr>
      <xdr:spPr>
        <a:xfrm>
          <a:off x="18786475" y="17025257"/>
          <a:ext cx="1492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21789</xdr:rowOff>
    </xdr:from>
    <xdr:ext cx="469744" cy="259045"/>
    <xdr:sp macro="" textlink="">
      <xdr:nvSpPr>
        <xdr:cNvPr id="826" name="【庁舎】&#10;一人当たり面積平均値テキスト">
          <a:extLst>
            <a:ext uri="{FF2B5EF4-FFF2-40B4-BE49-F238E27FC236}">
              <a16:creationId xmlns:a16="http://schemas.microsoft.com/office/drawing/2014/main" id="{00000000-0008-0000-0F00-00003A030000}"/>
            </a:ext>
          </a:extLst>
        </xdr:cNvPr>
        <xdr:cNvSpPr txBox="1"/>
      </xdr:nvSpPr>
      <xdr:spPr>
        <a:xfrm>
          <a:off x="18884900" y="18024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87960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69487</xdr:rowOff>
    </xdr:from>
    <xdr:to>
      <xdr:col>112</xdr:col>
      <xdr:colOff>38100</xdr:colOff>
      <xdr:row>105</xdr:row>
      <xdr:rowOff>171087</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8100675" y="1807173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76019</xdr:rowOff>
    </xdr:from>
    <xdr:to>
      <xdr:col>107</xdr:col>
      <xdr:colOff>101600</xdr:colOff>
      <xdr:row>106</xdr:row>
      <xdr:rowOff>6169</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7325975" y="1807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136434</xdr:rowOff>
    </xdr:from>
    <xdr:to>
      <xdr:col>102</xdr:col>
      <xdr:colOff>165100</xdr:colOff>
      <xdr:row>105</xdr:row>
      <xdr:rowOff>66584</xdr:rowOff>
    </xdr:to>
    <xdr:sp macro="" textlink="">
      <xdr:nvSpPr>
        <xdr:cNvPr id="830" name="フローチャート: 判断 829">
          <a:extLst>
            <a:ext uri="{FF2B5EF4-FFF2-40B4-BE49-F238E27FC236}">
              <a16:creationId xmlns:a16="http://schemas.microsoft.com/office/drawing/2014/main" id="{00000000-0008-0000-0F00-00003E030000}"/>
            </a:ext>
          </a:extLst>
        </xdr:cNvPr>
        <xdr:cNvSpPr/>
      </xdr:nvSpPr>
      <xdr:spPr>
        <a:xfrm>
          <a:off x="16579850" y="1796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103777</xdr:rowOff>
    </xdr:from>
    <xdr:to>
      <xdr:col>98</xdr:col>
      <xdr:colOff>38100</xdr:colOff>
      <xdr:row>105</xdr:row>
      <xdr:rowOff>33927</xdr:rowOff>
    </xdr:to>
    <xdr:sp macro="" textlink="">
      <xdr:nvSpPr>
        <xdr:cNvPr id="831" name="フローチャート: 判断 830">
          <a:extLst>
            <a:ext uri="{FF2B5EF4-FFF2-40B4-BE49-F238E27FC236}">
              <a16:creationId xmlns:a16="http://schemas.microsoft.com/office/drawing/2014/main" id="{00000000-0008-0000-0F00-00003F030000}"/>
            </a:ext>
          </a:extLst>
        </xdr:cNvPr>
        <xdr:cNvSpPr/>
      </xdr:nvSpPr>
      <xdr:spPr>
        <a:xfrm>
          <a:off x="15833725" y="17934577"/>
          <a:ext cx="73025"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868487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79705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72148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00000000-0008-0000-0F00-000043030000}"/>
            </a:ext>
          </a:extLst>
        </xdr:cNvPr>
        <xdr:cNvSpPr txBox="1"/>
      </xdr:nvSpPr>
      <xdr:spPr>
        <a:xfrm>
          <a:off x="16468725"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F00-000044030000}"/>
            </a:ext>
          </a:extLst>
        </xdr:cNvPr>
        <xdr:cNvSpPr txBox="1"/>
      </xdr:nvSpPr>
      <xdr:spPr>
        <a:xfrm>
          <a:off x="1570355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107043</xdr:rowOff>
    </xdr:from>
    <xdr:to>
      <xdr:col>116</xdr:col>
      <xdr:colOff>114300</xdr:colOff>
      <xdr:row>105</xdr:row>
      <xdr:rowOff>37193</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18796000" y="1793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129920</xdr:rowOff>
    </xdr:from>
    <xdr:ext cx="469744" cy="259045"/>
    <xdr:sp macro="" textlink="">
      <xdr:nvSpPr>
        <xdr:cNvPr id="838" name="【庁舎】&#10;一人当たり面積該当値テキスト">
          <a:extLst>
            <a:ext uri="{FF2B5EF4-FFF2-40B4-BE49-F238E27FC236}">
              <a16:creationId xmlns:a16="http://schemas.microsoft.com/office/drawing/2014/main" id="{00000000-0008-0000-0F00-000046030000}"/>
            </a:ext>
          </a:extLst>
        </xdr:cNvPr>
        <xdr:cNvSpPr txBox="1"/>
      </xdr:nvSpPr>
      <xdr:spPr>
        <a:xfrm>
          <a:off x="18884900" y="17789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110308</xdr:rowOff>
    </xdr:from>
    <xdr:to>
      <xdr:col>112</xdr:col>
      <xdr:colOff>38100</xdr:colOff>
      <xdr:row>105</xdr:row>
      <xdr:rowOff>40458</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8100675" y="17941108"/>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157843</xdr:rowOff>
    </xdr:from>
    <xdr:to>
      <xdr:col>116</xdr:col>
      <xdr:colOff>63500</xdr:colOff>
      <xdr:row>104</xdr:row>
      <xdr:rowOff>161108</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flipV="1">
          <a:off x="18132425" y="17988643"/>
          <a:ext cx="7143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110308</xdr:rowOff>
    </xdr:from>
    <xdr:to>
      <xdr:col>107</xdr:col>
      <xdr:colOff>101600</xdr:colOff>
      <xdr:row>105</xdr:row>
      <xdr:rowOff>40458</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7325975" y="1794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161108</xdr:rowOff>
    </xdr:from>
    <xdr:to>
      <xdr:col>111</xdr:col>
      <xdr:colOff>177800</xdr:colOff>
      <xdr:row>104</xdr:row>
      <xdr:rowOff>161108</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7376775" y="17991908"/>
          <a:ext cx="7556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113574</xdr:rowOff>
    </xdr:from>
    <xdr:to>
      <xdr:col>102</xdr:col>
      <xdr:colOff>165100</xdr:colOff>
      <xdr:row>105</xdr:row>
      <xdr:rowOff>43724</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6579850" y="1794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161108</xdr:rowOff>
    </xdr:from>
    <xdr:to>
      <xdr:col>107</xdr:col>
      <xdr:colOff>50800</xdr:colOff>
      <xdr:row>104</xdr:row>
      <xdr:rowOff>164374</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flipV="1">
          <a:off x="16630650" y="17991908"/>
          <a:ext cx="746125"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116839</xdr:rowOff>
    </xdr:from>
    <xdr:to>
      <xdr:col>98</xdr:col>
      <xdr:colOff>38100</xdr:colOff>
      <xdr:row>105</xdr:row>
      <xdr:rowOff>46989</xdr:rowOff>
    </xdr:to>
    <xdr:sp macro="" textlink="">
      <xdr:nvSpPr>
        <xdr:cNvPr id="845" name="楕円 844">
          <a:extLst>
            <a:ext uri="{FF2B5EF4-FFF2-40B4-BE49-F238E27FC236}">
              <a16:creationId xmlns:a16="http://schemas.microsoft.com/office/drawing/2014/main" id="{00000000-0008-0000-0F00-00004D030000}"/>
            </a:ext>
          </a:extLst>
        </xdr:cNvPr>
        <xdr:cNvSpPr/>
      </xdr:nvSpPr>
      <xdr:spPr>
        <a:xfrm>
          <a:off x="15833725" y="17947639"/>
          <a:ext cx="73025"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164374</xdr:rowOff>
    </xdr:from>
    <xdr:to>
      <xdr:col>102</xdr:col>
      <xdr:colOff>114300</xdr:colOff>
      <xdr:row>104</xdr:row>
      <xdr:rowOff>167639</xdr:rowOff>
    </xdr:to>
    <xdr:cxnSp macro="">
      <xdr:nvCxnSpPr>
        <xdr:cNvPr id="846" name="直線コネクタ 845">
          <a:extLst>
            <a:ext uri="{FF2B5EF4-FFF2-40B4-BE49-F238E27FC236}">
              <a16:creationId xmlns:a16="http://schemas.microsoft.com/office/drawing/2014/main" id="{00000000-0008-0000-0F00-00004E030000}"/>
            </a:ext>
          </a:extLst>
        </xdr:cNvPr>
        <xdr:cNvCxnSpPr/>
      </xdr:nvCxnSpPr>
      <xdr:spPr>
        <a:xfrm flipV="1">
          <a:off x="15865475" y="17995174"/>
          <a:ext cx="765175"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162214</xdr:rowOff>
    </xdr:from>
    <xdr:ext cx="469744" cy="259045"/>
    <xdr:sp macro="" textlink="">
      <xdr:nvSpPr>
        <xdr:cNvPr id="847" name="n_1aveValue【庁舎】&#10;一人当たり面積">
          <a:extLst>
            <a:ext uri="{FF2B5EF4-FFF2-40B4-BE49-F238E27FC236}">
              <a16:creationId xmlns:a16="http://schemas.microsoft.com/office/drawing/2014/main" id="{00000000-0008-0000-0F00-00004F030000}"/>
            </a:ext>
          </a:extLst>
        </xdr:cNvPr>
        <xdr:cNvSpPr txBox="1"/>
      </xdr:nvSpPr>
      <xdr:spPr>
        <a:xfrm>
          <a:off x="17932477" y="1816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168746</xdr:rowOff>
    </xdr:from>
    <xdr:ext cx="469744" cy="259045"/>
    <xdr:sp macro="" textlink="">
      <xdr:nvSpPr>
        <xdr:cNvPr id="848" name="n_2aveValue【庁舎】&#10;一人当たり面積">
          <a:extLst>
            <a:ext uri="{FF2B5EF4-FFF2-40B4-BE49-F238E27FC236}">
              <a16:creationId xmlns:a16="http://schemas.microsoft.com/office/drawing/2014/main" id="{00000000-0008-0000-0F00-000050030000}"/>
            </a:ext>
          </a:extLst>
        </xdr:cNvPr>
        <xdr:cNvSpPr txBox="1"/>
      </xdr:nvSpPr>
      <xdr:spPr>
        <a:xfrm>
          <a:off x="17170477" y="1817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57711</xdr:rowOff>
    </xdr:from>
    <xdr:ext cx="469744" cy="259045"/>
    <xdr:sp macro="" textlink="">
      <xdr:nvSpPr>
        <xdr:cNvPr id="849" name="n_3aveValue【庁舎】&#10;一人当たり面積">
          <a:extLst>
            <a:ext uri="{FF2B5EF4-FFF2-40B4-BE49-F238E27FC236}">
              <a16:creationId xmlns:a16="http://schemas.microsoft.com/office/drawing/2014/main" id="{00000000-0008-0000-0F00-000051030000}"/>
            </a:ext>
          </a:extLst>
        </xdr:cNvPr>
        <xdr:cNvSpPr txBox="1"/>
      </xdr:nvSpPr>
      <xdr:spPr>
        <a:xfrm>
          <a:off x="16424352" y="18059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50454</xdr:rowOff>
    </xdr:from>
    <xdr:ext cx="469744" cy="259045"/>
    <xdr:sp macro="" textlink="">
      <xdr:nvSpPr>
        <xdr:cNvPr id="850" name="n_4aveValue【庁舎】&#10;一人当たり面積">
          <a:extLst>
            <a:ext uri="{FF2B5EF4-FFF2-40B4-BE49-F238E27FC236}">
              <a16:creationId xmlns:a16="http://schemas.microsoft.com/office/drawing/2014/main" id="{00000000-0008-0000-0F00-000052030000}"/>
            </a:ext>
          </a:extLst>
        </xdr:cNvPr>
        <xdr:cNvSpPr txBox="1"/>
      </xdr:nvSpPr>
      <xdr:spPr>
        <a:xfrm>
          <a:off x="15678227" y="17709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56985</xdr:rowOff>
    </xdr:from>
    <xdr:ext cx="469744" cy="259045"/>
    <xdr:sp macro="" textlink="">
      <xdr:nvSpPr>
        <xdr:cNvPr id="851" name="n_1mainValue【庁舎】&#10;一人当たり面積">
          <a:extLst>
            <a:ext uri="{FF2B5EF4-FFF2-40B4-BE49-F238E27FC236}">
              <a16:creationId xmlns:a16="http://schemas.microsoft.com/office/drawing/2014/main" id="{00000000-0008-0000-0F00-000053030000}"/>
            </a:ext>
          </a:extLst>
        </xdr:cNvPr>
        <xdr:cNvSpPr txBox="1"/>
      </xdr:nvSpPr>
      <xdr:spPr>
        <a:xfrm>
          <a:off x="17932477" y="177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56985</xdr:rowOff>
    </xdr:from>
    <xdr:ext cx="469744" cy="259045"/>
    <xdr:sp macro="" textlink="">
      <xdr:nvSpPr>
        <xdr:cNvPr id="852" name="n_2mainValue【庁舎】&#10;一人当たり面積">
          <a:extLst>
            <a:ext uri="{FF2B5EF4-FFF2-40B4-BE49-F238E27FC236}">
              <a16:creationId xmlns:a16="http://schemas.microsoft.com/office/drawing/2014/main" id="{00000000-0008-0000-0F00-000054030000}"/>
            </a:ext>
          </a:extLst>
        </xdr:cNvPr>
        <xdr:cNvSpPr txBox="1"/>
      </xdr:nvSpPr>
      <xdr:spPr>
        <a:xfrm>
          <a:off x="17170477" y="177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60251</xdr:rowOff>
    </xdr:from>
    <xdr:ext cx="469744" cy="259045"/>
    <xdr:sp macro="" textlink="">
      <xdr:nvSpPr>
        <xdr:cNvPr id="853" name="n_3mainValue【庁舎】&#10;一人当たり面積">
          <a:extLst>
            <a:ext uri="{FF2B5EF4-FFF2-40B4-BE49-F238E27FC236}">
              <a16:creationId xmlns:a16="http://schemas.microsoft.com/office/drawing/2014/main" id="{00000000-0008-0000-0F00-000055030000}"/>
            </a:ext>
          </a:extLst>
        </xdr:cNvPr>
        <xdr:cNvSpPr txBox="1"/>
      </xdr:nvSpPr>
      <xdr:spPr>
        <a:xfrm>
          <a:off x="16424352" y="17719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38116</xdr:rowOff>
    </xdr:from>
    <xdr:ext cx="469744" cy="259045"/>
    <xdr:sp macro="" textlink="">
      <xdr:nvSpPr>
        <xdr:cNvPr id="854" name="n_4mainValue【庁舎】&#10;一人当たり面積">
          <a:extLst>
            <a:ext uri="{FF2B5EF4-FFF2-40B4-BE49-F238E27FC236}">
              <a16:creationId xmlns:a16="http://schemas.microsoft.com/office/drawing/2014/main" id="{00000000-0008-0000-0F00-000056030000}"/>
            </a:ext>
          </a:extLst>
        </xdr:cNvPr>
        <xdr:cNvSpPr txBox="1"/>
      </xdr:nvSpPr>
      <xdr:spPr>
        <a:xfrm>
          <a:off x="156782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647700" y="19431000"/>
          <a:ext cx="189357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00000000-0008-0000-0F00-000058030000}"/>
            </a:ext>
          </a:extLst>
        </xdr:cNvPr>
        <xdr:cNvSpPr/>
      </xdr:nvSpPr>
      <xdr:spPr>
        <a:xfrm>
          <a:off x="647700" y="19494500"/>
          <a:ext cx="3276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723900" y="19748500"/>
          <a:ext cx="187706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有形固定資産減価償却率が類似団体と比較して特に低くなっているのは、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及び</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であり、</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一般廃棄物処理施設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区分においては、令和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年度に高座清掃施設組合の処理施設建替工事を実施して以降、有形固定資産減価償却率が低くなっている。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その他の施設に係る有形固定資産減価償却率については、類似団体と近似した値となっており、適切な範囲で管理がなされている。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yase00p\af25\R06\02.&#36001;&#25919;&#20840;&#33324;\02.&#36001;&#25919;&#24193;&#22806;&#24246;&#21209;\08.03.&#30476;&#22577;&#21578;&#26360;&#39006;&#65288;&#65297;&#26376;&#65374;&#65299;&#26376;&#65289;\&#20196;&#21644;&#65301;&#24180;&#24230;&#36001;&#25919;&#29366;&#27841;&#36039;&#26009;&#38598;&#12398;&#20316;&#25104;&#31561;&#12395;&#12388;&#12356;&#12390;&#65288;&#20381;&#38972;&#65289;\04_&#30476;&#22238;&#31572;\&#38306;&#25285;&#24403;&#20998;\&#12379;&#12365;&#12304;&#36001;&#25919;&#29366;&#27841;&#36039;&#26009;&#38598;&#12305;_142182_&#32190;&#28716;&#24066;_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R01</v>
          </cell>
          <cell r="D3">
            <v>45141</v>
          </cell>
          <cell r="F3">
            <v>62383</v>
          </cell>
        </row>
        <row r="5">
          <cell r="A5" t="str">
            <v xml:space="preserve"> R02</v>
          </cell>
          <cell r="D5">
            <v>28497</v>
          </cell>
          <cell r="F5">
            <v>63812</v>
          </cell>
        </row>
        <row r="7">
          <cell r="A7" t="str">
            <v xml:space="preserve"> R03</v>
          </cell>
          <cell r="D7">
            <v>23820</v>
          </cell>
          <cell r="F7">
            <v>45945</v>
          </cell>
        </row>
        <row r="9">
          <cell r="A9" t="str">
            <v xml:space="preserve"> R04</v>
          </cell>
          <cell r="D9">
            <v>37241</v>
          </cell>
          <cell r="F9">
            <v>44475</v>
          </cell>
        </row>
        <row r="11">
          <cell r="A11" t="str">
            <v xml:space="preserve"> R05</v>
          </cell>
          <cell r="D11">
            <v>33504</v>
          </cell>
          <cell r="F11">
            <v>45982</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74" customWidth="1"/>
    <col min="12" max="12" width="2.21875" style="174" customWidth="1"/>
    <col min="13" max="17" width="2.33203125" style="174" customWidth="1"/>
    <col min="18" max="119" width="2.109375" style="174" customWidth="1"/>
    <col min="120" max="16384" width="0" style="174"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75"/>
      <c r="DK1" s="175"/>
      <c r="DL1" s="175"/>
      <c r="DM1" s="175"/>
      <c r="DN1" s="175"/>
      <c r="DO1" s="175"/>
    </row>
    <row r="2" spans="1:119" ht="24" thickBot="1" x14ac:dyDescent="0.25">
      <c r="B2" s="176" t="s">
        <v>77</v>
      </c>
      <c r="C2" s="176"/>
      <c r="D2" s="177"/>
    </row>
    <row r="3" spans="1:119" ht="18.75" customHeight="1" thickBot="1" x14ac:dyDescent="0.25">
      <c r="A3" s="175"/>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75"/>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33414976</v>
      </c>
      <c r="BO4" s="384"/>
      <c r="BP4" s="384"/>
      <c r="BQ4" s="384"/>
      <c r="BR4" s="384"/>
      <c r="BS4" s="384"/>
      <c r="BT4" s="384"/>
      <c r="BU4" s="385"/>
      <c r="BV4" s="383">
        <v>35373495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6</v>
      </c>
      <c r="CU4" s="390"/>
      <c r="CV4" s="390"/>
      <c r="CW4" s="390"/>
      <c r="CX4" s="390"/>
      <c r="CY4" s="390"/>
      <c r="CZ4" s="390"/>
      <c r="DA4" s="391"/>
      <c r="DB4" s="389">
        <v>9.8000000000000007</v>
      </c>
      <c r="DC4" s="390"/>
      <c r="DD4" s="390"/>
      <c r="DE4" s="390"/>
      <c r="DF4" s="390"/>
      <c r="DG4" s="390"/>
      <c r="DH4" s="390"/>
      <c r="DI4" s="391"/>
    </row>
    <row r="5" spans="1:119" ht="18.75" customHeight="1" x14ac:dyDescent="0.2">
      <c r="A5" s="175"/>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32221857</v>
      </c>
      <c r="BO5" s="421"/>
      <c r="BP5" s="421"/>
      <c r="BQ5" s="421"/>
      <c r="BR5" s="421"/>
      <c r="BS5" s="421"/>
      <c r="BT5" s="421"/>
      <c r="BU5" s="422"/>
      <c r="BV5" s="420">
        <v>33607932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92.4</v>
      </c>
      <c r="CU5" s="418"/>
      <c r="CV5" s="418"/>
      <c r="CW5" s="418"/>
      <c r="CX5" s="418"/>
      <c r="CY5" s="418"/>
      <c r="CZ5" s="418"/>
      <c r="DA5" s="419"/>
      <c r="DB5" s="417">
        <v>94.4</v>
      </c>
      <c r="DC5" s="418"/>
      <c r="DD5" s="418"/>
      <c r="DE5" s="418"/>
      <c r="DF5" s="418"/>
      <c r="DG5" s="418"/>
      <c r="DH5" s="418"/>
      <c r="DI5" s="419"/>
    </row>
    <row r="6" spans="1:119" ht="18.75" customHeight="1" x14ac:dyDescent="0.2">
      <c r="A6" s="175"/>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1193119</v>
      </c>
      <c r="BO6" s="421"/>
      <c r="BP6" s="421"/>
      <c r="BQ6" s="421"/>
      <c r="BR6" s="421"/>
      <c r="BS6" s="421"/>
      <c r="BT6" s="421"/>
      <c r="BU6" s="422"/>
      <c r="BV6" s="420">
        <v>1765563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93.2</v>
      </c>
      <c r="CU6" s="458"/>
      <c r="CV6" s="458"/>
      <c r="CW6" s="458"/>
      <c r="CX6" s="458"/>
      <c r="CY6" s="458"/>
      <c r="CZ6" s="458"/>
      <c r="DA6" s="459"/>
      <c r="DB6" s="457">
        <v>94.4</v>
      </c>
      <c r="DC6" s="458"/>
      <c r="DD6" s="458"/>
      <c r="DE6" s="458"/>
      <c r="DF6" s="458"/>
      <c r="DG6" s="458"/>
      <c r="DH6" s="458"/>
      <c r="DI6" s="459"/>
    </row>
    <row r="7" spans="1:119" ht="18.75" customHeight="1" x14ac:dyDescent="0.2">
      <c r="A7" s="175"/>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146616</v>
      </c>
      <c r="BO7" s="421"/>
      <c r="BP7" s="421"/>
      <c r="BQ7" s="421"/>
      <c r="BR7" s="421"/>
      <c r="BS7" s="421"/>
      <c r="BT7" s="421"/>
      <c r="BU7" s="422"/>
      <c r="BV7" s="420">
        <v>78204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17576762</v>
      </c>
      <c r="CU7" s="421"/>
      <c r="CV7" s="421"/>
      <c r="CW7" s="421"/>
      <c r="CX7" s="421"/>
      <c r="CY7" s="421"/>
      <c r="CZ7" s="421"/>
      <c r="DA7" s="422"/>
      <c r="DB7" s="420">
        <v>17225351</v>
      </c>
      <c r="DC7" s="421"/>
      <c r="DD7" s="421"/>
      <c r="DE7" s="421"/>
      <c r="DF7" s="421"/>
      <c r="DG7" s="421"/>
      <c r="DH7" s="421"/>
      <c r="DI7" s="422"/>
    </row>
    <row r="8" spans="1:119" ht="18.75" customHeight="1" thickBot="1" x14ac:dyDescent="0.25">
      <c r="A8" s="175"/>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1046503</v>
      </c>
      <c r="BO8" s="421"/>
      <c r="BP8" s="421"/>
      <c r="BQ8" s="421"/>
      <c r="BR8" s="421"/>
      <c r="BS8" s="421"/>
      <c r="BT8" s="421"/>
      <c r="BU8" s="422"/>
      <c r="BV8" s="420">
        <v>1687359</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0.86</v>
      </c>
      <c r="CU8" s="461"/>
      <c r="CV8" s="461"/>
      <c r="CW8" s="461"/>
      <c r="CX8" s="461"/>
      <c r="CY8" s="461"/>
      <c r="CZ8" s="461"/>
      <c r="DA8" s="462"/>
      <c r="DB8" s="460">
        <v>0.87</v>
      </c>
      <c r="DC8" s="461"/>
      <c r="DD8" s="461"/>
      <c r="DE8" s="461"/>
      <c r="DF8" s="461"/>
      <c r="DG8" s="461"/>
      <c r="DH8" s="461"/>
      <c r="DI8" s="462"/>
    </row>
    <row r="9" spans="1:119" ht="18.75" customHeight="1" thickBot="1" x14ac:dyDescent="0.25">
      <c r="A9" s="175"/>
      <c r="B9" s="414" t="s">
        <v>107</v>
      </c>
      <c r="C9" s="415"/>
      <c r="D9" s="415"/>
      <c r="E9" s="415"/>
      <c r="F9" s="415"/>
      <c r="G9" s="415"/>
      <c r="H9" s="415"/>
      <c r="I9" s="415"/>
      <c r="J9" s="415"/>
      <c r="K9" s="463"/>
      <c r="L9" s="464" t="s">
        <v>108</v>
      </c>
      <c r="M9" s="465"/>
      <c r="N9" s="465"/>
      <c r="O9" s="465"/>
      <c r="P9" s="465"/>
      <c r="Q9" s="466"/>
      <c r="R9" s="467">
        <v>83913</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-640856</v>
      </c>
      <c r="BO9" s="421"/>
      <c r="BP9" s="421"/>
      <c r="BQ9" s="421"/>
      <c r="BR9" s="421"/>
      <c r="BS9" s="421"/>
      <c r="BT9" s="421"/>
      <c r="BU9" s="422"/>
      <c r="BV9" s="420">
        <v>-1310825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7.4</v>
      </c>
      <c r="CU9" s="418"/>
      <c r="CV9" s="418"/>
      <c r="CW9" s="418"/>
      <c r="CX9" s="418"/>
      <c r="CY9" s="418"/>
      <c r="CZ9" s="418"/>
      <c r="DA9" s="419"/>
      <c r="DB9" s="417">
        <v>7.8</v>
      </c>
      <c r="DC9" s="418"/>
      <c r="DD9" s="418"/>
      <c r="DE9" s="418"/>
      <c r="DF9" s="418"/>
      <c r="DG9" s="418"/>
      <c r="DH9" s="418"/>
      <c r="DI9" s="419"/>
    </row>
    <row r="10" spans="1:119" ht="18.75" customHeight="1" thickBot="1" x14ac:dyDescent="0.25">
      <c r="A10" s="175"/>
      <c r="B10" s="414"/>
      <c r="C10" s="415"/>
      <c r="D10" s="415"/>
      <c r="E10" s="415"/>
      <c r="F10" s="415"/>
      <c r="G10" s="415"/>
      <c r="H10" s="415"/>
      <c r="I10" s="415"/>
      <c r="J10" s="415"/>
      <c r="K10" s="463"/>
      <c r="L10" s="470" t="s">
        <v>113</v>
      </c>
      <c r="M10" s="450"/>
      <c r="N10" s="450"/>
      <c r="O10" s="450"/>
      <c r="P10" s="450"/>
      <c r="Q10" s="451"/>
      <c r="R10" s="471">
        <v>84460</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3430</v>
      </c>
      <c r="BO10" s="421"/>
      <c r="BP10" s="421"/>
      <c r="BQ10" s="421"/>
      <c r="BR10" s="421"/>
      <c r="BS10" s="421"/>
      <c r="BT10" s="421"/>
      <c r="BU10" s="422"/>
      <c r="BV10" s="420">
        <v>222</v>
      </c>
      <c r="BW10" s="421"/>
      <c r="BX10" s="421"/>
      <c r="BY10" s="421"/>
      <c r="BZ10" s="421"/>
      <c r="CA10" s="421"/>
      <c r="CB10" s="421"/>
      <c r="CC10" s="422"/>
      <c r="CD10" s="178" t="s">
        <v>116</v>
      </c>
      <c r="CE10" s="179"/>
      <c r="CF10" s="179"/>
      <c r="CG10" s="179"/>
      <c r="CH10" s="179"/>
      <c r="CI10" s="179"/>
      <c r="CJ10" s="179"/>
      <c r="CK10" s="179"/>
      <c r="CL10" s="179"/>
      <c r="CM10" s="179"/>
      <c r="CN10" s="179"/>
      <c r="CO10" s="179"/>
      <c r="CP10" s="179"/>
      <c r="CQ10" s="179"/>
      <c r="CR10" s="179"/>
      <c r="CS10" s="180"/>
      <c r="CT10" s="181"/>
      <c r="CU10" s="182"/>
      <c r="CV10" s="182"/>
      <c r="CW10" s="182"/>
      <c r="CX10" s="182"/>
      <c r="CY10" s="182"/>
      <c r="CZ10" s="182"/>
      <c r="DA10" s="183"/>
      <c r="DB10" s="181"/>
      <c r="DC10" s="182"/>
      <c r="DD10" s="182"/>
      <c r="DE10" s="182"/>
      <c r="DF10" s="182"/>
      <c r="DG10" s="182"/>
      <c r="DH10" s="182"/>
      <c r="DI10" s="183"/>
    </row>
    <row r="11" spans="1:119" ht="18.75" customHeight="1" thickBot="1" x14ac:dyDescent="0.25">
      <c r="A11" s="175"/>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75"/>
      <c r="B12" s="480" t="s">
        <v>123</v>
      </c>
      <c r="C12" s="481"/>
      <c r="D12" s="481"/>
      <c r="E12" s="481"/>
      <c r="F12" s="481"/>
      <c r="G12" s="481"/>
      <c r="H12" s="481"/>
      <c r="I12" s="481"/>
      <c r="J12" s="481"/>
      <c r="K12" s="482"/>
      <c r="L12" s="489" t="s">
        <v>124</v>
      </c>
      <c r="M12" s="490"/>
      <c r="N12" s="490"/>
      <c r="O12" s="490"/>
      <c r="P12" s="490"/>
      <c r="Q12" s="491"/>
      <c r="R12" s="492">
        <v>84100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5000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75"/>
      <c r="B13" s="483"/>
      <c r="C13" s="484"/>
      <c r="D13" s="484"/>
      <c r="E13" s="484"/>
      <c r="F13" s="484"/>
      <c r="G13" s="484"/>
      <c r="H13" s="484"/>
      <c r="I13" s="484"/>
      <c r="J13" s="484"/>
      <c r="K13" s="485"/>
      <c r="L13" s="184"/>
      <c r="M13" s="511" t="s">
        <v>130</v>
      </c>
      <c r="N13" s="512"/>
      <c r="O13" s="512"/>
      <c r="P13" s="512"/>
      <c r="Q13" s="513"/>
      <c r="R13" s="504">
        <v>79412</v>
      </c>
      <c r="S13" s="505"/>
      <c r="T13" s="505"/>
      <c r="U13" s="505"/>
      <c r="V13" s="506"/>
      <c r="W13" s="436" t="s">
        <v>131</v>
      </c>
      <c r="X13" s="437"/>
      <c r="Y13" s="437"/>
      <c r="Z13" s="437"/>
      <c r="AA13" s="437"/>
      <c r="AB13" s="427"/>
      <c r="AC13" s="471">
        <v>413</v>
      </c>
      <c r="AD13" s="472"/>
      <c r="AE13" s="472"/>
      <c r="AF13" s="472"/>
      <c r="AG13" s="514"/>
      <c r="AH13" s="471">
        <v>489</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-637426</v>
      </c>
      <c r="BO13" s="421"/>
      <c r="BP13" s="421"/>
      <c r="BQ13" s="421"/>
      <c r="BR13" s="421"/>
      <c r="BS13" s="421"/>
      <c r="BT13" s="421"/>
      <c r="BU13" s="422"/>
      <c r="BV13" s="420">
        <v>-1315603</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2.4</v>
      </c>
      <c r="CU13" s="418"/>
      <c r="CV13" s="418"/>
      <c r="CW13" s="418"/>
      <c r="CX13" s="418"/>
      <c r="CY13" s="418"/>
      <c r="CZ13" s="418"/>
      <c r="DA13" s="419"/>
      <c r="DB13" s="417">
        <v>3.6</v>
      </c>
      <c r="DC13" s="418"/>
      <c r="DD13" s="418"/>
      <c r="DE13" s="418"/>
      <c r="DF13" s="418"/>
      <c r="DG13" s="418"/>
      <c r="DH13" s="418"/>
      <c r="DI13" s="419"/>
    </row>
    <row r="14" spans="1:119" ht="18.75" customHeight="1" thickBot="1" x14ac:dyDescent="0.25">
      <c r="A14" s="175"/>
      <c r="B14" s="483"/>
      <c r="C14" s="484"/>
      <c r="D14" s="484"/>
      <c r="E14" s="484"/>
      <c r="F14" s="484"/>
      <c r="G14" s="484"/>
      <c r="H14" s="484"/>
      <c r="I14" s="484"/>
      <c r="J14" s="484"/>
      <c r="K14" s="485"/>
      <c r="L14" s="501" t="s">
        <v>135</v>
      </c>
      <c r="M14" s="502"/>
      <c r="N14" s="502"/>
      <c r="O14" s="502"/>
      <c r="P14" s="502"/>
      <c r="Q14" s="503"/>
      <c r="R14" s="504">
        <v>84376</v>
      </c>
      <c r="S14" s="505"/>
      <c r="T14" s="505"/>
      <c r="U14" s="505"/>
      <c r="V14" s="506"/>
      <c r="W14" s="410"/>
      <c r="X14" s="411"/>
      <c r="Y14" s="411"/>
      <c r="Z14" s="411"/>
      <c r="AA14" s="411"/>
      <c r="AB14" s="400"/>
      <c r="AC14" s="507">
        <v>1.2</v>
      </c>
      <c r="AD14" s="508"/>
      <c r="AE14" s="508"/>
      <c r="AF14" s="508"/>
      <c r="AG14" s="509"/>
      <c r="AH14" s="507">
        <v>1.4</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75"/>
      <c r="B15" s="483"/>
      <c r="C15" s="484"/>
      <c r="D15" s="484"/>
      <c r="E15" s="484"/>
      <c r="F15" s="484"/>
      <c r="G15" s="484"/>
      <c r="H15" s="484"/>
      <c r="I15" s="484"/>
      <c r="J15" s="484"/>
      <c r="K15" s="485"/>
      <c r="L15" s="184"/>
      <c r="M15" s="511" t="s">
        <v>130</v>
      </c>
      <c r="N15" s="512"/>
      <c r="O15" s="512"/>
      <c r="P15" s="512"/>
      <c r="Q15" s="513"/>
      <c r="R15" s="504">
        <v>79969</v>
      </c>
      <c r="S15" s="505"/>
      <c r="T15" s="505"/>
      <c r="U15" s="505"/>
      <c r="V15" s="506"/>
      <c r="W15" s="436" t="s">
        <v>137</v>
      </c>
      <c r="X15" s="437"/>
      <c r="Y15" s="437"/>
      <c r="Z15" s="437"/>
      <c r="AA15" s="437"/>
      <c r="AB15" s="427"/>
      <c r="AC15" s="471">
        <v>10260</v>
      </c>
      <c r="AD15" s="472"/>
      <c r="AE15" s="472"/>
      <c r="AF15" s="472"/>
      <c r="AG15" s="514"/>
      <c r="AH15" s="471">
        <v>11172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12216339</v>
      </c>
      <c r="BO15" s="384"/>
      <c r="BP15" s="384"/>
      <c r="BQ15" s="384"/>
      <c r="BR15" s="384"/>
      <c r="BS15" s="384"/>
      <c r="BT15" s="384"/>
      <c r="BU15" s="385"/>
      <c r="BV15" s="383">
        <v>11611368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85"/>
      <c r="CU15" s="186"/>
      <c r="CV15" s="186"/>
      <c r="CW15" s="186"/>
      <c r="CX15" s="186"/>
      <c r="CY15" s="186"/>
      <c r="CZ15" s="186"/>
      <c r="DA15" s="187"/>
      <c r="DB15" s="185"/>
      <c r="DC15" s="186"/>
      <c r="DD15" s="186"/>
      <c r="DE15" s="186"/>
      <c r="DF15" s="186"/>
      <c r="DG15" s="186"/>
      <c r="DH15" s="186"/>
      <c r="DI15" s="187"/>
    </row>
    <row r="16" spans="1:119" ht="18.75" customHeight="1" x14ac:dyDescent="0.2">
      <c r="A16" s="175"/>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29.5</v>
      </c>
      <c r="AD16" s="508"/>
      <c r="AE16" s="508"/>
      <c r="AF16" s="508"/>
      <c r="AG16" s="509"/>
      <c r="AH16" s="507">
        <v>31.2</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14069781</v>
      </c>
      <c r="BO16" s="421"/>
      <c r="BP16" s="421"/>
      <c r="BQ16" s="421"/>
      <c r="BR16" s="421"/>
      <c r="BS16" s="421"/>
      <c r="BT16" s="421"/>
      <c r="BU16" s="422"/>
      <c r="BV16" s="420">
        <v>13643285</v>
      </c>
      <c r="BW16" s="421"/>
      <c r="BX16" s="421"/>
      <c r="BY16" s="421"/>
      <c r="BZ16" s="421"/>
      <c r="CA16" s="421"/>
      <c r="CB16" s="421"/>
      <c r="CC16" s="422"/>
      <c r="CD16" s="188"/>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75"/>
      <c r="B17" s="486"/>
      <c r="C17" s="487"/>
      <c r="D17" s="487"/>
      <c r="E17" s="487"/>
      <c r="F17" s="487"/>
      <c r="G17" s="487"/>
      <c r="H17" s="487"/>
      <c r="I17" s="487"/>
      <c r="J17" s="487"/>
      <c r="K17" s="488"/>
      <c r="L17" s="189"/>
      <c r="M17" s="531" t="s">
        <v>143</v>
      </c>
      <c r="N17" s="532"/>
      <c r="O17" s="532"/>
      <c r="P17" s="532"/>
      <c r="Q17" s="533"/>
      <c r="R17" s="526" t="s">
        <v>144</v>
      </c>
      <c r="S17" s="527"/>
      <c r="T17" s="527"/>
      <c r="U17" s="527"/>
      <c r="V17" s="528"/>
      <c r="W17" s="436" t="s">
        <v>145</v>
      </c>
      <c r="X17" s="437"/>
      <c r="Y17" s="437"/>
      <c r="Z17" s="437"/>
      <c r="AA17" s="437"/>
      <c r="AB17" s="427"/>
      <c r="AC17" s="471">
        <v>24088</v>
      </c>
      <c r="AD17" s="472"/>
      <c r="AE17" s="472"/>
      <c r="AF17" s="472"/>
      <c r="AG17" s="514"/>
      <c r="AH17" s="471">
        <v>24109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15573712</v>
      </c>
      <c r="BO17" s="421"/>
      <c r="BP17" s="421"/>
      <c r="BQ17" s="421"/>
      <c r="BR17" s="421"/>
      <c r="BS17" s="421"/>
      <c r="BT17" s="421"/>
      <c r="BU17" s="422"/>
      <c r="BV17" s="420">
        <v>14770921</v>
      </c>
      <c r="BW17" s="421"/>
      <c r="BX17" s="421"/>
      <c r="BY17" s="421"/>
      <c r="BZ17" s="421"/>
      <c r="CA17" s="421"/>
      <c r="CB17" s="421"/>
      <c r="CC17" s="422"/>
      <c r="CD17" s="188"/>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75"/>
      <c r="B18" s="542" t="s">
        <v>147</v>
      </c>
      <c r="C18" s="463"/>
      <c r="D18" s="463"/>
      <c r="E18" s="543"/>
      <c r="F18" s="543"/>
      <c r="G18" s="543"/>
      <c r="H18" s="543"/>
      <c r="I18" s="543"/>
      <c r="J18" s="543"/>
      <c r="K18" s="543"/>
      <c r="L18" s="544">
        <v>22.14</v>
      </c>
      <c r="M18" s="544"/>
      <c r="N18" s="544"/>
      <c r="O18" s="544"/>
      <c r="P18" s="544"/>
      <c r="Q18" s="544"/>
      <c r="R18" s="545"/>
      <c r="S18" s="545"/>
      <c r="T18" s="545"/>
      <c r="U18" s="545"/>
      <c r="V18" s="546"/>
      <c r="W18" s="438"/>
      <c r="X18" s="439"/>
      <c r="Y18" s="439"/>
      <c r="Z18" s="439"/>
      <c r="AA18" s="439"/>
      <c r="AB18" s="430"/>
      <c r="AC18" s="547">
        <v>69.3</v>
      </c>
      <c r="AD18" s="548"/>
      <c r="AE18" s="548"/>
      <c r="AF18" s="548"/>
      <c r="AG18" s="549"/>
      <c r="AH18" s="547">
        <v>67.400000000000006</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17489505</v>
      </c>
      <c r="BO18" s="421"/>
      <c r="BP18" s="421"/>
      <c r="BQ18" s="421"/>
      <c r="BR18" s="421"/>
      <c r="BS18" s="421"/>
      <c r="BT18" s="421"/>
      <c r="BU18" s="422"/>
      <c r="BV18" s="420">
        <v>17767326</v>
      </c>
      <c r="BW18" s="421"/>
      <c r="BX18" s="421"/>
      <c r="BY18" s="421"/>
      <c r="BZ18" s="421"/>
      <c r="CA18" s="421"/>
      <c r="CB18" s="421"/>
      <c r="CC18" s="422"/>
      <c r="CD18" s="188"/>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75"/>
      <c r="B19" s="542" t="s">
        <v>149</v>
      </c>
      <c r="C19" s="463"/>
      <c r="D19" s="463"/>
      <c r="E19" s="543"/>
      <c r="F19" s="543"/>
      <c r="G19" s="543"/>
      <c r="H19" s="543"/>
      <c r="I19" s="543"/>
      <c r="J19" s="543"/>
      <c r="K19" s="543"/>
      <c r="L19" s="551">
        <v>3790</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24170758</v>
      </c>
      <c r="BO19" s="421"/>
      <c r="BP19" s="421"/>
      <c r="BQ19" s="421"/>
      <c r="BR19" s="421"/>
      <c r="BS19" s="421"/>
      <c r="BT19" s="421"/>
      <c r="BU19" s="422"/>
      <c r="BV19" s="420">
        <v>24794032</v>
      </c>
      <c r="BW19" s="421"/>
      <c r="BX19" s="421"/>
      <c r="BY19" s="421"/>
      <c r="BZ19" s="421"/>
      <c r="CA19" s="421"/>
      <c r="CB19" s="421"/>
      <c r="CC19" s="422"/>
      <c r="CD19" s="188"/>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75"/>
      <c r="B20" s="542" t="s">
        <v>151</v>
      </c>
      <c r="C20" s="463"/>
      <c r="D20" s="463"/>
      <c r="E20" s="543"/>
      <c r="F20" s="543"/>
      <c r="G20" s="543"/>
      <c r="H20" s="543"/>
      <c r="I20" s="543"/>
      <c r="J20" s="543"/>
      <c r="K20" s="543"/>
      <c r="L20" s="551">
        <v>34879</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88"/>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75"/>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88"/>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75"/>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14149070</v>
      </c>
      <c r="BO22" s="384"/>
      <c r="BP22" s="384"/>
      <c r="BQ22" s="384"/>
      <c r="BR22" s="384"/>
      <c r="BS22" s="384"/>
      <c r="BT22" s="384"/>
      <c r="BU22" s="385"/>
      <c r="BV22" s="383">
        <v>14703753</v>
      </c>
      <c r="BW22" s="384"/>
      <c r="BX22" s="384"/>
      <c r="BY22" s="384"/>
      <c r="BZ22" s="384"/>
      <c r="CA22" s="384"/>
      <c r="CB22" s="384"/>
      <c r="CC22" s="385"/>
      <c r="CD22" s="188"/>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75"/>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10577860</v>
      </c>
      <c r="BO23" s="421"/>
      <c r="BP23" s="421"/>
      <c r="BQ23" s="421"/>
      <c r="BR23" s="421"/>
      <c r="BS23" s="421"/>
      <c r="BT23" s="421"/>
      <c r="BU23" s="422"/>
      <c r="BV23" s="420">
        <v>11079338</v>
      </c>
      <c r="BW23" s="421"/>
      <c r="BX23" s="421"/>
      <c r="BY23" s="421"/>
      <c r="BZ23" s="421"/>
      <c r="CA23" s="421"/>
      <c r="CB23" s="421"/>
      <c r="CC23" s="422"/>
      <c r="CD23" s="188"/>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75"/>
      <c r="B24" s="591"/>
      <c r="C24" s="567"/>
      <c r="D24" s="568"/>
      <c r="E24" s="470" t="s">
        <v>161</v>
      </c>
      <c r="F24" s="450"/>
      <c r="G24" s="450"/>
      <c r="H24" s="450"/>
      <c r="I24" s="450"/>
      <c r="J24" s="450"/>
      <c r="K24" s="451"/>
      <c r="L24" s="471">
        <v>1</v>
      </c>
      <c r="M24" s="472"/>
      <c r="N24" s="472"/>
      <c r="O24" s="472"/>
      <c r="P24" s="514"/>
      <c r="Q24" s="471">
        <v>9110</v>
      </c>
      <c r="R24" s="472"/>
      <c r="S24" s="472"/>
      <c r="T24" s="472"/>
      <c r="U24" s="472"/>
      <c r="V24" s="514"/>
      <c r="W24" s="566"/>
      <c r="X24" s="567"/>
      <c r="Y24" s="568"/>
      <c r="Z24" s="470" t="s">
        <v>162</v>
      </c>
      <c r="AA24" s="450"/>
      <c r="AB24" s="450"/>
      <c r="AC24" s="450"/>
      <c r="AD24" s="450"/>
      <c r="AE24" s="450"/>
      <c r="AF24" s="450"/>
      <c r="AG24" s="451"/>
      <c r="AH24" s="471">
        <v>610</v>
      </c>
      <c r="AI24" s="472"/>
      <c r="AJ24" s="472"/>
      <c r="AK24" s="472"/>
      <c r="AL24" s="514"/>
      <c r="AM24" s="471">
        <v>1834880</v>
      </c>
      <c r="AN24" s="472"/>
      <c r="AO24" s="472"/>
      <c r="AP24" s="472"/>
      <c r="AQ24" s="472"/>
      <c r="AR24" s="514"/>
      <c r="AS24" s="471">
        <v>3008</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9285062</v>
      </c>
      <c r="BO24" s="421"/>
      <c r="BP24" s="421"/>
      <c r="BQ24" s="421"/>
      <c r="BR24" s="421"/>
      <c r="BS24" s="421"/>
      <c r="BT24" s="421"/>
      <c r="BU24" s="422"/>
      <c r="BV24" s="420">
        <v>9407196</v>
      </c>
      <c r="BW24" s="421"/>
      <c r="BX24" s="421"/>
      <c r="BY24" s="421"/>
      <c r="BZ24" s="421"/>
      <c r="CA24" s="421"/>
      <c r="CB24" s="421"/>
      <c r="CC24" s="422"/>
      <c r="CD24" s="188"/>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75"/>
      <c r="B25" s="591"/>
      <c r="C25" s="567"/>
      <c r="D25" s="568"/>
      <c r="E25" s="470" t="s">
        <v>164</v>
      </c>
      <c r="F25" s="450"/>
      <c r="G25" s="450"/>
      <c r="H25" s="450"/>
      <c r="I25" s="450"/>
      <c r="J25" s="450"/>
      <c r="K25" s="451"/>
      <c r="L25" s="471">
        <v>1</v>
      </c>
      <c r="M25" s="472"/>
      <c r="N25" s="472"/>
      <c r="O25" s="472"/>
      <c r="P25" s="514"/>
      <c r="Q25" s="471">
        <v>7400</v>
      </c>
      <c r="R25" s="472"/>
      <c r="S25" s="472"/>
      <c r="T25" s="472"/>
      <c r="U25" s="472"/>
      <c r="V25" s="514"/>
      <c r="W25" s="566"/>
      <c r="X25" s="567"/>
      <c r="Y25" s="568"/>
      <c r="Z25" s="470" t="s">
        <v>165</v>
      </c>
      <c r="AA25" s="450"/>
      <c r="AB25" s="450"/>
      <c r="AC25" s="450"/>
      <c r="AD25" s="450"/>
      <c r="AE25" s="450"/>
      <c r="AF25" s="450"/>
      <c r="AG25" s="451"/>
      <c r="AH25" s="471">
        <v>130</v>
      </c>
      <c r="AI25" s="472"/>
      <c r="AJ25" s="472"/>
      <c r="AK25" s="472"/>
      <c r="AL25" s="514"/>
      <c r="AM25" s="471">
        <v>397150</v>
      </c>
      <c r="AN25" s="472"/>
      <c r="AO25" s="472"/>
      <c r="AP25" s="472"/>
      <c r="AQ25" s="472"/>
      <c r="AR25" s="514"/>
      <c r="AS25" s="471">
        <v>3055</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2391535</v>
      </c>
      <c r="BO25" s="384"/>
      <c r="BP25" s="384"/>
      <c r="BQ25" s="384"/>
      <c r="BR25" s="384"/>
      <c r="BS25" s="384"/>
      <c r="BT25" s="384"/>
      <c r="BU25" s="385"/>
      <c r="BV25" s="383">
        <v>2232372</v>
      </c>
      <c r="BW25" s="384"/>
      <c r="BX25" s="384"/>
      <c r="BY25" s="384"/>
      <c r="BZ25" s="384"/>
      <c r="CA25" s="384"/>
      <c r="CB25" s="384"/>
      <c r="CC25" s="385"/>
      <c r="CD25" s="188"/>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75"/>
      <c r="B26" s="591"/>
      <c r="C26" s="567"/>
      <c r="D26" s="568"/>
      <c r="E26" s="470" t="s">
        <v>167</v>
      </c>
      <c r="F26" s="450"/>
      <c r="G26" s="450"/>
      <c r="H26" s="450"/>
      <c r="I26" s="450"/>
      <c r="J26" s="450"/>
      <c r="K26" s="451"/>
      <c r="L26" s="471">
        <v>1</v>
      </c>
      <c r="M26" s="472"/>
      <c r="N26" s="472"/>
      <c r="O26" s="472"/>
      <c r="P26" s="514"/>
      <c r="Q26" s="471">
        <v>6840</v>
      </c>
      <c r="R26" s="472"/>
      <c r="S26" s="472"/>
      <c r="T26" s="472"/>
      <c r="U26" s="472"/>
      <c r="V26" s="514"/>
      <c r="W26" s="566"/>
      <c r="X26" s="567"/>
      <c r="Y26" s="568"/>
      <c r="Z26" s="470" t="s">
        <v>168</v>
      </c>
      <c r="AA26" s="572"/>
      <c r="AB26" s="572"/>
      <c r="AC26" s="572"/>
      <c r="AD26" s="572"/>
      <c r="AE26" s="572"/>
      <c r="AF26" s="572"/>
      <c r="AG26" s="573"/>
      <c r="AH26" s="471">
        <v>26</v>
      </c>
      <c r="AI26" s="472"/>
      <c r="AJ26" s="472"/>
      <c r="AK26" s="472"/>
      <c r="AL26" s="514"/>
      <c r="AM26" s="471">
        <v>89882</v>
      </c>
      <c r="AN26" s="472"/>
      <c r="AO26" s="472"/>
      <c r="AP26" s="472"/>
      <c r="AQ26" s="472"/>
      <c r="AR26" s="514"/>
      <c r="AS26" s="471">
        <v>3457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88"/>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75"/>
      <c r="B27" s="591"/>
      <c r="C27" s="567"/>
      <c r="D27" s="568"/>
      <c r="E27" s="470" t="s">
        <v>170</v>
      </c>
      <c r="F27" s="450"/>
      <c r="G27" s="450"/>
      <c r="H27" s="450"/>
      <c r="I27" s="450"/>
      <c r="J27" s="450"/>
      <c r="K27" s="451"/>
      <c r="L27" s="471">
        <v>1</v>
      </c>
      <c r="M27" s="472"/>
      <c r="N27" s="472"/>
      <c r="O27" s="472"/>
      <c r="P27" s="514"/>
      <c r="Q27" s="471">
        <v>5300</v>
      </c>
      <c r="R27" s="472"/>
      <c r="S27" s="472"/>
      <c r="T27" s="472"/>
      <c r="U27" s="472"/>
      <c r="V27" s="514"/>
      <c r="W27" s="566"/>
      <c r="X27" s="567"/>
      <c r="Y27" s="568"/>
      <c r="Z27" s="470" t="s">
        <v>171</v>
      </c>
      <c r="AA27" s="450"/>
      <c r="AB27" s="450"/>
      <c r="AC27" s="450"/>
      <c r="AD27" s="450"/>
      <c r="AE27" s="450"/>
      <c r="AF27" s="450"/>
      <c r="AG27" s="451"/>
      <c r="AH27" s="471">
        <v>9</v>
      </c>
      <c r="AI27" s="472"/>
      <c r="AJ27" s="472"/>
      <c r="AK27" s="472"/>
      <c r="AL27" s="514"/>
      <c r="AM27" s="471">
        <v>35748</v>
      </c>
      <c r="AN27" s="472"/>
      <c r="AO27" s="472"/>
      <c r="AP27" s="472"/>
      <c r="AQ27" s="472"/>
      <c r="AR27" s="514"/>
      <c r="AS27" s="471">
        <v>3972</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90"/>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75"/>
      <c r="B28" s="591"/>
      <c r="C28" s="567"/>
      <c r="D28" s="568"/>
      <c r="E28" s="470" t="s">
        <v>173</v>
      </c>
      <c r="F28" s="450"/>
      <c r="G28" s="450"/>
      <c r="H28" s="450"/>
      <c r="I28" s="450"/>
      <c r="J28" s="450"/>
      <c r="K28" s="451"/>
      <c r="L28" s="471">
        <v>1</v>
      </c>
      <c r="M28" s="472"/>
      <c r="N28" s="472"/>
      <c r="O28" s="472"/>
      <c r="P28" s="514"/>
      <c r="Q28" s="471">
        <v>4290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3140304</v>
      </c>
      <c r="BO28" s="384"/>
      <c r="BP28" s="384"/>
      <c r="BQ28" s="384"/>
      <c r="BR28" s="384"/>
      <c r="BS28" s="384"/>
      <c r="BT28" s="384"/>
      <c r="BU28" s="385"/>
      <c r="BV28" s="383">
        <v>3136874</v>
      </c>
      <c r="BW28" s="384"/>
      <c r="BX28" s="384"/>
      <c r="BY28" s="384"/>
      <c r="BZ28" s="384"/>
      <c r="CA28" s="384"/>
      <c r="CB28" s="384"/>
      <c r="CC28" s="385"/>
      <c r="CD28" s="188"/>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75"/>
      <c r="B29" s="591"/>
      <c r="C29" s="567"/>
      <c r="D29" s="568"/>
      <c r="E29" s="470" t="s">
        <v>176</v>
      </c>
      <c r="F29" s="450"/>
      <c r="G29" s="450"/>
      <c r="H29" s="450"/>
      <c r="I29" s="450"/>
      <c r="J29" s="450"/>
      <c r="K29" s="451"/>
      <c r="L29" s="471">
        <v>18</v>
      </c>
      <c r="M29" s="472"/>
      <c r="N29" s="472"/>
      <c r="O29" s="472"/>
      <c r="P29" s="514"/>
      <c r="Q29" s="471">
        <v>3980</v>
      </c>
      <c r="R29" s="472"/>
      <c r="S29" s="472"/>
      <c r="T29" s="472"/>
      <c r="U29" s="472"/>
      <c r="V29" s="514"/>
      <c r="W29" s="569"/>
      <c r="X29" s="570"/>
      <c r="Y29" s="571"/>
      <c r="Z29" s="470" t="s">
        <v>177</v>
      </c>
      <c r="AA29" s="450"/>
      <c r="AB29" s="450"/>
      <c r="AC29" s="450"/>
      <c r="AD29" s="450"/>
      <c r="AE29" s="450"/>
      <c r="AF29" s="450"/>
      <c r="AG29" s="451"/>
      <c r="AH29" s="471">
        <v>619</v>
      </c>
      <c r="AI29" s="472"/>
      <c r="AJ29" s="472"/>
      <c r="AK29" s="472"/>
      <c r="AL29" s="514"/>
      <c r="AM29" s="471">
        <v>1870628</v>
      </c>
      <c r="AN29" s="472"/>
      <c r="AO29" s="472"/>
      <c r="AP29" s="472"/>
      <c r="AQ29" s="472"/>
      <c r="AR29" s="514"/>
      <c r="AS29" s="471">
        <v>3022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t="s">
        <v>122</v>
      </c>
      <c r="BO29" s="421"/>
      <c r="BP29" s="421"/>
      <c r="BQ29" s="421"/>
      <c r="BR29" s="421"/>
      <c r="BS29" s="421"/>
      <c r="BT29" s="421"/>
      <c r="BU29" s="422"/>
      <c r="BV29" s="420" t="s">
        <v>122</v>
      </c>
      <c r="BW29" s="421"/>
      <c r="BX29" s="421"/>
      <c r="BY29" s="421"/>
      <c r="BZ29" s="421"/>
      <c r="CA29" s="421"/>
      <c r="CB29" s="421"/>
      <c r="CC29" s="422"/>
      <c r="CD29" s="190"/>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75"/>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100.3</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4967131</v>
      </c>
      <c r="BO30" s="540"/>
      <c r="BP30" s="540"/>
      <c r="BQ30" s="540"/>
      <c r="BR30" s="540"/>
      <c r="BS30" s="540"/>
      <c r="BT30" s="540"/>
      <c r="BU30" s="541"/>
      <c r="BV30" s="539">
        <v>3388653</v>
      </c>
      <c r="BW30" s="540"/>
      <c r="BX30" s="540"/>
      <c r="BY30" s="540"/>
      <c r="BZ30" s="540"/>
      <c r="CA30" s="540"/>
      <c r="CB30" s="540"/>
      <c r="CC30" s="541"/>
      <c r="CD30" s="191"/>
      <c r="CE30" s="192"/>
      <c r="CF30" s="192"/>
      <c r="CG30" s="192"/>
      <c r="CH30" s="192"/>
      <c r="CI30" s="192"/>
      <c r="CJ30" s="192"/>
      <c r="CK30" s="192"/>
      <c r="CL30" s="192"/>
      <c r="CM30" s="192"/>
      <c r="CN30" s="192"/>
      <c r="CO30" s="192"/>
      <c r="CP30" s="192"/>
      <c r="CQ30" s="192"/>
      <c r="CR30" s="192"/>
      <c r="CS30" s="193"/>
      <c r="CT30" s="194"/>
      <c r="CU30" s="195"/>
      <c r="CV30" s="195"/>
      <c r="CW30" s="195"/>
      <c r="CX30" s="195"/>
      <c r="CY30" s="195"/>
      <c r="CZ30" s="195"/>
      <c r="DA30" s="196"/>
      <c r="DB30" s="194"/>
      <c r="DC30" s="195"/>
      <c r="DD30" s="195"/>
      <c r="DE30" s="195"/>
      <c r="DF30" s="195"/>
      <c r="DG30" s="195"/>
      <c r="DH30" s="195"/>
      <c r="DI30" s="196"/>
    </row>
    <row r="31" spans="1:113" ht="13.5" customHeight="1" x14ac:dyDescent="0.2">
      <c r="A31" s="175"/>
      <c r="B31" s="197"/>
      <c r="DI31" s="198"/>
    </row>
    <row r="32" spans="1:113" ht="13.5" customHeight="1" x14ac:dyDescent="0.2">
      <c r="A32" s="175"/>
      <c r="B32" s="199"/>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98"/>
    </row>
    <row r="33" spans="1:113" ht="13.5" customHeight="1" x14ac:dyDescent="0.2">
      <c r="A33" s="175"/>
      <c r="B33" s="199"/>
      <c r="C33" s="444" t="s">
        <v>186</v>
      </c>
      <c r="D33" s="444"/>
      <c r="E33" s="409" t="s">
        <v>187</v>
      </c>
      <c r="F33" s="409"/>
      <c r="G33" s="409"/>
      <c r="H33" s="409"/>
      <c r="I33" s="409"/>
      <c r="J33" s="409"/>
      <c r="K33" s="409"/>
      <c r="L33" s="409"/>
      <c r="M33" s="409"/>
      <c r="N33" s="409"/>
      <c r="O33" s="409"/>
      <c r="P33" s="409"/>
      <c r="Q33" s="409"/>
      <c r="R33" s="409"/>
      <c r="S33" s="409"/>
      <c r="T33" s="200"/>
      <c r="U33" s="444" t="s">
        <v>186</v>
      </c>
      <c r="V33" s="444"/>
      <c r="W33" s="409" t="s">
        <v>187</v>
      </c>
      <c r="X33" s="409"/>
      <c r="Y33" s="409"/>
      <c r="Z33" s="409"/>
      <c r="AA33" s="409"/>
      <c r="AB33" s="409"/>
      <c r="AC33" s="409"/>
      <c r="AD33" s="409"/>
      <c r="AE33" s="409"/>
      <c r="AF33" s="409"/>
      <c r="AG33" s="409"/>
      <c r="AH33" s="409"/>
      <c r="AI33" s="409"/>
      <c r="AJ33" s="409"/>
      <c r="AK33" s="409"/>
      <c r="AL33" s="200"/>
      <c r="AM33" s="444" t="s">
        <v>186</v>
      </c>
      <c r="AN33" s="444"/>
      <c r="AO33" s="409" t="s">
        <v>187</v>
      </c>
      <c r="AP33" s="409"/>
      <c r="AQ33" s="409"/>
      <c r="AR33" s="409"/>
      <c r="AS33" s="409"/>
      <c r="AT33" s="409"/>
      <c r="AU33" s="409"/>
      <c r="AV33" s="409"/>
      <c r="AW33" s="409"/>
      <c r="AX33" s="409"/>
      <c r="AY33" s="409"/>
      <c r="AZ33" s="409"/>
      <c r="BA33" s="409"/>
      <c r="BB33" s="409"/>
      <c r="BC33" s="409"/>
      <c r="BD33" s="201"/>
      <c r="BE33" s="409" t="s">
        <v>188</v>
      </c>
      <c r="BF33" s="409"/>
      <c r="BG33" s="409" t="s">
        <v>189</v>
      </c>
      <c r="BH33" s="409"/>
      <c r="BI33" s="409"/>
      <c r="BJ33" s="409"/>
      <c r="BK33" s="409"/>
      <c r="BL33" s="409"/>
      <c r="BM33" s="409"/>
      <c r="BN33" s="409"/>
      <c r="BO33" s="409"/>
      <c r="BP33" s="409"/>
      <c r="BQ33" s="409"/>
      <c r="BR33" s="409"/>
      <c r="BS33" s="409"/>
      <c r="BT33" s="409"/>
      <c r="BU33" s="409"/>
      <c r="BV33" s="201"/>
      <c r="BW33" s="444" t="s">
        <v>188</v>
      </c>
      <c r="BX33" s="444"/>
      <c r="BY33" s="409" t="s">
        <v>190</v>
      </c>
      <c r="BZ33" s="409"/>
      <c r="CA33" s="409"/>
      <c r="CB33" s="409"/>
      <c r="CC33" s="409"/>
      <c r="CD33" s="409"/>
      <c r="CE33" s="409"/>
      <c r="CF33" s="409"/>
      <c r="CG33" s="409"/>
      <c r="CH33" s="409"/>
      <c r="CI33" s="409"/>
      <c r="CJ33" s="409"/>
      <c r="CK33" s="409"/>
      <c r="CL33" s="409"/>
      <c r="CM33" s="409"/>
      <c r="CN33" s="200"/>
      <c r="CO33" s="444" t="s">
        <v>186</v>
      </c>
      <c r="CP33" s="444"/>
      <c r="CQ33" s="409" t="s">
        <v>191</v>
      </c>
      <c r="CR33" s="409"/>
      <c r="CS33" s="409"/>
      <c r="CT33" s="409"/>
      <c r="CU33" s="409"/>
      <c r="CV33" s="409"/>
      <c r="CW33" s="409"/>
      <c r="CX33" s="409"/>
      <c r="CY33" s="409"/>
      <c r="CZ33" s="409"/>
      <c r="DA33" s="409"/>
      <c r="DB33" s="409"/>
      <c r="DC33" s="409"/>
      <c r="DD33" s="409"/>
      <c r="DE33" s="409"/>
      <c r="DF33" s="200"/>
      <c r="DG33" s="609" t="s">
        <v>192</v>
      </c>
      <c r="DH33" s="609"/>
      <c r="DI33" s="202"/>
    </row>
    <row r="34" spans="1:113" ht="32.25" customHeight="1" x14ac:dyDescent="0.2">
      <c r="A34" s="175"/>
      <c r="B34" s="199"/>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75"/>
      <c r="U34" s="610">
        <f>IF(W34="","",MAX(C34:D43)+1)</f>
        <v>2</v>
      </c>
      <c r="V34" s="610"/>
      <c r="W34" s="611" t="str">
        <f>IF('各会計、関係団体の財政状況及び健全化判断比率'!B28="","",'各会計、関係団体の財政状況及び健全化判断比率'!B28)</f>
        <v>国民健康保険事業特別会計</v>
      </c>
      <c r="X34" s="611"/>
      <c r="Y34" s="611"/>
      <c r="Z34" s="611"/>
      <c r="AA34" s="611"/>
      <c r="AB34" s="611"/>
      <c r="AC34" s="611"/>
      <c r="AD34" s="611"/>
      <c r="AE34" s="611"/>
      <c r="AF34" s="611"/>
      <c r="AG34" s="611"/>
      <c r="AH34" s="611"/>
      <c r="AI34" s="611"/>
      <c r="AJ34" s="611"/>
      <c r="AK34" s="611"/>
      <c r="AL34" s="175"/>
      <c r="AM34" s="610">
        <f>IF(AO34="","",MAX(C34:D43,U34:V43)+1)</f>
        <v>5</v>
      </c>
      <c r="AN34" s="610"/>
      <c r="AO34" s="611" t="str">
        <f>IF('各会計、関係団体の財政状況及び健全化判断比率'!B31="","",'各会計、関係団体の財政状況及び健全化判断比率'!B31)</f>
        <v>公共下水道事業会計</v>
      </c>
      <c r="AP34" s="611"/>
      <c r="AQ34" s="611"/>
      <c r="AR34" s="611"/>
      <c r="AS34" s="611"/>
      <c r="AT34" s="611"/>
      <c r="AU34" s="611"/>
      <c r="AV34" s="611"/>
      <c r="AW34" s="611"/>
      <c r="AX34" s="611"/>
      <c r="AY34" s="611"/>
      <c r="AZ34" s="611"/>
      <c r="BA34" s="611"/>
      <c r="BB34" s="611"/>
      <c r="BC34" s="611"/>
      <c r="BD34" s="175"/>
      <c r="BE34" s="610" t="str">
        <f>IF(BG34="","",MAX(C34:D43,U34:V43,AM34:AN43)+1)</f>
        <v/>
      </c>
      <c r="BF34" s="610"/>
      <c r="BG34" s="611"/>
      <c r="BH34" s="611"/>
      <c r="BI34" s="611"/>
      <c r="BJ34" s="611"/>
      <c r="BK34" s="611"/>
      <c r="BL34" s="611"/>
      <c r="BM34" s="611"/>
      <c r="BN34" s="611"/>
      <c r="BO34" s="611"/>
      <c r="BP34" s="611"/>
      <c r="BQ34" s="611"/>
      <c r="BR34" s="611"/>
      <c r="BS34" s="611"/>
      <c r="BT34" s="611"/>
      <c r="BU34" s="611"/>
      <c r="BV34" s="175"/>
      <c r="BW34" s="610">
        <f>IF(BY34="","",MAX(C34:D43,U34:V43,AM34:AN43,BE34:BF43)+1)</f>
        <v>6</v>
      </c>
      <c r="BX34" s="610"/>
      <c r="BY34" s="611" t="str">
        <f>IF('各会計、関係団体の財政状況及び健全化判断比率'!B68="","",'各会計、関係団体の財政状況及び健全化判断比率'!B68)</f>
        <v>広域大和斎場組合（広域大和斎場組合予算）</v>
      </c>
      <c r="BZ34" s="611"/>
      <c r="CA34" s="611"/>
      <c r="CB34" s="611"/>
      <c r="CC34" s="611"/>
      <c r="CD34" s="611"/>
      <c r="CE34" s="611"/>
      <c r="CF34" s="611"/>
      <c r="CG34" s="611"/>
      <c r="CH34" s="611"/>
      <c r="CI34" s="611"/>
      <c r="CJ34" s="611"/>
      <c r="CK34" s="611"/>
      <c r="CL34" s="611"/>
      <c r="CM34" s="611"/>
      <c r="CN34" s="175"/>
      <c r="CO34" s="610">
        <f>IF(CQ34="","",MAX(C34:D43,U34:V43,AM34:AN43,BE34:BF43,BW34:BX43)+1)</f>
        <v>10</v>
      </c>
      <c r="CP34" s="610"/>
      <c r="CQ34" s="611" t="str">
        <f>IF('各会計、関係団体の財政状況及び健全化判断比率'!BS7="","",'各会計、関係団体の財政状況及び健全化判断比率'!BS7)</f>
        <v>綾瀬市土地開発公社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202"/>
    </row>
    <row r="35" spans="1:113" ht="32.25" customHeight="1" x14ac:dyDescent="0.2">
      <c r="A35" s="175"/>
      <c r="B35" s="199"/>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75"/>
      <c r="U35" s="610">
        <f>IF(W35="","",U34+1)</f>
        <v>3</v>
      </c>
      <c r="V35" s="610"/>
      <c r="W35" s="611" t="str">
        <f>IF('各会計、関係団体の財政状況及び健全化判断比率'!B29="","",'各会計、関係団体の財政状況及び健全化判断比率'!B29)</f>
        <v>介護保険事業特別会計</v>
      </c>
      <c r="X35" s="611"/>
      <c r="Y35" s="611"/>
      <c r="Z35" s="611"/>
      <c r="AA35" s="611"/>
      <c r="AB35" s="611"/>
      <c r="AC35" s="611"/>
      <c r="AD35" s="611"/>
      <c r="AE35" s="611"/>
      <c r="AF35" s="611"/>
      <c r="AG35" s="611"/>
      <c r="AH35" s="611"/>
      <c r="AI35" s="611"/>
      <c r="AJ35" s="611"/>
      <c r="AK35" s="611"/>
      <c r="AL35" s="175"/>
      <c r="AM35" s="610" t="str">
        <f t="shared" ref="AM35:AM43" si="0">IF(AO35="","",AM34+1)</f>
        <v/>
      </c>
      <c r="AN35" s="610"/>
      <c r="AO35" s="611"/>
      <c r="AP35" s="611"/>
      <c r="AQ35" s="611"/>
      <c r="AR35" s="611"/>
      <c r="AS35" s="611"/>
      <c r="AT35" s="611"/>
      <c r="AU35" s="611"/>
      <c r="AV35" s="611"/>
      <c r="AW35" s="611"/>
      <c r="AX35" s="611"/>
      <c r="AY35" s="611"/>
      <c r="AZ35" s="611"/>
      <c r="BA35" s="611"/>
      <c r="BB35" s="611"/>
      <c r="BC35" s="611"/>
      <c r="BD35" s="175"/>
      <c r="BE35" s="610" t="str">
        <f t="shared" ref="BE35:BE43" si="1">IF(BG35="","",BE34+1)</f>
        <v/>
      </c>
      <c r="BF35" s="610"/>
      <c r="BG35" s="611"/>
      <c r="BH35" s="611"/>
      <c r="BI35" s="611"/>
      <c r="BJ35" s="611"/>
      <c r="BK35" s="611"/>
      <c r="BL35" s="611"/>
      <c r="BM35" s="611"/>
      <c r="BN35" s="611"/>
      <c r="BO35" s="611"/>
      <c r="BP35" s="611"/>
      <c r="BQ35" s="611"/>
      <c r="BR35" s="611"/>
      <c r="BS35" s="611"/>
      <c r="BT35" s="611"/>
      <c r="BU35" s="611"/>
      <c r="BV35" s="175"/>
      <c r="BW35" s="610">
        <f t="shared" ref="BW35:BW43" si="2">IF(BY35="","",BW34+1)</f>
        <v>7</v>
      </c>
      <c r="BX35" s="610"/>
      <c r="BY35" s="611" t="str">
        <f>IF('各会計、関係団体の財政状況及び健全化判断比率'!B69="","",'各会計、関係団体の財政状況及び健全化判断比率'!B69)</f>
        <v>高座清掃施設組合（一般会計）</v>
      </c>
      <c r="BZ35" s="611"/>
      <c r="CA35" s="611"/>
      <c r="CB35" s="611"/>
      <c r="CC35" s="611"/>
      <c r="CD35" s="611"/>
      <c r="CE35" s="611"/>
      <c r="CF35" s="611"/>
      <c r="CG35" s="611"/>
      <c r="CH35" s="611"/>
      <c r="CI35" s="611"/>
      <c r="CJ35" s="611"/>
      <c r="CK35" s="611"/>
      <c r="CL35" s="611"/>
      <c r="CM35" s="611"/>
      <c r="CN35" s="175"/>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202"/>
    </row>
    <row r="36" spans="1:113" ht="32.25" customHeight="1" x14ac:dyDescent="0.2">
      <c r="A36" s="175"/>
      <c r="B36" s="199"/>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75"/>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75"/>
      <c r="AM36" s="610" t="str">
        <f t="shared" si="0"/>
        <v/>
      </c>
      <c r="AN36" s="610"/>
      <c r="AO36" s="611"/>
      <c r="AP36" s="611"/>
      <c r="AQ36" s="611"/>
      <c r="AR36" s="611"/>
      <c r="AS36" s="611"/>
      <c r="AT36" s="611"/>
      <c r="AU36" s="611"/>
      <c r="AV36" s="611"/>
      <c r="AW36" s="611"/>
      <c r="AX36" s="611"/>
      <c r="AY36" s="611"/>
      <c r="AZ36" s="611"/>
      <c r="BA36" s="611"/>
      <c r="BB36" s="611"/>
      <c r="BC36" s="611"/>
      <c r="BD36" s="175"/>
      <c r="BE36" s="610" t="str">
        <f t="shared" si="1"/>
        <v/>
      </c>
      <c r="BF36" s="610"/>
      <c r="BG36" s="611"/>
      <c r="BH36" s="611"/>
      <c r="BI36" s="611"/>
      <c r="BJ36" s="611"/>
      <c r="BK36" s="611"/>
      <c r="BL36" s="611"/>
      <c r="BM36" s="611"/>
      <c r="BN36" s="611"/>
      <c r="BO36" s="611"/>
      <c r="BP36" s="611"/>
      <c r="BQ36" s="611"/>
      <c r="BR36" s="611"/>
      <c r="BS36" s="611"/>
      <c r="BT36" s="611"/>
      <c r="BU36" s="611"/>
      <c r="BV36" s="175"/>
      <c r="BW36" s="610">
        <f t="shared" si="2"/>
        <v>8</v>
      </c>
      <c r="BX36" s="610"/>
      <c r="BY36" s="611" t="str">
        <f>IF('各会計、関係団体の財政状況及び健全化判断比率'!B70="","",'各会計、関係団体の財政状況及び健全化判断比率'!B70)</f>
        <v>神奈川県後期高齢者医療広域連合（一般会計）</v>
      </c>
      <c r="BZ36" s="611"/>
      <c r="CA36" s="611"/>
      <c r="CB36" s="611"/>
      <c r="CC36" s="611"/>
      <c r="CD36" s="611"/>
      <c r="CE36" s="611"/>
      <c r="CF36" s="611"/>
      <c r="CG36" s="611"/>
      <c r="CH36" s="611"/>
      <c r="CI36" s="611"/>
      <c r="CJ36" s="611"/>
      <c r="CK36" s="611"/>
      <c r="CL36" s="611"/>
      <c r="CM36" s="611"/>
      <c r="CN36" s="175"/>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202"/>
    </row>
    <row r="37" spans="1:113" ht="32.25" customHeight="1" x14ac:dyDescent="0.2">
      <c r="A37" s="175"/>
      <c r="B37" s="199"/>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75"/>
      <c r="U37" s="610" t="str">
        <f t="shared" si="4"/>
        <v/>
      </c>
      <c r="V37" s="610"/>
      <c r="W37" s="611"/>
      <c r="X37" s="611"/>
      <c r="Y37" s="611"/>
      <c r="Z37" s="611"/>
      <c r="AA37" s="611"/>
      <c r="AB37" s="611"/>
      <c r="AC37" s="611"/>
      <c r="AD37" s="611"/>
      <c r="AE37" s="611"/>
      <c r="AF37" s="611"/>
      <c r="AG37" s="611"/>
      <c r="AH37" s="611"/>
      <c r="AI37" s="611"/>
      <c r="AJ37" s="611"/>
      <c r="AK37" s="611"/>
      <c r="AL37" s="175"/>
      <c r="AM37" s="610" t="str">
        <f t="shared" si="0"/>
        <v/>
      </c>
      <c r="AN37" s="610"/>
      <c r="AO37" s="611"/>
      <c r="AP37" s="611"/>
      <c r="AQ37" s="611"/>
      <c r="AR37" s="611"/>
      <c r="AS37" s="611"/>
      <c r="AT37" s="611"/>
      <c r="AU37" s="611"/>
      <c r="AV37" s="611"/>
      <c r="AW37" s="611"/>
      <c r="AX37" s="611"/>
      <c r="AY37" s="611"/>
      <c r="AZ37" s="611"/>
      <c r="BA37" s="611"/>
      <c r="BB37" s="611"/>
      <c r="BC37" s="611"/>
      <c r="BD37" s="175"/>
      <c r="BE37" s="610" t="str">
        <f t="shared" si="1"/>
        <v/>
      </c>
      <c r="BF37" s="610"/>
      <c r="BG37" s="611"/>
      <c r="BH37" s="611"/>
      <c r="BI37" s="611"/>
      <c r="BJ37" s="611"/>
      <c r="BK37" s="611"/>
      <c r="BL37" s="611"/>
      <c r="BM37" s="611"/>
      <c r="BN37" s="611"/>
      <c r="BO37" s="611"/>
      <c r="BP37" s="611"/>
      <c r="BQ37" s="611"/>
      <c r="BR37" s="611"/>
      <c r="BS37" s="611"/>
      <c r="BT37" s="611"/>
      <c r="BU37" s="611"/>
      <c r="BV37" s="175"/>
      <c r="BW37" s="610">
        <f t="shared" si="2"/>
        <v>9</v>
      </c>
      <c r="BX37" s="610"/>
      <c r="BY37" s="611" t="str">
        <f>IF('各会計、関係団体の財政状況及び健全化判断比率'!B71="","",'各会計、関係団体の財政状況及び健全化判断比率'!B71)</f>
        <v>神奈川県後期高齢者医療広域連合（後期高齢者医療特別会計）</v>
      </c>
      <c r="BZ37" s="611"/>
      <c r="CA37" s="611"/>
      <c r="CB37" s="611"/>
      <c r="CC37" s="611"/>
      <c r="CD37" s="611"/>
      <c r="CE37" s="611"/>
      <c r="CF37" s="611"/>
      <c r="CG37" s="611"/>
      <c r="CH37" s="611"/>
      <c r="CI37" s="611"/>
      <c r="CJ37" s="611"/>
      <c r="CK37" s="611"/>
      <c r="CL37" s="611"/>
      <c r="CM37" s="611"/>
      <c r="CN37" s="175"/>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202"/>
    </row>
    <row r="38" spans="1:113" ht="32.25" customHeight="1" x14ac:dyDescent="0.2">
      <c r="A38" s="175"/>
      <c r="B38" s="199"/>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75"/>
      <c r="U38" s="610" t="str">
        <f t="shared" si="4"/>
        <v/>
      </c>
      <c r="V38" s="610"/>
      <c r="W38" s="611"/>
      <c r="X38" s="611"/>
      <c r="Y38" s="611"/>
      <c r="Z38" s="611"/>
      <c r="AA38" s="611"/>
      <c r="AB38" s="611"/>
      <c r="AC38" s="611"/>
      <c r="AD38" s="611"/>
      <c r="AE38" s="611"/>
      <c r="AF38" s="611"/>
      <c r="AG38" s="611"/>
      <c r="AH38" s="611"/>
      <c r="AI38" s="611"/>
      <c r="AJ38" s="611"/>
      <c r="AK38" s="611"/>
      <c r="AL38" s="175"/>
      <c r="AM38" s="610" t="str">
        <f t="shared" si="0"/>
        <v/>
      </c>
      <c r="AN38" s="610"/>
      <c r="AO38" s="611"/>
      <c r="AP38" s="611"/>
      <c r="AQ38" s="611"/>
      <c r="AR38" s="611"/>
      <c r="AS38" s="611"/>
      <c r="AT38" s="611"/>
      <c r="AU38" s="611"/>
      <c r="AV38" s="611"/>
      <c r="AW38" s="611"/>
      <c r="AX38" s="611"/>
      <c r="AY38" s="611"/>
      <c r="AZ38" s="611"/>
      <c r="BA38" s="611"/>
      <c r="BB38" s="611"/>
      <c r="BC38" s="611"/>
      <c r="BD38" s="175"/>
      <c r="BE38" s="610" t="str">
        <f t="shared" si="1"/>
        <v/>
      </c>
      <c r="BF38" s="610"/>
      <c r="BG38" s="611"/>
      <c r="BH38" s="611"/>
      <c r="BI38" s="611"/>
      <c r="BJ38" s="611"/>
      <c r="BK38" s="611"/>
      <c r="BL38" s="611"/>
      <c r="BM38" s="611"/>
      <c r="BN38" s="611"/>
      <c r="BO38" s="611"/>
      <c r="BP38" s="611"/>
      <c r="BQ38" s="611"/>
      <c r="BR38" s="611"/>
      <c r="BS38" s="611"/>
      <c r="BT38" s="611"/>
      <c r="BU38" s="611"/>
      <c r="BV38" s="175"/>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75"/>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202"/>
    </row>
    <row r="39" spans="1:113" ht="32.25" customHeight="1" x14ac:dyDescent="0.2">
      <c r="A39" s="175"/>
      <c r="B39" s="199"/>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75"/>
      <c r="U39" s="610" t="str">
        <f t="shared" si="4"/>
        <v/>
      </c>
      <c r="V39" s="610"/>
      <c r="W39" s="611"/>
      <c r="X39" s="611"/>
      <c r="Y39" s="611"/>
      <c r="Z39" s="611"/>
      <c r="AA39" s="611"/>
      <c r="AB39" s="611"/>
      <c r="AC39" s="611"/>
      <c r="AD39" s="611"/>
      <c r="AE39" s="611"/>
      <c r="AF39" s="611"/>
      <c r="AG39" s="611"/>
      <c r="AH39" s="611"/>
      <c r="AI39" s="611"/>
      <c r="AJ39" s="611"/>
      <c r="AK39" s="611"/>
      <c r="AL39" s="175"/>
      <c r="AM39" s="610" t="str">
        <f t="shared" si="0"/>
        <v/>
      </c>
      <c r="AN39" s="610"/>
      <c r="AO39" s="611"/>
      <c r="AP39" s="611"/>
      <c r="AQ39" s="611"/>
      <c r="AR39" s="611"/>
      <c r="AS39" s="611"/>
      <c r="AT39" s="611"/>
      <c r="AU39" s="611"/>
      <c r="AV39" s="611"/>
      <c r="AW39" s="611"/>
      <c r="AX39" s="611"/>
      <c r="AY39" s="611"/>
      <c r="AZ39" s="611"/>
      <c r="BA39" s="611"/>
      <c r="BB39" s="611"/>
      <c r="BC39" s="611"/>
      <c r="BD39" s="175"/>
      <c r="BE39" s="610" t="str">
        <f t="shared" si="1"/>
        <v/>
      </c>
      <c r="BF39" s="610"/>
      <c r="BG39" s="611"/>
      <c r="BH39" s="611"/>
      <c r="BI39" s="611"/>
      <c r="BJ39" s="611"/>
      <c r="BK39" s="611"/>
      <c r="BL39" s="611"/>
      <c r="BM39" s="611"/>
      <c r="BN39" s="611"/>
      <c r="BO39" s="611"/>
      <c r="BP39" s="611"/>
      <c r="BQ39" s="611"/>
      <c r="BR39" s="611"/>
      <c r="BS39" s="611"/>
      <c r="BT39" s="611"/>
      <c r="BU39" s="611"/>
      <c r="BV39" s="175"/>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75"/>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202"/>
    </row>
    <row r="40" spans="1:113" ht="32.25" customHeight="1" x14ac:dyDescent="0.2">
      <c r="A40" s="175"/>
      <c r="B40" s="199"/>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75"/>
      <c r="U40" s="610" t="str">
        <f t="shared" si="4"/>
        <v/>
      </c>
      <c r="V40" s="610"/>
      <c r="W40" s="611"/>
      <c r="X40" s="611"/>
      <c r="Y40" s="611"/>
      <c r="Z40" s="611"/>
      <c r="AA40" s="611"/>
      <c r="AB40" s="611"/>
      <c r="AC40" s="611"/>
      <c r="AD40" s="611"/>
      <c r="AE40" s="611"/>
      <c r="AF40" s="611"/>
      <c r="AG40" s="611"/>
      <c r="AH40" s="611"/>
      <c r="AI40" s="611"/>
      <c r="AJ40" s="611"/>
      <c r="AK40" s="611"/>
      <c r="AL40" s="175"/>
      <c r="AM40" s="610" t="str">
        <f t="shared" si="0"/>
        <v/>
      </c>
      <c r="AN40" s="610"/>
      <c r="AO40" s="611"/>
      <c r="AP40" s="611"/>
      <c r="AQ40" s="611"/>
      <c r="AR40" s="611"/>
      <c r="AS40" s="611"/>
      <c r="AT40" s="611"/>
      <c r="AU40" s="611"/>
      <c r="AV40" s="611"/>
      <c r="AW40" s="611"/>
      <c r="AX40" s="611"/>
      <c r="AY40" s="611"/>
      <c r="AZ40" s="611"/>
      <c r="BA40" s="611"/>
      <c r="BB40" s="611"/>
      <c r="BC40" s="611"/>
      <c r="BD40" s="175"/>
      <c r="BE40" s="610" t="str">
        <f t="shared" si="1"/>
        <v/>
      </c>
      <c r="BF40" s="610"/>
      <c r="BG40" s="611"/>
      <c r="BH40" s="611"/>
      <c r="BI40" s="611"/>
      <c r="BJ40" s="611"/>
      <c r="BK40" s="611"/>
      <c r="BL40" s="611"/>
      <c r="BM40" s="611"/>
      <c r="BN40" s="611"/>
      <c r="BO40" s="611"/>
      <c r="BP40" s="611"/>
      <c r="BQ40" s="611"/>
      <c r="BR40" s="611"/>
      <c r="BS40" s="611"/>
      <c r="BT40" s="611"/>
      <c r="BU40" s="611"/>
      <c r="BV40" s="175"/>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75"/>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202"/>
    </row>
    <row r="41" spans="1:113" ht="32.25" customHeight="1" x14ac:dyDescent="0.2">
      <c r="A41" s="175"/>
      <c r="B41" s="199"/>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75"/>
      <c r="U41" s="610" t="str">
        <f t="shared" si="4"/>
        <v/>
      </c>
      <c r="V41" s="610"/>
      <c r="W41" s="611"/>
      <c r="X41" s="611"/>
      <c r="Y41" s="611"/>
      <c r="Z41" s="611"/>
      <c r="AA41" s="611"/>
      <c r="AB41" s="611"/>
      <c r="AC41" s="611"/>
      <c r="AD41" s="611"/>
      <c r="AE41" s="611"/>
      <c r="AF41" s="611"/>
      <c r="AG41" s="611"/>
      <c r="AH41" s="611"/>
      <c r="AI41" s="611"/>
      <c r="AJ41" s="611"/>
      <c r="AK41" s="611"/>
      <c r="AL41" s="175"/>
      <c r="AM41" s="610" t="str">
        <f t="shared" si="0"/>
        <v/>
      </c>
      <c r="AN41" s="610"/>
      <c r="AO41" s="611"/>
      <c r="AP41" s="611"/>
      <c r="AQ41" s="611"/>
      <c r="AR41" s="611"/>
      <c r="AS41" s="611"/>
      <c r="AT41" s="611"/>
      <c r="AU41" s="611"/>
      <c r="AV41" s="611"/>
      <c r="AW41" s="611"/>
      <c r="AX41" s="611"/>
      <c r="AY41" s="611"/>
      <c r="AZ41" s="611"/>
      <c r="BA41" s="611"/>
      <c r="BB41" s="611"/>
      <c r="BC41" s="611"/>
      <c r="BD41" s="175"/>
      <c r="BE41" s="610" t="str">
        <f t="shared" si="1"/>
        <v/>
      </c>
      <c r="BF41" s="610"/>
      <c r="BG41" s="611"/>
      <c r="BH41" s="611"/>
      <c r="BI41" s="611"/>
      <c r="BJ41" s="611"/>
      <c r="BK41" s="611"/>
      <c r="BL41" s="611"/>
      <c r="BM41" s="611"/>
      <c r="BN41" s="611"/>
      <c r="BO41" s="611"/>
      <c r="BP41" s="611"/>
      <c r="BQ41" s="611"/>
      <c r="BR41" s="611"/>
      <c r="BS41" s="611"/>
      <c r="BT41" s="611"/>
      <c r="BU41" s="611"/>
      <c r="BV41" s="175"/>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75"/>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202"/>
    </row>
    <row r="42" spans="1:113" ht="32.25" customHeight="1" x14ac:dyDescent="0.2">
      <c r="B42" s="199"/>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75"/>
      <c r="U42" s="610" t="str">
        <f t="shared" si="4"/>
        <v/>
      </c>
      <c r="V42" s="610"/>
      <c r="W42" s="611"/>
      <c r="X42" s="611"/>
      <c r="Y42" s="611"/>
      <c r="Z42" s="611"/>
      <c r="AA42" s="611"/>
      <c r="AB42" s="611"/>
      <c r="AC42" s="611"/>
      <c r="AD42" s="611"/>
      <c r="AE42" s="611"/>
      <c r="AF42" s="611"/>
      <c r="AG42" s="611"/>
      <c r="AH42" s="611"/>
      <c r="AI42" s="611"/>
      <c r="AJ42" s="611"/>
      <c r="AK42" s="611"/>
      <c r="AL42" s="175"/>
      <c r="AM42" s="610" t="str">
        <f t="shared" si="0"/>
        <v/>
      </c>
      <c r="AN42" s="610"/>
      <c r="AO42" s="611"/>
      <c r="AP42" s="611"/>
      <c r="AQ42" s="611"/>
      <c r="AR42" s="611"/>
      <c r="AS42" s="611"/>
      <c r="AT42" s="611"/>
      <c r="AU42" s="611"/>
      <c r="AV42" s="611"/>
      <c r="AW42" s="611"/>
      <c r="AX42" s="611"/>
      <c r="AY42" s="611"/>
      <c r="AZ42" s="611"/>
      <c r="BA42" s="611"/>
      <c r="BB42" s="611"/>
      <c r="BC42" s="611"/>
      <c r="BD42" s="175"/>
      <c r="BE42" s="610" t="str">
        <f t="shared" si="1"/>
        <v/>
      </c>
      <c r="BF42" s="610"/>
      <c r="BG42" s="611"/>
      <c r="BH42" s="611"/>
      <c r="BI42" s="611"/>
      <c r="BJ42" s="611"/>
      <c r="BK42" s="611"/>
      <c r="BL42" s="611"/>
      <c r="BM42" s="611"/>
      <c r="BN42" s="611"/>
      <c r="BO42" s="611"/>
      <c r="BP42" s="611"/>
      <c r="BQ42" s="611"/>
      <c r="BR42" s="611"/>
      <c r="BS42" s="611"/>
      <c r="BT42" s="611"/>
      <c r="BU42" s="611"/>
      <c r="BV42" s="175"/>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75"/>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202"/>
    </row>
    <row r="43" spans="1:113" ht="32.25" customHeight="1" x14ac:dyDescent="0.2">
      <c r="B43" s="199"/>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75"/>
      <c r="U43" s="610" t="str">
        <f t="shared" si="4"/>
        <v/>
      </c>
      <c r="V43" s="610"/>
      <c r="W43" s="611"/>
      <c r="X43" s="611"/>
      <c r="Y43" s="611"/>
      <c r="Z43" s="611"/>
      <c r="AA43" s="611"/>
      <c r="AB43" s="611"/>
      <c r="AC43" s="611"/>
      <c r="AD43" s="611"/>
      <c r="AE43" s="611"/>
      <c r="AF43" s="611"/>
      <c r="AG43" s="611"/>
      <c r="AH43" s="611"/>
      <c r="AI43" s="611"/>
      <c r="AJ43" s="611"/>
      <c r="AK43" s="611"/>
      <c r="AL43" s="175"/>
      <c r="AM43" s="610" t="str">
        <f t="shared" si="0"/>
        <v/>
      </c>
      <c r="AN43" s="610"/>
      <c r="AO43" s="611"/>
      <c r="AP43" s="611"/>
      <c r="AQ43" s="611"/>
      <c r="AR43" s="611"/>
      <c r="AS43" s="611"/>
      <c r="AT43" s="611"/>
      <c r="AU43" s="611"/>
      <c r="AV43" s="611"/>
      <c r="AW43" s="611"/>
      <c r="AX43" s="611"/>
      <c r="AY43" s="611"/>
      <c r="AZ43" s="611"/>
      <c r="BA43" s="611"/>
      <c r="BB43" s="611"/>
      <c r="BC43" s="611"/>
      <c r="BD43" s="175"/>
      <c r="BE43" s="610" t="str">
        <f t="shared" si="1"/>
        <v/>
      </c>
      <c r="BF43" s="610"/>
      <c r="BG43" s="611"/>
      <c r="BH43" s="611"/>
      <c r="BI43" s="611"/>
      <c r="BJ43" s="611"/>
      <c r="BK43" s="611"/>
      <c r="BL43" s="611"/>
      <c r="BM43" s="611"/>
      <c r="BN43" s="611"/>
      <c r="BO43" s="611"/>
      <c r="BP43" s="611"/>
      <c r="BQ43" s="611"/>
      <c r="BR43" s="611"/>
      <c r="BS43" s="611"/>
      <c r="BT43" s="611"/>
      <c r="BU43" s="611"/>
      <c r="BV43" s="175"/>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75"/>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202"/>
    </row>
    <row r="44" spans="1:113" ht="13.5" customHeight="1" thickBot="1" x14ac:dyDescent="0.25">
      <c r="B44" s="203"/>
      <c r="C44" s="204"/>
      <c r="D44" s="204"/>
      <c r="E44" s="204"/>
      <c r="F44" s="204"/>
      <c r="G44" s="204"/>
      <c r="H44" s="204"/>
      <c r="I44" s="204"/>
      <c r="J44" s="204"/>
      <c r="K44" s="204"/>
      <c r="L44" s="204"/>
      <c r="M44" s="204"/>
      <c r="N44" s="204"/>
      <c r="O44" s="204"/>
      <c r="P44" s="204"/>
      <c r="Q44" s="204"/>
      <c r="R44" s="204"/>
      <c r="S44" s="204"/>
      <c r="T44" s="204"/>
      <c r="U44" s="204"/>
      <c r="V44" s="204"/>
      <c r="W44" s="204"/>
      <c r="X44" s="204"/>
      <c r="Y44" s="204"/>
      <c r="Z44" s="204"/>
      <c r="AA44" s="204"/>
      <c r="AB44" s="204"/>
      <c r="AC44" s="204"/>
      <c r="AD44" s="204"/>
      <c r="AE44" s="204"/>
      <c r="AF44" s="204"/>
      <c r="AG44" s="204"/>
      <c r="AH44" s="204"/>
      <c r="AI44" s="204"/>
      <c r="AJ44" s="204"/>
      <c r="AK44" s="204"/>
      <c r="AL44" s="204"/>
      <c r="AM44" s="204"/>
      <c r="AN44" s="204"/>
      <c r="AO44" s="204"/>
      <c r="AP44" s="204"/>
      <c r="AQ44" s="204"/>
      <c r="AR44" s="204"/>
      <c r="AS44" s="204"/>
      <c r="AT44" s="204"/>
      <c r="AU44" s="204"/>
      <c r="AV44" s="204"/>
      <c r="AW44" s="204"/>
      <c r="AX44" s="204"/>
      <c r="AY44" s="204"/>
      <c r="AZ44" s="204"/>
      <c r="BA44" s="204"/>
      <c r="BB44" s="204"/>
      <c r="BC44" s="204"/>
      <c r="BD44" s="204"/>
      <c r="BE44" s="204"/>
      <c r="BF44" s="204"/>
      <c r="BG44" s="204"/>
      <c r="BH44" s="204"/>
      <c r="BI44" s="204"/>
      <c r="BJ44" s="204"/>
      <c r="BK44" s="204"/>
      <c r="BL44" s="204"/>
      <c r="BM44" s="204"/>
      <c r="BN44" s="204"/>
      <c r="BO44" s="204"/>
      <c r="BP44" s="204"/>
      <c r="BQ44" s="204"/>
      <c r="BR44" s="204"/>
      <c r="BS44" s="204"/>
      <c r="BT44" s="204"/>
      <c r="BU44" s="204"/>
      <c r="BV44" s="204"/>
      <c r="BW44" s="204"/>
      <c r="BX44" s="204"/>
      <c r="BY44" s="204"/>
      <c r="BZ44" s="204"/>
      <c r="CA44" s="204"/>
      <c r="CB44" s="204"/>
      <c r="CC44" s="204"/>
      <c r="CD44" s="204"/>
      <c r="CE44" s="204"/>
      <c r="CF44" s="204"/>
      <c r="CG44" s="204"/>
      <c r="CH44" s="204"/>
      <c r="CI44" s="204"/>
      <c r="CJ44" s="204"/>
      <c r="CK44" s="204"/>
      <c r="CL44" s="204"/>
      <c r="CM44" s="204"/>
      <c r="CN44" s="204"/>
      <c r="CO44" s="204"/>
      <c r="CP44" s="204"/>
      <c r="CQ44" s="204"/>
      <c r="CR44" s="204"/>
      <c r="CS44" s="204"/>
      <c r="CT44" s="204"/>
      <c r="CU44" s="204"/>
      <c r="CV44" s="204"/>
      <c r="CW44" s="204"/>
      <c r="CX44" s="204"/>
      <c r="CY44" s="204"/>
      <c r="CZ44" s="204"/>
      <c r="DA44" s="204"/>
      <c r="DB44" s="204"/>
      <c r="DC44" s="204"/>
      <c r="DD44" s="204"/>
      <c r="DE44" s="204"/>
      <c r="DF44" s="204"/>
      <c r="DG44" s="204"/>
      <c r="DH44" s="204"/>
      <c r="DI44" s="205"/>
    </row>
    <row r="45" spans="1:113" x14ac:dyDescent="0.2"/>
    <row r="46" spans="1:113" x14ac:dyDescent="0.2">
      <c r="B46" s="174"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z356SChlFfi4HWXQ5URbYJfCQCAV+x5Y5ZXYSxBP5BHQhvXSOSAGpS8mYnHN+muI0zk3zIFnpKS78jOi1U1TWA==" saltValue="89x+PcyN/ZliYw5QjhvOI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208" customWidth="1"/>
    <col min="2" max="2" width="2.33203125" style="208" customWidth="1"/>
    <col min="3" max="16" width="2.6640625" style="208" customWidth="1"/>
    <col min="17" max="17" width="2.33203125" style="208" customWidth="1"/>
    <col min="18" max="95" width="1.6640625" style="208" customWidth="1"/>
    <col min="96" max="133" width="1.6640625" style="220" customWidth="1"/>
    <col min="134" max="143" width="1.6640625" style="208" customWidth="1"/>
    <col min="144" max="16384" width="0" style="208" hidden="1"/>
  </cols>
  <sheetData>
    <row r="1" spans="2:143" ht="22.5" customHeight="1" thickBot="1" x14ac:dyDescent="0.25">
      <c r="B1" s="206"/>
      <c r="C1" s="207"/>
      <c r="D1" s="207"/>
      <c r="E1" s="207"/>
      <c r="F1" s="207"/>
      <c r="G1" s="207"/>
      <c r="H1" s="207"/>
      <c r="I1" s="207"/>
      <c r="J1" s="207"/>
      <c r="K1" s="207"/>
      <c r="L1" s="207"/>
      <c r="M1" s="207"/>
      <c r="N1" s="207"/>
      <c r="O1" s="207"/>
      <c r="P1" s="207"/>
      <c r="Q1" s="207"/>
      <c r="R1" s="207"/>
      <c r="S1" s="207"/>
      <c r="T1" s="207"/>
      <c r="U1" s="207"/>
      <c r="V1" s="207"/>
      <c r="W1" s="207"/>
      <c r="X1" s="207"/>
      <c r="Y1" s="207"/>
      <c r="Z1" s="207"/>
      <c r="AA1" s="207"/>
      <c r="AB1" s="207"/>
      <c r="AC1" s="207"/>
      <c r="AD1" s="207"/>
      <c r="AE1" s="207"/>
      <c r="AF1" s="207"/>
      <c r="AG1" s="207"/>
      <c r="AH1" s="207"/>
      <c r="AI1" s="207"/>
      <c r="AJ1" s="207"/>
      <c r="AK1" s="207"/>
      <c r="AL1" s="207"/>
      <c r="AM1" s="207"/>
      <c r="AN1" s="207"/>
      <c r="AO1" s="207"/>
      <c r="AP1" s="207"/>
      <c r="AQ1" s="207"/>
      <c r="AR1" s="207"/>
      <c r="AS1" s="207"/>
      <c r="AT1" s="207"/>
      <c r="AU1" s="207"/>
      <c r="AV1" s="207"/>
      <c r="AW1" s="207"/>
      <c r="AX1" s="207"/>
      <c r="AY1" s="207"/>
      <c r="AZ1" s="207"/>
      <c r="BA1" s="207"/>
      <c r="BB1" s="207"/>
      <c r="BC1" s="207"/>
      <c r="BD1" s="207"/>
      <c r="BE1" s="207"/>
      <c r="BF1" s="207"/>
      <c r="BG1" s="207"/>
      <c r="BH1" s="207"/>
      <c r="BI1" s="207"/>
      <c r="BJ1" s="207"/>
      <c r="BK1" s="207"/>
      <c r="BL1" s="207"/>
      <c r="BM1" s="207"/>
      <c r="BN1" s="207"/>
      <c r="BO1" s="207"/>
      <c r="BP1" s="207"/>
      <c r="BQ1" s="207"/>
      <c r="BR1" s="207"/>
      <c r="BS1" s="207"/>
      <c r="BT1" s="207"/>
      <c r="BU1" s="207"/>
      <c r="BV1" s="207"/>
      <c r="BW1" s="207"/>
      <c r="BX1" s="207"/>
      <c r="BY1" s="207"/>
      <c r="BZ1" s="207"/>
      <c r="CA1" s="207"/>
      <c r="CB1" s="207"/>
      <c r="CC1" s="207"/>
      <c r="CD1" s="207"/>
      <c r="CE1" s="207"/>
      <c r="CF1" s="207"/>
      <c r="CG1" s="207"/>
      <c r="CH1" s="207"/>
      <c r="CI1" s="207"/>
      <c r="CJ1" s="207"/>
      <c r="CK1" s="207"/>
      <c r="CL1" s="207"/>
      <c r="CM1" s="207"/>
      <c r="CN1" s="207"/>
      <c r="CO1" s="207"/>
      <c r="CP1" s="207"/>
      <c r="CQ1" s="207"/>
      <c r="CR1" s="207"/>
      <c r="CS1" s="207"/>
      <c r="CT1" s="207"/>
      <c r="CU1" s="207"/>
      <c r="CV1" s="207"/>
      <c r="CW1" s="207"/>
      <c r="CX1" s="207"/>
      <c r="CY1" s="207"/>
      <c r="CZ1" s="207"/>
      <c r="DA1" s="207"/>
      <c r="DB1" s="207"/>
      <c r="DC1" s="207"/>
      <c r="DD1" s="207"/>
      <c r="DE1" s="207"/>
      <c r="DF1" s="207"/>
      <c r="DG1" s="207"/>
      <c r="DH1" s="615" t="s">
        <v>202</v>
      </c>
      <c r="DI1" s="616"/>
      <c r="DJ1" s="616"/>
      <c r="DK1" s="616"/>
      <c r="DL1" s="616"/>
      <c r="DM1" s="616"/>
      <c r="DN1" s="617"/>
      <c r="DO1" s="208"/>
      <c r="DP1" s="615" t="s">
        <v>203</v>
      </c>
      <c r="DQ1" s="616"/>
      <c r="DR1" s="616"/>
      <c r="DS1" s="616"/>
      <c r="DT1" s="616"/>
      <c r="DU1" s="616"/>
      <c r="DV1" s="616"/>
      <c r="DW1" s="616"/>
      <c r="DX1" s="616"/>
      <c r="DY1" s="616"/>
      <c r="DZ1" s="616"/>
      <c r="EA1" s="616"/>
      <c r="EB1" s="616"/>
      <c r="EC1" s="617"/>
      <c r="ED1" s="207"/>
      <c r="EE1" s="207"/>
      <c r="EF1" s="207"/>
      <c r="EG1" s="207"/>
      <c r="EH1" s="207"/>
      <c r="EI1" s="207"/>
      <c r="EJ1" s="207"/>
      <c r="EK1" s="207"/>
      <c r="EL1" s="207"/>
      <c r="EM1" s="207"/>
    </row>
    <row r="2" spans="2:143" ht="22.5" customHeight="1" x14ac:dyDescent="0.2">
      <c r="B2" s="209" t="s">
        <v>204</v>
      </c>
      <c r="R2" s="210"/>
      <c r="S2" s="210"/>
      <c r="T2" s="210"/>
      <c r="U2" s="210"/>
      <c r="V2" s="210"/>
      <c r="W2" s="210"/>
      <c r="X2" s="210"/>
      <c r="Y2" s="210"/>
      <c r="Z2" s="210"/>
      <c r="AA2" s="210"/>
      <c r="AB2" s="210"/>
      <c r="AC2" s="210"/>
      <c r="AE2" s="211"/>
      <c r="AF2" s="211"/>
      <c r="AG2" s="211"/>
      <c r="AH2" s="211"/>
      <c r="AI2" s="211"/>
      <c r="AJ2" s="210"/>
      <c r="AK2" s="210"/>
      <c r="AL2" s="210"/>
      <c r="AM2" s="210"/>
      <c r="AN2" s="210"/>
      <c r="AO2" s="210"/>
      <c r="AP2" s="210"/>
      <c r="CD2" s="207"/>
      <c r="CE2" s="207"/>
      <c r="CF2" s="207"/>
      <c r="CG2" s="207"/>
      <c r="CH2" s="207"/>
      <c r="CI2" s="207"/>
      <c r="CJ2" s="207"/>
      <c r="CK2" s="207"/>
      <c r="CL2" s="207"/>
      <c r="CM2" s="207"/>
      <c r="CN2" s="207"/>
      <c r="CO2" s="207"/>
      <c r="CP2" s="207"/>
      <c r="CQ2" s="207"/>
      <c r="CR2" s="207"/>
      <c r="CS2" s="207"/>
      <c r="CT2" s="207"/>
      <c r="CU2" s="207"/>
      <c r="CV2" s="207"/>
      <c r="CW2" s="207"/>
      <c r="CX2" s="207"/>
      <c r="CY2" s="207"/>
      <c r="CZ2" s="207"/>
      <c r="DA2" s="207"/>
      <c r="DB2" s="207"/>
      <c r="DC2" s="207"/>
      <c r="DD2" s="207"/>
      <c r="DE2" s="207"/>
      <c r="DF2" s="207"/>
      <c r="DG2" s="207"/>
      <c r="DH2" s="207"/>
      <c r="DI2" s="207"/>
      <c r="DJ2" s="207"/>
      <c r="DK2" s="207"/>
      <c r="DL2" s="207"/>
      <c r="DM2" s="207"/>
      <c r="DN2" s="207"/>
      <c r="DO2" s="207"/>
      <c r="DP2" s="207"/>
      <c r="DQ2" s="207"/>
      <c r="DR2" s="207"/>
      <c r="DS2" s="207"/>
      <c r="DT2" s="207"/>
      <c r="DU2" s="207"/>
      <c r="DV2" s="207"/>
      <c r="DW2" s="207"/>
      <c r="DX2" s="207"/>
      <c r="DY2" s="207"/>
      <c r="DZ2" s="207"/>
      <c r="EA2" s="207"/>
      <c r="EB2" s="207"/>
      <c r="EC2" s="207"/>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13529329</v>
      </c>
      <c r="S5" s="626"/>
      <c r="T5" s="626"/>
      <c r="U5" s="626"/>
      <c r="V5" s="626"/>
      <c r="W5" s="626"/>
      <c r="X5" s="626"/>
      <c r="Y5" s="627"/>
      <c r="Z5" s="628">
        <v>40.5</v>
      </c>
      <c r="AA5" s="628"/>
      <c r="AB5" s="628"/>
      <c r="AC5" s="628"/>
      <c r="AD5" s="629">
        <v>12738914</v>
      </c>
      <c r="AE5" s="629"/>
      <c r="AF5" s="629"/>
      <c r="AG5" s="629"/>
      <c r="AH5" s="629"/>
      <c r="AI5" s="629"/>
      <c r="AJ5" s="629"/>
      <c r="AK5" s="629"/>
      <c r="AL5" s="630">
        <v>67.900000000000006</v>
      </c>
      <c r="AM5" s="631"/>
      <c r="AN5" s="631"/>
      <c r="AO5" s="632"/>
      <c r="AP5" s="622" t="s">
        <v>216</v>
      </c>
      <c r="AQ5" s="623"/>
      <c r="AR5" s="623"/>
      <c r="AS5" s="623"/>
      <c r="AT5" s="623"/>
      <c r="AU5" s="623"/>
      <c r="AV5" s="623"/>
      <c r="AW5" s="623"/>
      <c r="AX5" s="623"/>
      <c r="AY5" s="623"/>
      <c r="AZ5" s="623"/>
      <c r="BA5" s="623"/>
      <c r="BB5" s="623"/>
      <c r="BC5" s="623"/>
      <c r="BD5" s="623"/>
      <c r="BE5" s="623"/>
      <c r="BF5" s="624"/>
      <c r="BG5" s="636">
        <v>12738915</v>
      </c>
      <c r="BH5" s="637"/>
      <c r="BI5" s="637"/>
      <c r="BJ5" s="637"/>
      <c r="BK5" s="637"/>
      <c r="BL5" s="637"/>
      <c r="BM5" s="637"/>
      <c r="BN5" s="638"/>
      <c r="BO5" s="639">
        <v>94.2</v>
      </c>
      <c r="BP5" s="639"/>
      <c r="BQ5" s="639"/>
      <c r="BR5" s="639"/>
      <c r="BS5" s="640">
        <v>87474</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180060</v>
      </c>
      <c r="S6" s="637"/>
      <c r="T6" s="637"/>
      <c r="U6" s="637"/>
      <c r="V6" s="637"/>
      <c r="W6" s="637"/>
      <c r="X6" s="637"/>
      <c r="Y6" s="638"/>
      <c r="Z6" s="639">
        <v>0.5</v>
      </c>
      <c r="AA6" s="639"/>
      <c r="AB6" s="639"/>
      <c r="AC6" s="639"/>
      <c r="AD6" s="640">
        <v>180060</v>
      </c>
      <c r="AE6" s="640"/>
      <c r="AF6" s="640"/>
      <c r="AG6" s="640"/>
      <c r="AH6" s="640"/>
      <c r="AI6" s="640"/>
      <c r="AJ6" s="640"/>
      <c r="AK6" s="640"/>
      <c r="AL6" s="641">
        <v>1</v>
      </c>
      <c r="AM6" s="642"/>
      <c r="AN6" s="642"/>
      <c r="AO6" s="643"/>
      <c r="AP6" s="633" t="s">
        <v>221</v>
      </c>
      <c r="AQ6" s="634"/>
      <c r="AR6" s="634"/>
      <c r="AS6" s="634"/>
      <c r="AT6" s="634"/>
      <c r="AU6" s="634"/>
      <c r="AV6" s="634"/>
      <c r="AW6" s="634"/>
      <c r="AX6" s="634"/>
      <c r="AY6" s="634"/>
      <c r="AZ6" s="634"/>
      <c r="BA6" s="634"/>
      <c r="BB6" s="634"/>
      <c r="BC6" s="634"/>
      <c r="BD6" s="634"/>
      <c r="BE6" s="634"/>
      <c r="BF6" s="635"/>
      <c r="BG6" s="636">
        <v>12738915</v>
      </c>
      <c r="BH6" s="637"/>
      <c r="BI6" s="637"/>
      <c r="BJ6" s="637"/>
      <c r="BK6" s="637"/>
      <c r="BL6" s="637"/>
      <c r="BM6" s="637"/>
      <c r="BN6" s="638"/>
      <c r="BO6" s="639">
        <v>94.2</v>
      </c>
      <c r="BP6" s="639"/>
      <c r="BQ6" s="639"/>
      <c r="BR6" s="639"/>
      <c r="BS6" s="640">
        <v>87474</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255283</v>
      </c>
      <c r="CS6" s="637"/>
      <c r="CT6" s="637"/>
      <c r="CU6" s="637"/>
      <c r="CV6" s="637"/>
      <c r="CW6" s="637"/>
      <c r="CX6" s="637"/>
      <c r="CY6" s="638"/>
      <c r="CZ6" s="630">
        <v>0.8</v>
      </c>
      <c r="DA6" s="631"/>
      <c r="DB6" s="631"/>
      <c r="DC6" s="647"/>
      <c r="DD6" s="645" t="s">
        <v>122</v>
      </c>
      <c r="DE6" s="637"/>
      <c r="DF6" s="637"/>
      <c r="DG6" s="637"/>
      <c r="DH6" s="637"/>
      <c r="DI6" s="637"/>
      <c r="DJ6" s="637"/>
      <c r="DK6" s="637"/>
      <c r="DL6" s="637"/>
      <c r="DM6" s="637"/>
      <c r="DN6" s="637"/>
      <c r="DO6" s="637"/>
      <c r="DP6" s="638"/>
      <c r="DQ6" s="645">
        <v>255283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3729</v>
      </c>
      <c r="S7" s="637"/>
      <c r="T7" s="637"/>
      <c r="U7" s="637"/>
      <c r="V7" s="637"/>
      <c r="W7" s="637"/>
      <c r="X7" s="637"/>
      <c r="Y7" s="638"/>
      <c r="Z7" s="639">
        <v>0</v>
      </c>
      <c r="AA7" s="639"/>
      <c r="AB7" s="639"/>
      <c r="AC7" s="639"/>
      <c r="AD7" s="640">
        <v>3729</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5625633</v>
      </c>
      <c r="BH7" s="637"/>
      <c r="BI7" s="637"/>
      <c r="BJ7" s="637"/>
      <c r="BK7" s="637"/>
      <c r="BL7" s="637"/>
      <c r="BM7" s="637"/>
      <c r="BN7" s="638"/>
      <c r="BO7" s="639">
        <v>41.6</v>
      </c>
      <c r="BP7" s="639"/>
      <c r="BQ7" s="639"/>
      <c r="BR7" s="639"/>
      <c r="BS7" s="640">
        <v>87474</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4836238</v>
      </c>
      <c r="CS7" s="637"/>
      <c r="CT7" s="637"/>
      <c r="CU7" s="637"/>
      <c r="CV7" s="637"/>
      <c r="CW7" s="637"/>
      <c r="CX7" s="637"/>
      <c r="CY7" s="638"/>
      <c r="CZ7" s="639">
        <v>15</v>
      </c>
      <c r="DA7" s="639"/>
      <c r="DB7" s="639"/>
      <c r="DC7" s="639"/>
      <c r="DD7" s="645">
        <v>234332</v>
      </c>
      <c r="DE7" s="637"/>
      <c r="DF7" s="637"/>
      <c r="DG7" s="637"/>
      <c r="DH7" s="637"/>
      <c r="DI7" s="637"/>
      <c r="DJ7" s="637"/>
      <c r="DK7" s="637"/>
      <c r="DL7" s="637"/>
      <c r="DM7" s="637"/>
      <c r="DN7" s="637"/>
      <c r="DO7" s="637"/>
      <c r="DP7" s="638"/>
      <c r="DQ7" s="645">
        <v>4491580</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91978</v>
      </c>
      <c r="S8" s="637"/>
      <c r="T8" s="637"/>
      <c r="U8" s="637"/>
      <c r="V8" s="637"/>
      <c r="W8" s="637"/>
      <c r="X8" s="637"/>
      <c r="Y8" s="638"/>
      <c r="Z8" s="639">
        <v>0.3</v>
      </c>
      <c r="AA8" s="639"/>
      <c r="AB8" s="639"/>
      <c r="AC8" s="639"/>
      <c r="AD8" s="640">
        <v>91978</v>
      </c>
      <c r="AE8" s="640"/>
      <c r="AF8" s="640"/>
      <c r="AG8" s="640"/>
      <c r="AH8" s="640"/>
      <c r="AI8" s="640"/>
      <c r="AJ8" s="640"/>
      <c r="AK8" s="640"/>
      <c r="AL8" s="641">
        <v>0.5</v>
      </c>
      <c r="AM8" s="642"/>
      <c r="AN8" s="642"/>
      <c r="AO8" s="643"/>
      <c r="AP8" s="633" t="s">
        <v>227</v>
      </c>
      <c r="AQ8" s="634"/>
      <c r="AR8" s="634"/>
      <c r="AS8" s="634"/>
      <c r="AT8" s="634"/>
      <c r="AU8" s="634"/>
      <c r="AV8" s="634"/>
      <c r="AW8" s="634"/>
      <c r="AX8" s="634"/>
      <c r="AY8" s="634"/>
      <c r="AZ8" s="634"/>
      <c r="BA8" s="634"/>
      <c r="BB8" s="634"/>
      <c r="BC8" s="634"/>
      <c r="BD8" s="634"/>
      <c r="BE8" s="634"/>
      <c r="BF8" s="635"/>
      <c r="BG8" s="636">
        <v>151082</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14361697</v>
      </c>
      <c r="CS8" s="637"/>
      <c r="CT8" s="637"/>
      <c r="CU8" s="637"/>
      <c r="CV8" s="637"/>
      <c r="CW8" s="637"/>
      <c r="CX8" s="637"/>
      <c r="CY8" s="638"/>
      <c r="CZ8" s="639">
        <v>44.6</v>
      </c>
      <c r="DA8" s="639"/>
      <c r="DB8" s="639"/>
      <c r="DC8" s="639"/>
      <c r="DD8" s="645">
        <v>142105</v>
      </c>
      <c r="DE8" s="637"/>
      <c r="DF8" s="637"/>
      <c r="DG8" s="637"/>
      <c r="DH8" s="637"/>
      <c r="DI8" s="637"/>
      <c r="DJ8" s="637"/>
      <c r="DK8" s="637"/>
      <c r="DL8" s="637"/>
      <c r="DM8" s="637"/>
      <c r="DN8" s="637"/>
      <c r="DO8" s="637"/>
      <c r="DP8" s="638"/>
      <c r="DQ8" s="645">
        <v>7709133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101811</v>
      </c>
      <c r="S9" s="637"/>
      <c r="T9" s="637"/>
      <c r="U9" s="637"/>
      <c r="V9" s="637"/>
      <c r="W9" s="637"/>
      <c r="X9" s="637"/>
      <c r="Y9" s="638"/>
      <c r="Z9" s="639">
        <v>0.3</v>
      </c>
      <c r="AA9" s="639"/>
      <c r="AB9" s="639"/>
      <c r="AC9" s="639"/>
      <c r="AD9" s="640">
        <v>101811</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4685656</v>
      </c>
      <c r="BH9" s="637"/>
      <c r="BI9" s="637"/>
      <c r="BJ9" s="637"/>
      <c r="BK9" s="637"/>
      <c r="BL9" s="637"/>
      <c r="BM9" s="637"/>
      <c r="BN9" s="638"/>
      <c r="BO9" s="639">
        <v>34.6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2589691</v>
      </c>
      <c r="CS9" s="637"/>
      <c r="CT9" s="637"/>
      <c r="CU9" s="637"/>
      <c r="CV9" s="637"/>
      <c r="CW9" s="637"/>
      <c r="CX9" s="637"/>
      <c r="CY9" s="638"/>
      <c r="CZ9" s="639">
        <v>8</v>
      </c>
      <c r="DA9" s="639"/>
      <c r="DB9" s="639"/>
      <c r="DC9" s="639"/>
      <c r="DD9" s="645">
        <v>11000</v>
      </c>
      <c r="DE9" s="637"/>
      <c r="DF9" s="637"/>
      <c r="DG9" s="637"/>
      <c r="DH9" s="637"/>
      <c r="DI9" s="637"/>
      <c r="DJ9" s="637"/>
      <c r="DK9" s="637"/>
      <c r="DL9" s="637"/>
      <c r="DM9" s="637"/>
      <c r="DN9" s="637"/>
      <c r="DO9" s="637"/>
      <c r="DP9" s="638"/>
      <c r="DQ9" s="645">
        <v>2164624</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242390</v>
      </c>
      <c r="BH10" s="637"/>
      <c r="BI10" s="637"/>
      <c r="BJ10" s="637"/>
      <c r="BK10" s="637"/>
      <c r="BL10" s="637"/>
      <c r="BM10" s="637"/>
      <c r="BN10" s="638"/>
      <c r="BO10" s="639">
        <v>1.8</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38003</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7405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1994928</v>
      </c>
      <c r="S11" s="637"/>
      <c r="T11" s="637"/>
      <c r="U11" s="637"/>
      <c r="V11" s="637"/>
      <c r="W11" s="637"/>
      <c r="X11" s="637"/>
      <c r="Y11" s="638"/>
      <c r="Z11" s="641">
        <v>6</v>
      </c>
      <c r="AA11" s="642"/>
      <c r="AB11" s="642"/>
      <c r="AC11" s="648"/>
      <c r="AD11" s="645">
        <v>1994928</v>
      </c>
      <c r="AE11" s="637"/>
      <c r="AF11" s="637"/>
      <c r="AG11" s="637"/>
      <c r="AH11" s="637"/>
      <c r="AI11" s="637"/>
      <c r="AJ11" s="637"/>
      <c r="AK11" s="638"/>
      <c r="AL11" s="641">
        <v>10.6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546505</v>
      </c>
      <c r="BH11" s="637"/>
      <c r="BI11" s="637"/>
      <c r="BJ11" s="637"/>
      <c r="BK11" s="637"/>
      <c r="BL11" s="637"/>
      <c r="BM11" s="637"/>
      <c r="BN11" s="638"/>
      <c r="BO11" s="639">
        <v>4</v>
      </c>
      <c r="BP11" s="639"/>
      <c r="BQ11" s="639"/>
      <c r="BR11" s="639"/>
      <c r="BS11" s="640">
        <v>87474</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164576</v>
      </c>
      <c r="CS11" s="637"/>
      <c r="CT11" s="637"/>
      <c r="CU11" s="637"/>
      <c r="CV11" s="637"/>
      <c r="CW11" s="637"/>
      <c r="CX11" s="637"/>
      <c r="CY11" s="638"/>
      <c r="CZ11" s="639">
        <v>0.5</v>
      </c>
      <c r="DA11" s="639"/>
      <c r="DB11" s="639"/>
      <c r="DC11" s="639"/>
      <c r="DD11" s="645">
        <v>2500</v>
      </c>
      <c r="DE11" s="637"/>
      <c r="DF11" s="637"/>
      <c r="DG11" s="637"/>
      <c r="DH11" s="637"/>
      <c r="DI11" s="637"/>
      <c r="DJ11" s="637"/>
      <c r="DK11" s="637"/>
      <c r="DL11" s="637"/>
      <c r="DM11" s="637"/>
      <c r="DN11" s="637"/>
      <c r="DO11" s="637"/>
      <c r="DP11" s="638"/>
      <c r="DQ11" s="645">
        <v>157151</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15168</v>
      </c>
      <c r="S12" s="637"/>
      <c r="T12" s="637"/>
      <c r="U12" s="637"/>
      <c r="V12" s="637"/>
      <c r="W12" s="637"/>
      <c r="X12" s="637"/>
      <c r="Y12" s="638"/>
      <c r="Z12" s="639">
        <v>0</v>
      </c>
      <c r="AA12" s="639"/>
      <c r="AB12" s="639"/>
      <c r="AC12" s="639"/>
      <c r="AD12" s="640">
        <v>15168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6274413</v>
      </c>
      <c r="BH12" s="637"/>
      <c r="BI12" s="637"/>
      <c r="BJ12" s="637"/>
      <c r="BK12" s="637"/>
      <c r="BL12" s="637"/>
      <c r="BM12" s="637"/>
      <c r="BN12" s="638"/>
      <c r="BO12" s="639">
        <v>46.4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339344</v>
      </c>
      <c r="CS12" s="637"/>
      <c r="CT12" s="637"/>
      <c r="CU12" s="637"/>
      <c r="CV12" s="637"/>
      <c r="CW12" s="637"/>
      <c r="CX12" s="637"/>
      <c r="CY12" s="638"/>
      <c r="CZ12" s="639">
        <v>1.1000000000000001</v>
      </c>
      <c r="DA12" s="639"/>
      <c r="DB12" s="639"/>
      <c r="DC12" s="639"/>
      <c r="DD12" s="645" t="s">
        <v>122</v>
      </c>
      <c r="DE12" s="637"/>
      <c r="DF12" s="637"/>
      <c r="DG12" s="637"/>
      <c r="DH12" s="637"/>
      <c r="DI12" s="637"/>
      <c r="DJ12" s="637"/>
      <c r="DK12" s="637"/>
      <c r="DL12" s="637"/>
      <c r="DM12" s="637"/>
      <c r="DN12" s="637"/>
      <c r="DO12" s="637"/>
      <c r="DP12" s="638"/>
      <c r="DQ12" s="645">
        <v>334925</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6235017</v>
      </c>
      <c r="BH13" s="637"/>
      <c r="BI13" s="637"/>
      <c r="BJ13" s="637"/>
      <c r="BK13" s="637"/>
      <c r="BL13" s="637"/>
      <c r="BM13" s="637"/>
      <c r="BN13" s="638"/>
      <c r="BO13" s="639">
        <v>46.1</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2875619</v>
      </c>
      <c r="CS13" s="637"/>
      <c r="CT13" s="637"/>
      <c r="CU13" s="637"/>
      <c r="CV13" s="637"/>
      <c r="CW13" s="637"/>
      <c r="CX13" s="637"/>
      <c r="CY13" s="638"/>
      <c r="CZ13" s="639">
        <v>8.9</v>
      </c>
      <c r="DA13" s="639"/>
      <c r="DB13" s="639"/>
      <c r="DC13" s="639"/>
      <c r="DD13" s="645">
        <v>1325427</v>
      </c>
      <c r="DE13" s="637"/>
      <c r="DF13" s="637"/>
      <c r="DG13" s="637"/>
      <c r="DH13" s="637"/>
      <c r="DI13" s="637"/>
      <c r="DJ13" s="637"/>
      <c r="DK13" s="637"/>
      <c r="DL13" s="637"/>
      <c r="DM13" s="637"/>
      <c r="DN13" s="637"/>
      <c r="DO13" s="637"/>
      <c r="DP13" s="638"/>
      <c r="DQ13" s="645">
        <v>2045980</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v>1455</v>
      </c>
      <c r="S14" s="637"/>
      <c r="T14" s="637"/>
      <c r="U14" s="637"/>
      <c r="V14" s="637"/>
      <c r="W14" s="637"/>
      <c r="X14" s="637"/>
      <c r="Y14" s="638"/>
      <c r="Z14" s="639">
        <v>0</v>
      </c>
      <c r="AA14" s="639"/>
      <c r="AB14" s="639"/>
      <c r="AC14" s="639"/>
      <c r="AD14" s="640">
        <v>1455</v>
      </c>
      <c r="AE14" s="640"/>
      <c r="AF14" s="640"/>
      <c r="AG14" s="640"/>
      <c r="AH14" s="640"/>
      <c r="AI14" s="640"/>
      <c r="AJ14" s="640"/>
      <c r="AK14" s="640"/>
      <c r="AL14" s="641">
        <v>0</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190582</v>
      </c>
      <c r="BH14" s="637"/>
      <c r="BI14" s="637"/>
      <c r="BJ14" s="637"/>
      <c r="BK14" s="637"/>
      <c r="BL14" s="637"/>
      <c r="BM14" s="637"/>
      <c r="BN14" s="638"/>
      <c r="BO14" s="639">
        <v>1.4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1703729</v>
      </c>
      <c r="CS14" s="637"/>
      <c r="CT14" s="637"/>
      <c r="CU14" s="637"/>
      <c r="CV14" s="637"/>
      <c r="CW14" s="637"/>
      <c r="CX14" s="637"/>
      <c r="CY14" s="638"/>
      <c r="CZ14" s="639">
        <v>5.3</v>
      </c>
      <c r="DA14" s="639"/>
      <c r="DB14" s="639"/>
      <c r="DC14" s="639"/>
      <c r="DD14" s="645">
        <v>373976</v>
      </c>
      <c r="DE14" s="637"/>
      <c r="DF14" s="637"/>
      <c r="DG14" s="637"/>
      <c r="DH14" s="637"/>
      <c r="DI14" s="637"/>
      <c r="DJ14" s="637"/>
      <c r="DK14" s="637"/>
      <c r="DL14" s="637"/>
      <c r="DM14" s="637"/>
      <c r="DN14" s="637"/>
      <c r="DO14" s="637"/>
      <c r="DP14" s="638"/>
      <c r="DQ14" s="645">
        <v>1345283</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t="s">
        <v>122</v>
      </c>
      <c r="S15" s="637"/>
      <c r="T15" s="637"/>
      <c r="U15" s="637"/>
      <c r="V15" s="637"/>
      <c r="W15" s="637"/>
      <c r="X15" s="637"/>
      <c r="Y15" s="638"/>
      <c r="Z15" s="639" t="s">
        <v>122</v>
      </c>
      <c r="AA15" s="639"/>
      <c r="AB15" s="639"/>
      <c r="AC15" s="639"/>
      <c r="AD15" s="640" t="s">
        <v>122</v>
      </c>
      <c r="AE15" s="640"/>
      <c r="AF15" s="640"/>
      <c r="AG15" s="640"/>
      <c r="AH15" s="640"/>
      <c r="AI15" s="640"/>
      <c r="AJ15" s="640"/>
      <c r="AK15" s="640"/>
      <c r="AL15" s="641" t="s">
        <v>122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648287</v>
      </c>
      <c r="BH15" s="637"/>
      <c r="BI15" s="637"/>
      <c r="BJ15" s="637"/>
      <c r="BK15" s="637"/>
      <c r="BL15" s="637"/>
      <c r="BM15" s="637"/>
      <c r="BN15" s="638"/>
      <c r="BO15" s="639">
        <v>4.8</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3265499</v>
      </c>
      <c r="CS15" s="637"/>
      <c r="CT15" s="637"/>
      <c r="CU15" s="637"/>
      <c r="CV15" s="637"/>
      <c r="CW15" s="637"/>
      <c r="CX15" s="637"/>
      <c r="CY15" s="638"/>
      <c r="CZ15" s="639">
        <v>10.1</v>
      </c>
      <c r="DA15" s="639"/>
      <c r="DB15" s="639"/>
      <c r="DC15" s="639"/>
      <c r="DD15" s="645">
        <v>728367</v>
      </c>
      <c r="DE15" s="637"/>
      <c r="DF15" s="637"/>
      <c r="DG15" s="637"/>
      <c r="DH15" s="637"/>
      <c r="DI15" s="637"/>
      <c r="DJ15" s="637"/>
      <c r="DK15" s="637"/>
      <c r="DL15" s="637"/>
      <c r="DM15" s="637"/>
      <c r="DN15" s="637"/>
      <c r="DO15" s="637"/>
      <c r="DP15" s="638"/>
      <c r="DQ15" s="645">
        <v>2675814</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45166</v>
      </c>
      <c r="S16" s="637"/>
      <c r="T16" s="637"/>
      <c r="U16" s="637"/>
      <c r="V16" s="637"/>
      <c r="W16" s="637"/>
      <c r="X16" s="637"/>
      <c r="Y16" s="638"/>
      <c r="Z16" s="639">
        <v>0.1</v>
      </c>
      <c r="AA16" s="639"/>
      <c r="AB16" s="639"/>
      <c r="AC16" s="639"/>
      <c r="AD16" s="640">
        <v>45166</v>
      </c>
      <c r="AE16" s="640"/>
      <c r="AF16" s="640"/>
      <c r="AG16" s="640"/>
      <c r="AH16" s="640"/>
      <c r="AI16" s="640"/>
      <c r="AJ16" s="640"/>
      <c r="AK16" s="640"/>
      <c r="AL16" s="641">
        <v>0.2</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230883</v>
      </c>
      <c r="S17" s="637"/>
      <c r="T17" s="637"/>
      <c r="U17" s="637"/>
      <c r="V17" s="637"/>
      <c r="W17" s="637"/>
      <c r="X17" s="637"/>
      <c r="Y17" s="638"/>
      <c r="Z17" s="639">
        <v>0.7</v>
      </c>
      <c r="AA17" s="639"/>
      <c r="AB17" s="639"/>
      <c r="AC17" s="639"/>
      <c r="AD17" s="640">
        <v>230883</v>
      </c>
      <c r="AE17" s="640"/>
      <c r="AF17" s="640"/>
      <c r="AG17" s="640"/>
      <c r="AH17" s="640"/>
      <c r="AI17" s="640"/>
      <c r="AJ17" s="640"/>
      <c r="AK17" s="640"/>
      <c r="AL17" s="641">
        <v>1.2</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1792178</v>
      </c>
      <c r="CS17" s="637"/>
      <c r="CT17" s="637"/>
      <c r="CU17" s="637"/>
      <c r="CV17" s="637"/>
      <c r="CW17" s="637"/>
      <c r="CX17" s="637"/>
      <c r="CY17" s="638"/>
      <c r="CZ17" s="639">
        <v>5.6</v>
      </c>
      <c r="DA17" s="639"/>
      <c r="DB17" s="639"/>
      <c r="DC17" s="639"/>
      <c r="DD17" s="645" t="s">
        <v>122</v>
      </c>
      <c r="DE17" s="637"/>
      <c r="DF17" s="637"/>
      <c r="DG17" s="637"/>
      <c r="DH17" s="637"/>
      <c r="DI17" s="637"/>
      <c r="DJ17" s="637"/>
      <c r="DK17" s="637"/>
      <c r="DL17" s="637"/>
      <c r="DM17" s="637"/>
      <c r="DN17" s="637"/>
      <c r="DO17" s="637"/>
      <c r="DP17" s="638"/>
      <c r="DQ17" s="645">
        <v>1790461</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140026</v>
      </c>
      <c r="S18" s="637"/>
      <c r="T18" s="637"/>
      <c r="U18" s="637"/>
      <c r="V18" s="637"/>
      <c r="W18" s="637"/>
      <c r="X18" s="637"/>
      <c r="Y18" s="638"/>
      <c r="Z18" s="639">
        <v>0.4</v>
      </c>
      <c r="AA18" s="639"/>
      <c r="AB18" s="639"/>
      <c r="AC18" s="639"/>
      <c r="AD18" s="640">
        <v>140026</v>
      </c>
      <c r="AE18" s="640"/>
      <c r="AF18" s="640"/>
      <c r="AG18" s="640"/>
      <c r="AH18" s="640"/>
      <c r="AI18" s="640"/>
      <c r="AJ18" s="640"/>
      <c r="AK18" s="640"/>
      <c r="AL18" s="641">
        <v>0.7</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119771</v>
      </c>
      <c r="S19" s="637"/>
      <c r="T19" s="637"/>
      <c r="U19" s="637"/>
      <c r="V19" s="637"/>
      <c r="W19" s="637"/>
      <c r="X19" s="637"/>
      <c r="Y19" s="638"/>
      <c r="Z19" s="639">
        <v>0.4</v>
      </c>
      <c r="AA19" s="639"/>
      <c r="AB19" s="639"/>
      <c r="AC19" s="639"/>
      <c r="AD19" s="640">
        <v>119771</v>
      </c>
      <c r="AE19" s="640"/>
      <c r="AF19" s="640"/>
      <c r="AG19" s="640"/>
      <c r="AH19" s="640"/>
      <c r="AI19" s="640"/>
      <c r="AJ19" s="640"/>
      <c r="AK19" s="640"/>
      <c r="AL19" s="641">
        <v>0.6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790414</v>
      </c>
      <c r="BH19" s="637"/>
      <c r="BI19" s="637"/>
      <c r="BJ19" s="637"/>
      <c r="BK19" s="637"/>
      <c r="BL19" s="637"/>
      <c r="BM19" s="637"/>
      <c r="BN19" s="638"/>
      <c r="BO19" s="639">
        <v>5.8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20255</v>
      </c>
      <c r="S20" s="637"/>
      <c r="T20" s="637"/>
      <c r="U20" s="637"/>
      <c r="V20" s="637"/>
      <c r="W20" s="637"/>
      <c r="X20" s="637"/>
      <c r="Y20" s="638"/>
      <c r="Z20" s="639">
        <v>0.1</v>
      </c>
      <c r="AA20" s="639"/>
      <c r="AB20" s="639"/>
      <c r="AC20" s="639"/>
      <c r="AD20" s="640">
        <v>20255</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790414</v>
      </c>
      <c r="BH20" s="637"/>
      <c r="BI20" s="637"/>
      <c r="BJ20" s="637"/>
      <c r="BK20" s="637"/>
      <c r="BL20" s="637"/>
      <c r="BM20" s="637"/>
      <c r="BN20" s="638"/>
      <c r="BO20" s="639">
        <v>5.8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32221857</v>
      </c>
      <c r="CS20" s="637"/>
      <c r="CT20" s="637"/>
      <c r="CU20" s="637"/>
      <c r="CV20" s="637"/>
      <c r="CW20" s="637"/>
      <c r="CX20" s="637"/>
      <c r="CY20" s="638"/>
      <c r="CZ20" s="639">
        <v>100</v>
      </c>
      <c r="DA20" s="639"/>
      <c r="DB20" s="639"/>
      <c r="DC20" s="639"/>
      <c r="DD20" s="645">
        <v>2817707</v>
      </c>
      <c r="DE20" s="637"/>
      <c r="DF20" s="637"/>
      <c r="DG20" s="637"/>
      <c r="DH20" s="637"/>
      <c r="DI20" s="637"/>
      <c r="DJ20" s="637"/>
      <c r="DK20" s="637"/>
      <c r="DL20" s="637"/>
      <c r="DM20" s="637"/>
      <c r="DN20" s="637"/>
      <c r="DO20" s="637"/>
      <c r="DP20" s="638"/>
      <c r="DQ20" s="645">
        <v>22977639</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2030672</v>
      </c>
      <c r="S21" s="637"/>
      <c r="T21" s="637"/>
      <c r="U21" s="637"/>
      <c r="V21" s="637"/>
      <c r="W21" s="637"/>
      <c r="X21" s="637"/>
      <c r="Y21" s="638"/>
      <c r="Z21" s="639">
        <v>6.1</v>
      </c>
      <c r="AA21" s="639"/>
      <c r="AB21" s="639"/>
      <c r="AC21" s="639"/>
      <c r="AD21" s="640">
        <v>1853442</v>
      </c>
      <c r="AE21" s="640"/>
      <c r="AF21" s="640"/>
      <c r="AG21" s="640"/>
      <c r="AH21" s="640"/>
      <c r="AI21" s="640"/>
      <c r="AJ21" s="640"/>
      <c r="AK21" s="640"/>
      <c r="AL21" s="641">
        <v>9.9</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1853442</v>
      </c>
      <c r="S22" s="637"/>
      <c r="T22" s="637"/>
      <c r="U22" s="637"/>
      <c r="V22" s="637"/>
      <c r="W22" s="637"/>
      <c r="X22" s="637"/>
      <c r="Y22" s="638"/>
      <c r="Z22" s="639">
        <v>5.5</v>
      </c>
      <c r="AA22" s="639"/>
      <c r="AB22" s="639"/>
      <c r="AC22" s="639"/>
      <c r="AD22" s="640">
        <v>1853442</v>
      </c>
      <c r="AE22" s="640"/>
      <c r="AF22" s="640"/>
      <c r="AG22" s="640"/>
      <c r="AH22" s="640"/>
      <c r="AI22" s="640"/>
      <c r="AJ22" s="640"/>
      <c r="AK22" s="640"/>
      <c r="AL22" s="641">
        <v>9.9</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177230</v>
      </c>
      <c r="S23" s="637"/>
      <c r="T23" s="637"/>
      <c r="U23" s="637"/>
      <c r="V23" s="637"/>
      <c r="W23" s="637"/>
      <c r="X23" s="637"/>
      <c r="Y23" s="638"/>
      <c r="Z23" s="639">
        <v>0.5</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790414</v>
      </c>
      <c r="BH23" s="637"/>
      <c r="BI23" s="637"/>
      <c r="BJ23" s="637"/>
      <c r="BK23" s="637"/>
      <c r="BL23" s="637"/>
      <c r="BM23" s="637"/>
      <c r="BN23" s="638"/>
      <c r="BO23" s="639">
        <v>5.8</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16781321</v>
      </c>
      <c r="CS24" s="626"/>
      <c r="CT24" s="626"/>
      <c r="CU24" s="626"/>
      <c r="CV24" s="626"/>
      <c r="CW24" s="626"/>
      <c r="CX24" s="626"/>
      <c r="CY24" s="627"/>
      <c r="CZ24" s="630">
        <v>52.1</v>
      </c>
      <c r="DA24" s="631"/>
      <c r="DB24" s="631"/>
      <c r="DC24" s="647"/>
      <c r="DD24" s="671">
        <v>10711641</v>
      </c>
      <c r="DE24" s="626"/>
      <c r="DF24" s="626"/>
      <c r="DG24" s="626"/>
      <c r="DH24" s="626"/>
      <c r="DI24" s="626"/>
      <c r="DJ24" s="626"/>
      <c r="DK24" s="627"/>
      <c r="DL24" s="671">
        <v>9726145</v>
      </c>
      <c r="DM24" s="626"/>
      <c r="DN24" s="626"/>
      <c r="DO24" s="626"/>
      <c r="DP24" s="626"/>
      <c r="DQ24" s="626"/>
      <c r="DR24" s="626"/>
      <c r="DS24" s="626"/>
      <c r="DT24" s="626"/>
      <c r="DU24" s="626"/>
      <c r="DV24" s="627"/>
      <c r="DW24" s="630">
        <v>51.4</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18365205</v>
      </c>
      <c r="S25" s="637"/>
      <c r="T25" s="637"/>
      <c r="U25" s="637"/>
      <c r="V25" s="637"/>
      <c r="W25" s="637"/>
      <c r="X25" s="637"/>
      <c r="Y25" s="638"/>
      <c r="Z25" s="639">
        <v>55</v>
      </c>
      <c r="AA25" s="639"/>
      <c r="AB25" s="639"/>
      <c r="AC25" s="639"/>
      <c r="AD25" s="640">
        <v>17397560</v>
      </c>
      <c r="AE25" s="640"/>
      <c r="AF25" s="640"/>
      <c r="AG25" s="640"/>
      <c r="AH25" s="640"/>
      <c r="AI25" s="640"/>
      <c r="AJ25" s="640"/>
      <c r="AK25" s="640"/>
      <c r="AL25" s="641">
        <v>92.7</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5934691</v>
      </c>
      <c r="CS25" s="668"/>
      <c r="CT25" s="668"/>
      <c r="CU25" s="668"/>
      <c r="CV25" s="668"/>
      <c r="CW25" s="668"/>
      <c r="CX25" s="668"/>
      <c r="CY25" s="669"/>
      <c r="CZ25" s="641">
        <v>18.399999999999999</v>
      </c>
      <c r="DA25" s="666"/>
      <c r="DB25" s="666"/>
      <c r="DC25" s="670"/>
      <c r="DD25" s="645">
        <v>5560556</v>
      </c>
      <c r="DE25" s="668"/>
      <c r="DF25" s="668"/>
      <c r="DG25" s="668"/>
      <c r="DH25" s="668"/>
      <c r="DI25" s="668"/>
      <c r="DJ25" s="668"/>
      <c r="DK25" s="669"/>
      <c r="DL25" s="645">
        <v>5479016</v>
      </c>
      <c r="DM25" s="668"/>
      <c r="DN25" s="668"/>
      <c r="DO25" s="668"/>
      <c r="DP25" s="668"/>
      <c r="DQ25" s="668"/>
      <c r="DR25" s="668"/>
      <c r="DS25" s="668"/>
      <c r="DT25" s="668"/>
      <c r="DU25" s="668"/>
      <c r="DV25" s="669"/>
      <c r="DW25" s="641">
        <v>29</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12055</v>
      </c>
      <c r="S26" s="637"/>
      <c r="T26" s="637"/>
      <c r="U26" s="637"/>
      <c r="V26" s="637"/>
      <c r="W26" s="637"/>
      <c r="X26" s="637"/>
      <c r="Y26" s="638"/>
      <c r="Z26" s="639">
        <v>0</v>
      </c>
      <c r="AA26" s="639"/>
      <c r="AB26" s="639"/>
      <c r="AC26" s="639"/>
      <c r="AD26" s="640">
        <v>12055</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4110644</v>
      </c>
      <c r="CS26" s="637"/>
      <c r="CT26" s="637"/>
      <c r="CU26" s="637"/>
      <c r="CV26" s="637"/>
      <c r="CW26" s="637"/>
      <c r="CX26" s="637"/>
      <c r="CY26" s="638"/>
      <c r="CZ26" s="641">
        <v>12.8</v>
      </c>
      <c r="DA26" s="666"/>
      <c r="DB26" s="666"/>
      <c r="DC26" s="670"/>
      <c r="DD26" s="645">
        <v>3828183</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140670</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13529329</v>
      </c>
      <c r="BH27" s="637"/>
      <c r="BI27" s="637"/>
      <c r="BJ27" s="637"/>
      <c r="BK27" s="637"/>
      <c r="BL27" s="637"/>
      <c r="BM27" s="637"/>
      <c r="BN27" s="638"/>
      <c r="BO27" s="639">
        <v>100</v>
      </c>
      <c r="BP27" s="639"/>
      <c r="BQ27" s="639"/>
      <c r="BR27" s="639"/>
      <c r="BS27" s="640">
        <v>87474</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9054452</v>
      </c>
      <c r="CS27" s="668"/>
      <c r="CT27" s="668"/>
      <c r="CU27" s="668"/>
      <c r="CV27" s="668"/>
      <c r="CW27" s="668"/>
      <c r="CX27" s="668"/>
      <c r="CY27" s="669"/>
      <c r="CZ27" s="641">
        <v>28.1</v>
      </c>
      <c r="DA27" s="666"/>
      <c r="DB27" s="666"/>
      <c r="DC27" s="670"/>
      <c r="DD27" s="645">
        <v>3360624</v>
      </c>
      <c r="DE27" s="668"/>
      <c r="DF27" s="668"/>
      <c r="DG27" s="668"/>
      <c r="DH27" s="668"/>
      <c r="DI27" s="668"/>
      <c r="DJ27" s="668"/>
      <c r="DK27" s="669"/>
      <c r="DL27" s="645">
        <v>2456668</v>
      </c>
      <c r="DM27" s="668"/>
      <c r="DN27" s="668"/>
      <c r="DO27" s="668"/>
      <c r="DP27" s="668"/>
      <c r="DQ27" s="668"/>
      <c r="DR27" s="668"/>
      <c r="DS27" s="668"/>
      <c r="DT27" s="668"/>
      <c r="DU27" s="668"/>
      <c r="DV27" s="669"/>
      <c r="DW27" s="641">
        <v>13</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116388</v>
      </c>
      <c r="S28" s="637"/>
      <c r="T28" s="637"/>
      <c r="U28" s="637"/>
      <c r="V28" s="637"/>
      <c r="W28" s="637"/>
      <c r="X28" s="637"/>
      <c r="Y28" s="638"/>
      <c r="Z28" s="639">
        <v>0.3</v>
      </c>
      <c r="AA28" s="639"/>
      <c r="AB28" s="639"/>
      <c r="AC28" s="639"/>
      <c r="AD28" s="640">
        <v>59328</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1792178</v>
      </c>
      <c r="CS28" s="637"/>
      <c r="CT28" s="637"/>
      <c r="CU28" s="637"/>
      <c r="CV28" s="637"/>
      <c r="CW28" s="637"/>
      <c r="CX28" s="637"/>
      <c r="CY28" s="638"/>
      <c r="CZ28" s="641">
        <v>5.6</v>
      </c>
      <c r="DA28" s="666"/>
      <c r="DB28" s="666"/>
      <c r="DC28" s="670"/>
      <c r="DD28" s="645">
        <v>1790461</v>
      </c>
      <c r="DE28" s="637"/>
      <c r="DF28" s="637"/>
      <c r="DG28" s="637"/>
      <c r="DH28" s="637"/>
      <c r="DI28" s="637"/>
      <c r="DJ28" s="637"/>
      <c r="DK28" s="638"/>
      <c r="DL28" s="645">
        <v>1790461</v>
      </c>
      <c r="DM28" s="637"/>
      <c r="DN28" s="637"/>
      <c r="DO28" s="637"/>
      <c r="DP28" s="637"/>
      <c r="DQ28" s="637"/>
      <c r="DR28" s="637"/>
      <c r="DS28" s="637"/>
      <c r="DT28" s="637"/>
      <c r="DU28" s="637"/>
      <c r="DV28" s="638"/>
      <c r="DW28" s="641">
        <v>9.5</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67130</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1792178</v>
      </c>
      <c r="CS29" s="668"/>
      <c r="CT29" s="668"/>
      <c r="CU29" s="668"/>
      <c r="CV29" s="668"/>
      <c r="CW29" s="668"/>
      <c r="CX29" s="668"/>
      <c r="CY29" s="669"/>
      <c r="CZ29" s="641">
        <v>5.6</v>
      </c>
      <c r="DA29" s="666"/>
      <c r="DB29" s="666"/>
      <c r="DC29" s="670"/>
      <c r="DD29" s="645">
        <v>1790461</v>
      </c>
      <c r="DE29" s="668"/>
      <c r="DF29" s="668"/>
      <c r="DG29" s="668"/>
      <c r="DH29" s="668"/>
      <c r="DI29" s="668"/>
      <c r="DJ29" s="668"/>
      <c r="DK29" s="669"/>
      <c r="DL29" s="645">
        <v>1790461</v>
      </c>
      <c r="DM29" s="668"/>
      <c r="DN29" s="668"/>
      <c r="DO29" s="668"/>
      <c r="DP29" s="668"/>
      <c r="DQ29" s="668"/>
      <c r="DR29" s="668"/>
      <c r="DS29" s="668"/>
      <c r="DT29" s="668"/>
      <c r="DU29" s="668"/>
      <c r="DV29" s="669"/>
      <c r="DW29" s="641">
        <v>9.5</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7065717</v>
      </c>
      <c r="S30" s="637"/>
      <c r="T30" s="637"/>
      <c r="U30" s="637"/>
      <c r="V30" s="637"/>
      <c r="W30" s="637"/>
      <c r="X30" s="637"/>
      <c r="Y30" s="638"/>
      <c r="Z30" s="639">
        <v>21.1</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1745591</v>
      </c>
      <c r="CS30" s="637"/>
      <c r="CT30" s="637"/>
      <c r="CU30" s="637"/>
      <c r="CV30" s="637"/>
      <c r="CW30" s="637"/>
      <c r="CX30" s="637"/>
      <c r="CY30" s="638"/>
      <c r="CZ30" s="641">
        <v>5.4</v>
      </c>
      <c r="DA30" s="666"/>
      <c r="DB30" s="666"/>
      <c r="DC30" s="670"/>
      <c r="DD30" s="645">
        <v>1743874</v>
      </c>
      <c r="DE30" s="637"/>
      <c r="DF30" s="637"/>
      <c r="DG30" s="637"/>
      <c r="DH30" s="637"/>
      <c r="DI30" s="637"/>
      <c r="DJ30" s="637"/>
      <c r="DK30" s="638"/>
      <c r="DL30" s="645">
        <v>1743874</v>
      </c>
      <c r="DM30" s="637"/>
      <c r="DN30" s="637"/>
      <c r="DO30" s="637"/>
      <c r="DP30" s="637"/>
      <c r="DQ30" s="637"/>
      <c r="DR30" s="637"/>
      <c r="DS30" s="637"/>
      <c r="DT30" s="637"/>
      <c r="DU30" s="637"/>
      <c r="DV30" s="638"/>
      <c r="DW30" s="641">
        <v>9.1999999999999993</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1244716</v>
      </c>
      <c r="S31" s="637"/>
      <c r="T31" s="637"/>
      <c r="U31" s="637"/>
      <c r="V31" s="637"/>
      <c r="W31" s="637"/>
      <c r="X31" s="637"/>
      <c r="Y31" s="638"/>
      <c r="Z31" s="639">
        <v>3.7</v>
      </c>
      <c r="AA31" s="639"/>
      <c r="AB31" s="639"/>
      <c r="AC31" s="639"/>
      <c r="AD31" s="640">
        <v>1244716</v>
      </c>
      <c r="AE31" s="640"/>
      <c r="AF31" s="640"/>
      <c r="AG31" s="640"/>
      <c r="AH31" s="640"/>
      <c r="AI31" s="640"/>
      <c r="AJ31" s="640"/>
      <c r="AK31" s="640"/>
      <c r="AL31" s="641">
        <v>6.6</v>
      </c>
      <c r="AM31" s="642"/>
      <c r="AN31" s="642"/>
      <c r="AO31" s="643"/>
      <c r="AP31" s="682" t="s">
        <v>298</v>
      </c>
      <c r="AQ31" s="683"/>
      <c r="AR31" s="683"/>
      <c r="AS31" s="683"/>
      <c r="AT31" s="688" t="s">
        <v>299</v>
      </c>
      <c r="AU31" s="212"/>
      <c r="AV31" s="212"/>
      <c r="AW31" s="212"/>
      <c r="AX31" s="622" t="s">
        <v>177</v>
      </c>
      <c r="AY31" s="623"/>
      <c r="AZ31" s="623"/>
      <c r="BA31" s="623"/>
      <c r="BB31" s="623"/>
      <c r="BC31" s="623"/>
      <c r="BD31" s="623"/>
      <c r="BE31" s="623"/>
      <c r="BF31" s="624"/>
      <c r="BG31" s="692">
        <v>99.2</v>
      </c>
      <c r="BH31" s="680"/>
      <c r="BI31" s="680"/>
      <c r="BJ31" s="680"/>
      <c r="BK31" s="680"/>
      <c r="BL31" s="680"/>
      <c r="BM31" s="631">
        <v>97.8</v>
      </c>
      <c r="BN31" s="680"/>
      <c r="BO31" s="680"/>
      <c r="BP31" s="680"/>
      <c r="BQ31" s="681"/>
      <c r="BR31" s="692">
        <v>99.2</v>
      </c>
      <c r="BS31" s="680"/>
      <c r="BT31" s="680"/>
      <c r="BU31" s="680"/>
      <c r="BV31" s="680"/>
      <c r="BW31" s="680"/>
      <c r="BX31" s="631">
        <v>97.8</v>
      </c>
      <c r="BY31" s="680"/>
      <c r="BZ31" s="680"/>
      <c r="CA31" s="680"/>
      <c r="CB31" s="681"/>
      <c r="CD31" s="674"/>
      <c r="CE31" s="675"/>
      <c r="CF31" s="633" t="s">
        <v>300</v>
      </c>
      <c r="CG31" s="634"/>
      <c r="CH31" s="634"/>
      <c r="CI31" s="634"/>
      <c r="CJ31" s="634"/>
      <c r="CK31" s="634"/>
      <c r="CL31" s="634"/>
      <c r="CM31" s="634"/>
      <c r="CN31" s="634"/>
      <c r="CO31" s="634"/>
      <c r="CP31" s="634"/>
      <c r="CQ31" s="635"/>
      <c r="CR31" s="636">
        <v>46587</v>
      </c>
      <c r="CS31" s="668"/>
      <c r="CT31" s="668"/>
      <c r="CU31" s="668"/>
      <c r="CV31" s="668"/>
      <c r="CW31" s="668"/>
      <c r="CX31" s="668"/>
      <c r="CY31" s="669"/>
      <c r="CZ31" s="641">
        <v>0.1</v>
      </c>
      <c r="DA31" s="666"/>
      <c r="DB31" s="666"/>
      <c r="DC31" s="670"/>
      <c r="DD31" s="645">
        <v>46587</v>
      </c>
      <c r="DE31" s="668"/>
      <c r="DF31" s="668"/>
      <c r="DG31" s="668"/>
      <c r="DH31" s="668"/>
      <c r="DI31" s="668"/>
      <c r="DJ31" s="668"/>
      <c r="DK31" s="669"/>
      <c r="DL31" s="645">
        <v>46587</v>
      </c>
      <c r="DM31" s="668"/>
      <c r="DN31" s="668"/>
      <c r="DO31" s="668"/>
      <c r="DP31" s="668"/>
      <c r="DQ31" s="668"/>
      <c r="DR31" s="668"/>
      <c r="DS31" s="668"/>
      <c r="DT31" s="668"/>
      <c r="DU31" s="668"/>
      <c r="DV31" s="669"/>
      <c r="DW31" s="641">
        <v>0.2</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2190247</v>
      </c>
      <c r="S32" s="637"/>
      <c r="T32" s="637"/>
      <c r="U32" s="637"/>
      <c r="V32" s="637"/>
      <c r="W32" s="637"/>
      <c r="X32" s="637"/>
      <c r="Y32" s="638"/>
      <c r="Z32" s="639">
        <v>6.6</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208" t="s">
        <v>302</v>
      </c>
      <c r="AX32" s="633" t="s">
        <v>303</v>
      </c>
      <c r="AY32" s="634"/>
      <c r="AZ32" s="634"/>
      <c r="BA32" s="634"/>
      <c r="BB32" s="634"/>
      <c r="BC32" s="634"/>
      <c r="BD32" s="634"/>
      <c r="BE32" s="634"/>
      <c r="BF32" s="635"/>
      <c r="BG32" s="693">
        <v>98.7</v>
      </c>
      <c r="BH32" s="668"/>
      <c r="BI32" s="668"/>
      <c r="BJ32" s="668"/>
      <c r="BK32" s="668"/>
      <c r="BL32" s="668"/>
      <c r="BM32" s="642">
        <v>96.1</v>
      </c>
      <c r="BN32" s="668"/>
      <c r="BO32" s="668"/>
      <c r="BP32" s="668"/>
      <c r="BQ32" s="691"/>
      <c r="BR32" s="693">
        <v>98.7</v>
      </c>
      <c r="BS32" s="668"/>
      <c r="BT32" s="668"/>
      <c r="BU32" s="668"/>
      <c r="BV32" s="668"/>
      <c r="BW32" s="668"/>
      <c r="BX32" s="642">
        <v>96.2</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202062</v>
      </c>
      <c r="S33" s="637"/>
      <c r="T33" s="637"/>
      <c r="U33" s="637"/>
      <c r="V33" s="637"/>
      <c r="W33" s="637"/>
      <c r="X33" s="637"/>
      <c r="Y33" s="638"/>
      <c r="Z33" s="639">
        <v>0.6</v>
      </c>
      <c r="AA33" s="639"/>
      <c r="AB33" s="639"/>
      <c r="AC33" s="639"/>
      <c r="AD33" s="640">
        <v>61335</v>
      </c>
      <c r="AE33" s="640"/>
      <c r="AF33" s="640"/>
      <c r="AG33" s="640"/>
      <c r="AH33" s="640"/>
      <c r="AI33" s="640"/>
      <c r="AJ33" s="640"/>
      <c r="AK33" s="640"/>
      <c r="AL33" s="641">
        <v>0.3</v>
      </c>
      <c r="AM33" s="642"/>
      <c r="AN33" s="642"/>
      <c r="AO33" s="643"/>
      <c r="AP33" s="686"/>
      <c r="AQ33" s="687"/>
      <c r="AR33" s="687"/>
      <c r="AS33" s="687"/>
      <c r="AT33" s="690"/>
      <c r="AU33" s="213"/>
      <c r="AV33" s="213"/>
      <c r="AW33" s="213"/>
      <c r="AX33" s="657" t="s">
        <v>306</v>
      </c>
      <c r="AY33" s="658"/>
      <c r="AZ33" s="658"/>
      <c r="BA33" s="658"/>
      <c r="BB33" s="658"/>
      <c r="BC33" s="658"/>
      <c r="BD33" s="658"/>
      <c r="BE33" s="658"/>
      <c r="BF33" s="659"/>
      <c r="BG33" s="694">
        <v>99.6</v>
      </c>
      <c r="BH33" s="695"/>
      <c r="BI33" s="695"/>
      <c r="BJ33" s="695"/>
      <c r="BK33" s="695"/>
      <c r="BL33" s="695"/>
      <c r="BM33" s="696">
        <v>99</v>
      </c>
      <c r="BN33" s="695"/>
      <c r="BO33" s="695"/>
      <c r="BP33" s="695"/>
      <c r="BQ33" s="697"/>
      <c r="BR33" s="694">
        <v>99.7</v>
      </c>
      <c r="BS33" s="695"/>
      <c r="BT33" s="695"/>
      <c r="BU33" s="695"/>
      <c r="BV33" s="695"/>
      <c r="BW33" s="695"/>
      <c r="BX33" s="696">
        <v>99</v>
      </c>
      <c r="BY33" s="695"/>
      <c r="BZ33" s="695"/>
      <c r="CA33" s="695"/>
      <c r="CB33" s="697"/>
      <c r="CD33" s="633" t="s">
        <v>307</v>
      </c>
      <c r="CE33" s="634"/>
      <c r="CF33" s="634"/>
      <c r="CG33" s="634"/>
      <c r="CH33" s="634"/>
      <c r="CI33" s="634"/>
      <c r="CJ33" s="634"/>
      <c r="CK33" s="634"/>
      <c r="CL33" s="634"/>
      <c r="CM33" s="634"/>
      <c r="CN33" s="634"/>
      <c r="CO33" s="634"/>
      <c r="CP33" s="634"/>
      <c r="CQ33" s="635"/>
      <c r="CR33" s="636">
        <v>12622829</v>
      </c>
      <c r="CS33" s="668"/>
      <c r="CT33" s="668"/>
      <c r="CU33" s="668"/>
      <c r="CV33" s="668"/>
      <c r="CW33" s="668"/>
      <c r="CX33" s="668"/>
      <c r="CY33" s="669"/>
      <c r="CZ33" s="641">
        <v>39.200000000000003</v>
      </c>
      <c r="DA33" s="666"/>
      <c r="DB33" s="666"/>
      <c r="DC33" s="670"/>
      <c r="DD33" s="645">
        <v>11111457</v>
      </c>
      <c r="DE33" s="668"/>
      <c r="DF33" s="668"/>
      <c r="DG33" s="668"/>
      <c r="DH33" s="668"/>
      <c r="DI33" s="668"/>
      <c r="DJ33" s="668"/>
      <c r="DK33" s="669"/>
      <c r="DL33" s="645">
        <v>7763360</v>
      </c>
      <c r="DM33" s="668"/>
      <c r="DN33" s="668"/>
      <c r="DO33" s="668"/>
      <c r="DP33" s="668"/>
      <c r="DQ33" s="668"/>
      <c r="DR33" s="668"/>
      <c r="DS33" s="668"/>
      <c r="DT33" s="668"/>
      <c r="DU33" s="668"/>
      <c r="DV33" s="669"/>
      <c r="DW33" s="641">
        <v>41</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507605</v>
      </c>
      <c r="S34" s="637"/>
      <c r="T34" s="637"/>
      <c r="U34" s="637"/>
      <c r="V34" s="637"/>
      <c r="W34" s="637"/>
      <c r="X34" s="637"/>
      <c r="Y34" s="638"/>
      <c r="Z34" s="639">
        <v>1.5</v>
      </c>
      <c r="AA34" s="639"/>
      <c r="AB34" s="639"/>
      <c r="AC34" s="639"/>
      <c r="AD34" s="640" t="s">
        <v>122</v>
      </c>
      <c r="AE34" s="640"/>
      <c r="AF34" s="640"/>
      <c r="AG34" s="640"/>
      <c r="AH34" s="640"/>
      <c r="AI34" s="640"/>
      <c r="AJ34" s="640"/>
      <c r="AK34" s="640"/>
      <c r="AL34" s="641" t="s">
        <v>122</v>
      </c>
      <c r="AM34" s="642"/>
      <c r="AN34" s="642"/>
      <c r="AO34" s="643"/>
      <c r="AP34" s="214"/>
      <c r="AQ34" s="215"/>
      <c r="AS34" s="212"/>
      <c r="AT34" s="212"/>
      <c r="AU34" s="212"/>
      <c r="AV34" s="212"/>
      <c r="AW34" s="212"/>
      <c r="AX34" s="212"/>
      <c r="AY34" s="212"/>
      <c r="AZ34" s="212"/>
      <c r="BA34" s="212"/>
      <c r="BB34" s="212"/>
      <c r="BC34" s="212"/>
      <c r="BD34" s="212"/>
      <c r="BE34" s="212"/>
      <c r="BF34" s="212"/>
      <c r="BG34" s="215"/>
      <c r="BH34" s="215"/>
      <c r="BI34" s="215"/>
      <c r="BJ34" s="215"/>
      <c r="BK34" s="215"/>
      <c r="BL34" s="215"/>
      <c r="BM34" s="215"/>
      <c r="BN34" s="215"/>
      <c r="BO34" s="215"/>
      <c r="BP34" s="215"/>
      <c r="BQ34" s="215"/>
      <c r="BR34" s="215"/>
      <c r="BS34" s="215"/>
      <c r="BT34" s="215"/>
      <c r="BU34" s="215"/>
      <c r="BV34" s="215"/>
      <c r="BW34" s="215"/>
      <c r="BX34" s="215"/>
      <c r="BY34" s="215"/>
      <c r="BZ34" s="215"/>
      <c r="CA34" s="215"/>
      <c r="CB34" s="215"/>
      <c r="CD34" s="633" t="s">
        <v>309</v>
      </c>
      <c r="CE34" s="634"/>
      <c r="CF34" s="634"/>
      <c r="CG34" s="634"/>
      <c r="CH34" s="634"/>
      <c r="CI34" s="634"/>
      <c r="CJ34" s="634"/>
      <c r="CK34" s="634"/>
      <c r="CL34" s="634"/>
      <c r="CM34" s="634"/>
      <c r="CN34" s="634"/>
      <c r="CO34" s="634"/>
      <c r="CP34" s="634"/>
      <c r="CQ34" s="635"/>
      <c r="CR34" s="636">
        <v>4786518</v>
      </c>
      <c r="CS34" s="637"/>
      <c r="CT34" s="637"/>
      <c r="CU34" s="637"/>
      <c r="CV34" s="637"/>
      <c r="CW34" s="637"/>
      <c r="CX34" s="637"/>
      <c r="CY34" s="638"/>
      <c r="CZ34" s="641">
        <v>14.9</v>
      </c>
      <c r="DA34" s="666"/>
      <c r="DB34" s="666"/>
      <c r="DC34" s="670"/>
      <c r="DD34" s="645">
        <v>4028084</v>
      </c>
      <c r="DE34" s="637"/>
      <c r="DF34" s="637"/>
      <c r="DG34" s="637"/>
      <c r="DH34" s="637"/>
      <c r="DI34" s="637"/>
      <c r="DJ34" s="637"/>
      <c r="DK34" s="638"/>
      <c r="DL34" s="645">
        <v>3487739</v>
      </c>
      <c r="DM34" s="637"/>
      <c r="DN34" s="637"/>
      <c r="DO34" s="637"/>
      <c r="DP34" s="637"/>
      <c r="DQ34" s="637"/>
      <c r="DR34" s="637"/>
      <c r="DS34" s="637"/>
      <c r="DT34" s="637"/>
      <c r="DU34" s="637"/>
      <c r="DV34" s="638"/>
      <c r="DW34" s="641">
        <v>18.399999999999999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260307</v>
      </c>
      <c r="S35" s="637"/>
      <c r="T35" s="637"/>
      <c r="U35" s="637"/>
      <c r="V35" s="637"/>
      <c r="W35" s="637"/>
      <c r="X35" s="637"/>
      <c r="Y35" s="638"/>
      <c r="Z35" s="639">
        <v>0.8</v>
      </c>
      <c r="AA35" s="639"/>
      <c r="AB35" s="639"/>
      <c r="AC35" s="639"/>
      <c r="AD35" s="640" t="s">
        <v>122</v>
      </c>
      <c r="AE35" s="640"/>
      <c r="AF35" s="640"/>
      <c r="AG35" s="640"/>
      <c r="AH35" s="640"/>
      <c r="AI35" s="640"/>
      <c r="AJ35" s="640"/>
      <c r="AK35" s="640"/>
      <c r="AL35" s="641" t="s">
        <v>122</v>
      </c>
      <c r="AM35" s="642"/>
      <c r="AN35" s="642"/>
      <c r="AO35" s="643"/>
      <c r="AP35" s="21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147407</v>
      </c>
      <c r="CS35" s="668"/>
      <c r="CT35" s="668"/>
      <c r="CU35" s="668"/>
      <c r="CV35" s="668"/>
      <c r="CW35" s="668"/>
      <c r="CX35" s="668"/>
      <c r="CY35" s="669"/>
      <c r="CZ35" s="641">
        <v>0.5</v>
      </c>
      <c r="DA35" s="666"/>
      <c r="DB35" s="666"/>
      <c r="DC35" s="670"/>
      <c r="DD35" s="645">
        <v>146030</v>
      </c>
      <c r="DE35" s="668"/>
      <c r="DF35" s="668"/>
      <c r="DG35" s="668"/>
      <c r="DH35" s="668"/>
      <c r="DI35" s="668"/>
      <c r="DJ35" s="668"/>
      <c r="DK35" s="669"/>
      <c r="DL35" s="645">
        <v>146030</v>
      </c>
      <c r="DM35" s="668"/>
      <c r="DN35" s="668"/>
      <c r="DO35" s="668"/>
      <c r="DP35" s="668"/>
      <c r="DQ35" s="668"/>
      <c r="DR35" s="668"/>
      <c r="DS35" s="668"/>
      <c r="DT35" s="668"/>
      <c r="DU35" s="668"/>
      <c r="DV35" s="669"/>
      <c r="DW35" s="641">
        <v>0.8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1765563</v>
      </c>
      <c r="S36" s="637"/>
      <c r="T36" s="637"/>
      <c r="U36" s="637"/>
      <c r="V36" s="637"/>
      <c r="W36" s="637"/>
      <c r="X36" s="637"/>
      <c r="Y36" s="638"/>
      <c r="Z36" s="639">
        <v>5.3</v>
      </c>
      <c r="AA36" s="639"/>
      <c r="AB36" s="639"/>
      <c r="AC36" s="639"/>
      <c r="AD36" s="640" t="s">
        <v>122</v>
      </c>
      <c r="AE36" s="640"/>
      <c r="AF36" s="640"/>
      <c r="AG36" s="640"/>
      <c r="AH36" s="640"/>
      <c r="AI36" s="640"/>
      <c r="AJ36" s="640"/>
      <c r="AK36" s="640"/>
      <c r="AL36" s="641" t="s">
        <v>122</v>
      </c>
      <c r="AM36" s="642"/>
      <c r="AN36" s="642"/>
      <c r="AO36" s="643"/>
      <c r="AP36" s="216"/>
      <c r="AQ36" s="702" t="s">
        <v>315</v>
      </c>
      <c r="AR36" s="703"/>
      <c r="AS36" s="703"/>
      <c r="AT36" s="703"/>
      <c r="AU36" s="703"/>
      <c r="AV36" s="703"/>
      <c r="AW36" s="703"/>
      <c r="AX36" s="703"/>
      <c r="AY36" s="704"/>
      <c r="AZ36" s="625">
        <v>3551773</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10000</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2724309</v>
      </c>
      <c r="CS36" s="637"/>
      <c r="CT36" s="637"/>
      <c r="CU36" s="637"/>
      <c r="CV36" s="637"/>
      <c r="CW36" s="637"/>
      <c r="CX36" s="637"/>
      <c r="CY36" s="638"/>
      <c r="CZ36" s="641">
        <v>8.5</v>
      </c>
      <c r="DA36" s="666"/>
      <c r="DB36" s="666"/>
      <c r="DC36" s="670"/>
      <c r="DD36" s="645">
        <v>2495126</v>
      </c>
      <c r="DE36" s="637"/>
      <c r="DF36" s="637"/>
      <c r="DG36" s="637"/>
      <c r="DH36" s="637"/>
      <c r="DI36" s="637"/>
      <c r="DJ36" s="637"/>
      <c r="DK36" s="638"/>
      <c r="DL36" s="645">
        <v>2123500</v>
      </c>
      <c r="DM36" s="637"/>
      <c r="DN36" s="637"/>
      <c r="DO36" s="637"/>
      <c r="DP36" s="637"/>
      <c r="DQ36" s="637"/>
      <c r="DR36" s="637"/>
      <c r="DS36" s="637"/>
      <c r="DT36" s="637"/>
      <c r="DU36" s="637"/>
      <c r="DV36" s="638"/>
      <c r="DW36" s="641">
        <v>11.2</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286403</v>
      </c>
      <c r="S37" s="637"/>
      <c r="T37" s="637"/>
      <c r="U37" s="637"/>
      <c r="V37" s="637"/>
      <c r="W37" s="637"/>
      <c r="X37" s="637"/>
      <c r="Y37" s="638"/>
      <c r="Z37" s="639">
        <v>0.9</v>
      </c>
      <c r="AA37" s="639"/>
      <c r="AB37" s="639"/>
      <c r="AC37" s="639"/>
      <c r="AD37" s="640">
        <v>39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493091</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-513524</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801984</v>
      </c>
      <c r="CS37" s="668"/>
      <c r="CT37" s="668"/>
      <c r="CU37" s="668"/>
      <c r="CV37" s="668"/>
      <c r="CW37" s="668"/>
      <c r="CX37" s="668"/>
      <c r="CY37" s="669"/>
      <c r="CZ37" s="641">
        <v>2.5</v>
      </c>
      <c r="DA37" s="666"/>
      <c r="DB37" s="666"/>
      <c r="DC37" s="670"/>
      <c r="DD37" s="645">
        <v>799656</v>
      </c>
      <c r="DE37" s="668"/>
      <c r="DF37" s="668"/>
      <c r="DG37" s="668"/>
      <c r="DH37" s="668"/>
      <c r="DI37" s="668"/>
      <c r="DJ37" s="668"/>
      <c r="DK37" s="669"/>
      <c r="DL37" s="645">
        <v>799392</v>
      </c>
      <c r="DM37" s="668"/>
      <c r="DN37" s="668"/>
      <c r="DO37" s="668"/>
      <c r="DP37" s="668"/>
      <c r="DQ37" s="668"/>
      <c r="DR37" s="668"/>
      <c r="DS37" s="668"/>
      <c r="DT37" s="668"/>
      <c r="DU37" s="668"/>
      <c r="DV37" s="669"/>
      <c r="DW37" s="641">
        <v>4.2</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1190908</v>
      </c>
      <c r="S38" s="637"/>
      <c r="T38" s="637"/>
      <c r="U38" s="637"/>
      <c r="V38" s="637"/>
      <c r="W38" s="637"/>
      <c r="X38" s="637"/>
      <c r="Y38" s="638"/>
      <c r="Z38" s="639">
        <v>3.6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t="s">
        <v>122</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11173</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3058682</v>
      </c>
      <c r="CS38" s="637"/>
      <c r="CT38" s="637"/>
      <c r="CU38" s="637"/>
      <c r="CV38" s="637"/>
      <c r="CW38" s="637"/>
      <c r="CX38" s="637"/>
      <c r="CY38" s="638"/>
      <c r="CZ38" s="641">
        <v>9.5</v>
      </c>
      <c r="DA38" s="666"/>
      <c r="DB38" s="666"/>
      <c r="DC38" s="670"/>
      <c r="DD38" s="645">
        <v>2623387</v>
      </c>
      <c r="DE38" s="637"/>
      <c r="DF38" s="637"/>
      <c r="DG38" s="637"/>
      <c r="DH38" s="637"/>
      <c r="DI38" s="637"/>
      <c r="DJ38" s="637"/>
      <c r="DK38" s="638"/>
      <c r="DL38" s="645">
        <v>2005731</v>
      </c>
      <c r="DM38" s="637"/>
      <c r="DN38" s="637"/>
      <c r="DO38" s="637"/>
      <c r="DP38" s="637"/>
      <c r="DQ38" s="637"/>
      <c r="DR38" s="637"/>
      <c r="DS38" s="637"/>
      <c r="DT38" s="637"/>
      <c r="DU38" s="637"/>
      <c r="DV38" s="638"/>
      <c r="DW38" s="641">
        <v>10.6</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t="s">
        <v>122</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17107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1842093</v>
      </c>
      <c r="CS39" s="668"/>
      <c r="CT39" s="668"/>
      <c r="CU39" s="668"/>
      <c r="CV39" s="668"/>
      <c r="CW39" s="668"/>
      <c r="CX39" s="668"/>
      <c r="CY39" s="669"/>
      <c r="CZ39" s="641">
        <v>5.7</v>
      </c>
      <c r="DA39" s="666"/>
      <c r="DB39" s="666"/>
      <c r="DC39" s="670"/>
      <c r="DD39" s="645">
        <v>1818470</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149608</v>
      </c>
      <c r="S40" s="637"/>
      <c r="T40" s="637"/>
      <c r="U40" s="637"/>
      <c r="V40" s="637"/>
      <c r="W40" s="637"/>
      <c r="X40" s="637"/>
      <c r="Y40" s="638"/>
      <c r="Z40" s="639">
        <v>0.4</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17"/>
      <c r="BM40" s="634" t="s">
        <v>333</v>
      </c>
      <c r="BN40" s="634"/>
      <c r="BO40" s="634"/>
      <c r="BP40" s="634"/>
      <c r="BQ40" s="634"/>
      <c r="BR40" s="634"/>
      <c r="BS40" s="634"/>
      <c r="BT40" s="634"/>
      <c r="BU40" s="635"/>
      <c r="BV40" s="636">
        <v>89</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63820</v>
      </c>
      <c r="CS40" s="637"/>
      <c r="CT40" s="637"/>
      <c r="CU40" s="637"/>
      <c r="CV40" s="637"/>
      <c r="CW40" s="637"/>
      <c r="CX40" s="637"/>
      <c r="CY40" s="638"/>
      <c r="CZ40" s="641">
        <v>0.2</v>
      </c>
      <c r="DA40" s="666"/>
      <c r="DB40" s="666"/>
      <c r="DC40" s="670"/>
      <c r="DD40" s="645">
        <v>360</v>
      </c>
      <c r="DE40" s="637"/>
      <c r="DF40" s="637"/>
      <c r="DG40" s="637"/>
      <c r="DH40" s="637"/>
      <c r="DI40" s="637"/>
      <c r="DJ40" s="637"/>
      <c r="DK40" s="638"/>
      <c r="DL40" s="645">
        <v>360</v>
      </c>
      <c r="DM40" s="637"/>
      <c r="DN40" s="637"/>
      <c r="DO40" s="637"/>
      <c r="DP40" s="637"/>
      <c r="DQ40" s="637"/>
      <c r="DR40" s="637"/>
      <c r="DS40" s="637"/>
      <c r="DT40" s="637"/>
      <c r="DU40" s="637"/>
      <c r="DV40" s="638"/>
      <c r="DW40" s="641">
        <v>0</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33414976</v>
      </c>
      <c r="S41" s="709"/>
      <c r="T41" s="709"/>
      <c r="U41" s="709"/>
      <c r="V41" s="709"/>
      <c r="W41" s="709"/>
      <c r="X41" s="709"/>
      <c r="Y41" s="713"/>
      <c r="Z41" s="714">
        <v>100</v>
      </c>
      <c r="AA41" s="714"/>
      <c r="AB41" s="714"/>
      <c r="AC41" s="714"/>
      <c r="AD41" s="715">
        <v>18775033</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1059239</v>
      </c>
      <c r="BA41" s="637"/>
      <c r="BB41" s="637"/>
      <c r="BC41" s="637"/>
      <c r="BD41" s="668"/>
      <c r="BE41" s="668"/>
      <c r="BF41" s="691"/>
      <c r="BG41" s="684"/>
      <c r="BH41" s="685"/>
      <c r="BI41" s="685"/>
      <c r="BJ41" s="685"/>
      <c r="BK41" s="685"/>
      <c r="BL41" s="217"/>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1999443</v>
      </c>
      <c r="BA42" s="709"/>
      <c r="BB42" s="709"/>
      <c r="BC42" s="709"/>
      <c r="BD42" s="695"/>
      <c r="BE42" s="695"/>
      <c r="BF42" s="697"/>
      <c r="BG42" s="686"/>
      <c r="BH42" s="687"/>
      <c r="BI42" s="687"/>
      <c r="BJ42" s="687"/>
      <c r="BK42" s="687"/>
      <c r="BL42" s="218"/>
      <c r="BM42" s="658" t="s">
        <v>340</v>
      </c>
      <c r="BN42" s="658"/>
      <c r="BO42" s="658"/>
      <c r="BP42" s="658"/>
      <c r="BQ42" s="658"/>
      <c r="BR42" s="658"/>
      <c r="BS42" s="658"/>
      <c r="BT42" s="658"/>
      <c r="BU42" s="659"/>
      <c r="BV42" s="708">
        <v>319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2817707</v>
      </c>
      <c r="CS42" s="668"/>
      <c r="CT42" s="668"/>
      <c r="CU42" s="668"/>
      <c r="CV42" s="668"/>
      <c r="CW42" s="668"/>
      <c r="CX42" s="668"/>
      <c r="CY42" s="669"/>
      <c r="CZ42" s="641">
        <v>8.6999999999999993</v>
      </c>
      <c r="DA42" s="666"/>
      <c r="DB42" s="666"/>
      <c r="DC42" s="670"/>
      <c r="DD42" s="645">
        <v>1154541</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208" t="s">
        <v>342</v>
      </c>
      <c r="CD43" s="633" t="s">
        <v>343</v>
      </c>
      <c r="CE43" s="634"/>
      <c r="CF43" s="634"/>
      <c r="CG43" s="634"/>
      <c r="CH43" s="634"/>
      <c r="CI43" s="634"/>
      <c r="CJ43" s="634"/>
      <c r="CK43" s="634"/>
      <c r="CL43" s="634"/>
      <c r="CM43" s="634"/>
      <c r="CN43" s="634"/>
      <c r="CO43" s="634"/>
      <c r="CP43" s="634"/>
      <c r="CQ43" s="635"/>
      <c r="CR43" s="636">
        <v>78812</v>
      </c>
      <c r="CS43" s="668"/>
      <c r="CT43" s="668"/>
      <c r="CU43" s="668"/>
      <c r="CV43" s="668"/>
      <c r="CW43" s="668"/>
      <c r="CX43" s="668"/>
      <c r="CY43" s="669"/>
      <c r="CZ43" s="641">
        <v>0.2</v>
      </c>
      <c r="DA43" s="666"/>
      <c r="DB43" s="666"/>
      <c r="DC43" s="670"/>
      <c r="DD43" s="645">
        <v>78812</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2817707</v>
      </c>
      <c r="CS44" s="637"/>
      <c r="CT44" s="637"/>
      <c r="CU44" s="637"/>
      <c r="CV44" s="637"/>
      <c r="CW44" s="637"/>
      <c r="CX44" s="637"/>
      <c r="CY44" s="638"/>
      <c r="CZ44" s="641">
        <v>8.6999999999999993</v>
      </c>
      <c r="DA44" s="642"/>
      <c r="DB44" s="642"/>
      <c r="DC44" s="648"/>
      <c r="DD44" s="645">
        <v>1154541</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1231132</v>
      </c>
      <c r="CS45" s="668"/>
      <c r="CT45" s="668"/>
      <c r="CU45" s="668"/>
      <c r="CV45" s="668"/>
      <c r="CW45" s="668"/>
      <c r="CX45" s="668"/>
      <c r="CY45" s="669"/>
      <c r="CZ45" s="641">
        <v>3.8</v>
      </c>
      <c r="DA45" s="666"/>
      <c r="DB45" s="666"/>
      <c r="DC45" s="670"/>
      <c r="DD45" s="645">
        <v>288609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19"/>
      <c r="CD46" s="674"/>
      <c r="CE46" s="675"/>
      <c r="CF46" s="633" t="s">
        <v>348</v>
      </c>
      <c r="CG46" s="634"/>
      <c r="CH46" s="634"/>
      <c r="CI46" s="634"/>
      <c r="CJ46" s="634"/>
      <c r="CK46" s="634"/>
      <c r="CL46" s="634"/>
      <c r="CM46" s="634"/>
      <c r="CN46" s="634"/>
      <c r="CO46" s="634"/>
      <c r="CP46" s="634"/>
      <c r="CQ46" s="635"/>
      <c r="CR46" s="636">
        <v>1584075</v>
      </c>
      <c r="CS46" s="637"/>
      <c r="CT46" s="637"/>
      <c r="CU46" s="637"/>
      <c r="CV46" s="637"/>
      <c r="CW46" s="637"/>
      <c r="CX46" s="637"/>
      <c r="CY46" s="638"/>
      <c r="CZ46" s="641">
        <v>4.9000000000000004</v>
      </c>
      <c r="DA46" s="642"/>
      <c r="DB46" s="642"/>
      <c r="DC46" s="648"/>
      <c r="DD46" s="645">
        <v>863432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19"/>
      <c r="CD47" s="674"/>
      <c r="CE47" s="675"/>
      <c r="CF47" s="633" t="s">
        <v>349</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19"/>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19"/>
      <c r="CD49" s="657" t="s">
        <v>351</v>
      </c>
      <c r="CE49" s="658"/>
      <c r="CF49" s="658"/>
      <c r="CG49" s="658"/>
      <c r="CH49" s="658"/>
      <c r="CI49" s="658"/>
      <c r="CJ49" s="658"/>
      <c r="CK49" s="658"/>
      <c r="CL49" s="658"/>
      <c r="CM49" s="658"/>
      <c r="CN49" s="658"/>
      <c r="CO49" s="658"/>
      <c r="CP49" s="658"/>
      <c r="CQ49" s="659"/>
      <c r="CR49" s="708">
        <v>32221857</v>
      </c>
      <c r="CS49" s="695"/>
      <c r="CT49" s="695"/>
      <c r="CU49" s="695"/>
      <c r="CV49" s="695"/>
      <c r="CW49" s="695"/>
      <c r="CX49" s="695"/>
      <c r="CY49" s="724"/>
      <c r="CZ49" s="716">
        <v>100</v>
      </c>
      <c r="DA49" s="725"/>
      <c r="DB49" s="725"/>
      <c r="DC49" s="726"/>
      <c r="DD49" s="727">
        <v>22977639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GDsCXQ8bdsEpSbssKqc7/IgHKcpbK7/46pjP3IHDvrsXBxRLS2ht+qSRQQv2Y9VWh3IRs933BgUQ0+U/pNF3jQ==" saltValue="ZJjs4IzcaMRPjYSadXSWp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25" customWidth="1"/>
    <col min="131" max="131" width="1.6640625" style="225" customWidth="1"/>
    <col min="132" max="16384" width="9" style="225" hidden="1"/>
  </cols>
  <sheetData>
    <row r="1" spans="1:131" ht="11.25" customHeight="1" thickBot="1" x14ac:dyDescent="0.25">
      <c r="A1" s="221"/>
      <c r="B1" s="221"/>
      <c r="C1" s="221"/>
      <c r="D1" s="221"/>
      <c r="E1" s="221"/>
      <c r="F1" s="221"/>
      <c r="G1" s="221"/>
      <c r="H1" s="221"/>
      <c r="I1" s="221"/>
      <c r="J1" s="221"/>
      <c r="K1" s="221"/>
      <c r="L1" s="221"/>
      <c r="M1" s="221"/>
      <c r="N1" s="222"/>
      <c r="O1" s="222"/>
      <c r="P1" s="222"/>
      <c r="Q1" s="222"/>
      <c r="R1" s="222"/>
      <c r="S1" s="222"/>
      <c r="T1" s="222"/>
      <c r="U1" s="222"/>
      <c r="V1" s="222"/>
      <c r="W1" s="222"/>
      <c r="X1" s="222"/>
      <c r="Y1" s="222"/>
      <c r="Z1" s="222"/>
      <c r="AA1" s="222"/>
      <c r="AB1" s="222"/>
      <c r="AC1" s="222"/>
      <c r="AD1" s="222"/>
      <c r="AE1" s="222"/>
      <c r="AF1" s="222"/>
      <c r="AG1" s="222"/>
      <c r="AH1" s="222"/>
      <c r="AI1" s="222"/>
      <c r="AJ1" s="222"/>
      <c r="AK1" s="222"/>
      <c r="AL1" s="222"/>
      <c r="AM1" s="222"/>
      <c r="AN1" s="222"/>
      <c r="AO1" s="222"/>
      <c r="AP1" s="222"/>
      <c r="AQ1" s="222"/>
      <c r="AR1" s="222"/>
      <c r="AS1" s="222"/>
      <c r="AT1" s="222"/>
      <c r="AU1" s="222"/>
      <c r="AV1" s="222"/>
      <c r="AW1" s="222"/>
      <c r="AX1" s="222"/>
      <c r="AY1" s="222"/>
      <c r="AZ1" s="222"/>
      <c r="BA1" s="222"/>
      <c r="BB1" s="222"/>
      <c r="BC1" s="222"/>
      <c r="BD1" s="222"/>
      <c r="BE1" s="222"/>
      <c r="BF1" s="222"/>
      <c r="BG1" s="222"/>
      <c r="BH1" s="222"/>
      <c r="BI1" s="222"/>
      <c r="BJ1" s="222"/>
      <c r="BK1" s="222"/>
      <c r="BL1" s="222"/>
      <c r="BM1" s="222"/>
      <c r="BN1" s="222"/>
      <c r="BO1" s="222"/>
      <c r="BP1" s="222"/>
      <c r="BQ1" s="222"/>
      <c r="BR1" s="222"/>
      <c r="BS1" s="222"/>
      <c r="BT1" s="222"/>
      <c r="BU1" s="222"/>
      <c r="BV1" s="222"/>
      <c r="BW1" s="222"/>
      <c r="BX1" s="222"/>
      <c r="BY1" s="222"/>
      <c r="BZ1" s="222"/>
      <c r="CA1" s="222"/>
      <c r="CB1" s="222"/>
      <c r="CC1" s="222"/>
      <c r="CD1" s="222"/>
      <c r="CE1" s="222"/>
      <c r="CF1" s="222"/>
      <c r="CG1" s="222"/>
      <c r="CH1" s="222"/>
      <c r="CI1" s="222"/>
      <c r="CJ1" s="222"/>
      <c r="CK1" s="222"/>
      <c r="CL1" s="222"/>
      <c r="CM1" s="222"/>
      <c r="CN1" s="222"/>
      <c r="CO1" s="222"/>
      <c r="CP1" s="222"/>
      <c r="CQ1" s="222"/>
      <c r="CR1" s="222"/>
      <c r="CS1" s="222"/>
      <c r="CT1" s="222"/>
      <c r="CU1" s="222"/>
      <c r="CV1" s="222"/>
      <c r="CW1" s="222"/>
      <c r="CX1" s="222"/>
      <c r="CY1" s="222"/>
      <c r="CZ1" s="222"/>
      <c r="DA1" s="222"/>
      <c r="DB1" s="222"/>
      <c r="DC1" s="222"/>
      <c r="DD1" s="222"/>
      <c r="DE1" s="222"/>
      <c r="DF1" s="222"/>
      <c r="DG1" s="222"/>
      <c r="DH1" s="222"/>
      <c r="DI1" s="222"/>
      <c r="DJ1" s="222"/>
      <c r="DK1" s="222"/>
      <c r="DL1" s="222"/>
      <c r="DM1" s="222"/>
      <c r="DN1" s="222"/>
      <c r="DO1" s="222"/>
      <c r="DP1" s="222"/>
      <c r="DQ1" s="223"/>
      <c r="DR1" s="223"/>
      <c r="DS1" s="223"/>
      <c r="DT1" s="223"/>
      <c r="DU1" s="223"/>
      <c r="DV1" s="223"/>
      <c r="DW1" s="223"/>
      <c r="DX1" s="223"/>
      <c r="DY1" s="223"/>
      <c r="DZ1" s="223"/>
      <c r="EA1" s="224"/>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22"/>
      <c r="BK2" s="222"/>
      <c r="BL2" s="222"/>
      <c r="BM2" s="222"/>
      <c r="BN2" s="222"/>
      <c r="BO2" s="222"/>
      <c r="BP2" s="222"/>
      <c r="BQ2" s="222"/>
      <c r="BR2" s="222"/>
      <c r="BS2" s="222"/>
      <c r="BT2" s="222"/>
      <c r="BU2" s="222"/>
      <c r="BV2" s="222"/>
      <c r="BW2" s="222"/>
      <c r="BX2" s="222"/>
      <c r="BY2" s="222"/>
      <c r="BZ2" s="222"/>
      <c r="CA2" s="222"/>
      <c r="CB2" s="222"/>
      <c r="CC2" s="222"/>
      <c r="CD2" s="222"/>
      <c r="CE2" s="222"/>
      <c r="CF2" s="222"/>
      <c r="CG2" s="222"/>
      <c r="CH2" s="222"/>
      <c r="CI2" s="222"/>
      <c r="CJ2" s="222"/>
      <c r="CK2" s="222"/>
      <c r="CL2" s="222"/>
      <c r="CM2" s="222"/>
      <c r="CN2" s="222"/>
      <c r="CO2" s="222"/>
      <c r="CP2" s="222"/>
      <c r="CQ2" s="222"/>
      <c r="CR2" s="222"/>
      <c r="CS2" s="222"/>
      <c r="CT2" s="222"/>
      <c r="CU2" s="222"/>
      <c r="CV2" s="222"/>
      <c r="CW2" s="222"/>
      <c r="CX2" s="222"/>
      <c r="CY2" s="222"/>
      <c r="CZ2" s="222"/>
      <c r="DA2" s="222"/>
      <c r="DB2" s="222"/>
      <c r="DC2" s="222"/>
      <c r="DD2" s="222"/>
      <c r="DE2" s="222"/>
      <c r="DF2" s="222"/>
      <c r="DG2" s="222"/>
      <c r="DH2" s="222"/>
      <c r="DI2" s="222"/>
      <c r="DJ2" s="735" t="s">
        <v>353</v>
      </c>
      <c r="DK2" s="736"/>
      <c r="DL2" s="736"/>
      <c r="DM2" s="736"/>
      <c r="DN2" s="736"/>
      <c r="DO2" s="737"/>
      <c r="DP2" s="222"/>
      <c r="DQ2" s="735" t="s">
        <v>354</v>
      </c>
      <c r="DR2" s="736"/>
      <c r="DS2" s="736"/>
      <c r="DT2" s="736"/>
      <c r="DU2" s="736"/>
      <c r="DV2" s="736"/>
      <c r="DW2" s="736"/>
      <c r="DX2" s="736"/>
      <c r="DY2" s="736"/>
      <c r="DZ2" s="737"/>
      <c r="EA2" s="224"/>
    </row>
    <row r="3" spans="1:131" ht="11.25" customHeight="1" x14ac:dyDescent="0.2">
      <c r="A3" s="222"/>
      <c r="B3" s="222"/>
      <c r="C3" s="222"/>
      <c r="D3" s="222"/>
      <c r="E3" s="222"/>
      <c r="F3" s="222"/>
      <c r="G3" s="222"/>
      <c r="H3" s="222"/>
      <c r="I3" s="222"/>
      <c r="J3" s="222"/>
      <c r="K3" s="222"/>
      <c r="L3" s="222"/>
      <c r="M3" s="222"/>
      <c r="N3" s="222"/>
      <c r="O3" s="222"/>
      <c r="P3" s="222"/>
      <c r="Q3" s="222"/>
      <c r="R3" s="222"/>
      <c r="S3" s="222"/>
      <c r="T3" s="222"/>
      <c r="U3" s="222"/>
      <c r="V3" s="222"/>
      <c r="W3" s="222"/>
      <c r="X3" s="222"/>
      <c r="Y3" s="222"/>
      <c r="Z3" s="222"/>
      <c r="AA3" s="222"/>
      <c r="AB3" s="222"/>
      <c r="AC3" s="222"/>
      <c r="AD3" s="222"/>
      <c r="AE3" s="222"/>
      <c r="AF3" s="222"/>
      <c r="AG3" s="222"/>
      <c r="AH3" s="222"/>
      <c r="AI3" s="222"/>
      <c r="AJ3" s="222"/>
      <c r="AK3" s="222"/>
      <c r="AL3" s="222"/>
      <c r="AM3" s="222"/>
      <c r="AN3" s="222"/>
      <c r="AO3" s="222"/>
      <c r="AP3" s="222"/>
      <c r="AQ3" s="222"/>
      <c r="AR3" s="222"/>
      <c r="AS3" s="222"/>
      <c r="AT3" s="222"/>
      <c r="AU3" s="222"/>
      <c r="AV3" s="222"/>
      <c r="AW3" s="222"/>
      <c r="AX3" s="222"/>
      <c r="AY3" s="222"/>
      <c r="AZ3" s="222"/>
      <c r="BA3" s="222"/>
      <c r="BB3" s="222"/>
      <c r="BC3" s="222"/>
      <c r="BD3" s="222"/>
      <c r="BE3" s="222"/>
      <c r="BF3" s="222"/>
      <c r="BG3" s="222"/>
      <c r="BH3" s="222"/>
      <c r="BI3" s="222"/>
      <c r="BJ3" s="222"/>
      <c r="BK3" s="222"/>
      <c r="BL3" s="222"/>
      <c r="BM3" s="222"/>
      <c r="BN3" s="222"/>
      <c r="BO3" s="222"/>
      <c r="BP3" s="222"/>
      <c r="BQ3" s="222"/>
      <c r="BR3" s="222"/>
      <c r="BS3" s="222"/>
      <c r="BT3" s="222"/>
      <c r="BU3" s="222"/>
      <c r="BV3" s="222"/>
      <c r="BW3" s="222"/>
      <c r="BX3" s="222"/>
      <c r="BY3" s="222"/>
      <c r="BZ3" s="222"/>
      <c r="CA3" s="222"/>
      <c r="CB3" s="222"/>
      <c r="CC3" s="222"/>
      <c r="CD3" s="222"/>
      <c r="CE3" s="222"/>
      <c r="CF3" s="222"/>
      <c r="CG3" s="222"/>
      <c r="CH3" s="222"/>
      <c r="CI3" s="222"/>
      <c r="CJ3" s="222"/>
      <c r="CK3" s="222"/>
      <c r="CL3" s="222"/>
      <c r="CM3" s="222"/>
      <c r="CN3" s="222"/>
      <c r="CO3" s="222"/>
      <c r="CP3" s="222"/>
      <c r="CQ3" s="222"/>
      <c r="CR3" s="222"/>
      <c r="CS3" s="222"/>
      <c r="CT3" s="222"/>
      <c r="CU3" s="222"/>
      <c r="CV3" s="222"/>
      <c r="CW3" s="222"/>
      <c r="CX3" s="222"/>
      <c r="CY3" s="222"/>
      <c r="CZ3" s="222"/>
      <c r="DA3" s="222"/>
      <c r="DB3" s="222"/>
      <c r="DC3" s="222"/>
      <c r="DD3" s="222"/>
      <c r="DE3" s="222"/>
      <c r="DF3" s="222"/>
      <c r="DG3" s="222"/>
      <c r="DH3" s="222"/>
      <c r="DI3" s="222"/>
      <c r="DJ3" s="222"/>
      <c r="DK3" s="222"/>
      <c r="DL3" s="222"/>
      <c r="DM3" s="222"/>
      <c r="DN3" s="222"/>
      <c r="DO3" s="222"/>
      <c r="DP3" s="222"/>
      <c r="DQ3" s="222"/>
      <c r="DR3" s="222"/>
      <c r="DS3" s="222"/>
      <c r="DT3" s="222"/>
      <c r="DU3" s="222"/>
      <c r="DV3" s="222"/>
      <c r="DW3" s="222"/>
      <c r="DX3" s="222"/>
      <c r="DY3" s="222"/>
      <c r="DZ3" s="222"/>
      <c r="EA3" s="224"/>
    </row>
    <row r="4" spans="1:131" s="229"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26"/>
      <c r="BA4" s="226"/>
      <c r="BB4" s="226"/>
      <c r="BC4" s="226"/>
      <c r="BD4" s="226"/>
      <c r="BE4" s="227"/>
      <c r="BF4" s="227"/>
      <c r="BG4" s="227"/>
      <c r="BH4" s="227"/>
      <c r="BI4" s="227"/>
      <c r="BJ4" s="227"/>
      <c r="BK4" s="227"/>
      <c r="BL4" s="227"/>
      <c r="BM4" s="227"/>
      <c r="BN4" s="227"/>
      <c r="BO4" s="227"/>
      <c r="BP4" s="227"/>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28"/>
    </row>
    <row r="5" spans="1:131" s="229"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26"/>
      <c r="BA5" s="226"/>
      <c r="BB5" s="226"/>
      <c r="BC5" s="226"/>
      <c r="BD5" s="226"/>
      <c r="BE5" s="227"/>
      <c r="BF5" s="227"/>
      <c r="BG5" s="227"/>
      <c r="BH5" s="227"/>
      <c r="BI5" s="227"/>
      <c r="BJ5" s="227"/>
      <c r="BK5" s="227"/>
      <c r="BL5" s="227"/>
      <c r="BM5" s="227"/>
      <c r="BN5" s="227"/>
      <c r="BO5" s="227"/>
      <c r="BP5" s="227"/>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28"/>
    </row>
    <row r="6" spans="1:131" s="229"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26"/>
      <c r="BA6" s="226"/>
      <c r="BB6" s="226"/>
      <c r="BC6" s="226"/>
      <c r="BD6" s="226"/>
      <c r="BE6" s="227"/>
      <c r="BF6" s="227"/>
      <c r="BG6" s="227"/>
      <c r="BH6" s="227"/>
      <c r="BI6" s="227"/>
      <c r="BJ6" s="227"/>
      <c r="BK6" s="227"/>
      <c r="BL6" s="227"/>
      <c r="BM6" s="227"/>
      <c r="BN6" s="227"/>
      <c r="BO6" s="227"/>
      <c r="BP6" s="227"/>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28"/>
    </row>
    <row r="7" spans="1:131" s="229" customFormat="1" ht="26.25" customHeight="1" thickTop="1" x14ac:dyDescent="0.2">
      <c r="A7" s="230">
        <v>1</v>
      </c>
      <c r="B7" s="762" t="s">
        <v>374</v>
      </c>
      <c r="C7" s="763"/>
      <c r="D7" s="763"/>
      <c r="E7" s="763"/>
      <c r="F7" s="763"/>
      <c r="G7" s="763"/>
      <c r="H7" s="763"/>
      <c r="I7" s="763"/>
      <c r="J7" s="763"/>
      <c r="K7" s="763"/>
      <c r="L7" s="763"/>
      <c r="M7" s="763"/>
      <c r="N7" s="763"/>
      <c r="O7" s="763"/>
      <c r="P7" s="764"/>
      <c r="Q7" s="765">
        <v>33425</v>
      </c>
      <c r="R7" s="766"/>
      <c r="S7" s="766"/>
      <c r="T7" s="766"/>
      <c r="U7" s="766"/>
      <c r="V7" s="766">
        <v>32232</v>
      </c>
      <c r="W7" s="766"/>
      <c r="X7" s="766"/>
      <c r="Y7" s="766"/>
      <c r="Z7" s="766"/>
      <c r="AA7" s="766">
        <v>1193</v>
      </c>
      <c r="AB7" s="766"/>
      <c r="AC7" s="766"/>
      <c r="AD7" s="766"/>
      <c r="AE7" s="767"/>
      <c r="AF7" s="768">
        <v>1047</v>
      </c>
      <c r="AG7" s="769"/>
      <c r="AH7" s="769"/>
      <c r="AI7" s="769"/>
      <c r="AJ7" s="770"/>
      <c r="AK7" s="771" t="s">
        <v>543</v>
      </c>
      <c r="AL7" s="772"/>
      <c r="AM7" s="772"/>
      <c r="AN7" s="772"/>
      <c r="AO7" s="772"/>
      <c r="AP7" s="772">
        <v>14149</v>
      </c>
      <c r="AQ7" s="772"/>
      <c r="AR7" s="772"/>
      <c r="AS7" s="772"/>
      <c r="AT7" s="772"/>
      <c r="AU7" s="773"/>
      <c r="AV7" s="773"/>
      <c r="AW7" s="773"/>
      <c r="AX7" s="773"/>
      <c r="AY7" s="774"/>
      <c r="AZ7" s="226"/>
      <c r="BA7" s="226"/>
      <c r="BB7" s="226"/>
      <c r="BC7" s="226"/>
      <c r="BD7" s="226"/>
      <c r="BE7" s="227"/>
      <c r="BF7" s="227"/>
      <c r="BG7" s="227"/>
      <c r="BH7" s="227"/>
      <c r="BI7" s="227"/>
      <c r="BJ7" s="227"/>
      <c r="BK7" s="227"/>
      <c r="BL7" s="227"/>
      <c r="BM7" s="227"/>
      <c r="BN7" s="227"/>
      <c r="BO7" s="227"/>
      <c r="BP7" s="227"/>
      <c r="BQ7" s="230">
        <v>1</v>
      </c>
      <c r="BR7" s="231"/>
      <c r="BS7" s="759" t="s">
        <v>548</v>
      </c>
      <c r="BT7" s="760"/>
      <c r="BU7" s="760"/>
      <c r="BV7" s="760"/>
      <c r="BW7" s="760"/>
      <c r="BX7" s="760"/>
      <c r="BY7" s="760"/>
      <c r="BZ7" s="760"/>
      <c r="CA7" s="760"/>
      <c r="CB7" s="760"/>
      <c r="CC7" s="760"/>
      <c r="CD7" s="760"/>
      <c r="CE7" s="760"/>
      <c r="CF7" s="760"/>
      <c r="CG7" s="775"/>
      <c r="CH7" s="756">
        <v>0</v>
      </c>
      <c r="CI7" s="757"/>
      <c r="CJ7" s="757"/>
      <c r="CK7" s="757"/>
      <c r="CL7" s="758"/>
      <c r="CM7" s="756">
        <v>116</v>
      </c>
      <c r="CN7" s="757"/>
      <c r="CO7" s="757"/>
      <c r="CP7" s="757"/>
      <c r="CQ7" s="758"/>
      <c r="CR7" s="756">
        <v>2</v>
      </c>
      <c r="CS7" s="757"/>
      <c r="CT7" s="757"/>
      <c r="CU7" s="757"/>
      <c r="CV7" s="758"/>
      <c r="CW7" s="756">
        <v>0</v>
      </c>
      <c r="CX7" s="757"/>
      <c r="CY7" s="757"/>
      <c r="CZ7" s="757"/>
      <c r="DA7" s="758"/>
      <c r="DB7" s="756" t="s">
        <v>543</v>
      </c>
      <c r="DC7" s="757"/>
      <c r="DD7" s="757"/>
      <c r="DE7" s="757"/>
      <c r="DF7" s="758"/>
      <c r="DG7" s="756">
        <v>328</v>
      </c>
      <c r="DH7" s="757"/>
      <c r="DI7" s="757"/>
      <c r="DJ7" s="757"/>
      <c r="DK7" s="758"/>
      <c r="DL7" s="756" t="s">
        <v>543</v>
      </c>
      <c r="DM7" s="757"/>
      <c r="DN7" s="757"/>
      <c r="DO7" s="757"/>
      <c r="DP7" s="758"/>
      <c r="DQ7" s="756" t="s">
        <v>543</v>
      </c>
      <c r="DR7" s="757"/>
      <c r="DS7" s="757"/>
      <c r="DT7" s="757"/>
      <c r="DU7" s="758"/>
      <c r="DV7" s="759"/>
      <c r="DW7" s="760"/>
      <c r="DX7" s="760"/>
      <c r="DY7" s="760"/>
      <c r="DZ7" s="761"/>
      <c r="EA7" s="228"/>
    </row>
    <row r="8" spans="1:131" s="229" customFormat="1" ht="26.25" customHeight="1" x14ac:dyDescent="0.2">
      <c r="A8" s="232">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26"/>
      <c r="BA8" s="226"/>
      <c r="BB8" s="226"/>
      <c r="BC8" s="226"/>
      <c r="BD8" s="226"/>
      <c r="BE8" s="227"/>
      <c r="BF8" s="227"/>
      <c r="BG8" s="227"/>
      <c r="BH8" s="227"/>
      <c r="BI8" s="227"/>
      <c r="BJ8" s="227"/>
      <c r="BK8" s="227"/>
      <c r="BL8" s="227"/>
      <c r="BM8" s="227"/>
      <c r="BN8" s="227"/>
      <c r="BO8" s="227"/>
      <c r="BP8" s="227"/>
      <c r="BQ8" s="232">
        <v>2</v>
      </c>
      <c r="BR8" s="233"/>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28"/>
    </row>
    <row r="9" spans="1:131" s="229" customFormat="1" ht="26.25" customHeight="1" x14ac:dyDescent="0.2">
      <c r="A9" s="232">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26"/>
      <c r="BA9" s="226"/>
      <c r="BB9" s="226"/>
      <c r="BC9" s="226"/>
      <c r="BD9" s="226"/>
      <c r="BE9" s="227"/>
      <c r="BF9" s="227"/>
      <c r="BG9" s="227"/>
      <c r="BH9" s="227"/>
      <c r="BI9" s="227"/>
      <c r="BJ9" s="227"/>
      <c r="BK9" s="227"/>
      <c r="BL9" s="227"/>
      <c r="BM9" s="227"/>
      <c r="BN9" s="227"/>
      <c r="BO9" s="227"/>
      <c r="BP9" s="227"/>
      <c r="BQ9" s="232">
        <v>3</v>
      </c>
      <c r="BR9" s="233"/>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28"/>
    </row>
    <row r="10" spans="1:131" s="229" customFormat="1" ht="26.25" customHeight="1" x14ac:dyDescent="0.2">
      <c r="A10" s="232">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26"/>
      <c r="BA10" s="226"/>
      <c r="BB10" s="226"/>
      <c r="BC10" s="226"/>
      <c r="BD10" s="226"/>
      <c r="BE10" s="227"/>
      <c r="BF10" s="227"/>
      <c r="BG10" s="227"/>
      <c r="BH10" s="227"/>
      <c r="BI10" s="227"/>
      <c r="BJ10" s="227"/>
      <c r="BK10" s="227"/>
      <c r="BL10" s="227"/>
      <c r="BM10" s="227"/>
      <c r="BN10" s="227"/>
      <c r="BO10" s="227"/>
      <c r="BP10" s="227"/>
      <c r="BQ10" s="232">
        <v>4</v>
      </c>
      <c r="BR10" s="233"/>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28"/>
    </row>
    <row r="11" spans="1:131" s="229" customFormat="1" ht="26.25" customHeight="1" x14ac:dyDescent="0.2">
      <c r="A11" s="232">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26"/>
      <c r="BA11" s="226"/>
      <c r="BB11" s="226"/>
      <c r="BC11" s="226"/>
      <c r="BD11" s="226"/>
      <c r="BE11" s="227"/>
      <c r="BF11" s="227"/>
      <c r="BG11" s="227"/>
      <c r="BH11" s="227"/>
      <c r="BI11" s="227"/>
      <c r="BJ11" s="227"/>
      <c r="BK11" s="227"/>
      <c r="BL11" s="227"/>
      <c r="BM11" s="227"/>
      <c r="BN11" s="227"/>
      <c r="BO11" s="227"/>
      <c r="BP11" s="227"/>
      <c r="BQ11" s="232">
        <v>5</v>
      </c>
      <c r="BR11" s="233"/>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28"/>
    </row>
    <row r="12" spans="1:131" s="229" customFormat="1" ht="26.25" customHeight="1" x14ac:dyDescent="0.2">
      <c r="A12" s="232">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26"/>
      <c r="BA12" s="226"/>
      <c r="BB12" s="226"/>
      <c r="BC12" s="226"/>
      <c r="BD12" s="226"/>
      <c r="BE12" s="227"/>
      <c r="BF12" s="227"/>
      <c r="BG12" s="227"/>
      <c r="BH12" s="227"/>
      <c r="BI12" s="227"/>
      <c r="BJ12" s="227"/>
      <c r="BK12" s="227"/>
      <c r="BL12" s="227"/>
      <c r="BM12" s="227"/>
      <c r="BN12" s="227"/>
      <c r="BO12" s="227"/>
      <c r="BP12" s="227"/>
      <c r="BQ12" s="232">
        <v>6</v>
      </c>
      <c r="BR12" s="233"/>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28"/>
    </row>
    <row r="13" spans="1:131" s="229" customFormat="1" ht="26.25" customHeight="1" x14ac:dyDescent="0.2">
      <c r="A13" s="232">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26"/>
      <c r="BA13" s="226"/>
      <c r="BB13" s="226"/>
      <c r="BC13" s="226"/>
      <c r="BD13" s="226"/>
      <c r="BE13" s="227"/>
      <c r="BF13" s="227"/>
      <c r="BG13" s="227"/>
      <c r="BH13" s="227"/>
      <c r="BI13" s="227"/>
      <c r="BJ13" s="227"/>
      <c r="BK13" s="227"/>
      <c r="BL13" s="227"/>
      <c r="BM13" s="227"/>
      <c r="BN13" s="227"/>
      <c r="BO13" s="227"/>
      <c r="BP13" s="227"/>
      <c r="BQ13" s="232">
        <v>7</v>
      </c>
      <c r="BR13" s="233"/>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28"/>
    </row>
    <row r="14" spans="1:131" s="229" customFormat="1" ht="26.25" customHeight="1" x14ac:dyDescent="0.2">
      <c r="A14" s="232">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26"/>
      <c r="BA14" s="226"/>
      <c r="BB14" s="226"/>
      <c r="BC14" s="226"/>
      <c r="BD14" s="226"/>
      <c r="BE14" s="227"/>
      <c r="BF14" s="227"/>
      <c r="BG14" s="227"/>
      <c r="BH14" s="227"/>
      <c r="BI14" s="227"/>
      <c r="BJ14" s="227"/>
      <c r="BK14" s="227"/>
      <c r="BL14" s="227"/>
      <c r="BM14" s="227"/>
      <c r="BN14" s="227"/>
      <c r="BO14" s="227"/>
      <c r="BP14" s="227"/>
      <c r="BQ14" s="232">
        <v>8</v>
      </c>
      <c r="BR14" s="233"/>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28"/>
    </row>
    <row r="15" spans="1:131" s="229" customFormat="1" ht="26.25" customHeight="1" x14ac:dyDescent="0.2">
      <c r="A15" s="232">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26"/>
      <c r="BA15" s="226"/>
      <c r="BB15" s="226"/>
      <c r="BC15" s="226"/>
      <c r="BD15" s="226"/>
      <c r="BE15" s="227"/>
      <c r="BF15" s="227"/>
      <c r="BG15" s="227"/>
      <c r="BH15" s="227"/>
      <c r="BI15" s="227"/>
      <c r="BJ15" s="227"/>
      <c r="BK15" s="227"/>
      <c r="BL15" s="227"/>
      <c r="BM15" s="227"/>
      <c r="BN15" s="227"/>
      <c r="BO15" s="227"/>
      <c r="BP15" s="227"/>
      <c r="BQ15" s="232">
        <v>9</v>
      </c>
      <c r="BR15" s="233"/>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28"/>
    </row>
    <row r="16" spans="1:131" s="229" customFormat="1" ht="26.25" customHeight="1" x14ac:dyDescent="0.2">
      <c r="A16" s="232">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26"/>
      <c r="BA16" s="226"/>
      <c r="BB16" s="226"/>
      <c r="BC16" s="226"/>
      <c r="BD16" s="226"/>
      <c r="BE16" s="227"/>
      <c r="BF16" s="227"/>
      <c r="BG16" s="227"/>
      <c r="BH16" s="227"/>
      <c r="BI16" s="227"/>
      <c r="BJ16" s="227"/>
      <c r="BK16" s="227"/>
      <c r="BL16" s="227"/>
      <c r="BM16" s="227"/>
      <c r="BN16" s="227"/>
      <c r="BO16" s="227"/>
      <c r="BP16" s="227"/>
      <c r="BQ16" s="232">
        <v>10</v>
      </c>
      <c r="BR16" s="233"/>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28"/>
    </row>
    <row r="17" spans="1:131" s="229" customFormat="1" ht="26.25" customHeight="1" x14ac:dyDescent="0.2">
      <c r="A17" s="232">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26"/>
      <c r="BA17" s="226"/>
      <c r="BB17" s="226"/>
      <c r="BC17" s="226"/>
      <c r="BD17" s="226"/>
      <c r="BE17" s="227"/>
      <c r="BF17" s="227"/>
      <c r="BG17" s="227"/>
      <c r="BH17" s="227"/>
      <c r="BI17" s="227"/>
      <c r="BJ17" s="227"/>
      <c r="BK17" s="227"/>
      <c r="BL17" s="227"/>
      <c r="BM17" s="227"/>
      <c r="BN17" s="227"/>
      <c r="BO17" s="227"/>
      <c r="BP17" s="227"/>
      <c r="BQ17" s="232">
        <v>11</v>
      </c>
      <c r="BR17" s="233"/>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28"/>
    </row>
    <row r="18" spans="1:131" s="229" customFormat="1" ht="26.25" customHeight="1" x14ac:dyDescent="0.2">
      <c r="A18" s="232">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26"/>
      <c r="BA18" s="226"/>
      <c r="BB18" s="226"/>
      <c r="BC18" s="226"/>
      <c r="BD18" s="226"/>
      <c r="BE18" s="227"/>
      <c r="BF18" s="227"/>
      <c r="BG18" s="227"/>
      <c r="BH18" s="227"/>
      <c r="BI18" s="227"/>
      <c r="BJ18" s="227"/>
      <c r="BK18" s="227"/>
      <c r="BL18" s="227"/>
      <c r="BM18" s="227"/>
      <c r="BN18" s="227"/>
      <c r="BO18" s="227"/>
      <c r="BP18" s="227"/>
      <c r="BQ18" s="232">
        <v>12</v>
      </c>
      <c r="BR18" s="233"/>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28"/>
    </row>
    <row r="19" spans="1:131" s="229" customFormat="1" ht="26.25" customHeight="1" x14ac:dyDescent="0.2">
      <c r="A19" s="232">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26"/>
      <c r="BA19" s="226"/>
      <c r="BB19" s="226"/>
      <c r="BC19" s="226"/>
      <c r="BD19" s="226"/>
      <c r="BE19" s="227"/>
      <c r="BF19" s="227"/>
      <c r="BG19" s="227"/>
      <c r="BH19" s="227"/>
      <c r="BI19" s="227"/>
      <c r="BJ19" s="227"/>
      <c r="BK19" s="227"/>
      <c r="BL19" s="227"/>
      <c r="BM19" s="227"/>
      <c r="BN19" s="227"/>
      <c r="BO19" s="227"/>
      <c r="BP19" s="227"/>
      <c r="BQ19" s="232">
        <v>13</v>
      </c>
      <c r="BR19" s="233"/>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28"/>
    </row>
    <row r="20" spans="1:131" s="229" customFormat="1" ht="26.25" customHeight="1" x14ac:dyDescent="0.2">
      <c r="A20" s="232">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26"/>
      <c r="BA20" s="226"/>
      <c r="BB20" s="226"/>
      <c r="BC20" s="226"/>
      <c r="BD20" s="226"/>
      <c r="BE20" s="227"/>
      <c r="BF20" s="227"/>
      <c r="BG20" s="227"/>
      <c r="BH20" s="227"/>
      <c r="BI20" s="227"/>
      <c r="BJ20" s="227"/>
      <c r="BK20" s="227"/>
      <c r="BL20" s="227"/>
      <c r="BM20" s="227"/>
      <c r="BN20" s="227"/>
      <c r="BO20" s="227"/>
      <c r="BP20" s="227"/>
      <c r="BQ20" s="232">
        <v>14</v>
      </c>
      <c r="BR20" s="233"/>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28"/>
    </row>
    <row r="21" spans="1:131" s="229" customFormat="1" ht="26.25" customHeight="1" thickBot="1" x14ac:dyDescent="0.25">
      <c r="A21" s="232">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26"/>
      <c r="BA21" s="226"/>
      <c r="BB21" s="226"/>
      <c r="BC21" s="226"/>
      <c r="BD21" s="226"/>
      <c r="BE21" s="227"/>
      <c r="BF21" s="227"/>
      <c r="BG21" s="227"/>
      <c r="BH21" s="227"/>
      <c r="BI21" s="227"/>
      <c r="BJ21" s="227"/>
      <c r="BK21" s="227"/>
      <c r="BL21" s="227"/>
      <c r="BM21" s="227"/>
      <c r="BN21" s="227"/>
      <c r="BO21" s="227"/>
      <c r="BP21" s="227"/>
      <c r="BQ21" s="232">
        <v>15</v>
      </c>
      <c r="BR21" s="233"/>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28"/>
    </row>
    <row r="22" spans="1:131" s="229" customFormat="1" ht="26.25" customHeight="1" x14ac:dyDescent="0.2">
      <c r="A22" s="232">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27"/>
      <c r="BF22" s="227"/>
      <c r="BG22" s="227"/>
      <c r="BH22" s="227"/>
      <c r="BI22" s="227"/>
      <c r="BJ22" s="227"/>
      <c r="BK22" s="227"/>
      <c r="BL22" s="227"/>
      <c r="BM22" s="227"/>
      <c r="BN22" s="227"/>
      <c r="BO22" s="227"/>
      <c r="BP22" s="227"/>
      <c r="BQ22" s="232">
        <v>16</v>
      </c>
      <c r="BR22" s="233"/>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28"/>
    </row>
    <row r="23" spans="1:131" s="229" customFormat="1" ht="26.25" customHeight="1" thickBot="1" x14ac:dyDescent="0.25">
      <c r="A23" s="234" t="s">
        <v>376</v>
      </c>
      <c r="B23" s="802" t="s">
        <v>377</v>
      </c>
      <c r="C23" s="803"/>
      <c r="D23" s="803"/>
      <c r="E23" s="803"/>
      <c r="F23" s="803"/>
      <c r="G23" s="803"/>
      <c r="H23" s="803"/>
      <c r="I23" s="803"/>
      <c r="J23" s="803"/>
      <c r="K23" s="803"/>
      <c r="L23" s="803"/>
      <c r="M23" s="803"/>
      <c r="N23" s="803"/>
      <c r="O23" s="803"/>
      <c r="P23" s="804"/>
      <c r="Q23" s="805">
        <v>33431</v>
      </c>
      <c r="R23" s="806"/>
      <c r="S23" s="806"/>
      <c r="T23" s="806"/>
      <c r="U23" s="806"/>
      <c r="V23" s="806">
        <v>32238</v>
      </c>
      <c r="W23" s="806"/>
      <c r="X23" s="806"/>
      <c r="Y23" s="806"/>
      <c r="Z23" s="806"/>
      <c r="AA23" s="806">
        <v>1193</v>
      </c>
      <c r="AB23" s="806"/>
      <c r="AC23" s="806"/>
      <c r="AD23" s="806"/>
      <c r="AE23" s="807"/>
      <c r="AF23" s="808">
        <v>1047</v>
      </c>
      <c r="AG23" s="806"/>
      <c r="AH23" s="806"/>
      <c r="AI23" s="806"/>
      <c r="AJ23" s="809"/>
      <c r="AK23" s="810"/>
      <c r="AL23" s="811"/>
      <c r="AM23" s="811"/>
      <c r="AN23" s="811"/>
      <c r="AO23" s="811"/>
      <c r="AP23" s="806">
        <v>14149</v>
      </c>
      <c r="AQ23" s="806"/>
      <c r="AR23" s="806"/>
      <c r="AS23" s="806"/>
      <c r="AT23" s="806"/>
      <c r="AU23" s="822"/>
      <c r="AV23" s="822"/>
      <c r="AW23" s="822"/>
      <c r="AX23" s="822"/>
      <c r="AY23" s="823"/>
      <c r="AZ23" s="824" t="s">
        <v>122</v>
      </c>
      <c r="BA23" s="825"/>
      <c r="BB23" s="825"/>
      <c r="BC23" s="825"/>
      <c r="BD23" s="826"/>
      <c r="BE23" s="227"/>
      <c r="BF23" s="227"/>
      <c r="BG23" s="227"/>
      <c r="BH23" s="227"/>
      <c r="BI23" s="227"/>
      <c r="BJ23" s="227"/>
      <c r="BK23" s="227"/>
      <c r="BL23" s="227"/>
      <c r="BM23" s="227"/>
      <c r="BN23" s="227"/>
      <c r="BO23" s="227"/>
      <c r="BP23" s="227"/>
      <c r="BQ23" s="232">
        <v>17</v>
      </c>
      <c r="BR23" s="233"/>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28"/>
    </row>
    <row r="24" spans="1:131" s="229" customFormat="1" ht="26.25" customHeight="1" x14ac:dyDescent="0.2">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26"/>
      <c r="BA24" s="226"/>
      <c r="BB24" s="226"/>
      <c r="BC24" s="226"/>
      <c r="BD24" s="226"/>
      <c r="BE24" s="227"/>
      <c r="BF24" s="227"/>
      <c r="BG24" s="227"/>
      <c r="BH24" s="227"/>
      <c r="BI24" s="227"/>
      <c r="BJ24" s="227"/>
      <c r="BK24" s="227"/>
      <c r="BL24" s="227"/>
      <c r="BM24" s="227"/>
      <c r="BN24" s="227"/>
      <c r="BO24" s="227"/>
      <c r="BP24" s="227"/>
      <c r="BQ24" s="232">
        <v>18</v>
      </c>
      <c r="BR24" s="233"/>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28"/>
    </row>
    <row r="25" spans="1:131" ht="26.25" customHeight="1" thickBot="1" x14ac:dyDescent="0.25">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26"/>
      <c r="BK25" s="226"/>
      <c r="BL25" s="226"/>
      <c r="BM25" s="226"/>
      <c r="BN25" s="226"/>
      <c r="BO25" s="235"/>
      <c r="BP25" s="235"/>
      <c r="BQ25" s="232">
        <v>19</v>
      </c>
      <c r="BR25" s="233"/>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24"/>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26"/>
      <c r="BK26" s="226"/>
      <c r="BL26" s="226"/>
      <c r="BM26" s="226"/>
      <c r="BN26" s="226"/>
      <c r="BO26" s="235"/>
      <c r="BP26" s="235"/>
      <c r="BQ26" s="232">
        <v>20</v>
      </c>
      <c r="BR26" s="233"/>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24"/>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26"/>
      <c r="BK27" s="226"/>
      <c r="BL27" s="226"/>
      <c r="BM27" s="226"/>
      <c r="BN27" s="226"/>
      <c r="BO27" s="235"/>
      <c r="BP27" s="235"/>
      <c r="BQ27" s="232">
        <v>21</v>
      </c>
      <c r="BR27" s="233"/>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24"/>
    </row>
    <row r="28" spans="1:131" ht="26.25" customHeight="1" thickTop="1" x14ac:dyDescent="0.2">
      <c r="A28" s="236">
        <v>1</v>
      </c>
      <c r="B28" s="762" t="s">
        <v>388</v>
      </c>
      <c r="C28" s="763"/>
      <c r="D28" s="763"/>
      <c r="E28" s="763"/>
      <c r="F28" s="763"/>
      <c r="G28" s="763"/>
      <c r="H28" s="763"/>
      <c r="I28" s="763"/>
      <c r="J28" s="763"/>
      <c r="K28" s="763"/>
      <c r="L28" s="763"/>
      <c r="M28" s="763"/>
      <c r="N28" s="763"/>
      <c r="O28" s="763"/>
      <c r="P28" s="764"/>
      <c r="Q28" s="835">
        <v>8185</v>
      </c>
      <c r="R28" s="836"/>
      <c r="S28" s="836"/>
      <c r="T28" s="836"/>
      <c r="U28" s="836"/>
      <c r="V28" s="836">
        <v>8175</v>
      </c>
      <c r="W28" s="836"/>
      <c r="X28" s="836"/>
      <c r="Y28" s="836"/>
      <c r="Z28" s="836"/>
      <c r="AA28" s="836">
        <v>10</v>
      </c>
      <c r="AB28" s="836"/>
      <c r="AC28" s="836"/>
      <c r="AD28" s="836"/>
      <c r="AE28" s="837"/>
      <c r="AF28" s="838">
        <v>10</v>
      </c>
      <c r="AG28" s="836"/>
      <c r="AH28" s="836"/>
      <c r="AI28" s="836"/>
      <c r="AJ28" s="839"/>
      <c r="AK28" s="840">
        <v>1059</v>
      </c>
      <c r="AL28" s="841"/>
      <c r="AM28" s="841"/>
      <c r="AN28" s="841"/>
      <c r="AO28" s="841"/>
      <c r="AP28" s="841" t="s">
        <v>543</v>
      </c>
      <c r="AQ28" s="841"/>
      <c r="AR28" s="841"/>
      <c r="AS28" s="841"/>
      <c r="AT28" s="841"/>
      <c r="AU28" s="841" t="s">
        <v>543</v>
      </c>
      <c r="AV28" s="841"/>
      <c r="AW28" s="841"/>
      <c r="AX28" s="841"/>
      <c r="AY28" s="841"/>
      <c r="AZ28" s="842" t="s">
        <v>543</v>
      </c>
      <c r="BA28" s="842"/>
      <c r="BB28" s="842"/>
      <c r="BC28" s="842"/>
      <c r="BD28" s="842"/>
      <c r="BE28" s="833"/>
      <c r="BF28" s="833"/>
      <c r="BG28" s="833"/>
      <c r="BH28" s="833"/>
      <c r="BI28" s="834"/>
      <c r="BJ28" s="226"/>
      <c r="BK28" s="226"/>
      <c r="BL28" s="226"/>
      <c r="BM28" s="226"/>
      <c r="BN28" s="226"/>
      <c r="BO28" s="235"/>
      <c r="BP28" s="235"/>
      <c r="BQ28" s="232">
        <v>22</v>
      </c>
      <c r="BR28" s="233"/>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24"/>
    </row>
    <row r="29" spans="1:131" ht="26.25" customHeight="1" x14ac:dyDescent="0.2">
      <c r="A29" s="236">
        <v>2</v>
      </c>
      <c r="B29" s="793" t="s">
        <v>389</v>
      </c>
      <c r="C29" s="794"/>
      <c r="D29" s="794"/>
      <c r="E29" s="794"/>
      <c r="F29" s="794"/>
      <c r="G29" s="794"/>
      <c r="H29" s="794"/>
      <c r="I29" s="794"/>
      <c r="J29" s="794"/>
      <c r="K29" s="794"/>
      <c r="L29" s="794"/>
      <c r="M29" s="794"/>
      <c r="N29" s="794"/>
      <c r="O29" s="794"/>
      <c r="P29" s="795"/>
      <c r="Q29" s="796">
        <v>6437</v>
      </c>
      <c r="R29" s="797"/>
      <c r="S29" s="797"/>
      <c r="T29" s="797"/>
      <c r="U29" s="797"/>
      <c r="V29" s="797">
        <v>6325</v>
      </c>
      <c r="W29" s="797"/>
      <c r="X29" s="797"/>
      <c r="Y29" s="797"/>
      <c r="Z29" s="797"/>
      <c r="AA29" s="797">
        <v>112</v>
      </c>
      <c r="AB29" s="797"/>
      <c r="AC29" s="797"/>
      <c r="AD29" s="797"/>
      <c r="AE29" s="798"/>
      <c r="AF29" s="799">
        <v>112</v>
      </c>
      <c r="AG29" s="800"/>
      <c r="AH29" s="800"/>
      <c r="AI29" s="800"/>
      <c r="AJ29" s="801"/>
      <c r="AK29" s="847">
        <v>1162</v>
      </c>
      <c r="AL29" s="843"/>
      <c r="AM29" s="843"/>
      <c r="AN29" s="843"/>
      <c r="AO29" s="843"/>
      <c r="AP29" s="843" t="s">
        <v>543</v>
      </c>
      <c r="AQ29" s="843"/>
      <c r="AR29" s="843"/>
      <c r="AS29" s="843"/>
      <c r="AT29" s="843"/>
      <c r="AU29" s="843" t="s">
        <v>543</v>
      </c>
      <c r="AV29" s="843"/>
      <c r="AW29" s="843"/>
      <c r="AX29" s="843"/>
      <c r="AY29" s="843"/>
      <c r="AZ29" s="844" t="s">
        <v>543</v>
      </c>
      <c r="BA29" s="844"/>
      <c r="BB29" s="844"/>
      <c r="BC29" s="844"/>
      <c r="BD29" s="844"/>
      <c r="BE29" s="845"/>
      <c r="BF29" s="845"/>
      <c r="BG29" s="845"/>
      <c r="BH29" s="845"/>
      <c r="BI29" s="846"/>
      <c r="BJ29" s="226"/>
      <c r="BK29" s="226"/>
      <c r="BL29" s="226"/>
      <c r="BM29" s="226"/>
      <c r="BN29" s="226"/>
      <c r="BO29" s="235"/>
      <c r="BP29" s="235"/>
      <c r="BQ29" s="232">
        <v>23</v>
      </c>
      <c r="BR29" s="233"/>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24"/>
    </row>
    <row r="30" spans="1:131" ht="26.25" customHeight="1" x14ac:dyDescent="0.2">
      <c r="A30" s="236">
        <v>3</v>
      </c>
      <c r="B30" s="793" t="s">
        <v>390</v>
      </c>
      <c r="C30" s="794"/>
      <c r="D30" s="794"/>
      <c r="E30" s="794"/>
      <c r="F30" s="794"/>
      <c r="G30" s="794"/>
      <c r="H30" s="794"/>
      <c r="I30" s="794"/>
      <c r="J30" s="794"/>
      <c r="K30" s="794"/>
      <c r="L30" s="794"/>
      <c r="M30" s="794"/>
      <c r="N30" s="794"/>
      <c r="O30" s="794"/>
      <c r="P30" s="795"/>
      <c r="Q30" s="796">
        <v>1432</v>
      </c>
      <c r="R30" s="797"/>
      <c r="S30" s="797"/>
      <c r="T30" s="797"/>
      <c r="U30" s="797"/>
      <c r="V30" s="797">
        <v>1416</v>
      </c>
      <c r="W30" s="797"/>
      <c r="X30" s="797"/>
      <c r="Y30" s="797"/>
      <c r="Z30" s="797"/>
      <c r="AA30" s="797">
        <v>16</v>
      </c>
      <c r="AB30" s="797"/>
      <c r="AC30" s="797"/>
      <c r="AD30" s="797"/>
      <c r="AE30" s="798"/>
      <c r="AF30" s="799">
        <v>16</v>
      </c>
      <c r="AG30" s="800"/>
      <c r="AH30" s="800"/>
      <c r="AI30" s="800"/>
      <c r="AJ30" s="801"/>
      <c r="AK30" s="847">
        <v>227</v>
      </c>
      <c r="AL30" s="843"/>
      <c r="AM30" s="843"/>
      <c r="AN30" s="843"/>
      <c r="AO30" s="843"/>
      <c r="AP30" s="843" t="s">
        <v>543</v>
      </c>
      <c r="AQ30" s="843"/>
      <c r="AR30" s="843"/>
      <c r="AS30" s="843"/>
      <c r="AT30" s="843"/>
      <c r="AU30" s="843" t="s">
        <v>543</v>
      </c>
      <c r="AV30" s="843"/>
      <c r="AW30" s="843"/>
      <c r="AX30" s="843"/>
      <c r="AY30" s="843"/>
      <c r="AZ30" s="844" t="s">
        <v>543</v>
      </c>
      <c r="BA30" s="844"/>
      <c r="BB30" s="844"/>
      <c r="BC30" s="844"/>
      <c r="BD30" s="844"/>
      <c r="BE30" s="845"/>
      <c r="BF30" s="845"/>
      <c r="BG30" s="845"/>
      <c r="BH30" s="845"/>
      <c r="BI30" s="846"/>
      <c r="BJ30" s="226"/>
      <c r="BK30" s="226"/>
      <c r="BL30" s="226"/>
      <c r="BM30" s="226"/>
      <c r="BN30" s="226"/>
      <c r="BO30" s="235"/>
      <c r="BP30" s="235"/>
      <c r="BQ30" s="232">
        <v>24</v>
      </c>
      <c r="BR30" s="233"/>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24"/>
    </row>
    <row r="31" spans="1:131" ht="26.25" customHeight="1" x14ac:dyDescent="0.2">
      <c r="A31" s="236">
        <v>4</v>
      </c>
      <c r="B31" s="793" t="s">
        <v>391</v>
      </c>
      <c r="C31" s="794"/>
      <c r="D31" s="794"/>
      <c r="E31" s="794"/>
      <c r="F31" s="794"/>
      <c r="G31" s="794"/>
      <c r="H31" s="794"/>
      <c r="I31" s="794"/>
      <c r="J31" s="794"/>
      <c r="K31" s="794"/>
      <c r="L31" s="794"/>
      <c r="M31" s="794"/>
      <c r="N31" s="794"/>
      <c r="O31" s="794"/>
      <c r="P31" s="795"/>
      <c r="Q31" s="796">
        <v>2539</v>
      </c>
      <c r="R31" s="797"/>
      <c r="S31" s="797"/>
      <c r="T31" s="797"/>
      <c r="U31" s="797"/>
      <c r="V31" s="797">
        <v>2183</v>
      </c>
      <c r="W31" s="797"/>
      <c r="X31" s="797"/>
      <c r="Y31" s="797"/>
      <c r="Z31" s="797"/>
      <c r="AA31" s="797">
        <v>356</v>
      </c>
      <c r="AB31" s="797"/>
      <c r="AC31" s="797"/>
      <c r="AD31" s="797"/>
      <c r="AE31" s="798"/>
      <c r="AF31" s="799">
        <v>62</v>
      </c>
      <c r="AG31" s="800"/>
      <c r="AH31" s="800"/>
      <c r="AI31" s="800"/>
      <c r="AJ31" s="801"/>
      <c r="AK31" s="847">
        <v>493</v>
      </c>
      <c r="AL31" s="843"/>
      <c r="AM31" s="843"/>
      <c r="AN31" s="843"/>
      <c r="AO31" s="843"/>
      <c r="AP31" s="843">
        <v>7792</v>
      </c>
      <c r="AQ31" s="843"/>
      <c r="AR31" s="843"/>
      <c r="AS31" s="843"/>
      <c r="AT31" s="843"/>
      <c r="AU31" s="843">
        <v>3055</v>
      </c>
      <c r="AV31" s="843"/>
      <c r="AW31" s="843"/>
      <c r="AX31" s="843"/>
      <c r="AY31" s="843"/>
      <c r="AZ31" s="844" t="s">
        <v>543</v>
      </c>
      <c r="BA31" s="844"/>
      <c r="BB31" s="844"/>
      <c r="BC31" s="844"/>
      <c r="BD31" s="844"/>
      <c r="BE31" s="845" t="s">
        <v>392</v>
      </c>
      <c r="BF31" s="845"/>
      <c r="BG31" s="845"/>
      <c r="BH31" s="845"/>
      <c r="BI31" s="846"/>
      <c r="BJ31" s="226"/>
      <c r="BK31" s="226"/>
      <c r="BL31" s="226"/>
      <c r="BM31" s="226"/>
      <c r="BN31" s="226"/>
      <c r="BO31" s="235"/>
      <c r="BP31" s="235"/>
      <c r="BQ31" s="232">
        <v>25</v>
      </c>
      <c r="BR31" s="233"/>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24"/>
    </row>
    <row r="32" spans="1:131" ht="26.25" customHeight="1" x14ac:dyDescent="0.2">
      <c r="A32" s="236">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26"/>
      <c r="BK32" s="226"/>
      <c r="BL32" s="226"/>
      <c r="BM32" s="226"/>
      <c r="BN32" s="226"/>
      <c r="BO32" s="235"/>
      <c r="BP32" s="235"/>
      <c r="BQ32" s="232">
        <v>26</v>
      </c>
      <c r="BR32" s="233"/>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24"/>
    </row>
    <row r="33" spans="1:131" ht="26.25" customHeight="1" x14ac:dyDescent="0.2">
      <c r="A33" s="236">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26"/>
      <c r="BK33" s="226"/>
      <c r="BL33" s="226"/>
      <c r="BM33" s="226"/>
      <c r="BN33" s="226"/>
      <c r="BO33" s="235"/>
      <c r="BP33" s="235"/>
      <c r="BQ33" s="232">
        <v>27</v>
      </c>
      <c r="BR33" s="233"/>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24"/>
    </row>
    <row r="34" spans="1:131" ht="26.25" customHeight="1" x14ac:dyDescent="0.2">
      <c r="A34" s="236">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26"/>
      <c r="BK34" s="226"/>
      <c r="BL34" s="226"/>
      <c r="BM34" s="226"/>
      <c r="BN34" s="226"/>
      <c r="BO34" s="235"/>
      <c r="BP34" s="235"/>
      <c r="BQ34" s="232">
        <v>28</v>
      </c>
      <c r="BR34" s="233"/>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24"/>
    </row>
    <row r="35" spans="1:131" ht="26.25" customHeight="1" x14ac:dyDescent="0.2">
      <c r="A35" s="236">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26"/>
      <c r="BK35" s="226"/>
      <c r="BL35" s="226"/>
      <c r="BM35" s="226"/>
      <c r="BN35" s="226"/>
      <c r="BO35" s="235"/>
      <c r="BP35" s="235"/>
      <c r="BQ35" s="232">
        <v>29</v>
      </c>
      <c r="BR35" s="233"/>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24"/>
    </row>
    <row r="36" spans="1:131" ht="26.25" customHeight="1" x14ac:dyDescent="0.2">
      <c r="A36" s="236">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26"/>
      <c r="BK36" s="226"/>
      <c r="BL36" s="226"/>
      <c r="BM36" s="226"/>
      <c r="BN36" s="226"/>
      <c r="BO36" s="235"/>
      <c r="BP36" s="235"/>
      <c r="BQ36" s="232">
        <v>30</v>
      </c>
      <c r="BR36" s="233"/>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24"/>
    </row>
    <row r="37" spans="1:131" ht="26.25" customHeight="1" x14ac:dyDescent="0.2">
      <c r="A37" s="236">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26"/>
      <c r="BK37" s="226"/>
      <c r="BL37" s="226"/>
      <c r="BM37" s="226"/>
      <c r="BN37" s="226"/>
      <c r="BO37" s="235"/>
      <c r="BP37" s="235"/>
      <c r="BQ37" s="232">
        <v>31</v>
      </c>
      <c r="BR37" s="233"/>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24"/>
    </row>
    <row r="38" spans="1:131" ht="26.25" customHeight="1" x14ac:dyDescent="0.2">
      <c r="A38" s="236">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26"/>
      <c r="BK38" s="226"/>
      <c r="BL38" s="226"/>
      <c r="BM38" s="226"/>
      <c r="BN38" s="226"/>
      <c r="BO38" s="235"/>
      <c r="BP38" s="235"/>
      <c r="BQ38" s="232">
        <v>32</v>
      </c>
      <c r="BR38" s="233"/>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24"/>
    </row>
    <row r="39" spans="1:131" ht="26.25" customHeight="1" x14ac:dyDescent="0.2">
      <c r="A39" s="236">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26"/>
      <c r="BK39" s="226"/>
      <c r="BL39" s="226"/>
      <c r="BM39" s="226"/>
      <c r="BN39" s="226"/>
      <c r="BO39" s="235"/>
      <c r="BP39" s="235"/>
      <c r="BQ39" s="232">
        <v>33</v>
      </c>
      <c r="BR39" s="233"/>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24"/>
    </row>
    <row r="40" spans="1:131" ht="26.25" customHeight="1" x14ac:dyDescent="0.2">
      <c r="A40" s="232">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26"/>
      <c r="BK40" s="226"/>
      <c r="BL40" s="226"/>
      <c r="BM40" s="226"/>
      <c r="BN40" s="226"/>
      <c r="BO40" s="235"/>
      <c r="BP40" s="235"/>
      <c r="BQ40" s="232">
        <v>34</v>
      </c>
      <c r="BR40" s="233"/>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24"/>
    </row>
    <row r="41" spans="1:131" ht="26.25" customHeight="1" x14ac:dyDescent="0.2">
      <c r="A41" s="232">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26"/>
      <c r="BK41" s="226"/>
      <c r="BL41" s="226"/>
      <c r="BM41" s="226"/>
      <c r="BN41" s="226"/>
      <c r="BO41" s="235"/>
      <c r="BP41" s="235"/>
      <c r="BQ41" s="232">
        <v>35</v>
      </c>
      <c r="BR41" s="233"/>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24"/>
    </row>
    <row r="42" spans="1:131" ht="26.25" customHeight="1" x14ac:dyDescent="0.2">
      <c r="A42" s="232">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26"/>
      <c r="BK42" s="226"/>
      <c r="BL42" s="226"/>
      <c r="BM42" s="226"/>
      <c r="BN42" s="226"/>
      <c r="BO42" s="235"/>
      <c r="BP42" s="235"/>
      <c r="BQ42" s="232">
        <v>36</v>
      </c>
      <c r="BR42" s="233"/>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24"/>
    </row>
    <row r="43" spans="1:131" ht="26.25" customHeight="1" x14ac:dyDescent="0.2">
      <c r="A43" s="232">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26"/>
      <c r="BK43" s="226"/>
      <c r="BL43" s="226"/>
      <c r="BM43" s="226"/>
      <c r="BN43" s="226"/>
      <c r="BO43" s="235"/>
      <c r="BP43" s="235"/>
      <c r="BQ43" s="232">
        <v>37</v>
      </c>
      <c r="BR43" s="233"/>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24"/>
    </row>
    <row r="44" spans="1:131" ht="26.25" customHeight="1" x14ac:dyDescent="0.2">
      <c r="A44" s="232">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26"/>
      <c r="BK44" s="226"/>
      <c r="BL44" s="226"/>
      <c r="BM44" s="226"/>
      <c r="BN44" s="226"/>
      <c r="BO44" s="235"/>
      <c r="BP44" s="235"/>
      <c r="BQ44" s="232">
        <v>38</v>
      </c>
      <c r="BR44" s="233"/>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24"/>
    </row>
    <row r="45" spans="1:131" ht="26.25" customHeight="1" x14ac:dyDescent="0.2">
      <c r="A45" s="232">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26"/>
      <c r="BK45" s="226"/>
      <c r="BL45" s="226"/>
      <c r="BM45" s="226"/>
      <c r="BN45" s="226"/>
      <c r="BO45" s="235"/>
      <c r="BP45" s="235"/>
      <c r="BQ45" s="232">
        <v>39</v>
      </c>
      <c r="BR45" s="233"/>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24"/>
    </row>
    <row r="46" spans="1:131" ht="26.25" customHeight="1" x14ac:dyDescent="0.2">
      <c r="A46" s="232">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26"/>
      <c r="BK46" s="226"/>
      <c r="BL46" s="226"/>
      <c r="BM46" s="226"/>
      <c r="BN46" s="226"/>
      <c r="BO46" s="235"/>
      <c r="BP46" s="235"/>
      <c r="BQ46" s="232">
        <v>40</v>
      </c>
      <c r="BR46" s="233"/>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24"/>
    </row>
    <row r="47" spans="1:131" ht="26.25" customHeight="1" x14ac:dyDescent="0.2">
      <c r="A47" s="232">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26"/>
      <c r="BK47" s="226"/>
      <c r="BL47" s="226"/>
      <c r="BM47" s="226"/>
      <c r="BN47" s="226"/>
      <c r="BO47" s="235"/>
      <c r="BP47" s="235"/>
      <c r="BQ47" s="232">
        <v>41</v>
      </c>
      <c r="BR47" s="233"/>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24"/>
    </row>
    <row r="48" spans="1:131" ht="26.25" customHeight="1" x14ac:dyDescent="0.2">
      <c r="A48" s="232">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26"/>
      <c r="BK48" s="226"/>
      <c r="BL48" s="226"/>
      <c r="BM48" s="226"/>
      <c r="BN48" s="226"/>
      <c r="BO48" s="235"/>
      <c r="BP48" s="235"/>
      <c r="BQ48" s="232">
        <v>42</v>
      </c>
      <c r="BR48" s="233"/>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24"/>
    </row>
    <row r="49" spans="1:131" ht="26.25" customHeight="1" x14ac:dyDescent="0.2">
      <c r="A49" s="232">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26"/>
      <c r="BK49" s="226"/>
      <c r="BL49" s="226"/>
      <c r="BM49" s="226"/>
      <c r="BN49" s="226"/>
      <c r="BO49" s="235"/>
      <c r="BP49" s="235"/>
      <c r="BQ49" s="232">
        <v>43</v>
      </c>
      <c r="BR49" s="233"/>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24"/>
    </row>
    <row r="50" spans="1:131" ht="26.25" customHeight="1" x14ac:dyDescent="0.2">
      <c r="A50" s="232">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26"/>
      <c r="BK50" s="226"/>
      <c r="BL50" s="226"/>
      <c r="BM50" s="226"/>
      <c r="BN50" s="226"/>
      <c r="BO50" s="235"/>
      <c r="BP50" s="235"/>
      <c r="BQ50" s="232">
        <v>44</v>
      </c>
      <c r="BR50" s="233"/>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24"/>
    </row>
    <row r="51" spans="1:131" ht="26.25" customHeight="1" x14ac:dyDescent="0.2">
      <c r="A51" s="232">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26"/>
      <c r="BK51" s="226"/>
      <c r="BL51" s="226"/>
      <c r="BM51" s="226"/>
      <c r="BN51" s="226"/>
      <c r="BO51" s="235"/>
      <c r="BP51" s="235"/>
      <c r="BQ51" s="232">
        <v>45</v>
      </c>
      <c r="BR51" s="233"/>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24"/>
    </row>
    <row r="52" spans="1:131" ht="26.25" customHeight="1" x14ac:dyDescent="0.2">
      <c r="A52" s="232">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26"/>
      <c r="BK52" s="226"/>
      <c r="BL52" s="226"/>
      <c r="BM52" s="226"/>
      <c r="BN52" s="226"/>
      <c r="BO52" s="235"/>
      <c r="BP52" s="235"/>
      <c r="BQ52" s="232">
        <v>46</v>
      </c>
      <c r="BR52" s="233"/>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24"/>
    </row>
    <row r="53" spans="1:131" ht="26.25" customHeight="1" x14ac:dyDescent="0.2">
      <c r="A53" s="232">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26"/>
      <c r="BK53" s="226"/>
      <c r="BL53" s="226"/>
      <c r="BM53" s="226"/>
      <c r="BN53" s="226"/>
      <c r="BO53" s="235"/>
      <c r="BP53" s="235"/>
      <c r="BQ53" s="232">
        <v>47</v>
      </c>
      <c r="BR53" s="233"/>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24"/>
    </row>
    <row r="54" spans="1:131" ht="26.25" customHeight="1" x14ac:dyDescent="0.2">
      <c r="A54" s="232">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26"/>
      <c r="BK54" s="226"/>
      <c r="BL54" s="226"/>
      <c r="BM54" s="226"/>
      <c r="BN54" s="226"/>
      <c r="BO54" s="235"/>
      <c r="BP54" s="235"/>
      <c r="BQ54" s="232">
        <v>48</v>
      </c>
      <c r="BR54" s="233"/>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24"/>
    </row>
    <row r="55" spans="1:131" ht="26.25" customHeight="1" x14ac:dyDescent="0.2">
      <c r="A55" s="232">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26"/>
      <c r="BK55" s="226"/>
      <c r="BL55" s="226"/>
      <c r="BM55" s="226"/>
      <c r="BN55" s="226"/>
      <c r="BO55" s="235"/>
      <c r="BP55" s="235"/>
      <c r="BQ55" s="232">
        <v>49</v>
      </c>
      <c r="BR55" s="233"/>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24"/>
    </row>
    <row r="56" spans="1:131" ht="26.25" customHeight="1" x14ac:dyDescent="0.2">
      <c r="A56" s="232">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26"/>
      <c r="BK56" s="226"/>
      <c r="BL56" s="226"/>
      <c r="BM56" s="226"/>
      <c r="BN56" s="226"/>
      <c r="BO56" s="235"/>
      <c r="BP56" s="235"/>
      <c r="BQ56" s="232">
        <v>50</v>
      </c>
      <c r="BR56" s="233"/>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24"/>
    </row>
    <row r="57" spans="1:131" ht="26.25" customHeight="1" x14ac:dyDescent="0.2">
      <c r="A57" s="232">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26"/>
      <c r="BK57" s="226"/>
      <c r="BL57" s="226"/>
      <c r="BM57" s="226"/>
      <c r="BN57" s="226"/>
      <c r="BO57" s="235"/>
      <c r="BP57" s="235"/>
      <c r="BQ57" s="232">
        <v>51</v>
      </c>
      <c r="BR57" s="233"/>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24"/>
    </row>
    <row r="58" spans="1:131" ht="26.25" customHeight="1" x14ac:dyDescent="0.2">
      <c r="A58" s="232">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26"/>
      <c r="BK58" s="226"/>
      <c r="BL58" s="226"/>
      <c r="BM58" s="226"/>
      <c r="BN58" s="226"/>
      <c r="BO58" s="235"/>
      <c r="BP58" s="235"/>
      <c r="BQ58" s="232">
        <v>52</v>
      </c>
      <c r="BR58" s="233"/>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24"/>
    </row>
    <row r="59" spans="1:131" ht="26.25" customHeight="1" x14ac:dyDescent="0.2">
      <c r="A59" s="232">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26"/>
      <c r="BK59" s="226"/>
      <c r="BL59" s="226"/>
      <c r="BM59" s="226"/>
      <c r="BN59" s="226"/>
      <c r="BO59" s="235"/>
      <c r="BP59" s="235"/>
      <c r="BQ59" s="232">
        <v>53</v>
      </c>
      <c r="BR59" s="233"/>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24"/>
    </row>
    <row r="60" spans="1:131" ht="26.25" customHeight="1" x14ac:dyDescent="0.2">
      <c r="A60" s="232">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26"/>
      <c r="BK60" s="226"/>
      <c r="BL60" s="226"/>
      <c r="BM60" s="226"/>
      <c r="BN60" s="226"/>
      <c r="BO60" s="235"/>
      <c r="BP60" s="235"/>
      <c r="BQ60" s="232">
        <v>54</v>
      </c>
      <c r="BR60" s="233"/>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24"/>
    </row>
    <row r="61" spans="1:131" ht="26.25" customHeight="1" thickBot="1" x14ac:dyDescent="0.25">
      <c r="A61" s="232">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26"/>
      <c r="BK61" s="226"/>
      <c r="BL61" s="226"/>
      <c r="BM61" s="226"/>
      <c r="BN61" s="226"/>
      <c r="BO61" s="235"/>
      <c r="BP61" s="235"/>
      <c r="BQ61" s="232">
        <v>55</v>
      </c>
      <c r="BR61" s="233"/>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24"/>
    </row>
    <row r="62" spans="1:131" ht="26.25" customHeight="1" x14ac:dyDescent="0.2">
      <c r="A62" s="232">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393</v>
      </c>
      <c r="BK62" s="819"/>
      <c r="BL62" s="819"/>
      <c r="BM62" s="819"/>
      <c r="BN62" s="820"/>
      <c r="BO62" s="235"/>
      <c r="BP62" s="235"/>
      <c r="BQ62" s="232">
        <v>56</v>
      </c>
      <c r="BR62" s="233"/>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24"/>
    </row>
    <row r="63" spans="1:131" ht="26.25" customHeight="1" thickBot="1" x14ac:dyDescent="0.25">
      <c r="A63" s="234" t="s">
        <v>376</v>
      </c>
      <c r="B63" s="802" t="s">
        <v>394</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200</v>
      </c>
      <c r="AG63" s="857"/>
      <c r="AH63" s="857"/>
      <c r="AI63" s="857"/>
      <c r="AJ63" s="858"/>
      <c r="AK63" s="859"/>
      <c r="AL63" s="854"/>
      <c r="AM63" s="854"/>
      <c r="AN63" s="854"/>
      <c r="AO63" s="854"/>
      <c r="AP63" s="857">
        <v>7792</v>
      </c>
      <c r="AQ63" s="857"/>
      <c r="AR63" s="857"/>
      <c r="AS63" s="857"/>
      <c r="AT63" s="857"/>
      <c r="AU63" s="857">
        <v>3055</v>
      </c>
      <c r="AV63" s="857"/>
      <c r="AW63" s="857"/>
      <c r="AX63" s="857"/>
      <c r="AY63" s="857"/>
      <c r="AZ63" s="861"/>
      <c r="BA63" s="861"/>
      <c r="BB63" s="861"/>
      <c r="BC63" s="861"/>
      <c r="BD63" s="861"/>
      <c r="BE63" s="862"/>
      <c r="BF63" s="862"/>
      <c r="BG63" s="862"/>
      <c r="BH63" s="862"/>
      <c r="BI63" s="863"/>
      <c r="BJ63" s="864" t="s">
        <v>122</v>
      </c>
      <c r="BK63" s="865"/>
      <c r="BL63" s="865"/>
      <c r="BM63" s="865"/>
      <c r="BN63" s="866"/>
      <c r="BO63" s="235"/>
      <c r="BP63" s="235"/>
      <c r="BQ63" s="232">
        <v>57</v>
      </c>
      <c r="BR63" s="233"/>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24"/>
    </row>
    <row r="64" spans="1:131" ht="26.25" customHeight="1" x14ac:dyDescent="0.2">
      <c r="A64" s="235"/>
      <c r="B64" s="235"/>
      <c r="C64" s="235"/>
      <c r="D64" s="235"/>
      <c r="E64" s="235"/>
      <c r="F64" s="235"/>
      <c r="G64" s="235"/>
      <c r="H64" s="235"/>
      <c r="I64" s="235"/>
      <c r="J64" s="235"/>
      <c r="K64" s="235"/>
      <c r="L64" s="235"/>
      <c r="M64" s="235"/>
      <c r="N64" s="235"/>
      <c r="O64" s="235"/>
      <c r="P64" s="235"/>
      <c r="Q64" s="235"/>
      <c r="R64" s="235"/>
      <c r="S64" s="235"/>
      <c r="T64" s="235"/>
      <c r="U64" s="235"/>
      <c r="V64" s="235"/>
      <c r="W64" s="235"/>
      <c r="X64" s="235"/>
      <c r="Y64" s="235"/>
      <c r="Z64" s="235"/>
      <c r="AA64" s="235"/>
      <c r="AB64" s="235"/>
      <c r="AC64" s="235"/>
      <c r="AD64" s="235"/>
      <c r="AE64" s="235"/>
      <c r="AF64" s="235"/>
      <c r="AG64" s="235"/>
      <c r="AH64" s="235"/>
      <c r="AI64" s="235"/>
      <c r="AJ64" s="235"/>
      <c r="AK64" s="235"/>
      <c r="AL64" s="235"/>
      <c r="AM64" s="235"/>
      <c r="AN64" s="235"/>
      <c r="AO64" s="235"/>
      <c r="AP64" s="235"/>
      <c r="AQ64" s="235"/>
      <c r="AR64" s="235"/>
      <c r="AS64" s="235"/>
      <c r="AT64" s="235"/>
      <c r="AU64" s="235"/>
      <c r="AV64" s="235"/>
      <c r="AW64" s="235"/>
      <c r="AX64" s="235"/>
      <c r="AY64" s="235"/>
      <c r="AZ64" s="235"/>
      <c r="BA64" s="235"/>
      <c r="BB64" s="235"/>
      <c r="BC64" s="235"/>
      <c r="BD64" s="235"/>
      <c r="BE64" s="235"/>
      <c r="BF64" s="235"/>
      <c r="BG64" s="235"/>
      <c r="BH64" s="235"/>
      <c r="BI64" s="235"/>
      <c r="BJ64" s="235"/>
      <c r="BK64" s="235"/>
      <c r="BL64" s="235"/>
      <c r="BM64" s="235"/>
      <c r="BN64" s="235"/>
      <c r="BO64" s="235"/>
      <c r="BP64" s="235"/>
      <c r="BQ64" s="232">
        <v>58</v>
      </c>
      <c r="BR64" s="233"/>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24"/>
    </row>
    <row r="65" spans="1:131" ht="26.25" customHeight="1" thickBot="1" x14ac:dyDescent="0.25">
      <c r="A65" s="226" t="s">
        <v>395</v>
      </c>
      <c r="B65" s="226"/>
      <c r="C65" s="226"/>
      <c r="D65" s="226"/>
      <c r="E65" s="226"/>
      <c r="F65" s="226"/>
      <c r="G65" s="226"/>
      <c r="H65" s="226"/>
      <c r="I65" s="226"/>
      <c r="J65" s="226"/>
      <c r="K65" s="226"/>
      <c r="L65" s="226"/>
      <c r="M65" s="226"/>
      <c r="N65" s="226"/>
      <c r="O65" s="226"/>
      <c r="P65" s="226"/>
      <c r="Q65" s="226"/>
      <c r="R65" s="226"/>
      <c r="S65" s="226"/>
      <c r="T65" s="226"/>
      <c r="U65" s="226"/>
      <c r="V65" s="226"/>
      <c r="W65" s="226"/>
      <c r="X65" s="226"/>
      <c r="Y65" s="226"/>
      <c r="Z65" s="226"/>
      <c r="AA65" s="226"/>
      <c r="AB65" s="226"/>
      <c r="AC65" s="226"/>
      <c r="AD65" s="226"/>
      <c r="AE65" s="226"/>
      <c r="AF65" s="226"/>
      <c r="AG65" s="226"/>
      <c r="AH65" s="226"/>
      <c r="AI65" s="226"/>
      <c r="AJ65" s="226"/>
      <c r="AK65" s="226"/>
      <c r="AL65" s="226"/>
      <c r="AM65" s="226"/>
      <c r="AN65" s="226"/>
      <c r="AO65" s="226"/>
      <c r="AP65" s="226"/>
      <c r="AQ65" s="226"/>
      <c r="AR65" s="226"/>
      <c r="AS65" s="226"/>
      <c r="AT65" s="226"/>
      <c r="AU65" s="226"/>
      <c r="AV65" s="226"/>
      <c r="AW65" s="226"/>
      <c r="AX65" s="226"/>
      <c r="AY65" s="226"/>
      <c r="AZ65" s="226"/>
      <c r="BA65" s="226"/>
      <c r="BB65" s="226"/>
      <c r="BC65" s="226"/>
      <c r="BD65" s="226"/>
      <c r="BE65" s="235"/>
      <c r="BF65" s="235"/>
      <c r="BG65" s="235"/>
      <c r="BH65" s="235"/>
      <c r="BI65" s="235"/>
      <c r="BJ65" s="235"/>
      <c r="BK65" s="235"/>
      <c r="BL65" s="235"/>
      <c r="BM65" s="235"/>
      <c r="BN65" s="235"/>
      <c r="BO65" s="235"/>
      <c r="BP65" s="235"/>
      <c r="BQ65" s="232">
        <v>59</v>
      </c>
      <c r="BR65" s="233"/>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24"/>
    </row>
    <row r="66" spans="1:131" ht="26.25" customHeight="1" x14ac:dyDescent="0.2">
      <c r="A66" s="740" t="s">
        <v>396</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397</v>
      </c>
      <c r="AV66" s="747"/>
      <c r="AW66" s="747"/>
      <c r="AX66" s="747"/>
      <c r="AY66" s="748"/>
      <c r="AZ66" s="746" t="s">
        <v>364</v>
      </c>
      <c r="BA66" s="747"/>
      <c r="BB66" s="747"/>
      <c r="BC66" s="747"/>
      <c r="BD66" s="753"/>
      <c r="BE66" s="235"/>
      <c r="BF66" s="235"/>
      <c r="BG66" s="235"/>
      <c r="BH66" s="235"/>
      <c r="BI66" s="235"/>
      <c r="BJ66" s="235"/>
      <c r="BK66" s="235"/>
      <c r="BL66" s="235"/>
      <c r="BM66" s="235"/>
      <c r="BN66" s="235"/>
      <c r="BO66" s="235"/>
      <c r="BP66" s="235"/>
      <c r="BQ66" s="232">
        <v>60</v>
      </c>
      <c r="BR66" s="237"/>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24"/>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35"/>
      <c r="BF67" s="235"/>
      <c r="BG67" s="235"/>
      <c r="BH67" s="235"/>
      <c r="BI67" s="235"/>
      <c r="BJ67" s="235"/>
      <c r="BK67" s="235"/>
      <c r="BL67" s="235"/>
      <c r="BM67" s="235"/>
      <c r="BN67" s="235"/>
      <c r="BO67" s="235"/>
      <c r="BP67" s="235"/>
      <c r="BQ67" s="232">
        <v>61</v>
      </c>
      <c r="BR67" s="237"/>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24"/>
    </row>
    <row r="68" spans="1:131" ht="26.25" customHeight="1" thickTop="1" x14ac:dyDescent="0.2">
      <c r="A68" s="230">
        <v>1</v>
      </c>
      <c r="B68" s="882" t="s">
        <v>544</v>
      </c>
      <c r="C68" s="883"/>
      <c r="D68" s="883"/>
      <c r="E68" s="883"/>
      <c r="F68" s="883"/>
      <c r="G68" s="883"/>
      <c r="H68" s="883"/>
      <c r="I68" s="883"/>
      <c r="J68" s="883"/>
      <c r="K68" s="883"/>
      <c r="L68" s="883"/>
      <c r="M68" s="883"/>
      <c r="N68" s="883"/>
      <c r="O68" s="883"/>
      <c r="P68" s="884"/>
      <c r="Q68" s="885">
        <v>591</v>
      </c>
      <c r="R68" s="879"/>
      <c r="S68" s="879"/>
      <c r="T68" s="879"/>
      <c r="U68" s="879"/>
      <c r="V68" s="879">
        <v>501</v>
      </c>
      <c r="W68" s="879"/>
      <c r="X68" s="879"/>
      <c r="Y68" s="879"/>
      <c r="Z68" s="879"/>
      <c r="AA68" s="879">
        <v>89</v>
      </c>
      <c r="AB68" s="879"/>
      <c r="AC68" s="879"/>
      <c r="AD68" s="879"/>
      <c r="AE68" s="879"/>
      <c r="AF68" s="879">
        <v>89</v>
      </c>
      <c r="AG68" s="879"/>
      <c r="AH68" s="879"/>
      <c r="AI68" s="879"/>
      <c r="AJ68" s="879"/>
      <c r="AK68" s="879" t="s">
        <v>543</v>
      </c>
      <c r="AL68" s="879"/>
      <c r="AM68" s="879"/>
      <c r="AN68" s="879"/>
      <c r="AO68" s="879"/>
      <c r="AP68" s="879">
        <v>145</v>
      </c>
      <c r="AQ68" s="879"/>
      <c r="AR68" s="879"/>
      <c r="AS68" s="879"/>
      <c r="AT68" s="879"/>
      <c r="AU68" s="879">
        <v>25</v>
      </c>
      <c r="AV68" s="879"/>
      <c r="AW68" s="879"/>
      <c r="AX68" s="879"/>
      <c r="AY68" s="879"/>
      <c r="AZ68" s="880"/>
      <c r="BA68" s="880"/>
      <c r="BB68" s="880"/>
      <c r="BC68" s="880"/>
      <c r="BD68" s="881"/>
      <c r="BE68" s="235"/>
      <c r="BF68" s="235"/>
      <c r="BG68" s="235"/>
      <c r="BH68" s="235"/>
      <c r="BI68" s="235"/>
      <c r="BJ68" s="235"/>
      <c r="BK68" s="235"/>
      <c r="BL68" s="235"/>
      <c r="BM68" s="235"/>
      <c r="BN68" s="235"/>
      <c r="BO68" s="235"/>
      <c r="BP68" s="235"/>
      <c r="BQ68" s="232">
        <v>62</v>
      </c>
      <c r="BR68" s="237"/>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24"/>
    </row>
    <row r="69" spans="1:131" ht="26.25" customHeight="1" x14ac:dyDescent="0.2">
      <c r="A69" s="232">
        <v>2</v>
      </c>
      <c r="B69" s="886" t="s">
        <v>545</v>
      </c>
      <c r="C69" s="887"/>
      <c r="D69" s="887"/>
      <c r="E69" s="887"/>
      <c r="F69" s="887"/>
      <c r="G69" s="887"/>
      <c r="H69" s="887"/>
      <c r="I69" s="887"/>
      <c r="J69" s="887"/>
      <c r="K69" s="887"/>
      <c r="L69" s="887"/>
      <c r="M69" s="887"/>
      <c r="N69" s="887"/>
      <c r="O69" s="887"/>
      <c r="P69" s="888"/>
      <c r="Q69" s="889">
        <v>3514</v>
      </c>
      <c r="R69" s="843"/>
      <c r="S69" s="843"/>
      <c r="T69" s="843"/>
      <c r="U69" s="843"/>
      <c r="V69" s="843">
        <v>3127</v>
      </c>
      <c r="W69" s="843"/>
      <c r="X69" s="843"/>
      <c r="Y69" s="843"/>
      <c r="Z69" s="843"/>
      <c r="AA69" s="843">
        <v>387</v>
      </c>
      <c r="AB69" s="843"/>
      <c r="AC69" s="843"/>
      <c r="AD69" s="843"/>
      <c r="AE69" s="843"/>
      <c r="AF69" s="843">
        <v>326</v>
      </c>
      <c r="AG69" s="843"/>
      <c r="AH69" s="843"/>
      <c r="AI69" s="843"/>
      <c r="AJ69" s="843"/>
      <c r="AK69" s="843" t="s">
        <v>543</v>
      </c>
      <c r="AL69" s="843"/>
      <c r="AM69" s="843"/>
      <c r="AN69" s="843"/>
      <c r="AO69" s="843"/>
      <c r="AP69" s="843">
        <v>9978</v>
      </c>
      <c r="AQ69" s="843"/>
      <c r="AR69" s="843"/>
      <c r="AS69" s="843"/>
      <c r="AT69" s="843"/>
      <c r="AU69" s="843">
        <v>2891</v>
      </c>
      <c r="AV69" s="843"/>
      <c r="AW69" s="843"/>
      <c r="AX69" s="843"/>
      <c r="AY69" s="843"/>
      <c r="AZ69" s="845"/>
      <c r="BA69" s="845"/>
      <c r="BB69" s="845"/>
      <c r="BC69" s="845"/>
      <c r="BD69" s="846"/>
      <c r="BE69" s="235"/>
      <c r="BF69" s="235"/>
      <c r="BG69" s="235"/>
      <c r="BH69" s="235"/>
      <c r="BI69" s="235"/>
      <c r="BJ69" s="235"/>
      <c r="BK69" s="235"/>
      <c r="BL69" s="235"/>
      <c r="BM69" s="235"/>
      <c r="BN69" s="235"/>
      <c r="BO69" s="235"/>
      <c r="BP69" s="235"/>
      <c r="BQ69" s="232">
        <v>63</v>
      </c>
      <c r="BR69" s="237"/>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24"/>
    </row>
    <row r="70" spans="1:131" ht="26.25" customHeight="1" x14ac:dyDescent="0.2">
      <c r="A70" s="232">
        <v>3</v>
      </c>
      <c r="B70" s="886" t="s">
        <v>546</v>
      </c>
      <c r="C70" s="887"/>
      <c r="D70" s="887"/>
      <c r="E70" s="887"/>
      <c r="F70" s="887"/>
      <c r="G70" s="887"/>
      <c r="H70" s="887"/>
      <c r="I70" s="887"/>
      <c r="J70" s="887"/>
      <c r="K70" s="887"/>
      <c r="L70" s="887"/>
      <c r="M70" s="887"/>
      <c r="N70" s="887"/>
      <c r="O70" s="887"/>
      <c r="P70" s="888"/>
      <c r="Q70" s="889">
        <v>4407</v>
      </c>
      <c r="R70" s="843"/>
      <c r="S70" s="843"/>
      <c r="T70" s="843"/>
      <c r="U70" s="843"/>
      <c r="V70" s="843">
        <v>4087</v>
      </c>
      <c r="W70" s="843"/>
      <c r="X70" s="843"/>
      <c r="Y70" s="843"/>
      <c r="Z70" s="843"/>
      <c r="AA70" s="843">
        <v>320</v>
      </c>
      <c r="AB70" s="843"/>
      <c r="AC70" s="843"/>
      <c r="AD70" s="843"/>
      <c r="AE70" s="843"/>
      <c r="AF70" s="843">
        <v>320</v>
      </c>
      <c r="AG70" s="843"/>
      <c r="AH70" s="843"/>
      <c r="AI70" s="843"/>
      <c r="AJ70" s="843"/>
      <c r="AK70" s="843">
        <v>507</v>
      </c>
      <c r="AL70" s="843"/>
      <c r="AM70" s="843"/>
      <c r="AN70" s="843"/>
      <c r="AO70" s="843"/>
      <c r="AP70" s="843" t="s">
        <v>543</v>
      </c>
      <c r="AQ70" s="843"/>
      <c r="AR70" s="843"/>
      <c r="AS70" s="843"/>
      <c r="AT70" s="843"/>
      <c r="AU70" s="843" t="s">
        <v>543</v>
      </c>
      <c r="AV70" s="843"/>
      <c r="AW70" s="843"/>
      <c r="AX70" s="843"/>
      <c r="AY70" s="843"/>
      <c r="AZ70" s="845"/>
      <c r="BA70" s="845"/>
      <c r="BB70" s="845"/>
      <c r="BC70" s="845"/>
      <c r="BD70" s="846"/>
      <c r="BE70" s="235"/>
      <c r="BF70" s="235"/>
      <c r="BG70" s="235"/>
      <c r="BH70" s="235"/>
      <c r="BI70" s="235"/>
      <c r="BJ70" s="235"/>
      <c r="BK70" s="235"/>
      <c r="BL70" s="235"/>
      <c r="BM70" s="235"/>
      <c r="BN70" s="235"/>
      <c r="BO70" s="235"/>
      <c r="BP70" s="235"/>
      <c r="BQ70" s="232">
        <v>64</v>
      </c>
      <c r="BR70" s="237"/>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24"/>
    </row>
    <row r="71" spans="1:131" ht="26.25" customHeight="1" x14ac:dyDescent="0.2">
      <c r="A71" s="232">
        <v>4</v>
      </c>
      <c r="B71" s="886" t="s">
        <v>547</v>
      </c>
      <c r="C71" s="887"/>
      <c r="D71" s="887"/>
      <c r="E71" s="887"/>
      <c r="F71" s="887"/>
      <c r="G71" s="887"/>
      <c r="H71" s="887"/>
      <c r="I71" s="887"/>
      <c r="J71" s="887"/>
      <c r="K71" s="887"/>
      <c r="L71" s="887"/>
      <c r="M71" s="887"/>
      <c r="N71" s="887"/>
      <c r="O71" s="887"/>
      <c r="P71" s="888"/>
      <c r="Q71" s="889">
        <v>1092963</v>
      </c>
      <c r="R71" s="843"/>
      <c r="S71" s="843"/>
      <c r="T71" s="843"/>
      <c r="U71" s="843"/>
      <c r="V71" s="843">
        <v>1080088</v>
      </c>
      <c r="W71" s="843"/>
      <c r="X71" s="843"/>
      <c r="Y71" s="843"/>
      <c r="Z71" s="843"/>
      <c r="AA71" s="843">
        <v>12875</v>
      </c>
      <c r="AB71" s="843"/>
      <c r="AC71" s="843"/>
      <c r="AD71" s="843"/>
      <c r="AE71" s="843"/>
      <c r="AF71" s="843">
        <v>12875</v>
      </c>
      <c r="AG71" s="843"/>
      <c r="AH71" s="843"/>
      <c r="AI71" s="843"/>
      <c r="AJ71" s="843"/>
      <c r="AK71" s="843">
        <v>8791</v>
      </c>
      <c r="AL71" s="843"/>
      <c r="AM71" s="843"/>
      <c r="AN71" s="843"/>
      <c r="AO71" s="843"/>
      <c r="AP71" s="843" t="s">
        <v>543</v>
      </c>
      <c r="AQ71" s="843"/>
      <c r="AR71" s="843"/>
      <c r="AS71" s="843"/>
      <c r="AT71" s="843"/>
      <c r="AU71" s="843" t="s">
        <v>543</v>
      </c>
      <c r="AV71" s="843"/>
      <c r="AW71" s="843"/>
      <c r="AX71" s="843"/>
      <c r="AY71" s="843"/>
      <c r="AZ71" s="845"/>
      <c r="BA71" s="845"/>
      <c r="BB71" s="845"/>
      <c r="BC71" s="845"/>
      <c r="BD71" s="846"/>
      <c r="BE71" s="235"/>
      <c r="BF71" s="235"/>
      <c r="BG71" s="235"/>
      <c r="BH71" s="235"/>
      <c r="BI71" s="235"/>
      <c r="BJ71" s="235"/>
      <c r="BK71" s="235"/>
      <c r="BL71" s="235"/>
      <c r="BM71" s="235"/>
      <c r="BN71" s="235"/>
      <c r="BO71" s="235"/>
      <c r="BP71" s="235"/>
      <c r="BQ71" s="232">
        <v>65</v>
      </c>
      <c r="BR71" s="237"/>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24"/>
    </row>
    <row r="72" spans="1:131" ht="26.25" customHeight="1" x14ac:dyDescent="0.2">
      <c r="A72" s="232">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35"/>
      <c r="BF72" s="235"/>
      <c r="BG72" s="235"/>
      <c r="BH72" s="235"/>
      <c r="BI72" s="235"/>
      <c r="BJ72" s="235"/>
      <c r="BK72" s="235"/>
      <c r="BL72" s="235"/>
      <c r="BM72" s="235"/>
      <c r="BN72" s="235"/>
      <c r="BO72" s="235"/>
      <c r="BP72" s="235"/>
      <c r="BQ72" s="232">
        <v>66</v>
      </c>
      <c r="BR72" s="237"/>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24"/>
    </row>
    <row r="73" spans="1:131" ht="26.25" customHeight="1" x14ac:dyDescent="0.2">
      <c r="A73" s="232">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35"/>
      <c r="BF73" s="235"/>
      <c r="BG73" s="235"/>
      <c r="BH73" s="235"/>
      <c r="BI73" s="235"/>
      <c r="BJ73" s="235"/>
      <c r="BK73" s="235"/>
      <c r="BL73" s="235"/>
      <c r="BM73" s="235"/>
      <c r="BN73" s="235"/>
      <c r="BO73" s="235"/>
      <c r="BP73" s="235"/>
      <c r="BQ73" s="232">
        <v>67</v>
      </c>
      <c r="BR73" s="237"/>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24"/>
    </row>
    <row r="74" spans="1:131" ht="26.25" customHeight="1" x14ac:dyDescent="0.2">
      <c r="A74" s="232">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35"/>
      <c r="BF74" s="235"/>
      <c r="BG74" s="235"/>
      <c r="BH74" s="235"/>
      <c r="BI74" s="235"/>
      <c r="BJ74" s="235"/>
      <c r="BK74" s="235"/>
      <c r="BL74" s="235"/>
      <c r="BM74" s="235"/>
      <c r="BN74" s="235"/>
      <c r="BO74" s="235"/>
      <c r="BP74" s="235"/>
      <c r="BQ74" s="232">
        <v>68</v>
      </c>
      <c r="BR74" s="237"/>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24"/>
    </row>
    <row r="75" spans="1:131" ht="26.25" customHeight="1" x14ac:dyDescent="0.2">
      <c r="A75" s="232">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35"/>
      <c r="BF75" s="235"/>
      <c r="BG75" s="235"/>
      <c r="BH75" s="235"/>
      <c r="BI75" s="235"/>
      <c r="BJ75" s="235"/>
      <c r="BK75" s="235"/>
      <c r="BL75" s="235"/>
      <c r="BM75" s="235"/>
      <c r="BN75" s="235"/>
      <c r="BO75" s="235"/>
      <c r="BP75" s="235"/>
      <c r="BQ75" s="232">
        <v>69</v>
      </c>
      <c r="BR75" s="237"/>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24"/>
    </row>
    <row r="76" spans="1:131" ht="26.25" customHeight="1" x14ac:dyDescent="0.2">
      <c r="A76" s="232">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35"/>
      <c r="BF76" s="235"/>
      <c r="BG76" s="235"/>
      <c r="BH76" s="235"/>
      <c r="BI76" s="235"/>
      <c r="BJ76" s="235"/>
      <c r="BK76" s="235"/>
      <c r="BL76" s="235"/>
      <c r="BM76" s="235"/>
      <c r="BN76" s="235"/>
      <c r="BO76" s="235"/>
      <c r="BP76" s="235"/>
      <c r="BQ76" s="232">
        <v>70</v>
      </c>
      <c r="BR76" s="237"/>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24"/>
    </row>
    <row r="77" spans="1:131" ht="26.25" customHeight="1" x14ac:dyDescent="0.2">
      <c r="A77" s="232">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35"/>
      <c r="BF77" s="235"/>
      <c r="BG77" s="235"/>
      <c r="BH77" s="235"/>
      <c r="BI77" s="235"/>
      <c r="BJ77" s="235"/>
      <c r="BK77" s="235"/>
      <c r="BL77" s="235"/>
      <c r="BM77" s="235"/>
      <c r="BN77" s="235"/>
      <c r="BO77" s="235"/>
      <c r="BP77" s="235"/>
      <c r="BQ77" s="232">
        <v>71</v>
      </c>
      <c r="BR77" s="237"/>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24"/>
    </row>
    <row r="78" spans="1:131" ht="26.25" customHeight="1" x14ac:dyDescent="0.2">
      <c r="A78" s="232">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35"/>
      <c r="BF78" s="235"/>
      <c r="BG78" s="235"/>
      <c r="BH78" s="235"/>
      <c r="BI78" s="235"/>
      <c r="BJ78" s="224"/>
      <c r="BK78" s="224"/>
      <c r="BL78" s="224"/>
      <c r="BM78" s="224"/>
      <c r="BN78" s="224"/>
      <c r="BO78" s="235"/>
      <c r="BP78" s="235"/>
      <c r="BQ78" s="232">
        <v>72</v>
      </c>
      <c r="BR78" s="237"/>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24"/>
    </row>
    <row r="79" spans="1:131" ht="26.25" customHeight="1" x14ac:dyDescent="0.2">
      <c r="A79" s="232">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35"/>
      <c r="BF79" s="235"/>
      <c r="BG79" s="235"/>
      <c r="BH79" s="235"/>
      <c r="BI79" s="235"/>
      <c r="BJ79" s="224"/>
      <c r="BK79" s="224"/>
      <c r="BL79" s="224"/>
      <c r="BM79" s="224"/>
      <c r="BN79" s="224"/>
      <c r="BO79" s="235"/>
      <c r="BP79" s="235"/>
      <c r="BQ79" s="232">
        <v>73</v>
      </c>
      <c r="BR79" s="237"/>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24"/>
    </row>
    <row r="80" spans="1:131" ht="26.25" customHeight="1" x14ac:dyDescent="0.2">
      <c r="A80" s="232">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35"/>
      <c r="BF80" s="235"/>
      <c r="BG80" s="235"/>
      <c r="BH80" s="235"/>
      <c r="BI80" s="235"/>
      <c r="BJ80" s="235"/>
      <c r="BK80" s="235"/>
      <c r="BL80" s="235"/>
      <c r="BM80" s="235"/>
      <c r="BN80" s="235"/>
      <c r="BO80" s="235"/>
      <c r="BP80" s="235"/>
      <c r="BQ80" s="232">
        <v>74</v>
      </c>
      <c r="BR80" s="237"/>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24"/>
    </row>
    <row r="81" spans="1:131" ht="26.25" customHeight="1" x14ac:dyDescent="0.2">
      <c r="A81" s="232">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35"/>
      <c r="BF81" s="235"/>
      <c r="BG81" s="235"/>
      <c r="BH81" s="235"/>
      <c r="BI81" s="235"/>
      <c r="BJ81" s="235"/>
      <c r="BK81" s="235"/>
      <c r="BL81" s="235"/>
      <c r="BM81" s="235"/>
      <c r="BN81" s="235"/>
      <c r="BO81" s="235"/>
      <c r="BP81" s="235"/>
      <c r="BQ81" s="232">
        <v>75</v>
      </c>
      <c r="BR81" s="237"/>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24"/>
    </row>
    <row r="82" spans="1:131" ht="26.25" customHeight="1" x14ac:dyDescent="0.2">
      <c r="A82" s="232">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35"/>
      <c r="BF82" s="235"/>
      <c r="BG82" s="235"/>
      <c r="BH82" s="235"/>
      <c r="BI82" s="235"/>
      <c r="BJ82" s="235"/>
      <c r="BK82" s="235"/>
      <c r="BL82" s="235"/>
      <c r="BM82" s="235"/>
      <c r="BN82" s="235"/>
      <c r="BO82" s="235"/>
      <c r="BP82" s="235"/>
      <c r="BQ82" s="232">
        <v>76</v>
      </c>
      <c r="BR82" s="237"/>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24"/>
    </row>
    <row r="83" spans="1:131" ht="26.25" customHeight="1" x14ac:dyDescent="0.2">
      <c r="A83" s="232">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35"/>
      <c r="BF83" s="235"/>
      <c r="BG83" s="235"/>
      <c r="BH83" s="235"/>
      <c r="BI83" s="235"/>
      <c r="BJ83" s="235"/>
      <c r="BK83" s="235"/>
      <c r="BL83" s="235"/>
      <c r="BM83" s="235"/>
      <c r="BN83" s="235"/>
      <c r="BO83" s="235"/>
      <c r="BP83" s="235"/>
      <c r="BQ83" s="232">
        <v>77</v>
      </c>
      <c r="BR83" s="237"/>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24"/>
    </row>
    <row r="84" spans="1:131" ht="26.25" customHeight="1" x14ac:dyDescent="0.2">
      <c r="A84" s="232">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35"/>
      <c r="BF84" s="235"/>
      <c r="BG84" s="235"/>
      <c r="BH84" s="235"/>
      <c r="BI84" s="235"/>
      <c r="BJ84" s="235"/>
      <c r="BK84" s="235"/>
      <c r="BL84" s="235"/>
      <c r="BM84" s="235"/>
      <c r="BN84" s="235"/>
      <c r="BO84" s="235"/>
      <c r="BP84" s="235"/>
      <c r="BQ84" s="232">
        <v>78</v>
      </c>
      <c r="BR84" s="237"/>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24"/>
    </row>
    <row r="85" spans="1:131" ht="26.25" customHeight="1" x14ac:dyDescent="0.2">
      <c r="A85" s="232">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35"/>
      <c r="BF85" s="235"/>
      <c r="BG85" s="235"/>
      <c r="BH85" s="235"/>
      <c r="BI85" s="235"/>
      <c r="BJ85" s="235"/>
      <c r="BK85" s="235"/>
      <c r="BL85" s="235"/>
      <c r="BM85" s="235"/>
      <c r="BN85" s="235"/>
      <c r="BO85" s="235"/>
      <c r="BP85" s="235"/>
      <c r="BQ85" s="232">
        <v>79</v>
      </c>
      <c r="BR85" s="237"/>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24"/>
    </row>
    <row r="86" spans="1:131" ht="26.25" customHeight="1" x14ac:dyDescent="0.2">
      <c r="A86" s="232">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35"/>
      <c r="BF86" s="235"/>
      <c r="BG86" s="235"/>
      <c r="BH86" s="235"/>
      <c r="BI86" s="235"/>
      <c r="BJ86" s="235"/>
      <c r="BK86" s="235"/>
      <c r="BL86" s="235"/>
      <c r="BM86" s="235"/>
      <c r="BN86" s="235"/>
      <c r="BO86" s="235"/>
      <c r="BP86" s="235"/>
      <c r="BQ86" s="232">
        <v>80</v>
      </c>
      <c r="BR86" s="237"/>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24"/>
    </row>
    <row r="87" spans="1:131" ht="26.25" customHeight="1" x14ac:dyDescent="0.2">
      <c r="A87" s="238">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35"/>
      <c r="BF87" s="235"/>
      <c r="BG87" s="235"/>
      <c r="BH87" s="235"/>
      <c r="BI87" s="235"/>
      <c r="BJ87" s="235"/>
      <c r="BK87" s="235"/>
      <c r="BL87" s="235"/>
      <c r="BM87" s="235"/>
      <c r="BN87" s="235"/>
      <c r="BO87" s="235"/>
      <c r="BP87" s="235"/>
      <c r="BQ87" s="232">
        <v>81</v>
      </c>
      <c r="BR87" s="237"/>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24"/>
    </row>
    <row r="88" spans="1:131" ht="26.25" customHeight="1" thickBot="1" x14ac:dyDescent="0.25">
      <c r="A88" s="234" t="s">
        <v>376</v>
      </c>
      <c r="B88" s="802" t="s">
        <v>398</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13610</v>
      </c>
      <c r="AG88" s="857"/>
      <c r="AH88" s="857"/>
      <c r="AI88" s="857"/>
      <c r="AJ88" s="857"/>
      <c r="AK88" s="854"/>
      <c r="AL88" s="854"/>
      <c r="AM88" s="854"/>
      <c r="AN88" s="854"/>
      <c r="AO88" s="854"/>
      <c r="AP88" s="857">
        <v>10123</v>
      </c>
      <c r="AQ88" s="857"/>
      <c r="AR88" s="857"/>
      <c r="AS88" s="857"/>
      <c r="AT88" s="857"/>
      <c r="AU88" s="857">
        <v>2916</v>
      </c>
      <c r="AV88" s="857"/>
      <c r="AW88" s="857"/>
      <c r="AX88" s="857"/>
      <c r="AY88" s="857"/>
      <c r="AZ88" s="862"/>
      <c r="BA88" s="862"/>
      <c r="BB88" s="862"/>
      <c r="BC88" s="862"/>
      <c r="BD88" s="863"/>
      <c r="BE88" s="235"/>
      <c r="BF88" s="235"/>
      <c r="BG88" s="235"/>
      <c r="BH88" s="235"/>
      <c r="BI88" s="235"/>
      <c r="BJ88" s="235"/>
      <c r="BK88" s="235"/>
      <c r="BL88" s="235"/>
      <c r="BM88" s="235"/>
      <c r="BN88" s="235"/>
      <c r="BO88" s="235"/>
      <c r="BP88" s="235"/>
      <c r="BQ88" s="232">
        <v>82</v>
      </c>
      <c r="BR88" s="237"/>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24"/>
    </row>
    <row r="89" spans="1:131" ht="26.25" hidden="1" customHeight="1" x14ac:dyDescent="0.2">
      <c r="A89" s="239"/>
      <c r="B89" s="240"/>
      <c r="C89" s="240"/>
      <c r="D89" s="240"/>
      <c r="E89" s="240"/>
      <c r="F89" s="240"/>
      <c r="G89" s="240"/>
      <c r="H89" s="240"/>
      <c r="I89" s="240"/>
      <c r="J89" s="240"/>
      <c r="K89" s="240"/>
      <c r="L89" s="240"/>
      <c r="M89" s="240"/>
      <c r="N89" s="240"/>
      <c r="O89" s="240"/>
      <c r="P89" s="240"/>
      <c r="Q89" s="241"/>
      <c r="R89" s="241"/>
      <c r="S89" s="241"/>
      <c r="T89" s="241"/>
      <c r="U89" s="241"/>
      <c r="V89" s="241"/>
      <c r="W89" s="241"/>
      <c r="X89" s="241"/>
      <c r="Y89" s="241"/>
      <c r="Z89" s="241"/>
      <c r="AA89" s="241"/>
      <c r="AB89" s="241"/>
      <c r="AC89" s="241"/>
      <c r="AD89" s="241"/>
      <c r="AE89" s="241"/>
      <c r="AF89" s="241"/>
      <c r="AG89" s="241"/>
      <c r="AH89" s="241"/>
      <c r="AI89" s="241"/>
      <c r="AJ89" s="241"/>
      <c r="AK89" s="241"/>
      <c r="AL89" s="241"/>
      <c r="AM89" s="241"/>
      <c r="AN89" s="241"/>
      <c r="AO89" s="241"/>
      <c r="AP89" s="241"/>
      <c r="AQ89" s="241"/>
      <c r="AR89" s="241"/>
      <c r="AS89" s="241"/>
      <c r="AT89" s="241"/>
      <c r="AU89" s="241"/>
      <c r="AV89" s="241"/>
      <c r="AW89" s="241"/>
      <c r="AX89" s="241"/>
      <c r="AY89" s="241"/>
      <c r="AZ89" s="242"/>
      <c r="BA89" s="242"/>
      <c r="BB89" s="242"/>
      <c r="BC89" s="242"/>
      <c r="BD89" s="242"/>
      <c r="BE89" s="235"/>
      <c r="BF89" s="235"/>
      <c r="BG89" s="235"/>
      <c r="BH89" s="235"/>
      <c r="BI89" s="235"/>
      <c r="BJ89" s="235"/>
      <c r="BK89" s="235"/>
      <c r="BL89" s="235"/>
      <c r="BM89" s="235"/>
      <c r="BN89" s="235"/>
      <c r="BO89" s="235"/>
      <c r="BP89" s="235"/>
      <c r="BQ89" s="232">
        <v>83</v>
      </c>
      <c r="BR89" s="237"/>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24"/>
    </row>
    <row r="90" spans="1:131" ht="26.25" hidden="1" customHeight="1" x14ac:dyDescent="0.2">
      <c r="A90" s="239"/>
      <c r="B90" s="240"/>
      <c r="C90" s="240"/>
      <c r="D90" s="240"/>
      <c r="E90" s="240"/>
      <c r="F90" s="240"/>
      <c r="G90" s="240"/>
      <c r="H90" s="240"/>
      <c r="I90" s="240"/>
      <c r="J90" s="240"/>
      <c r="K90" s="240"/>
      <c r="L90" s="240"/>
      <c r="M90" s="240"/>
      <c r="N90" s="240"/>
      <c r="O90" s="240"/>
      <c r="P90" s="240"/>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c r="AY90" s="241"/>
      <c r="AZ90" s="242"/>
      <c r="BA90" s="242"/>
      <c r="BB90" s="242"/>
      <c r="BC90" s="242"/>
      <c r="BD90" s="242"/>
      <c r="BE90" s="235"/>
      <c r="BF90" s="235"/>
      <c r="BG90" s="235"/>
      <c r="BH90" s="235"/>
      <c r="BI90" s="235"/>
      <c r="BJ90" s="235"/>
      <c r="BK90" s="235"/>
      <c r="BL90" s="235"/>
      <c r="BM90" s="235"/>
      <c r="BN90" s="235"/>
      <c r="BO90" s="235"/>
      <c r="BP90" s="235"/>
      <c r="BQ90" s="232">
        <v>84</v>
      </c>
      <c r="BR90" s="237"/>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24"/>
    </row>
    <row r="91" spans="1:131" ht="26.25" hidden="1" customHeight="1" x14ac:dyDescent="0.2">
      <c r="A91" s="239"/>
      <c r="B91" s="240"/>
      <c r="C91" s="240"/>
      <c r="D91" s="240"/>
      <c r="E91" s="240"/>
      <c r="F91" s="240"/>
      <c r="G91" s="240"/>
      <c r="H91" s="240"/>
      <c r="I91" s="240"/>
      <c r="J91" s="240"/>
      <c r="K91" s="240"/>
      <c r="L91" s="240"/>
      <c r="M91" s="240"/>
      <c r="N91" s="240"/>
      <c r="O91" s="240"/>
      <c r="P91" s="240"/>
      <c r="Q91" s="241"/>
      <c r="R91" s="241"/>
      <c r="S91" s="241"/>
      <c r="T91" s="241"/>
      <c r="U91" s="241"/>
      <c r="V91" s="241"/>
      <c r="W91" s="241"/>
      <c r="X91" s="241"/>
      <c r="Y91" s="241"/>
      <c r="Z91" s="241"/>
      <c r="AA91" s="241"/>
      <c r="AB91" s="241"/>
      <c r="AC91" s="241"/>
      <c r="AD91" s="241"/>
      <c r="AE91" s="241"/>
      <c r="AF91" s="241"/>
      <c r="AG91" s="241"/>
      <c r="AH91" s="241"/>
      <c r="AI91" s="241"/>
      <c r="AJ91" s="241"/>
      <c r="AK91" s="241"/>
      <c r="AL91" s="241"/>
      <c r="AM91" s="241"/>
      <c r="AN91" s="241"/>
      <c r="AO91" s="241"/>
      <c r="AP91" s="241"/>
      <c r="AQ91" s="241"/>
      <c r="AR91" s="241"/>
      <c r="AS91" s="241"/>
      <c r="AT91" s="241"/>
      <c r="AU91" s="241"/>
      <c r="AV91" s="241"/>
      <c r="AW91" s="241"/>
      <c r="AX91" s="241"/>
      <c r="AY91" s="241"/>
      <c r="AZ91" s="242"/>
      <c r="BA91" s="242"/>
      <c r="BB91" s="242"/>
      <c r="BC91" s="242"/>
      <c r="BD91" s="242"/>
      <c r="BE91" s="235"/>
      <c r="BF91" s="235"/>
      <c r="BG91" s="235"/>
      <c r="BH91" s="235"/>
      <c r="BI91" s="235"/>
      <c r="BJ91" s="235"/>
      <c r="BK91" s="235"/>
      <c r="BL91" s="235"/>
      <c r="BM91" s="235"/>
      <c r="BN91" s="235"/>
      <c r="BO91" s="235"/>
      <c r="BP91" s="235"/>
      <c r="BQ91" s="232">
        <v>85</v>
      </c>
      <c r="BR91" s="237"/>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24"/>
    </row>
    <row r="92" spans="1:131" ht="26.25" hidden="1" customHeight="1" x14ac:dyDescent="0.2">
      <c r="A92" s="239"/>
      <c r="B92" s="240"/>
      <c r="C92" s="240"/>
      <c r="D92" s="240"/>
      <c r="E92" s="240"/>
      <c r="F92" s="240"/>
      <c r="G92" s="240"/>
      <c r="H92" s="240"/>
      <c r="I92" s="240"/>
      <c r="J92" s="240"/>
      <c r="K92" s="240"/>
      <c r="L92" s="240"/>
      <c r="M92" s="240"/>
      <c r="N92" s="240"/>
      <c r="O92" s="240"/>
      <c r="P92" s="240"/>
      <c r="Q92" s="241"/>
      <c r="R92" s="241"/>
      <c r="S92" s="241"/>
      <c r="T92" s="241"/>
      <c r="U92" s="241"/>
      <c r="V92" s="241"/>
      <c r="W92" s="241"/>
      <c r="X92" s="241"/>
      <c r="Y92" s="241"/>
      <c r="Z92" s="241"/>
      <c r="AA92" s="241"/>
      <c r="AB92" s="241"/>
      <c r="AC92" s="241"/>
      <c r="AD92" s="241"/>
      <c r="AE92" s="241"/>
      <c r="AF92" s="241"/>
      <c r="AG92" s="241"/>
      <c r="AH92" s="241"/>
      <c r="AI92" s="241"/>
      <c r="AJ92" s="241"/>
      <c r="AK92" s="241"/>
      <c r="AL92" s="241"/>
      <c r="AM92" s="241"/>
      <c r="AN92" s="241"/>
      <c r="AO92" s="241"/>
      <c r="AP92" s="241"/>
      <c r="AQ92" s="241"/>
      <c r="AR92" s="241"/>
      <c r="AS92" s="241"/>
      <c r="AT92" s="241"/>
      <c r="AU92" s="241"/>
      <c r="AV92" s="241"/>
      <c r="AW92" s="241"/>
      <c r="AX92" s="241"/>
      <c r="AY92" s="241"/>
      <c r="AZ92" s="242"/>
      <c r="BA92" s="242"/>
      <c r="BB92" s="242"/>
      <c r="BC92" s="242"/>
      <c r="BD92" s="242"/>
      <c r="BE92" s="235"/>
      <c r="BF92" s="235"/>
      <c r="BG92" s="235"/>
      <c r="BH92" s="235"/>
      <c r="BI92" s="235"/>
      <c r="BJ92" s="235"/>
      <c r="BK92" s="235"/>
      <c r="BL92" s="235"/>
      <c r="BM92" s="235"/>
      <c r="BN92" s="235"/>
      <c r="BO92" s="235"/>
      <c r="BP92" s="235"/>
      <c r="BQ92" s="232">
        <v>86</v>
      </c>
      <c r="BR92" s="237"/>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24"/>
    </row>
    <row r="93" spans="1:131" ht="26.25" hidden="1" customHeight="1" x14ac:dyDescent="0.2">
      <c r="A93" s="239"/>
      <c r="B93" s="240"/>
      <c r="C93" s="240"/>
      <c r="D93" s="240"/>
      <c r="E93" s="240"/>
      <c r="F93" s="240"/>
      <c r="G93" s="240"/>
      <c r="H93" s="240"/>
      <c r="I93" s="240"/>
      <c r="J93" s="240"/>
      <c r="K93" s="240"/>
      <c r="L93" s="240"/>
      <c r="M93" s="240"/>
      <c r="N93" s="240"/>
      <c r="O93" s="240"/>
      <c r="P93" s="240"/>
      <c r="Q93" s="241"/>
      <c r="R93" s="241"/>
      <c r="S93" s="241"/>
      <c r="T93" s="241"/>
      <c r="U93" s="241"/>
      <c r="V93" s="241"/>
      <c r="W93" s="241"/>
      <c r="X93" s="241"/>
      <c r="Y93" s="241"/>
      <c r="Z93" s="241"/>
      <c r="AA93" s="241"/>
      <c r="AB93" s="241"/>
      <c r="AC93" s="241"/>
      <c r="AD93" s="241"/>
      <c r="AE93" s="241"/>
      <c r="AF93" s="241"/>
      <c r="AG93" s="241"/>
      <c r="AH93" s="241"/>
      <c r="AI93" s="241"/>
      <c r="AJ93" s="241"/>
      <c r="AK93" s="241"/>
      <c r="AL93" s="241"/>
      <c r="AM93" s="241"/>
      <c r="AN93" s="241"/>
      <c r="AO93" s="241"/>
      <c r="AP93" s="241"/>
      <c r="AQ93" s="241"/>
      <c r="AR93" s="241"/>
      <c r="AS93" s="241"/>
      <c r="AT93" s="241"/>
      <c r="AU93" s="241"/>
      <c r="AV93" s="241"/>
      <c r="AW93" s="241"/>
      <c r="AX93" s="241"/>
      <c r="AY93" s="241"/>
      <c r="AZ93" s="242"/>
      <c r="BA93" s="242"/>
      <c r="BB93" s="242"/>
      <c r="BC93" s="242"/>
      <c r="BD93" s="242"/>
      <c r="BE93" s="235"/>
      <c r="BF93" s="235"/>
      <c r="BG93" s="235"/>
      <c r="BH93" s="235"/>
      <c r="BI93" s="235"/>
      <c r="BJ93" s="235"/>
      <c r="BK93" s="235"/>
      <c r="BL93" s="235"/>
      <c r="BM93" s="235"/>
      <c r="BN93" s="235"/>
      <c r="BO93" s="235"/>
      <c r="BP93" s="235"/>
      <c r="BQ93" s="232">
        <v>87</v>
      </c>
      <c r="BR93" s="237"/>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24"/>
    </row>
    <row r="94" spans="1:131" ht="26.25" hidden="1" customHeight="1" x14ac:dyDescent="0.2">
      <c r="A94" s="239"/>
      <c r="B94" s="240"/>
      <c r="C94" s="240"/>
      <c r="D94" s="240"/>
      <c r="E94" s="240"/>
      <c r="F94" s="240"/>
      <c r="G94" s="240"/>
      <c r="H94" s="240"/>
      <c r="I94" s="240"/>
      <c r="J94" s="240"/>
      <c r="K94" s="240"/>
      <c r="L94" s="240"/>
      <c r="M94" s="240"/>
      <c r="N94" s="240"/>
      <c r="O94" s="240"/>
      <c r="P94" s="240"/>
      <c r="Q94" s="241"/>
      <c r="R94" s="241"/>
      <c r="S94" s="241"/>
      <c r="T94" s="241"/>
      <c r="U94" s="241"/>
      <c r="V94" s="241"/>
      <c r="W94" s="241"/>
      <c r="X94" s="241"/>
      <c r="Y94" s="241"/>
      <c r="Z94" s="241"/>
      <c r="AA94" s="241"/>
      <c r="AB94" s="241"/>
      <c r="AC94" s="241"/>
      <c r="AD94" s="241"/>
      <c r="AE94" s="241"/>
      <c r="AF94" s="241"/>
      <c r="AG94" s="241"/>
      <c r="AH94" s="241"/>
      <c r="AI94" s="241"/>
      <c r="AJ94" s="241"/>
      <c r="AK94" s="241"/>
      <c r="AL94" s="241"/>
      <c r="AM94" s="241"/>
      <c r="AN94" s="241"/>
      <c r="AO94" s="241"/>
      <c r="AP94" s="241"/>
      <c r="AQ94" s="241"/>
      <c r="AR94" s="241"/>
      <c r="AS94" s="241"/>
      <c r="AT94" s="241"/>
      <c r="AU94" s="241"/>
      <c r="AV94" s="241"/>
      <c r="AW94" s="241"/>
      <c r="AX94" s="241"/>
      <c r="AY94" s="241"/>
      <c r="AZ94" s="242"/>
      <c r="BA94" s="242"/>
      <c r="BB94" s="242"/>
      <c r="BC94" s="242"/>
      <c r="BD94" s="242"/>
      <c r="BE94" s="235"/>
      <c r="BF94" s="235"/>
      <c r="BG94" s="235"/>
      <c r="BH94" s="235"/>
      <c r="BI94" s="235"/>
      <c r="BJ94" s="235"/>
      <c r="BK94" s="235"/>
      <c r="BL94" s="235"/>
      <c r="BM94" s="235"/>
      <c r="BN94" s="235"/>
      <c r="BO94" s="235"/>
      <c r="BP94" s="235"/>
      <c r="BQ94" s="232">
        <v>88</v>
      </c>
      <c r="BR94" s="237"/>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24"/>
    </row>
    <row r="95" spans="1:131" ht="26.25" hidden="1" customHeight="1" x14ac:dyDescent="0.2">
      <c r="A95" s="239"/>
      <c r="B95" s="240"/>
      <c r="C95" s="240"/>
      <c r="D95" s="240"/>
      <c r="E95" s="240"/>
      <c r="F95" s="240"/>
      <c r="G95" s="240"/>
      <c r="H95" s="240"/>
      <c r="I95" s="240"/>
      <c r="J95" s="240"/>
      <c r="K95" s="240"/>
      <c r="L95" s="240"/>
      <c r="M95" s="240"/>
      <c r="N95" s="240"/>
      <c r="O95" s="240"/>
      <c r="P95" s="240"/>
      <c r="Q95" s="241"/>
      <c r="R95" s="241"/>
      <c r="S95" s="241"/>
      <c r="T95" s="241"/>
      <c r="U95" s="241"/>
      <c r="V95" s="241"/>
      <c r="W95" s="241"/>
      <c r="X95" s="241"/>
      <c r="Y95" s="241"/>
      <c r="Z95" s="241"/>
      <c r="AA95" s="241"/>
      <c r="AB95" s="241"/>
      <c r="AC95" s="241"/>
      <c r="AD95" s="241"/>
      <c r="AE95" s="241"/>
      <c r="AF95" s="241"/>
      <c r="AG95" s="241"/>
      <c r="AH95" s="241"/>
      <c r="AI95" s="241"/>
      <c r="AJ95" s="241"/>
      <c r="AK95" s="241"/>
      <c r="AL95" s="241"/>
      <c r="AM95" s="241"/>
      <c r="AN95" s="241"/>
      <c r="AO95" s="241"/>
      <c r="AP95" s="241"/>
      <c r="AQ95" s="241"/>
      <c r="AR95" s="241"/>
      <c r="AS95" s="241"/>
      <c r="AT95" s="241"/>
      <c r="AU95" s="241"/>
      <c r="AV95" s="241"/>
      <c r="AW95" s="241"/>
      <c r="AX95" s="241"/>
      <c r="AY95" s="241"/>
      <c r="AZ95" s="242"/>
      <c r="BA95" s="242"/>
      <c r="BB95" s="242"/>
      <c r="BC95" s="242"/>
      <c r="BD95" s="242"/>
      <c r="BE95" s="235"/>
      <c r="BF95" s="235"/>
      <c r="BG95" s="235"/>
      <c r="BH95" s="235"/>
      <c r="BI95" s="235"/>
      <c r="BJ95" s="235"/>
      <c r="BK95" s="235"/>
      <c r="BL95" s="235"/>
      <c r="BM95" s="235"/>
      <c r="BN95" s="235"/>
      <c r="BO95" s="235"/>
      <c r="BP95" s="235"/>
      <c r="BQ95" s="232">
        <v>89</v>
      </c>
      <c r="BR95" s="237"/>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24"/>
    </row>
    <row r="96" spans="1:131" ht="26.25" hidden="1" customHeight="1" x14ac:dyDescent="0.2">
      <c r="A96" s="239"/>
      <c r="B96" s="240"/>
      <c r="C96" s="240"/>
      <c r="D96" s="240"/>
      <c r="E96" s="240"/>
      <c r="F96" s="240"/>
      <c r="G96" s="240"/>
      <c r="H96" s="240"/>
      <c r="I96" s="240"/>
      <c r="J96" s="240"/>
      <c r="K96" s="240"/>
      <c r="L96" s="240"/>
      <c r="M96" s="240"/>
      <c r="N96" s="240"/>
      <c r="O96" s="240"/>
      <c r="P96" s="240"/>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c r="AY96" s="241"/>
      <c r="AZ96" s="242"/>
      <c r="BA96" s="242"/>
      <c r="BB96" s="242"/>
      <c r="BC96" s="242"/>
      <c r="BD96" s="242"/>
      <c r="BE96" s="235"/>
      <c r="BF96" s="235"/>
      <c r="BG96" s="235"/>
      <c r="BH96" s="235"/>
      <c r="BI96" s="235"/>
      <c r="BJ96" s="235"/>
      <c r="BK96" s="235"/>
      <c r="BL96" s="235"/>
      <c r="BM96" s="235"/>
      <c r="BN96" s="235"/>
      <c r="BO96" s="235"/>
      <c r="BP96" s="235"/>
      <c r="BQ96" s="232">
        <v>90</v>
      </c>
      <c r="BR96" s="237"/>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24"/>
    </row>
    <row r="97" spans="1:131" ht="26.25" hidden="1" customHeight="1" x14ac:dyDescent="0.2">
      <c r="A97" s="239"/>
      <c r="B97" s="240"/>
      <c r="C97" s="240"/>
      <c r="D97" s="240"/>
      <c r="E97" s="240"/>
      <c r="F97" s="240"/>
      <c r="G97" s="240"/>
      <c r="H97" s="240"/>
      <c r="I97" s="240"/>
      <c r="J97" s="240"/>
      <c r="K97" s="240"/>
      <c r="L97" s="240"/>
      <c r="M97" s="240"/>
      <c r="N97" s="240"/>
      <c r="O97" s="240"/>
      <c r="P97" s="240"/>
      <c r="Q97" s="241"/>
      <c r="R97" s="241"/>
      <c r="S97" s="241"/>
      <c r="T97" s="241"/>
      <c r="U97" s="241"/>
      <c r="V97" s="241"/>
      <c r="W97" s="241"/>
      <c r="X97" s="241"/>
      <c r="Y97" s="241"/>
      <c r="Z97" s="241"/>
      <c r="AA97" s="241"/>
      <c r="AB97" s="241"/>
      <c r="AC97" s="241"/>
      <c r="AD97" s="241"/>
      <c r="AE97" s="241"/>
      <c r="AF97" s="241"/>
      <c r="AG97" s="241"/>
      <c r="AH97" s="241"/>
      <c r="AI97" s="241"/>
      <c r="AJ97" s="241"/>
      <c r="AK97" s="241"/>
      <c r="AL97" s="241"/>
      <c r="AM97" s="241"/>
      <c r="AN97" s="241"/>
      <c r="AO97" s="241"/>
      <c r="AP97" s="241"/>
      <c r="AQ97" s="241"/>
      <c r="AR97" s="241"/>
      <c r="AS97" s="241"/>
      <c r="AT97" s="241"/>
      <c r="AU97" s="241"/>
      <c r="AV97" s="241"/>
      <c r="AW97" s="241"/>
      <c r="AX97" s="241"/>
      <c r="AY97" s="241"/>
      <c r="AZ97" s="242"/>
      <c r="BA97" s="242"/>
      <c r="BB97" s="242"/>
      <c r="BC97" s="242"/>
      <c r="BD97" s="242"/>
      <c r="BE97" s="235"/>
      <c r="BF97" s="235"/>
      <c r="BG97" s="235"/>
      <c r="BH97" s="235"/>
      <c r="BI97" s="235"/>
      <c r="BJ97" s="235"/>
      <c r="BK97" s="235"/>
      <c r="BL97" s="235"/>
      <c r="BM97" s="235"/>
      <c r="BN97" s="235"/>
      <c r="BO97" s="235"/>
      <c r="BP97" s="235"/>
      <c r="BQ97" s="232">
        <v>91</v>
      </c>
      <c r="BR97" s="237"/>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24"/>
    </row>
    <row r="98" spans="1:131" ht="26.25" hidden="1" customHeight="1" x14ac:dyDescent="0.2">
      <c r="A98" s="239"/>
      <c r="B98" s="240"/>
      <c r="C98" s="240"/>
      <c r="D98" s="240"/>
      <c r="E98" s="240"/>
      <c r="F98" s="240"/>
      <c r="G98" s="240"/>
      <c r="H98" s="240"/>
      <c r="I98" s="240"/>
      <c r="J98" s="240"/>
      <c r="K98" s="240"/>
      <c r="L98" s="240"/>
      <c r="M98" s="240"/>
      <c r="N98" s="240"/>
      <c r="O98" s="240"/>
      <c r="P98" s="240"/>
      <c r="Q98" s="241"/>
      <c r="R98" s="241"/>
      <c r="S98" s="241"/>
      <c r="T98" s="241"/>
      <c r="U98" s="241"/>
      <c r="V98" s="241"/>
      <c r="W98" s="241"/>
      <c r="X98" s="241"/>
      <c r="Y98" s="241"/>
      <c r="Z98" s="241"/>
      <c r="AA98" s="241"/>
      <c r="AB98" s="241"/>
      <c r="AC98" s="241"/>
      <c r="AD98" s="241"/>
      <c r="AE98" s="241"/>
      <c r="AF98" s="241"/>
      <c r="AG98" s="241"/>
      <c r="AH98" s="241"/>
      <c r="AI98" s="241"/>
      <c r="AJ98" s="241"/>
      <c r="AK98" s="241"/>
      <c r="AL98" s="241"/>
      <c r="AM98" s="241"/>
      <c r="AN98" s="241"/>
      <c r="AO98" s="241"/>
      <c r="AP98" s="241"/>
      <c r="AQ98" s="241"/>
      <c r="AR98" s="241"/>
      <c r="AS98" s="241"/>
      <c r="AT98" s="241"/>
      <c r="AU98" s="241"/>
      <c r="AV98" s="241"/>
      <c r="AW98" s="241"/>
      <c r="AX98" s="241"/>
      <c r="AY98" s="241"/>
      <c r="AZ98" s="242"/>
      <c r="BA98" s="242"/>
      <c r="BB98" s="242"/>
      <c r="BC98" s="242"/>
      <c r="BD98" s="242"/>
      <c r="BE98" s="235"/>
      <c r="BF98" s="235"/>
      <c r="BG98" s="235"/>
      <c r="BH98" s="235"/>
      <c r="BI98" s="235"/>
      <c r="BJ98" s="235"/>
      <c r="BK98" s="235"/>
      <c r="BL98" s="235"/>
      <c r="BM98" s="235"/>
      <c r="BN98" s="235"/>
      <c r="BO98" s="235"/>
      <c r="BP98" s="235"/>
      <c r="BQ98" s="232">
        <v>92</v>
      </c>
      <c r="BR98" s="237"/>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24"/>
    </row>
    <row r="99" spans="1:131" ht="26.25" hidden="1" customHeight="1" x14ac:dyDescent="0.2">
      <c r="A99" s="239"/>
      <c r="B99" s="240"/>
      <c r="C99" s="240"/>
      <c r="D99" s="240"/>
      <c r="E99" s="240"/>
      <c r="F99" s="240"/>
      <c r="G99" s="240"/>
      <c r="H99" s="240"/>
      <c r="I99" s="240"/>
      <c r="J99" s="240"/>
      <c r="K99" s="240"/>
      <c r="L99" s="240"/>
      <c r="M99" s="240"/>
      <c r="N99" s="240"/>
      <c r="O99" s="240"/>
      <c r="P99" s="240"/>
      <c r="Q99" s="241"/>
      <c r="R99" s="241"/>
      <c r="S99" s="241"/>
      <c r="T99" s="241"/>
      <c r="U99" s="241"/>
      <c r="V99" s="241"/>
      <c r="W99" s="241"/>
      <c r="X99" s="241"/>
      <c r="Y99" s="241"/>
      <c r="Z99" s="241"/>
      <c r="AA99" s="241"/>
      <c r="AB99" s="241"/>
      <c r="AC99" s="241"/>
      <c r="AD99" s="241"/>
      <c r="AE99" s="241"/>
      <c r="AF99" s="241"/>
      <c r="AG99" s="241"/>
      <c r="AH99" s="241"/>
      <c r="AI99" s="241"/>
      <c r="AJ99" s="241"/>
      <c r="AK99" s="241"/>
      <c r="AL99" s="241"/>
      <c r="AM99" s="241"/>
      <c r="AN99" s="241"/>
      <c r="AO99" s="241"/>
      <c r="AP99" s="241"/>
      <c r="AQ99" s="241"/>
      <c r="AR99" s="241"/>
      <c r="AS99" s="241"/>
      <c r="AT99" s="241"/>
      <c r="AU99" s="241"/>
      <c r="AV99" s="241"/>
      <c r="AW99" s="241"/>
      <c r="AX99" s="241"/>
      <c r="AY99" s="241"/>
      <c r="AZ99" s="242"/>
      <c r="BA99" s="242"/>
      <c r="BB99" s="242"/>
      <c r="BC99" s="242"/>
      <c r="BD99" s="242"/>
      <c r="BE99" s="235"/>
      <c r="BF99" s="235"/>
      <c r="BG99" s="235"/>
      <c r="BH99" s="235"/>
      <c r="BI99" s="235"/>
      <c r="BJ99" s="235"/>
      <c r="BK99" s="235"/>
      <c r="BL99" s="235"/>
      <c r="BM99" s="235"/>
      <c r="BN99" s="235"/>
      <c r="BO99" s="235"/>
      <c r="BP99" s="235"/>
      <c r="BQ99" s="232">
        <v>93</v>
      </c>
      <c r="BR99" s="237"/>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24"/>
    </row>
    <row r="100" spans="1:131" ht="26.25" hidden="1" customHeight="1" x14ac:dyDescent="0.2">
      <c r="A100" s="239"/>
      <c r="B100" s="240"/>
      <c r="C100" s="240"/>
      <c r="D100" s="240"/>
      <c r="E100" s="240"/>
      <c r="F100" s="240"/>
      <c r="G100" s="240"/>
      <c r="H100" s="240"/>
      <c r="I100" s="240"/>
      <c r="J100" s="240"/>
      <c r="K100" s="240"/>
      <c r="L100" s="240"/>
      <c r="M100" s="240"/>
      <c r="N100" s="240"/>
      <c r="O100" s="240"/>
      <c r="P100" s="240"/>
      <c r="Q100" s="241"/>
      <c r="R100" s="241"/>
      <c r="S100" s="241"/>
      <c r="T100" s="241"/>
      <c r="U100" s="241"/>
      <c r="V100" s="241"/>
      <c r="W100" s="241"/>
      <c r="X100" s="241"/>
      <c r="Y100" s="241"/>
      <c r="Z100" s="241"/>
      <c r="AA100" s="241"/>
      <c r="AB100" s="241"/>
      <c r="AC100" s="241"/>
      <c r="AD100" s="241"/>
      <c r="AE100" s="241"/>
      <c r="AF100" s="241"/>
      <c r="AG100" s="241"/>
      <c r="AH100" s="241"/>
      <c r="AI100" s="241"/>
      <c r="AJ100" s="241"/>
      <c r="AK100" s="241"/>
      <c r="AL100" s="241"/>
      <c r="AM100" s="241"/>
      <c r="AN100" s="241"/>
      <c r="AO100" s="241"/>
      <c r="AP100" s="241"/>
      <c r="AQ100" s="241"/>
      <c r="AR100" s="241"/>
      <c r="AS100" s="241"/>
      <c r="AT100" s="241"/>
      <c r="AU100" s="241"/>
      <c r="AV100" s="241"/>
      <c r="AW100" s="241"/>
      <c r="AX100" s="241"/>
      <c r="AY100" s="241"/>
      <c r="AZ100" s="242"/>
      <c r="BA100" s="242"/>
      <c r="BB100" s="242"/>
      <c r="BC100" s="242"/>
      <c r="BD100" s="242"/>
      <c r="BE100" s="235"/>
      <c r="BF100" s="235"/>
      <c r="BG100" s="235"/>
      <c r="BH100" s="235"/>
      <c r="BI100" s="235"/>
      <c r="BJ100" s="235"/>
      <c r="BK100" s="235"/>
      <c r="BL100" s="235"/>
      <c r="BM100" s="235"/>
      <c r="BN100" s="235"/>
      <c r="BO100" s="235"/>
      <c r="BP100" s="235"/>
      <c r="BQ100" s="232">
        <v>94</v>
      </c>
      <c r="BR100" s="237"/>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24"/>
    </row>
    <row r="101" spans="1:131" ht="26.25" hidden="1" customHeight="1" x14ac:dyDescent="0.2">
      <c r="A101" s="239"/>
      <c r="B101" s="240"/>
      <c r="C101" s="240"/>
      <c r="D101" s="240"/>
      <c r="E101" s="240"/>
      <c r="F101" s="240"/>
      <c r="G101" s="240"/>
      <c r="H101" s="240"/>
      <c r="I101" s="240"/>
      <c r="J101" s="240"/>
      <c r="K101" s="240"/>
      <c r="L101" s="240"/>
      <c r="M101" s="240"/>
      <c r="N101" s="240"/>
      <c r="O101" s="240"/>
      <c r="P101" s="240"/>
      <c r="Q101" s="241"/>
      <c r="R101" s="241"/>
      <c r="S101" s="241"/>
      <c r="T101" s="241"/>
      <c r="U101" s="241"/>
      <c r="V101" s="241"/>
      <c r="W101" s="24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2"/>
      <c r="BA101" s="242"/>
      <c r="BB101" s="242"/>
      <c r="BC101" s="242"/>
      <c r="BD101" s="242"/>
      <c r="BE101" s="235"/>
      <c r="BF101" s="235"/>
      <c r="BG101" s="235"/>
      <c r="BH101" s="235"/>
      <c r="BI101" s="235"/>
      <c r="BJ101" s="235"/>
      <c r="BK101" s="235"/>
      <c r="BL101" s="235"/>
      <c r="BM101" s="235"/>
      <c r="BN101" s="235"/>
      <c r="BO101" s="235"/>
      <c r="BP101" s="235"/>
      <c r="BQ101" s="232">
        <v>95</v>
      </c>
      <c r="BR101" s="237"/>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24"/>
    </row>
    <row r="102" spans="1:131" ht="26.25" customHeight="1" thickBot="1" x14ac:dyDescent="0.25">
      <c r="A102" s="239"/>
      <c r="B102" s="240"/>
      <c r="C102" s="240"/>
      <c r="D102" s="240"/>
      <c r="E102" s="240"/>
      <c r="F102" s="240"/>
      <c r="G102" s="240"/>
      <c r="H102" s="240"/>
      <c r="I102" s="240"/>
      <c r="J102" s="240"/>
      <c r="K102" s="240"/>
      <c r="L102" s="240"/>
      <c r="M102" s="240"/>
      <c r="N102" s="240"/>
      <c r="O102" s="240"/>
      <c r="P102" s="240"/>
      <c r="Q102" s="241"/>
      <c r="R102" s="241"/>
      <c r="S102" s="241"/>
      <c r="T102" s="241"/>
      <c r="U102" s="241"/>
      <c r="V102" s="241"/>
      <c r="W102" s="241"/>
      <c r="X102" s="241"/>
      <c r="Y102" s="241"/>
      <c r="Z102" s="241"/>
      <c r="AA102" s="241"/>
      <c r="AB102" s="241"/>
      <c r="AC102" s="241"/>
      <c r="AD102" s="241"/>
      <c r="AE102" s="241"/>
      <c r="AF102" s="241"/>
      <c r="AG102" s="241"/>
      <c r="AH102" s="241"/>
      <c r="AI102" s="241"/>
      <c r="AJ102" s="241"/>
      <c r="AK102" s="241"/>
      <c r="AL102" s="241"/>
      <c r="AM102" s="241"/>
      <c r="AN102" s="241"/>
      <c r="AO102" s="241"/>
      <c r="AP102" s="241"/>
      <c r="AQ102" s="241"/>
      <c r="AR102" s="241"/>
      <c r="AS102" s="241"/>
      <c r="AT102" s="241"/>
      <c r="AU102" s="241"/>
      <c r="AV102" s="241"/>
      <c r="AW102" s="241"/>
      <c r="AX102" s="241"/>
      <c r="AY102" s="241"/>
      <c r="AZ102" s="242"/>
      <c r="BA102" s="242"/>
      <c r="BB102" s="242"/>
      <c r="BC102" s="242"/>
      <c r="BD102" s="242"/>
      <c r="BE102" s="235"/>
      <c r="BF102" s="235"/>
      <c r="BG102" s="235"/>
      <c r="BH102" s="235"/>
      <c r="BI102" s="235"/>
      <c r="BJ102" s="235"/>
      <c r="BK102" s="235"/>
      <c r="BL102" s="235"/>
      <c r="BM102" s="235"/>
      <c r="BN102" s="235"/>
      <c r="BO102" s="235"/>
      <c r="BP102" s="235"/>
      <c r="BQ102" s="234" t="s">
        <v>376</v>
      </c>
      <c r="BR102" s="802" t="s">
        <v>399</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v>
      </c>
      <c r="CS102" s="865"/>
      <c r="CT102" s="865"/>
      <c r="CU102" s="865"/>
      <c r="CV102" s="904"/>
      <c r="CW102" s="903">
        <v>0</v>
      </c>
      <c r="CX102" s="865"/>
      <c r="CY102" s="865"/>
      <c r="CZ102" s="865"/>
      <c r="DA102" s="904"/>
      <c r="DB102" s="903" t="s">
        <v>554</v>
      </c>
      <c r="DC102" s="865"/>
      <c r="DD102" s="865"/>
      <c r="DE102" s="865"/>
      <c r="DF102" s="904"/>
      <c r="DG102" s="903">
        <v>328</v>
      </c>
      <c r="DH102" s="865"/>
      <c r="DI102" s="865"/>
      <c r="DJ102" s="865"/>
      <c r="DK102" s="904"/>
      <c r="DL102" s="903" t="s">
        <v>554</v>
      </c>
      <c r="DM102" s="865"/>
      <c r="DN102" s="865"/>
      <c r="DO102" s="865"/>
      <c r="DP102" s="904"/>
      <c r="DQ102" s="903" t="s">
        <v>554</v>
      </c>
      <c r="DR102" s="865"/>
      <c r="DS102" s="865"/>
      <c r="DT102" s="865"/>
      <c r="DU102" s="904"/>
      <c r="DV102" s="802"/>
      <c r="DW102" s="803"/>
      <c r="DX102" s="803"/>
      <c r="DY102" s="803"/>
      <c r="DZ102" s="927"/>
      <c r="EA102" s="224"/>
    </row>
    <row r="103" spans="1:131" ht="26.25" customHeight="1" x14ac:dyDescent="0.2">
      <c r="A103" s="239"/>
      <c r="B103" s="240"/>
      <c r="C103" s="240"/>
      <c r="D103" s="240"/>
      <c r="E103" s="240"/>
      <c r="F103" s="240"/>
      <c r="G103" s="240"/>
      <c r="H103" s="240"/>
      <c r="I103" s="240"/>
      <c r="J103" s="240"/>
      <c r="K103" s="240"/>
      <c r="L103" s="240"/>
      <c r="M103" s="240"/>
      <c r="N103" s="240"/>
      <c r="O103" s="240"/>
      <c r="P103" s="240"/>
      <c r="Q103" s="241"/>
      <c r="R103" s="241"/>
      <c r="S103" s="241"/>
      <c r="T103" s="241"/>
      <c r="U103" s="241"/>
      <c r="V103" s="241"/>
      <c r="W103" s="241"/>
      <c r="X103" s="241"/>
      <c r="Y103" s="241"/>
      <c r="Z103" s="241"/>
      <c r="AA103" s="241"/>
      <c r="AB103" s="241"/>
      <c r="AC103" s="241"/>
      <c r="AD103" s="241"/>
      <c r="AE103" s="241"/>
      <c r="AF103" s="241"/>
      <c r="AG103" s="241"/>
      <c r="AH103" s="241"/>
      <c r="AI103" s="241"/>
      <c r="AJ103" s="241"/>
      <c r="AK103" s="241"/>
      <c r="AL103" s="241"/>
      <c r="AM103" s="241"/>
      <c r="AN103" s="241"/>
      <c r="AO103" s="241"/>
      <c r="AP103" s="241"/>
      <c r="AQ103" s="241"/>
      <c r="AR103" s="241"/>
      <c r="AS103" s="241"/>
      <c r="AT103" s="241"/>
      <c r="AU103" s="241"/>
      <c r="AV103" s="241"/>
      <c r="AW103" s="241"/>
      <c r="AX103" s="241"/>
      <c r="AY103" s="241"/>
      <c r="AZ103" s="242"/>
      <c r="BA103" s="242"/>
      <c r="BB103" s="242"/>
      <c r="BC103" s="242"/>
      <c r="BD103" s="242"/>
      <c r="BE103" s="235"/>
      <c r="BF103" s="235"/>
      <c r="BG103" s="235"/>
      <c r="BH103" s="235"/>
      <c r="BI103" s="235"/>
      <c r="BJ103" s="235"/>
      <c r="BK103" s="235"/>
      <c r="BL103" s="235"/>
      <c r="BM103" s="235"/>
      <c r="BN103" s="235"/>
      <c r="BO103" s="235"/>
      <c r="BP103" s="235"/>
      <c r="BQ103" s="928" t="s">
        <v>400</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24"/>
    </row>
    <row r="104" spans="1:131" ht="26.25" customHeight="1" x14ac:dyDescent="0.2">
      <c r="A104" s="239"/>
      <c r="B104" s="240"/>
      <c r="C104" s="240"/>
      <c r="D104" s="240"/>
      <c r="E104" s="240"/>
      <c r="F104" s="240"/>
      <c r="G104" s="240"/>
      <c r="H104" s="240"/>
      <c r="I104" s="240"/>
      <c r="J104" s="240"/>
      <c r="K104" s="240"/>
      <c r="L104" s="240"/>
      <c r="M104" s="240"/>
      <c r="N104" s="240"/>
      <c r="O104" s="240"/>
      <c r="P104" s="240"/>
      <c r="Q104" s="241"/>
      <c r="R104" s="241"/>
      <c r="S104" s="241"/>
      <c r="T104" s="241"/>
      <c r="U104" s="241"/>
      <c r="V104" s="241"/>
      <c r="W104" s="241"/>
      <c r="X104" s="241"/>
      <c r="Y104" s="241"/>
      <c r="Z104" s="241"/>
      <c r="AA104" s="241"/>
      <c r="AB104" s="241"/>
      <c r="AC104" s="241"/>
      <c r="AD104" s="241"/>
      <c r="AE104" s="241"/>
      <c r="AF104" s="241"/>
      <c r="AG104" s="241"/>
      <c r="AH104" s="241"/>
      <c r="AI104" s="241"/>
      <c r="AJ104" s="241"/>
      <c r="AK104" s="241"/>
      <c r="AL104" s="241"/>
      <c r="AM104" s="241"/>
      <c r="AN104" s="241"/>
      <c r="AO104" s="241"/>
      <c r="AP104" s="241"/>
      <c r="AQ104" s="241"/>
      <c r="AR104" s="241"/>
      <c r="AS104" s="241"/>
      <c r="AT104" s="241"/>
      <c r="AU104" s="241"/>
      <c r="AV104" s="241"/>
      <c r="AW104" s="241"/>
      <c r="AX104" s="241"/>
      <c r="AY104" s="241"/>
      <c r="AZ104" s="242"/>
      <c r="BA104" s="242"/>
      <c r="BB104" s="242"/>
      <c r="BC104" s="242"/>
      <c r="BD104" s="242"/>
      <c r="BE104" s="235"/>
      <c r="BF104" s="235"/>
      <c r="BG104" s="235"/>
      <c r="BH104" s="235"/>
      <c r="BI104" s="235"/>
      <c r="BJ104" s="235"/>
      <c r="BK104" s="235"/>
      <c r="BL104" s="235"/>
      <c r="BM104" s="235"/>
      <c r="BN104" s="235"/>
      <c r="BO104" s="235"/>
      <c r="BP104" s="235"/>
      <c r="BQ104" s="929" t="s">
        <v>401</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24"/>
    </row>
    <row r="105" spans="1:131" ht="11.25" customHeight="1" x14ac:dyDescent="0.2">
      <c r="A105" s="235"/>
      <c r="B105" s="235"/>
      <c r="C105" s="235"/>
      <c r="D105" s="235"/>
      <c r="E105" s="235"/>
      <c r="F105" s="235"/>
      <c r="G105" s="235"/>
      <c r="H105" s="235"/>
      <c r="I105" s="235"/>
      <c r="J105" s="235"/>
      <c r="K105" s="235"/>
      <c r="L105" s="235"/>
      <c r="M105" s="235"/>
      <c r="N105" s="235"/>
      <c r="O105" s="235"/>
      <c r="P105" s="235"/>
      <c r="Q105" s="235"/>
      <c r="R105" s="235"/>
      <c r="S105" s="235"/>
      <c r="T105" s="235"/>
      <c r="U105" s="235"/>
      <c r="V105" s="235"/>
      <c r="W105" s="235"/>
      <c r="X105" s="235"/>
      <c r="Y105" s="235"/>
      <c r="Z105" s="235"/>
      <c r="AA105" s="235"/>
      <c r="AB105" s="235"/>
      <c r="AC105" s="235"/>
      <c r="AD105" s="235"/>
      <c r="AE105" s="235"/>
      <c r="AF105" s="235"/>
      <c r="AG105" s="235"/>
      <c r="AH105" s="235"/>
      <c r="AI105" s="235"/>
      <c r="AJ105" s="235"/>
      <c r="AK105" s="235"/>
      <c r="AL105" s="235"/>
      <c r="AM105" s="235"/>
      <c r="AN105" s="235"/>
      <c r="AO105" s="235"/>
      <c r="AP105" s="235"/>
      <c r="AQ105" s="235"/>
      <c r="AR105" s="235"/>
      <c r="AS105" s="235"/>
      <c r="AT105" s="235"/>
      <c r="AU105" s="235"/>
      <c r="AV105" s="235"/>
      <c r="AW105" s="235"/>
      <c r="AX105" s="235"/>
      <c r="AY105" s="235"/>
      <c r="AZ105" s="235"/>
      <c r="BA105" s="235"/>
      <c r="BB105" s="235"/>
      <c r="BC105" s="235"/>
      <c r="BD105" s="235"/>
      <c r="BE105" s="235"/>
      <c r="BF105" s="235"/>
      <c r="BG105" s="235"/>
      <c r="BH105" s="235"/>
      <c r="BI105" s="235"/>
      <c r="BJ105" s="235"/>
      <c r="BK105" s="235"/>
      <c r="BL105" s="235"/>
      <c r="BM105" s="235"/>
      <c r="BN105" s="235"/>
      <c r="BO105" s="235"/>
      <c r="BP105" s="235"/>
      <c r="BQ105" s="224"/>
      <c r="BR105" s="224"/>
      <c r="BS105" s="224"/>
      <c r="BT105" s="224"/>
      <c r="BU105" s="224"/>
      <c r="BV105" s="224"/>
      <c r="BW105" s="224"/>
      <c r="BX105" s="224"/>
      <c r="BY105" s="224"/>
      <c r="BZ105" s="224"/>
      <c r="CA105" s="224"/>
      <c r="CB105" s="224"/>
      <c r="CC105" s="224"/>
      <c r="CD105" s="224"/>
      <c r="CE105" s="224"/>
      <c r="CF105" s="224"/>
      <c r="CG105" s="224"/>
      <c r="CH105" s="224"/>
      <c r="CI105" s="224"/>
      <c r="CJ105" s="224"/>
      <c r="CK105" s="224"/>
      <c r="CL105" s="224"/>
      <c r="CM105" s="224"/>
      <c r="CN105" s="224"/>
      <c r="CO105" s="224"/>
      <c r="CP105" s="224"/>
      <c r="CQ105" s="224"/>
      <c r="CR105" s="224"/>
      <c r="CS105" s="224"/>
      <c r="CT105" s="224"/>
      <c r="CU105" s="224"/>
      <c r="CV105" s="224"/>
      <c r="CW105" s="224"/>
      <c r="CX105" s="224"/>
      <c r="CY105" s="224"/>
      <c r="CZ105" s="224"/>
      <c r="DA105" s="224"/>
      <c r="DB105" s="224"/>
      <c r="DC105" s="224"/>
      <c r="DD105" s="224"/>
      <c r="DE105" s="224"/>
      <c r="DF105" s="224"/>
      <c r="DG105" s="224"/>
      <c r="DH105" s="224"/>
      <c r="DI105" s="224"/>
      <c r="DJ105" s="224"/>
      <c r="DK105" s="224"/>
      <c r="DL105" s="224"/>
      <c r="DM105" s="224"/>
      <c r="DN105" s="224"/>
      <c r="DO105" s="224"/>
      <c r="DP105" s="224"/>
      <c r="DQ105" s="224"/>
      <c r="DR105" s="224"/>
      <c r="DS105" s="224"/>
      <c r="DT105" s="224"/>
      <c r="DU105" s="224"/>
      <c r="DV105" s="224"/>
      <c r="DW105" s="224"/>
      <c r="DX105" s="224"/>
      <c r="DY105" s="224"/>
      <c r="DZ105" s="224"/>
      <c r="EA105" s="224"/>
    </row>
    <row r="106" spans="1:131" ht="11.25" customHeight="1" x14ac:dyDescent="0.2">
      <c r="A106" s="235"/>
      <c r="B106" s="235"/>
      <c r="C106" s="235"/>
      <c r="D106" s="235"/>
      <c r="E106" s="235"/>
      <c r="F106" s="235"/>
      <c r="G106" s="235"/>
      <c r="H106" s="235"/>
      <c r="I106" s="235"/>
      <c r="J106" s="235"/>
      <c r="K106" s="235"/>
      <c r="L106" s="235"/>
      <c r="M106" s="235"/>
      <c r="N106" s="235"/>
      <c r="O106" s="235"/>
      <c r="P106" s="235"/>
      <c r="Q106" s="235"/>
      <c r="R106" s="235"/>
      <c r="S106" s="235"/>
      <c r="T106" s="235"/>
      <c r="U106" s="235"/>
      <c r="V106" s="235"/>
      <c r="W106" s="235"/>
      <c r="X106" s="235"/>
      <c r="Y106" s="235"/>
      <c r="Z106" s="235"/>
      <c r="AA106" s="235"/>
      <c r="AB106" s="235"/>
      <c r="AC106" s="235"/>
      <c r="AD106" s="235"/>
      <c r="AE106" s="235"/>
      <c r="AF106" s="235"/>
      <c r="AG106" s="235"/>
      <c r="AH106" s="235"/>
      <c r="AI106" s="235"/>
      <c r="AJ106" s="235"/>
      <c r="AK106" s="235"/>
      <c r="AL106" s="235"/>
      <c r="AM106" s="235"/>
      <c r="AN106" s="235"/>
      <c r="AO106" s="235"/>
      <c r="AP106" s="235"/>
      <c r="AQ106" s="235"/>
      <c r="AR106" s="235"/>
      <c r="AS106" s="235"/>
      <c r="AT106" s="235"/>
      <c r="AU106" s="235"/>
      <c r="AV106" s="235"/>
      <c r="AW106" s="235"/>
      <c r="AX106" s="235"/>
      <c r="AY106" s="235"/>
      <c r="AZ106" s="235"/>
      <c r="BA106" s="235"/>
      <c r="BB106" s="235"/>
      <c r="BC106" s="235"/>
      <c r="BD106" s="235"/>
      <c r="BE106" s="235"/>
      <c r="BF106" s="235"/>
      <c r="BG106" s="235"/>
      <c r="BH106" s="235"/>
      <c r="BI106" s="235"/>
      <c r="BJ106" s="235"/>
      <c r="BK106" s="235"/>
      <c r="BL106" s="235"/>
      <c r="BM106" s="235"/>
      <c r="BN106" s="235"/>
      <c r="BO106" s="235"/>
      <c r="BP106" s="235"/>
      <c r="BQ106" s="224"/>
      <c r="BR106" s="224"/>
      <c r="BS106" s="224"/>
      <c r="BT106" s="224"/>
      <c r="BU106" s="224"/>
      <c r="BV106" s="224"/>
      <c r="BW106" s="224"/>
      <c r="BX106" s="224"/>
      <c r="BY106" s="224"/>
      <c r="BZ106" s="224"/>
      <c r="CA106" s="224"/>
      <c r="CB106" s="224"/>
      <c r="CC106" s="224"/>
      <c r="CD106" s="224"/>
      <c r="CE106" s="224"/>
      <c r="CF106" s="224"/>
      <c r="CG106" s="224"/>
      <c r="CH106" s="224"/>
      <c r="CI106" s="224"/>
      <c r="CJ106" s="224"/>
      <c r="CK106" s="224"/>
      <c r="CL106" s="224"/>
      <c r="CM106" s="224"/>
      <c r="CN106" s="224"/>
      <c r="CO106" s="224"/>
      <c r="CP106" s="224"/>
      <c r="CQ106" s="224"/>
      <c r="CR106" s="224"/>
      <c r="CS106" s="224"/>
      <c r="CT106" s="224"/>
      <c r="CU106" s="224"/>
      <c r="CV106" s="224"/>
      <c r="CW106" s="224"/>
      <c r="CX106" s="224"/>
      <c r="CY106" s="224"/>
      <c r="CZ106" s="224"/>
      <c r="DA106" s="224"/>
      <c r="DB106" s="224"/>
      <c r="DC106" s="224"/>
      <c r="DD106" s="224"/>
      <c r="DE106" s="224"/>
      <c r="DF106" s="224"/>
      <c r="DG106" s="224"/>
      <c r="DH106" s="224"/>
      <c r="DI106" s="224"/>
      <c r="DJ106" s="224"/>
      <c r="DK106" s="224"/>
      <c r="DL106" s="224"/>
      <c r="DM106" s="224"/>
      <c r="DN106" s="224"/>
      <c r="DO106" s="224"/>
      <c r="DP106" s="224"/>
      <c r="DQ106" s="224"/>
      <c r="DR106" s="224"/>
      <c r="DS106" s="224"/>
      <c r="DT106" s="224"/>
      <c r="DU106" s="224"/>
      <c r="DV106" s="224"/>
      <c r="DW106" s="224"/>
      <c r="DX106" s="224"/>
      <c r="DY106" s="224"/>
      <c r="DZ106" s="224"/>
      <c r="EA106" s="224"/>
    </row>
    <row r="107" spans="1:131" s="224" customFormat="1" ht="26.25" customHeight="1" thickBot="1" x14ac:dyDescent="0.25">
      <c r="A107" s="243" t="s">
        <v>402</v>
      </c>
      <c r="B107" s="244"/>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44"/>
      <c r="AG107" s="244"/>
      <c r="AH107" s="244"/>
      <c r="AI107" s="244"/>
      <c r="AJ107" s="244"/>
      <c r="AK107" s="244"/>
      <c r="AL107" s="244"/>
      <c r="AM107" s="244"/>
      <c r="AN107" s="244"/>
      <c r="AO107" s="244"/>
      <c r="AP107" s="244"/>
      <c r="AQ107" s="244"/>
      <c r="AR107" s="244"/>
      <c r="AS107" s="244"/>
      <c r="AT107" s="244"/>
      <c r="AU107" s="243" t="s">
        <v>403</v>
      </c>
      <c r="AV107" s="244"/>
      <c r="AW107" s="244"/>
      <c r="AX107" s="244"/>
      <c r="AY107" s="244"/>
      <c r="AZ107" s="244"/>
      <c r="BA107" s="244"/>
      <c r="BB107" s="244"/>
      <c r="BC107" s="244"/>
      <c r="BD107" s="244"/>
      <c r="BE107" s="244"/>
      <c r="BF107" s="244"/>
      <c r="BG107" s="244"/>
      <c r="BH107" s="244"/>
      <c r="BI107" s="244"/>
      <c r="BJ107" s="244"/>
      <c r="BK107" s="244"/>
      <c r="BL107" s="244"/>
      <c r="BM107" s="244"/>
      <c r="BN107" s="244"/>
      <c r="BO107" s="244"/>
      <c r="BP107" s="244"/>
      <c r="BQ107" s="244"/>
      <c r="BR107" s="244"/>
      <c r="BS107" s="244"/>
      <c r="BT107" s="244"/>
      <c r="BU107" s="244"/>
      <c r="BV107" s="244"/>
      <c r="BW107" s="244"/>
      <c r="BX107" s="244"/>
      <c r="BY107" s="244"/>
      <c r="BZ107" s="244"/>
      <c r="CA107" s="244"/>
      <c r="CB107" s="244"/>
      <c r="CC107" s="244"/>
      <c r="CD107" s="244"/>
      <c r="CE107" s="244"/>
      <c r="CF107" s="244"/>
      <c r="CG107" s="244"/>
      <c r="CH107" s="244"/>
      <c r="CI107" s="244"/>
      <c r="CJ107" s="244"/>
      <c r="CK107" s="244"/>
      <c r="CL107" s="244"/>
      <c r="CM107" s="244"/>
      <c r="CN107" s="244"/>
      <c r="CO107" s="244"/>
      <c r="CP107" s="244"/>
      <c r="CQ107" s="244"/>
      <c r="CR107" s="244"/>
      <c r="CS107" s="244"/>
      <c r="CT107" s="244"/>
      <c r="CU107" s="244"/>
      <c r="CV107" s="244"/>
      <c r="CW107" s="244"/>
      <c r="CX107" s="244"/>
      <c r="CY107" s="244"/>
      <c r="CZ107" s="244"/>
      <c r="DA107" s="244"/>
      <c r="DB107" s="244"/>
      <c r="DC107" s="244"/>
      <c r="DD107" s="244"/>
      <c r="DE107" s="244"/>
      <c r="DF107" s="244"/>
      <c r="DG107" s="244"/>
      <c r="DH107" s="244"/>
      <c r="DI107" s="244"/>
      <c r="DJ107" s="244"/>
      <c r="DK107" s="244"/>
      <c r="DL107" s="244"/>
      <c r="DM107" s="244"/>
      <c r="DN107" s="244"/>
      <c r="DO107" s="244"/>
      <c r="DP107" s="244"/>
      <c r="DQ107" s="244"/>
      <c r="DR107" s="244"/>
      <c r="DS107" s="244"/>
      <c r="DT107" s="244"/>
      <c r="DU107" s="244"/>
      <c r="DV107" s="244"/>
      <c r="DW107" s="244"/>
      <c r="DX107" s="244"/>
      <c r="DY107" s="244"/>
      <c r="DZ107" s="244"/>
    </row>
    <row r="108" spans="1:131" s="224" customFormat="1" ht="26.25" customHeight="1" x14ac:dyDescent="0.2">
      <c r="A108" s="930" t="s">
        <v>404</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405</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24" customFormat="1" ht="26.25" customHeight="1" x14ac:dyDescent="0.2">
      <c r="A109" s="925" t="s">
        <v>406</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407</v>
      </c>
      <c r="AB109" s="906"/>
      <c r="AC109" s="906"/>
      <c r="AD109" s="906"/>
      <c r="AE109" s="907"/>
      <c r="AF109" s="905" t="s">
        <v>408</v>
      </c>
      <c r="AG109" s="906"/>
      <c r="AH109" s="906"/>
      <c r="AI109" s="906"/>
      <c r="AJ109" s="907"/>
      <c r="AK109" s="905" t="s">
        <v>294</v>
      </c>
      <c r="AL109" s="906"/>
      <c r="AM109" s="906"/>
      <c r="AN109" s="906"/>
      <c r="AO109" s="907"/>
      <c r="AP109" s="905" t="s">
        <v>409</v>
      </c>
      <c r="AQ109" s="906"/>
      <c r="AR109" s="906"/>
      <c r="AS109" s="906"/>
      <c r="AT109" s="908"/>
      <c r="AU109" s="925" t="s">
        <v>406</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407</v>
      </c>
      <c r="BR109" s="906"/>
      <c r="BS109" s="906"/>
      <c r="BT109" s="906"/>
      <c r="BU109" s="907"/>
      <c r="BV109" s="905" t="s">
        <v>408</v>
      </c>
      <c r="BW109" s="906"/>
      <c r="BX109" s="906"/>
      <c r="BY109" s="906"/>
      <c r="BZ109" s="907"/>
      <c r="CA109" s="905" t="s">
        <v>294</v>
      </c>
      <c r="CB109" s="906"/>
      <c r="CC109" s="906"/>
      <c r="CD109" s="906"/>
      <c r="CE109" s="907"/>
      <c r="CF109" s="926" t="s">
        <v>409</v>
      </c>
      <c r="CG109" s="926"/>
      <c r="CH109" s="926"/>
      <c r="CI109" s="926"/>
      <c r="CJ109" s="926"/>
      <c r="CK109" s="905" t="s">
        <v>410</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407</v>
      </c>
      <c r="DH109" s="906"/>
      <c r="DI109" s="906"/>
      <c r="DJ109" s="906"/>
      <c r="DK109" s="907"/>
      <c r="DL109" s="905" t="s">
        <v>408</v>
      </c>
      <c r="DM109" s="906"/>
      <c r="DN109" s="906"/>
      <c r="DO109" s="906"/>
      <c r="DP109" s="907"/>
      <c r="DQ109" s="905" t="s">
        <v>294</v>
      </c>
      <c r="DR109" s="906"/>
      <c r="DS109" s="906"/>
      <c r="DT109" s="906"/>
      <c r="DU109" s="907"/>
      <c r="DV109" s="905" t="s">
        <v>409</v>
      </c>
      <c r="DW109" s="906"/>
      <c r="DX109" s="906"/>
      <c r="DY109" s="906"/>
      <c r="DZ109" s="908"/>
    </row>
    <row r="110" spans="1:131" s="224" customFormat="1" ht="26.25" customHeight="1" x14ac:dyDescent="0.2">
      <c r="A110" s="909" t="s">
        <v>411</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2001219</v>
      </c>
      <c r="AB110" s="913"/>
      <c r="AC110" s="913"/>
      <c r="AD110" s="913"/>
      <c r="AE110" s="914"/>
      <c r="AF110" s="915">
        <v>1910373</v>
      </c>
      <c r="AG110" s="913"/>
      <c r="AH110" s="913"/>
      <c r="AI110" s="913"/>
      <c r="AJ110" s="914"/>
      <c r="AK110" s="915">
        <v>1792178</v>
      </c>
      <c r="AL110" s="913"/>
      <c r="AM110" s="913"/>
      <c r="AN110" s="913"/>
      <c r="AO110" s="914"/>
      <c r="AP110" s="916">
        <v>11.4</v>
      </c>
      <c r="AQ110" s="917"/>
      <c r="AR110" s="917"/>
      <c r="AS110" s="917"/>
      <c r="AT110" s="918"/>
      <c r="AU110" s="919" t="s">
        <v>69</v>
      </c>
      <c r="AV110" s="920"/>
      <c r="AW110" s="920"/>
      <c r="AX110" s="920"/>
      <c r="AY110" s="920"/>
      <c r="AZ110" s="942" t="s">
        <v>412</v>
      </c>
      <c r="BA110" s="910"/>
      <c r="BB110" s="910"/>
      <c r="BC110" s="910"/>
      <c r="BD110" s="910"/>
      <c r="BE110" s="910"/>
      <c r="BF110" s="910"/>
      <c r="BG110" s="910"/>
      <c r="BH110" s="910"/>
      <c r="BI110" s="910"/>
      <c r="BJ110" s="910"/>
      <c r="BK110" s="910"/>
      <c r="BL110" s="910"/>
      <c r="BM110" s="910"/>
      <c r="BN110" s="910"/>
      <c r="BO110" s="910"/>
      <c r="BP110" s="911"/>
      <c r="BQ110" s="943">
        <v>15721212</v>
      </c>
      <c r="BR110" s="944"/>
      <c r="BS110" s="944"/>
      <c r="BT110" s="944"/>
      <c r="BU110" s="944"/>
      <c r="BV110" s="944">
        <v>14703753</v>
      </c>
      <c r="BW110" s="944"/>
      <c r="BX110" s="944"/>
      <c r="BY110" s="944"/>
      <c r="BZ110" s="944"/>
      <c r="CA110" s="944">
        <v>14149070</v>
      </c>
      <c r="CB110" s="944"/>
      <c r="CC110" s="944"/>
      <c r="CD110" s="944"/>
      <c r="CE110" s="944"/>
      <c r="CF110" s="957">
        <v>89.6</v>
      </c>
      <c r="CG110" s="958"/>
      <c r="CH110" s="958"/>
      <c r="CI110" s="958"/>
      <c r="CJ110" s="958"/>
      <c r="CK110" s="959" t="s">
        <v>413</v>
      </c>
      <c r="CL110" s="960"/>
      <c r="CM110" s="942" t="s">
        <v>414</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24" customFormat="1" ht="26.25" customHeight="1" x14ac:dyDescent="0.2">
      <c r="A111" s="947" t="s">
        <v>415</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416</v>
      </c>
      <c r="BA111" s="936"/>
      <c r="BB111" s="936"/>
      <c r="BC111" s="936"/>
      <c r="BD111" s="936"/>
      <c r="BE111" s="936"/>
      <c r="BF111" s="936"/>
      <c r="BG111" s="936"/>
      <c r="BH111" s="936"/>
      <c r="BI111" s="936"/>
      <c r="BJ111" s="936"/>
      <c r="BK111" s="936"/>
      <c r="BL111" s="936"/>
      <c r="BM111" s="936"/>
      <c r="BN111" s="936"/>
      <c r="BO111" s="936"/>
      <c r="BP111" s="937"/>
      <c r="BQ111" s="938">
        <v>151738</v>
      </c>
      <c r="BR111" s="939"/>
      <c r="BS111" s="939"/>
      <c r="BT111" s="939"/>
      <c r="BU111" s="939"/>
      <c r="BV111" s="939">
        <v>299322</v>
      </c>
      <c r="BW111" s="939"/>
      <c r="BX111" s="939"/>
      <c r="BY111" s="939"/>
      <c r="BZ111" s="939"/>
      <c r="CA111" s="939">
        <v>328272</v>
      </c>
      <c r="CB111" s="939"/>
      <c r="CC111" s="939"/>
      <c r="CD111" s="939"/>
      <c r="CE111" s="939"/>
      <c r="CF111" s="933">
        <v>2.1</v>
      </c>
      <c r="CG111" s="934"/>
      <c r="CH111" s="934"/>
      <c r="CI111" s="934"/>
      <c r="CJ111" s="934"/>
      <c r="CK111" s="961"/>
      <c r="CL111" s="962"/>
      <c r="CM111" s="935" t="s">
        <v>417</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24" customFormat="1" ht="26.25" customHeight="1" x14ac:dyDescent="0.2">
      <c r="A112" s="965" t="s">
        <v>418</v>
      </c>
      <c r="B112" s="966"/>
      <c r="C112" s="936" t="s">
        <v>419</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420</v>
      </c>
      <c r="BA112" s="936"/>
      <c r="BB112" s="936"/>
      <c r="BC112" s="936"/>
      <c r="BD112" s="936"/>
      <c r="BE112" s="936"/>
      <c r="BF112" s="936"/>
      <c r="BG112" s="936"/>
      <c r="BH112" s="936"/>
      <c r="BI112" s="936"/>
      <c r="BJ112" s="936"/>
      <c r="BK112" s="936"/>
      <c r="BL112" s="936"/>
      <c r="BM112" s="936"/>
      <c r="BN112" s="936"/>
      <c r="BO112" s="936"/>
      <c r="BP112" s="937"/>
      <c r="BQ112" s="938">
        <v>4986582</v>
      </c>
      <c r="BR112" s="939"/>
      <c r="BS112" s="939"/>
      <c r="BT112" s="939"/>
      <c r="BU112" s="939"/>
      <c r="BV112" s="939">
        <v>3904931</v>
      </c>
      <c r="BW112" s="939"/>
      <c r="BX112" s="939"/>
      <c r="BY112" s="939"/>
      <c r="BZ112" s="939"/>
      <c r="CA112" s="939">
        <v>3054644</v>
      </c>
      <c r="CB112" s="939"/>
      <c r="CC112" s="939"/>
      <c r="CD112" s="939"/>
      <c r="CE112" s="939"/>
      <c r="CF112" s="933">
        <v>19.399999999999999</v>
      </c>
      <c r="CG112" s="934"/>
      <c r="CH112" s="934"/>
      <c r="CI112" s="934"/>
      <c r="CJ112" s="934"/>
      <c r="CK112" s="961"/>
      <c r="CL112" s="962"/>
      <c r="CM112" s="935" t="s">
        <v>421</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24" customFormat="1" ht="26.25" customHeight="1" x14ac:dyDescent="0.2">
      <c r="A113" s="967"/>
      <c r="B113" s="968"/>
      <c r="C113" s="936" t="s">
        <v>422</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826937</v>
      </c>
      <c r="AB113" s="951"/>
      <c r="AC113" s="951"/>
      <c r="AD113" s="951"/>
      <c r="AE113" s="952"/>
      <c r="AF113" s="953">
        <v>661633</v>
      </c>
      <c r="AG113" s="951"/>
      <c r="AH113" s="951"/>
      <c r="AI113" s="951"/>
      <c r="AJ113" s="952"/>
      <c r="AK113" s="953">
        <v>231986</v>
      </c>
      <c r="AL113" s="951"/>
      <c r="AM113" s="951"/>
      <c r="AN113" s="951"/>
      <c r="AO113" s="952"/>
      <c r="AP113" s="954">
        <v>1.5</v>
      </c>
      <c r="AQ113" s="955"/>
      <c r="AR113" s="955"/>
      <c r="AS113" s="955"/>
      <c r="AT113" s="956"/>
      <c r="AU113" s="921"/>
      <c r="AV113" s="922"/>
      <c r="AW113" s="922"/>
      <c r="AX113" s="922"/>
      <c r="AY113" s="922"/>
      <c r="AZ113" s="935" t="s">
        <v>423</v>
      </c>
      <c r="BA113" s="936"/>
      <c r="BB113" s="936"/>
      <c r="BC113" s="936"/>
      <c r="BD113" s="936"/>
      <c r="BE113" s="936"/>
      <c r="BF113" s="936"/>
      <c r="BG113" s="936"/>
      <c r="BH113" s="936"/>
      <c r="BI113" s="936"/>
      <c r="BJ113" s="936"/>
      <c r="BK113" s="936"/>
      <c r="BL113" s="936"/>
      <c r="BM113" s="936"/>
      <c r="BN113" s="936"/>
      <c r="BO113" s="936"/>
      <c r="BP113" s="937"/>
      <c r="BQ113" s="938">
        <v>3394554</v>
      </c>
      <c r="BR113" s="939"/>
      <c r="BS113" s="939"/>
      <c r="BT113" s="939"/>
      <c r="BU113" s="939"/>
      <c r="BV113" s="939">
        <v>3174678</v>
      </c>
      <c r="BW113" s="939"/>
      <c r="BX113" s="939"/>
      <c r="BY113" s="939"/>
      <c r="BZ113" s="939"/>
      <c r="CA113" s="939">
        <v>2915804</v>
      </c>
      <c r="CB113" s="939"/>
      <c r="CC113" s="939"/>
      <c r="CD113" s="939"/>
      <c r="CE113" s="939"/>
      <c r="CF113" s="933">
        <v>18.5</v>
      </c>
      <c r="CG113" s="934"/>
      <c r="CH113" s="934"/>
      <c r="CI113" s="934"/>
      <c r="CJ113" s="934"/>
      <c r="CK113" s="961"/>
      <c r="CL113" s="962"/>
      <c r="CM113" s="935" t="s">
        <v>424</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24" customFormat="1" ht="26.25" customHeight="1" x14ac:dyDescent="0.2">
      <c r="A114" s="967"/>
      <c r="B114" s="968"/>
      <c r="C114" s="936" t="s">
        <v>425</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175371</v>
      </c>
      <c r="AB114" s="972"/>
      <c r="AC114" s="972"/>
      <c r="AD114" s="972"/>
      <c r="AE114" s="973"/>
      <c r="AF114" s="974">
        <v>297354</v>
      </c>
      <c r="AG114" s="972"/>
      <c r="AH114" s="972"/>
      <c r="AI114" s="972"/>
      <c r="AJ114" s="973"/>
      <c r="AK114" s="974">
        <v>298107</v>
      </c>
      <c r="AL114" s="972"/>
      <c r="AM114" s="972"/>
      <c r="AN114" s="972"/>
      <c r="AO114" s="973"/>
      <c r="AP114" s="975">
        <v>1.9</v>
      </c>
      <c r="AQ114" s="976"/>
      <c r="AR114" s="976"/>
      <c r="AS114" s="976"/>
      <c r="AT114" s="977"/>
      <c r="AU114" s="921"/>
      <c r="AV114" s="922"/>
      <c r="AW114" s="922"/>
      <c r="AX114" s="922"/>
      <c r="AY114" s="922"/>
      <c r="AZ114" s="935" t="s">
        <v>426</v>
      </c>
      <c r="BA114" s="936"/>
      <c r="BB114" s="936"/>
      <c r="BC114" s="936"/>
      <c r="BD114" s="936"/>
      <c r="BE114" s="936"/>
      <c r="BF114" s="936"/>
      <c r="BG114" s="936"/>
      <c r="BH114" s="936"/>
      <c r="BI114" s="936"/>
      <c r="BJ114" s="936"/>
      <c r="BK114" s="936"/>
      <c r="BL114" s="936"/>
      <c r="BM114" s="936"/>
      <c r="BN114" s="936"/>
      <c r="BO114" s="936"/>
      <c r="BP114" s="937"/>
      <c r="BQ114" s="938">
        <v>4762493</v>
      </c>
      <c r="BR114" s="939"/>
      <c r="BS114" s="939"/>
      <c r="BT114" s="939"/>
      <c r="BU114" s="939"/>
      <c r="BV114" s="939">
        <v>4673269</v>
      </c>
      <c r="BW114" s="939"/>
      <c r="BX114" s="939"/>
      <c r="BY114" s="939"/>
      <c r="BZ114" s="939"/>
      <c r="CA114" s="939">
        <v>4676567</v>
      </c>
      <c r="CB114" s="939"/>
      <c r="CC114" s="939"/>
      <c r="CD114" s="939"/>
      <c r="CE114" s="939"/>
      <c r="CF114" s="933">
        <v>29.6</v>
      </c>
      <c r="CG114" s="934"/>
      <c r="CH114" s="934"/>
      <c r="CI114" s="934"/>
      <c r="CJ114" s="934"/>
      <c r="CK114" s="961"/>
      <c r="CL114" s="962"/>
      <c r="CM114" s="935" t="s">
        <v>427</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24" customFormat="1" ht="26.25" customHeight="1" x14ac:dyDescent="0.2">
      <c r="A115" s="967"/>
      <c r="B115" s="968"/>
      <c r="C115" s="936" t="s">
        <v>428</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95369</v>
      </c>
      <c r="AB115" s="951"/>
      <c r="AC115" s="951"/>
      <c r="AD115" s="951"/>
      <c r="AE115" s="952"/>
      <c r="AF115" s="953">
        <v>236</v>
      </c>
      <c r="AG115" s="951"/>
      <c r="AH115" s="951"/>
      <c r="AI115" s="951"/>
      <c r="AJ115" s="952"/>
      <c r="AK115" s="953">
        <v>428</v>
      </c>
      <c r="AL115" s="951"/>
      <c r="AM115" s="951"/>
      <c r="AN115" s="951"/>
      <c r="AO115" s="952"/>
      <c r="AP115" s="954">
        <v>0</v>
      </c>
      <c r="AQ115" s="955"/>
      <c r="AR115" s="955"/>
      <c r="AS115" s="955"/>
      <c r="AT115" s="956"/>
      <c r="AU115" s="921"/>
      <c r="AV115" s="922"/>
      <c r="AW115" s="922"/>
      <c r="AX115" s="922"/>
      <c r="AY115" s="922"/>
      <c r="AZ115" s="935" t="s">
        <v>429</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430</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v>151738</v>
      </c>
      <c r="DH115" s="972"/>
      <c r="DI115" s="972"/>
      <c r="DJ115" s="972"/>
      <c r="DK115" s="973"/>
      <c r="DL115" s="974">
        <v>299322</v>
      </c>
      <c r="DM115" s="972"/>
      <c r="DN115" s="972"/>
      <c r="DO115" s="972"/>
      <c r="DP115" s="973"/>
      <c r="DQ115" s="974">
        <v>328272</v>
      </c>
      <c r="DR115" s="972"/>
      <c r="DS115" s="972"/>
      <c r="DT115" s="972"/>
      <c r="DU115" s="973"/>
      <c r="DV115" s="975">
        <v>2.1</v>
      </c>
      <c r="DW115" s="976"/>
      <c r="DX115" s="976"/>
      <c r="DY115" s="976"/>
      <c r="DZ115" s="977"/>
    </row>
    <row r="116" spans="1:130" s="224" customFormat="1" ht="26.25" customHeight="1" x14ac:dyDescent="0.2">
      <c r="A116" s="969"/>
      <c r="B116" s="970"/>
      <c r="C116" s="978" t="s">
        <v>431</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432</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433</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24"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434</v>
      </c>
      <c r="Z117" s="907"/>
      <c r="AA117" s="991">
        <v>3098896</v>
      </c>
      <c r="AB117" s="992"/>
      <c r="AC117" s="992"/>
      <c r="AD117" s="992"/>
      <c r="AE117" s="993"/>
      <c r="AF117" s="994">
        <v>2869596</v>
      </c>
      <c r="AG117" s="992"/>
      <c r="AH117" s="992"/>
      <c r="AI117" s="992"/>
      <c r="AJ117" s="993"/>
      <c r="AK117" s="994">
        <v>2322699</v>
      </c>
      <c r="AL117" s="992"/>
      <c r="AM117" s="992"/>
      <c r="AN117" s="992"/>
      <c r="AO117" s="993"/>
      <c r="AP117" s="995"/>
      <c r="AQ117" s="996"/>
      <c r="AR117" s="996"/>
      <c r="AS117" s="996"/>
      <c r="AT117" s="997"/>
      <c r="AU117" s="921"/>
      <c r="AV117" s="922"/>
      <c r="AW117" s="922"/>
      <c r="AX117" s="922"/>
      <c r="AY117" s="922"/>
      <c r="AZ117" s="987" t="s">
        <v>435</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436</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24" customFormat="1" ht="26.25" customHeight="1" x14ac:dyDescent="0.2">
      <c r="A118" s="925" t="s">
        <v>410</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407</v>
      </c>
      <c r="AB118" s="906"/>
      <c r="AC118" s="906"/>
      <c r="AD118" s="906"/>
      <c r="AE118" s="907"/>
      <c r="AF118" s="905" t="s">
        <v>408</v>
      </c>
      <c r="AG118" s="906"/>
      <c r="AH118" s="906"/>
      <c r="AI118" s="906"/>
      <c r="AJ118" s="907"/>
      <c r="AK118" s="905" t="s">
        <v>294</v>
      </c>
      <c r="AL118" s="906"/>
      <c r="AM118" s="906"/>
      <c r="AN118" s="906"/>
      <c r="AO118" s="907"/>
      <c r="AP118" s="983" t="s">
        <v>409</v>
      </c>
      <c r="AQ118" s="984"/>
      <c r="AR118" s="984"/>
      <c r="AS118" s="984"/>
      <c r="AT118" s="985"/>
      <c r="AU118" s="921"/>
      <c r="AV118" s="922"/>
      <c r="AW118" s="922"/>
      <c r="AX118" s="922"/>
      <c r="AY118" s="922"/>
      <c r="AZ118" s="986" t="s">
        <v>437</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438</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24" customFormat="1" ht="26.25" customHeight="1" x14ac:dyDescent="0.2">
      <c r="A119" s="1069" t="s">
        <v>413</v>
      </c>
      <c r="B119" s="960"/>
      <c r="C119" s="942" t="s">
        <v>414</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45" t="s">
        <v>177</v>
      </c>
      <c r="BA119" s="245"/>
      <c r="BB119" s="245"/>
      <c r="BC119" s="245"/>
      <c r="BD119" s="245"/>
      <c r="BE119" s="245"/>
      <c r="BF119" s="245"/>
      <c r="BG119" s="245"/>
      <c r="BH119" s="245"/>
      <c r="BI119" s="245"/>
      <c r="BJ119" s="245"/>
      <c r="BK119" s="245"/>
      <c r="BL119" s="245"/>
      <c r="BM119" s="245"/>
      <c r="BN119" s="245"/>
      <c r="BO119" s="990" t="s">
        <v>439</v>
      </c>
      <c r="BP119" s="1018"/>
      <c r="BQ119" s="1012">
        <v>29016579</v>
      </c>
      <c r="BR119" s="1013"/>
      <c r="BS119" s="1013"/>
      <c r="BT119" s="1013"/>
      <c r="BU119" s="1013"/>
      <c r="BV119" s="1013">
        <v>26755953</v>
      </c>
      <c r="BW119" s="1013"/>
      <c r="BX119" s="1013"/>
      <c r="BY119" s="1013"/>
      <c r="BZ119" s="1013"/>
      <c r="CA119" s="1013">
        <v>25124357</v>
      </c>
      <c r="CB119" s="1013"/>
      <c r="CC119" s="1013"/>
      <c r="CD119" s="1013"/>
      <c r="CE119" s="1013"/>
      <c r="CF119" s="1014"/>
      <c r="CG119" s="1015"/>
      <c r="CH119" s="1015"/>
      <c r="CI119" s="1015"/>
      <c r="CJ119" s="1016"/>
      <c r="CK119" s="963"/>
      <c r="CL119" s="964"/>
      <c r="CM119" s="986" t="s">
        <v>440</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24" customFormat="1" ht="26.25" customHeight="1" x14ac:dyDescent="0.2">
      <c r="A120" s="1070"/>
      <c r="B120" s="962"/>
      <c r="C120" s="935" t="s">
        <v>417</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441</v>
      </c>
      <c r="AV120" s="1005"/>
      <c r="AW120" s="1005"/>
      <c r="AX120" s="1005"/>
      <c r="AY120" s="1006"/>
      <c r="AZ120" s="942" t="s">
        <v>442</v>
      </c>
      <c r="BA120" s="910"/>
      <c r="BB120" s="910"/>
      <c r="BC120" s="910"/>
      <c r="BD120" s="910"/>
      <c r="BE120" s="910"/>
      <c r="BF120" s="910"/>
      <c r="BG120" s="910"/>
      <c r="BH120" s="910"/>
      <c r="BI120" s="910"/>
      <c r="BJ120" s="910"/>
      <c r="BK120" s="910"/>
      <c r="BL120" s="910"/>
      <c r="BM120" s="910"/>
      <c r="BN120" s="910"/>
      <c r="BO120" s="910"/>
      <c r="BP120" s="911"/>
      <c r="BQ120" s="943">
        <v>5852857</v>
      </c>
      <c r="BR120" s="944"/>
      <c r="BS120" s="944"/>
      <c r="BT120" s="944"/>
      <c r="BU120" s="944"/>
      <c r="BV120" s="944">
        <v>7054703</v>
      </c>
      <c r="BW120" s="944"/>
      <c r="BX120" s="944"/>
      <c r="BY120" s="944"/>
      <c r="BZ120" s="944"/>
      <c r="CA120" s="944">
        <v>8474496</v>
      </c>
      <c r="CB120" s="944"/>
      <c r="CC120" s="944"/>
      <c r="CD120" s="944"/>
      <c r="CE120" s="944"/>
      <c r="CF120" s="957">
        <v>53.7</v>
      </c>
      <c r="CG120" s="958"/>
      <c r="CH120" s="958"/>
      <c r="CI120" s="958"/>
      <c r="CJ120" s="958"/>
      <c r="CK120" s="1019" t="s">
        <v>443</v>
      </c>
      <c r="CL120" s="1020"/>
      <c r="CM120" s="1020"/>
      <c r="CN120" s="1020"/>
      <c r="CO120" s="1021"/>
      <c r="CP120" s="1027" t="s">
        <v>391</v>
      </c>
      <c r="CQ120" s="1028"/>
      <c r="CR120" s="1028"/>
      <c r="CS120" s="1028"/>
      <c r="CT120" s="1028"/>
      <c r="CU120" s="1028"/>
      <c r="CV120" s="1028"/>
      <c r="CW120" s="1028"/>
      <c r="CX120" s="1028"/>
      <c r="CY120" s="1028"/>
      <c r="CZ120" s="1028"/>
      <c r="DA120" s="1028"/>
      <c r="DB120" s="1028"/>
      <c r="DC120" s="1028"/>
      <c r="DD120" s="1028"/>
      <c r="DE120" s="1028"/>
      <c r="DF120" s="1029"/>
      <c r="DG120" s="943">
        <v>4986582</v>
      </c>
      <c r="DH120" s="944"/>
      <c r="DI120" s="944"/>
      <c r="DJ120" s="944"/>
      <c r="DK120" s="944"/>
      <c r="DL120" s="944">
        <v>3904931</v>
      </c>
      <c r="DM120" s="944"/>
      <c r="DN120" s="944"/>
      <c r="DO120" s="944"/>
      <c r="DP120" s="944"/>
      <c r="DQ120" s="944">
        <v>3054644</v>
      </c>
      <c r="DR120" s="944"/>
      <c r="DS120" s="944"/>
      <c r="DT120" s="944"/>
      <c r="DU120" s="944"/>
      <c r="DV120" s="945">
        <v>19.399999999999999</v>
      </c>
      <c r="DW120" s="945"/>
      <c r="DX120" s="945"/>
      <c r="DY120" s="945"/>
      <c r="DZ120" s="946"/>
    </row>
    <row r="121" spans="1:130" s="224" customFormat="1" ht="26.25" customHeight="1" x14ac:dyDescent="0.2">
      <c r="A121" s="1070"/>
      <c r="B121" s="962"/>
      <c r="C121" s="987" t="s">
        <v>444</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445</v>
      </c>
      <c r="BA121" s="936"/>
      <c r="BB121" s="936"/>
      <c r="BC121" s="936"/>
      <c r="BD121" s="936"/>
      <c r="BE121" s="936"/>
      <c r="BF121" s="936"/>
      <c r="BG121" s="936"/>
      <c r="BH121" s="936"/>
      <c r="BI121" s="936"/>
      <c r="BJ121" s="936"/>
      <c r="BK121" s="936"/>
      <c r="BL121" s="936"/>
      <c r="BM121" s="936"/>
      <c r="BN121" s="936"/>
      <c r="BO121" s="936"/>
      <c r="BP121" s="937"/>
      <c r="BQ121" s="938">
        <v>1758137</v>
      </c>
      <c r="BR121" s="939"/>
      <c r="BS121" s="939"/>
      <c r="BT121" s="939"/>
      <c r="BU121" s="939"/>
      <c r="BV121" s="939">
        <v>2483061</v>
      </c>
      <c r="BW121" s="939"/>
      <c r="BX121" s="939"/>
      <c r="BY121" s="939"/>
      <c r="BZ121" s="939"/>
      <c r="CA121" s="939">
        <v>2728309</v>
      </c>
      <c r="CB121" s="939"/>
      <c r="CC121" s="939"/>
      <c r="CD121" s="939"/>
      <c r="CE121" s="939"/>
      <c r="CF121" s="933">
        <v>17.3</v>
      </c>
      <c r="CG121" s="934"/>
      <c r="CH121" s="934"/>
      <c r="CI121" s="934"/>
      <c r="CJ121" s="934"/>
      <c r="CK121" s="1022"/>
      <c r="CL121" s="1023"/>
      <c r="CM121" s="1023"/>
      <c r="CN121" s="1023"/>
      <c r="CO121" s="1024"/>
      <c r="CP121" s="1032" t="s">
        <v>389</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t="s">
        <v>122</v>
      </c>
      <c r="DR121" s="939"/>
      <c r="DS121" s="939"/>
      <c r="DT121" s="939"/>
      <c r="DU121" s="939"/>
      <c r="DV121" s="940" t="s">
        <v>122</v>
      </c>
      <c r="DW121" s="940"/>
      <c r="DX121" s="940"/>
      <c r="DY121" s="940"/>
      <c r="DZ121" s="941"/>
    </row>
    <row r="122" spans="1:130" s="224" customFormat="1" ht="26.25" customHeight="1" x14ac:dyDescent="0.2">
      <c r="A122" s="1070"/>
      <c r="B122" s="962"/>
      <c r="C122" s="935" t="s">
        <v>427</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446</v>
      </c>
      <c r="BA122" s="978"/>
      <c r="BB122" s="978"/>
      <c r="BC122" s="978"/>
      <c r="BD122" s="978"/>
      <c r="BE122" s="978"/>
      <c r="BF122" s="978"/>
      <c r="BG122" s="978"/>
      <c r="BH122" s="978"/>
      <c r="BI122" s="978"/>
      <c r="BJ122" s="978"/>
      <c r="BK122" s="978"/>
      <c r="BL122" s="978"/>
      <c r="BM122" s="978"/>
      <c r="BN122" s="978"/>
      <c r="BO122" s="978"/>
      <c r="BP122" s="979"/>
      <c r="BQ122" s="1012">
        <v>20119398</v>
      </c>
      <c r="BR122" s="1013"/>
      <c r="BS122" s="1013"/>
      <c r="BT122" s="1013"/>
      <c r="BU122" s="1013"/>
      <c r="BV122" s="1013">
        <v>19098633</v>
      </c>
      <c r="BW122" s="1013"/>
      <c r="BX122" s="1013"/>
      <c r="BY122" s="1013"/>
      <c r="BZ122" s="1013"/>
      <c r="CA122" s="1013">
        <v>18371327</v>
      </c>
      <c r="CB122" s="1013"/>
      <c r="CC122" s="1013"/>
      <c r="CD122" s="1013"/>
      <c r="CE122" s="1013"/>
      <c r="CF122" s="1030">
        <v>116.4</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24" customFormat="1" ht="26.25" customHeight="1" x14ac:dyDescent="0.2">
      <c r="A123" s="1070"/>
      <c r="B123" s="962"/>
      <c r="C123" s="935" t="s">
        <v>433</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45" t="s">
        <v>177</v>
      </c>
      <c r="BA123" s="245"/>
      <c r="BB123" s="245"/>
      <c r="BC123" s="245"/>
      <c r="BD123" s="245"/>
      <c r="BE123" s="245"/>
      <c r="BF123" s="245"/>
      <c r="BG123" s="245"/>
      <c r="BH123" s="245"/>
      <c r="BI123" s="245"/>
      <c r="BJ123" s="245"/>
      <c r="BK123" s="245"/>
      <c r="BL123" s="245"/>
      <c r="BM123" s="245"/>
      <c r="BN123" s="245"/>
      <c r="BO123" s="990" t="s">
        <v>447</v>
      </c>
      <c r="BP123" s="1018"/>
      <c r="BQ123" s="1076">
        <v>27730392</v>
      </c>
      <c r="BR123" s="1077"/>
      <c r="BS123" s="1077"/>
      <c r="BT123" s="1077"/>
      <c r="BU123" s="1077"/>
      <c r="BV123" s="1077">
        <v>28636397</v>
      </c>
      <c r="BW123" s="1077"/>
      <c r="BX123" s="1077"/>
      <c r="BY123" s="1077"/>
      <c r="BZ123" s="1077"/>
      <c r="CA123" s="1077">
        <v>29574132</v>
      </c>
      <c r="CB123" s="1077"/>
      <c r="CC123" s="1077"/>
      <c r="CD123" s="1077"/>
      <c r="CE123" s="1077"/>
      <c r="CF123" s="1014"/>
      <c r="CG123" s="1015"/>
      <c r="CH123" s="1015"/>
      <c r="CI123" s="1015"/>
      <c r="CJ123" s="1016"/>
      <c r="CK123" s="1022"/>
      <c r="CL123" s="1023"/>
      <c r="CM123" s="1023"/>
      <c r="CN123" s="1023"/>
      <c r="CO123" s="1024"/>
      <c r="CP123" s="1032" t="s">
        <v>388</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24" customFormat="1" ht="26.25" customHeight="1" thickBot="1" x14ac:dyDescent="0.25">
      <c r="A124" s="1070"/>
      <c r="B124" s="962"/>
      <c r="C124" s="935" t="s">
        <v>436</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448</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8.1999999999999993</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449</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24" customFormat="1" ht="26.25" customHeight="1" x14ac:dyDescent="0.2">
      <c r="A125" s="1070"/>
      <c r="B125" s="962"/>
      <c r="C125" s="935" t="s">
        <v>438</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46"/>
      <c r="AV125" s="247"/>
      <c r="AW125" s="247"/>
      <c r="AX125" s="247"/>
      <c r="AY125" s="247"/>
      <c r="AZ125" s="247"/>
      <c r="BA125" s="247"/>
      <c r="BB125" s="247"/>
      <c r="BC125" s="247"/>
      <c r="BD125" s="247"/>
      <c r="BE125" s="247"/>
      <c r="BF125" s="247"/>
      <c r="BG125" s="247"/>
      <c r="BH125" s="247"/>
      <c r="BI125" s="247"/>
      <c r="BJ125" s="247"/>
      <c r="BK125" s="247"/>
      <c r="BL125" s="247"/>
      <c r="BM125" s="247"/>
      <c r="BN125" s="247"/>
      <c r="BO125" s="247"/>
      <c r="BP125" s="247"/>
      <c r="BQ125" s="226"/>
      <c r="BR125" s="226"/>
      <c r="BS125" s="226"/>
      <c r="BT125" s="226"/>
      <c r="BU125" s="226"/>
      <c r="BV125" s="226"/>
      <c r="BW125" s="226"/>
      <c r="BX125" s="226"/>
      <c r="BY125" s="226"/>
      <c r="BZ125" s="226"/>
      <c r="CA125" s="226"/>
      <c r="CB125" s="226"/>
      <c r="CC125" s="226"/>
      <c r="CD125" s="226"/>
      <c r="CE125" s="226"/>
      <c r="CF125" s="226"/>
      <c r="CG125" s="226"/>
      <c r="CH125" s="226"/>
      <c r="CI125" s="226"/>
      <c r="CJ125" s="248"/>
      <c r="CK125" s="1035" t="s">
        <v>450</v>
      </c>
      <c r="CL125" s="1020"/>
      <c r="CM125" s="1020"/>
      <c r="CN125" s="1020"/>
      <c r="CO125" s="1021"/>
      <c r="CP125" s="942" t="s">
        <v>451</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24" customFormat="1" ht="26.25" customHeight="1" thickBot="1" x14ac:dyDescent="0.25">
      <c r="A126" s="1070"/>
      <c r="B126" s="962"/>
      <c r="C126" s="935" t="s">
        <v>440</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95369</v>
      </c>
      <c r="AB126" s="972"/>
      <c r="AC126" s="972"/>
      <c r="AD126" s="972"/>
      <c r="AE126" s="973"/>
      <c r="AF126" s="974">
        <v>236</v>
      </c>
      <c r="AG126" s="972"/>
      <c r="AH126" s="972"/>
      <c r="AI126" s="972"/>
      <c r="AJ126" s="973"/>
      <c r="AK126" s="974">
        <v>428</v>
      </c>
      <c r="AL126" s="972"/>
      <c r="AM126" s="972"/>
      <c r="AN126" s="972"/>
      <c r="AO126" s="973"/>
      <c r="AP126" s="975">
        <v>0</v>
      </c>
      <c r="AQ126" s="976"/>
      <c r="AR126" s="976"/>
      <c r="AS126" s="976"/>
      <c r="AT126" s="977"/>
      <c r="AU126" s="226"/>
      <c r="AV126" s="226"/>
      <c r="AW126" s="226"/>
      <c r="AX126" s="226"/>
      <c r="AY126" s="226"/>
      <c r="AZ126" s="226"/>
      <c r="BA126" s="226"/>
      <c r="BB126" s="226"/>
      <c r="BC126" s="226"/>
      <c r="BD126" s="226"/>
      <c r="BE126" s="226"/>
      <c r="BF126" s="226"/>
      <c r="BG126" s="226"/>
      <c r="BH126" s="226"/>
      <c r="BI126" s="226"/>
      <c r="BJ126" s="226"/>
      <c r="BK126" s="226"/>
      <c r="BL126" s="226"/>
      <c r="BM126" s="226"/>
      <c r="BN126" s="226"/>
      <c r="BO126" s="226"/>
      <c r="BP126" s="226"/>
      <c r="BQ126" s="226"/>
      <c r="BR126" s="226"/>
      <c r="BS126" s="226"/>
      <c r="BT126" s="226"/>
      <c r="BU126" s="226"/>
      <c r="BV126" s="226"/>
      <c r="BW126" s="226"/>
      <c r="BX126" s="226"/>
      <c r="BY126" s="226"/>
      <c r="BZ126" s="226"/>
      <c r="CA126" s="226"/>
      <c r="CB126" s="226"/>
      <c r="CC126" s="226"/>
      <c r="CD126" s="249"/>
      <c r="CE126" s="249"/>
      <c r="CF126" s="249"/>
      <c r="CG126" s="226"/>
      <c r="CH126" s="226"/>
      <c r="CI126" s="226"/>
      <c r="CJ126" s="248"/>
      <c r="CK126" s="1036"/>
      <c r="CL126" s="1023"/>
      <c r="CM126" s="1023"/>
      <c r="CN126" s="1023"/>
      <c r="CO126" s="1024"/>
      <c r="CP126" s="935" t="s">
        <v>452</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24" customFormat="1" ht="26.25" customHeight="1" x14ac:dyDescent="0.2">
      <c r="A127" s="1071"/>
      <c r="B127" s="964"/>
      <c r="C127" s="986" t="s">
        <v>453</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26"/>
      <c r="AV127" s="226"/>
      <c r="AW127" s="226"/>
      <c r="AX127" s="1044" t="s">
        <v>454</v>
      </c>
      <c r="AY127" s="1045"/>
      <c r="AZ127" s="1045"/>
      <c r="BA127" s="1045"/>
      <c r="BB127" s="1045"/>
      <c r="BC127" s="1045"/>
      <c r="BD127" s="1045"/>
      <c r="BE127" s="1046"/>
      <c r="BF127" s="1047" t="s">
        <v>455</v>
      </c>
      <c r="BG127" s="1045"/>
      <c r="BH127" s="1045"/>
      <c r="BI127" s="1045"/>
      <c r="BJ127" s="1045"/>
      <c r="BK127" s="1045"/>
      <c r="BL127" s="1046"/>
      <c r="BM127" s="1047" t="s">
        <v>456</v>
      </c>
      <c r="BN127" s="1045"/>
      <c r="BO127" s="1045"/>
      <c r="BP127" s="1045"/>
      <c r="BQ127" s="1045"/>
      <c r="BR127" s="1045"/>
      <c r="BS127" s="1046"/>
      <c r="BT127" s="1047" t="s">
        <v>457</v>
      </c>
      <c r="BU127" s="1045"/>
      <c r="BV127" s="1045"/>
      <c r="BW127" s="1045"/>
      <c r="BX127" s="1045"/>
      <c r="BY127" s="1045"/>
      <c r="BZ127" s="1068"/>
      <c r="CA127" s="226"/>
      <c r="CB127" s="226"/>
      <c r="CC127" s="226"/>
      <c r="CD127" s="249"/>
      <c r="CE127" s="249"/>
      <c r="CF127" s="249"/>
      <c r="CG127" s="226"/>
      <c r="CH127" s="226"/>
      <c r="CI127" s="226"/>
      <c r="CJ127" s="248"/>
      <c r="CK127" s="1036"/>
      <c r="CL127" s="1023"/>
      <c r="CM127" s="1023"/>
      <c r="CN127" s="1023"/>
      <c r="CO127" s="1024"/>
      <c r="CP127" s="935" t="s">
        <v>458</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24" customFormat="1" ht="26.25" customHeight="1" thickBot="1" x14ac:dyDescent="0.25">
      <c r="A128" s="1054" t="s">
        <v>459</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460</v>
      </c>
      <c r="X128" s="1056"/>
      <c r="Y128" s="1056"/>
      <c r="Z128" s="1057"/>
      <c r="AA128" s="1058">
        <v>541595</v>
      </c>
      <c r="AB128" s="1059"/>
      <c r="AC128" s="1059"/>
      <c r="AD128" s="1059"/>
      <c r="AE128" s="1060"/>
      <c r="AF128" s="1061">
        <v>482462</v>
      </c>
      <c r="AG128" s="1059"/>
      <c r="AH128" s="1059"/>
      <c r="AI128" s="1059"/>
      <c r="AJ128" s="1060"/>
      <c r="AK128" s="1061">
        <v>402423</v>
      </c>
      <c r="AL128" s="1059"/>
      <c r="AM128" s="1059"/>
      <c r="AN128" s="1059"/>
      <c r="AO128" s="1060"/>
      <c r="AP128" s="1062"/>
      <c r="AQ128" s="1063"/>
      <c r="AR128" s="1063"/>
      <c r="AS128" s="1063"/>
      <c r="AT128" s="1064"/>
      <c r="AU128" s="226"/>
      <c r="AV128" s="226"/>
      <c r="AW128" s="226"/>
      <c r="AX128" s="909" t="s">
        <v>461</v>
      </c>
      <c r="AY128" s="910"/>
      <c r="AZ128" s="910"/>
      <c r="BA128" s="910"/>
      <c r="BB128" s="910"/>
      <c r="BC128" s="910"/>
      <c r="BD128" s="910"/>
      <c r="BE128" s="911"/>
      <c r="BF128" s="1065" t="s">
        <v>122</v>
      </c>
      <c r="BG128" s="1066"/>
      <c r="BH128" s="1066"/>
      <c r="BI128" s="1066"/>
      <c r="BJ128" s="1066"/>
      <c r="BK128" s="1066"/>
      <c r="BL128" s="1067"/>
      <c r="BM128" s="1065">
        <v>12.61</v>
      </c>
      <c r="BN128" s="1066"/>
      <c r="BO128" s="1066"/>
      <c r="BP128" s="1066"/>
      <c r="BQ128" s="1066"/>
      <c r="BR128" s="1066"/>
      <c r="BS128" s="1067"/>
      <c r="BT128" s="1065">
        <v>20</v>
      </c>
      <c r="BU128" s="1066"/>
      <c r="BV128" s="1066"/>
      <c r="BW128" s="1066"/>
      <c r="BX128" s="1066"/>
      <c r="BY128" s="1066"/>
      <c r="BZ128" s="1089"/>
      <c r="CA128" s="249"/>
      <c r="CB128" s="249"/>
      <c r="CC128" s="249"/>
      <c r="CD128" s="249"/>
      <c r="CE128" s="249"/>
      <c r="CF128" s="249"/>
      <c r="CG128" s="226"/>
      <c r="CH128" s="226"/>
      <c r="CI128" s="226"/>
      <c r="CJ128" s="248"/>
      <c r="CK128" s="1037"/>
      <c r="CL128" s="1038"/>
      <c r="CM128" s="1038"/>
      <c r="CN128" s="1038"/>
      <c r="CO128" s="1039"/>
      <c r="CP128" s="1048" t="s">
        <v>462</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24"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463</v>
      </c>
      <c r="X129" s="1084"/>
      <c r="Y129" s="1084"/>
      <c r="Z129" s="1085"/>
      <c r="AA129" s="971">
        <v>17534365</v>
      </c>
      <c r="AB129" s="972"/>
      <c r="AC129" s="972"/>
      <c r="AD129" s="972"/>
      <c r="AE129" s="973"/>
      <c r="AF129" s="974">
        <v>17225351</v>
      </c>
      <c r="AG129" s="972"/>
      <c r="AH129" s="972"/>
      <c r="AI129" s="972"/>
      <c r="AJ129" s="973"/>
      <c r="AK129" s="974">
        <v>17576762</v>
      </c>
      <c r="AL129" s="972"/>
      <c r="AM129" s="972"/>
      <c r="AN129" s="972"/>
      <c r="AO129" s="973"/>
      <c r="AP129" s="1086"/>
      <c r="AQ129" s="1087"/>
      <c r="AR129" s="1087"/>
      <c r="AS129" s="1087"/>
      <c r="AT129" s="1088"/>
      <c r="AU129" s="227"/>
      <c r="AV129" s="227"/>
      <c r="AW129" s="227"/>
      <c r="AX129" s="1078" t="s">
        <v>464</v>
      </c>
      <c r="AY129" s="936"/>
      <c r="AZ129" s="936"/>
      <c r="BA129" s="936"/>
      <c r="BB129" s="936"/>
      <c r="BC129" s="936"/>
      <c r="BD129" s="936"/>
      <c r="BE129" s="937"/>
      <c r="BF129" s="1079" t="s">
        <v>122</v>
      </c>
      <c r="BG129" s="1080"/>
      <c r="BH129" s="1080"/>
      <c r="BI129" s="1080"/>
      <c r="BJ129" s="1080"/>
      <c r="BK129" s="1080"/>
      <c r="BL129" s="1081"/>
      <c r="BM129" s="1079">
        <v>17.61</v>
      </c>
      <c r="BN129" s="1080"/>
      <c r="BO129" s="1080"/>
      <c r="BP129" s="1080"/>
      <c r="BQ129" s="1080"/>
      <c r="BR129" s="1080"/>
      <c r="BS129" s="1081"/>
      <c r="BT129" s="1079">
        <v>30</v>
      </c>
      <c r="BU129" s="1080"/>
      <c r="BV129" s="1080"/>
      <c r="BW129" s="1080"/>
      <c r="BX129" s="1080"/>
      <c r="BY129" s="1080"/>
      <c r="BZ129" s="1082"/>
      <c r="CA129" s="250"/>
      <c r="CB129" s="250"/>
      <c r="CC129" s="250"/>
      <c r="CD129" s="250"/>
      <c r="CE129" s="250"/>
      <c r="CF129" s="250"/>
      <c r="CG129" s="250"/>
      <c r="CH129" s="250"/>
      <c r="CI129" s="250"/>
      <c r="CJ129" s="250"/>
      <c r="CK129" s="250"/>
      <c r="CL129" s="250"/>
      <c r="CM129" s="250"/>
      <c r="CN129" s="250"/>
      <c r="CO129" s="250"/>
      <c r="CP129" s="250"/>
      <c r="CQ129" s="250"/>
      <c r="CR129" s="250"/>
      <c r="CS129" s="250"/>
      <c r="CT129" s="250"/>
      <c r="CU129" s="250"/>
      <c r="CV129" s="250"/>
      <c r="CW129" s="250"/>
      <c r="CX129" s="250"/>
      <c r="CY129" s="250"/>
      <c r="CZ129" s="250"/>
      <c r="DA129" s="250"/>
      <c r="DB129" s="250"/>
      <c r="DC129" s="250"/>
      <c r="DD129" s="250"/>
      <c r="DE129" s="250"/>
      <c r="DF129" s="250"/>
      <c r="DG129" s="250"/>
      <c r="DH129" s="250"/>
      <c r="DI129" s="250"/>
      <c r="DJ129" s="250"/>
      <c r="DK129" s="250"/>
      <c r="DL129" s="250"/>
      <c r="DM129" s="250"/>
      <c r="DN129" s="250"/>
      <c r="DO129" s="250"/>
      <c r="DP129" s="227"/>
      <c r="DQ129" s="227"/>
      <c r="DR129" s="227"/>
      <c r="DS129" s="227"/>
      <c r="DT129" s="227"/>
      <c r="DU129" s="227"/>
      <c r="DV129" s="227"/>
      <c r="DW129" s="227"/>
      <c r="DX129" s="227"/>
      <c r="DY129" s="227"/>
      <c r="DZ129" s="227"/>
    </row>
    <row r="130" spans="1:131" s="224" customFormat="1" ht="26.25" customHeight="1" x14ac:dyDescent="0.2">
      <c r="A130" s="947" t="s">
        <v>465</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466</v>
      </c>
      <c r="X130" s="1084"/>
      <c r="Y130" s="1084"/>
      <c r="Z130" s="1085"/>
      <c r="AA130" s="971">
        <v>1989472</v>
      </c>
      <c r="AB130" s="972"/>
      <c r="AC130" s="972"/>
      <c r="AD130" s="972"/>
      <c r="AE130" s="973"/>
      <c r="AF130" s="974">
        <v>1967401</v>
      </c>
      <c r="AG130" s="972"/>
      <c r="AH130" s="972"/>
      <c r="AI130" s="972"/>
      <c r="AJ130" s="973"/>
      <c r="AK130" s="974">
        <v>1791162</v>
      </c>
      <c r="AL130" s="972"/>
      <c r="AM130" s="972"/>
      <c r="AN130" s="972"/>
      <c r="AO130" s="973"/>
      <c r="AP130" s="1086"/>
      <c r="AQ130" s="1087"/>
      <c r="AR130" s="1087"/>
      <c r="AS130" s="1087"/>
      <c r="AT130" s="1088"/>
      <c r="AU130" s="227"/>
      <c r="AV130" s="227"/>
      <c r="AW130" s="227"/>
      <c r="AX130" s="1078" t="s">
        <v>467</v>
      </c>
      <c r="AY130" s="936"/>
      <c r="AZ130" s="936"/>
      <c r="BA130" s="936"/>
      <c r="BB130" s="936"/>
      <c r="BC130" s="936"/>
      <c r="BD130" s="936"/>
      <c r="BE130" s="937"/>
      <c r="BF130" s="1114">
        <v>2.4</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50"/>
      <c r="CB130" s="250"/>
      <c r="CC130" s="250"/>
      <c r="CD130" s="250"/>
      <c r="CE130" s="250"/>
      <c r="CF130" s="250"/>
      <c r="CG130" s="250"/>
      <c r="CH130" s="250"/>
      <c r="CI130" s="250"/>
      <c r="CJ130" s="250"/>
      <c r="CK130" s="250"/>
      <c r="CL130" s="250"/>
      <c r="CM130" s="250"/>
      <c r="CN130" s="250"/>
      <c r="CO130" s="250"/>
      <c r="CP130" s="250"/>
      <c r="CQ130" s="250"/>
      <c r="CR130" s="250"/>
      <c r="CS130" s="250"/>
      <c r="CT130" s="250"/>
      <c r="CU130" s="250"/>
      <c r="CV130" s="250"/>
      <c r="CW130" s="250"/>
      <c r="CX130" s="250"/>
      <c r="CY130" s="250"/>
      <c r="CZ130" s="250"/>
      <c r="DA130" s="250"/>
      <c r="DB130" s="250"/>
      <c r="DC130" s="250"/>
      <c r="DD130" s="250"/>
      <c r="DE130" s="250"/>
      <c r="DF130" s="250"/>
      <c r="DG130" s="250"/>
      <c r="DH130" s="250"/>
      <c r="DI130" s="250"/>
      <c r="DJ130" s="250"/>
      <c r="DK130" s="250"/>
      <c r="DL130" s="250"/>
      <c r="DM130" s="250"/>
      <c r="DN130" s="250"/>
      <c r="DO130" s="250"/>
      <c r="DP130" s="227"/>
      <c r="DQ130" s="227"/>
      <c r="DR130" s="227"/>
      <c r="DS130" s="227"/>
      <c r="DT130" s="227"/>
      <c r="DU130" s="227"/>
      <c r="DV130" s="227"/>
      <c r="DW130" s="227"/>
      <c r="DX130" s="227"/>
      <c r="DY130" s="227"/>
      <c r="DZ130" s="227"/>
    </row>
    <row r="131" spans="1:131" s="224"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468</v>
      </c>
      <c r="X131" s="1121"/>
      <c r="Y131" s="1121"/>
      <c r="Z131" s="1122"/>
      <c r="AA131" s="1017">
        <v>15544893</v>
      </c>
      <c r="AB131" s="999"/>
      <c r="AC131" s="999"/>
      <c r="AD131" s="999"/>
      <c r="AE131" s="1000"/>
      <c r="AF131" s="998">
        <v>15257950</v>
      </c>
      <c r="AG131" s="999"/>
      <c r="AH131" s="999"/>
      <c r="AI131" s="999"/>
      <c r="AJ131" s="1000"/>
      <c r="AK131" s="998">
        <v>15785600</v>
      </c>
      <c r="AL131" s="999"/>
      <c r="AM131" s="999"/>
      <c r="AN131" s="999"/>
      <c r="AO131" s="1000"/>
      <c r="AP131" s="1123"/>
      <c r="AQ131" s="1124"/>
      <c r="AR131" s="1124"/>
      <c r="AS131" s="1124"/>
      <c r="AT131" s="1125"/>
      <c r="AU131" s="227"/>
      <c r="AV131" s="227"/>
      <c r="AW131" s="227"/>
      <c r="AX131" s="1096" t="s">
        <v>469</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50"/>
      <c r="CB131" s="250"/>
      <c r="CC131" s="250"/>
      <c r="CD131" s="250"/>
      <c r="CE131" s="250"/>
      <c r="CF131" s="250"/>
      <c r="CG131" s="250"/>
      <c r="CH131" s="250"/>
      <c r="CI131" s="250"/>
      <c r="CJ131" s="250"/>
      <c r="CK131" s="250"/>
      <c r="CL131" s="250"/>
      <c r="CM131" s="250"/>
      <c r="CN131" s="250"/>
      <c r="CO131" s="250"/>
      <c r="CP131" s="250"/>
      <c r="CQ131" s="250"/>
      <c r="CR131" s="250"/>
      <c r="CS131" s="250"/>
      <c r="CT131" s="250"/>
      <c r="CU131" s="250"/>
      <c r="CV131" s="250"/>
      <c r="CW131" s="250"/>
      <c r="CX131" s="250"/>
      <c r="CY131" s="250"/>
      <c r="CZ131" s="250"/>
      <c r="DA131" s="250"/>
      <c r="DB131" s="250"/>
      <c r="DC131" s="250"/>
      <c r="DD131" s="250"/>
      <c r="DE131" s="250"/>
      <c r="DF131" s="250"/>
      <c r="DG131" s="250"/>
      <c r="DH131" s="250"/>
      <c r="DI131" s="250"/>
      <c r="DJ131" s="250"/>
      <c r="DK131" s="250"/>
      <c r="DL131" s="250"/>
      <c r="DM131" s="250"/>
      <c r="DN131" s="250"/>
      <c r="DO131" s="250"/>
      <c r="DP131" s="227"/>
      <c r="DQ131" s="227"/>
      <c r="DR131" s="227"/>
      <c r="DS131" s="227"/>
      <c r="DT131" s="227"/>
      <c r="DU131" s="227"/>
      <c r="DV131" s="227"/>
      <c r="DW131" s="227"/>
      <c r="DX131" s="227"/>
      <c r="DY131" s="227"/>
      <c r="DZ131" s="227"/>
    </row>
    <row r="132" spans="1:131" s="224" customFormat="1" ht="26.25" customHeight="1" x14ac:dyDescent="0.2">
      <c r="A132" s="1103" t="s">
        <v>470</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471</v>
      </c>
      <c r="W132" s="1107"/>
      <c r="X132" s="1107"/>
      <c r="Y132" s="1107"/>
      <c r="Z132" s="1108"/>
      <c r="AA132" s="1109">
        <v>3.6528331199999999</v>
      </c>
      <c r="AB132" s="1110"/>
      <c r="AC132" s="1110"/>
      <c r="AD132" s="1110"/>
      <c r="AE132" s="1111"/>
      <c r="AF132" s="1112">
        <v>2.7509134579999999</v>
      </c>
      <c r="AG132" s="1110"/>
      <c r="AH132" s="1110"/>
      <c r="AI132" s="1110"/>
      <c r="AJ132" s="1111"/>
      <c r="AK132" s="1112">
        <v>0.81792266400000002</v>
      </c>
      <c r="AL132" s="1110"/>
      <c r="AM132" s="1110"/>
      <c r="AN132" s="1110"/>
      <c r="AO132" s="1111"/>
      <c r="AP132" s="1014"/>
      <c r="AQ132" s="1015"/>
      <c r="AR132" s="1015"/>
      <c r="AS132" s="1015"/>
      <c r="AT132" s="1113"/>
      <c r="AU132" s="251"/>
      <c r="AV132" s="227"/>
      <c r="AW132" s="227"/>
      <c r="AX132" s="227"/>
      <c r="AY132" s="227"/>
      <c r="AZ132" s="227"/>
      <c r="BA132" s="227"/>
      <c r="BB132" s="227"/>
      <c r="BC132" s="227"/>
      <c r="BD132" s="227"/>
      <c r="BE132" s="227"/>
      <c r="BF132" s="227"/>
      <c r="BG132" s="227"/>
      <c r="BH132" s="227"/>
      <c r="BI132" s="227"/>
      <c r="BJ132" s="227"/>
      <c r="BK132" s="227"/>
      <c r="BL132" s="227"/>
      <c r="BM132" s="227"/>
      <c r="BN132" s="227"/>
      <c r="BO132" s="227"/>
      <c r="BP132" s="227"/>
      <c r="BQ132" s="227"/>
      <c r="BR132" s="227"/>
      <c r="BS132" s="228"/>
      <c r="BT132" s="227"/>
      <c r="BU132" s="227"/>
      <c r="BV132" s="227"/>
      <c r="BW132" s="227"/>
      <c r="BX132" s="227"/>
      <c r="BY132" s="227"/>
      <c r="BZ132" s="227"/>
      <c r="CA132" s="250"/>
      <c r="CB132" s="250"/>
      <c r="CC132" s="250"/>
      <c r="CD132" s="250"/>
      <c r="CE132" s="250"/>
      <c r="CF132" s="250"/>
      <c r="CG132" s="250"/>
      <c r="CH132" s="250"/>
      <c r="CI132" s="250"/>
      <c r="CJ132" s="250"/>
      <c r="CK132" s="250"/>
      <c r="CL132" s="250"/>
      <c r="CM132" s="250"/>
      <c r="CN132" s="250"/>
      <c r="CO132" s="250"/>
      <c r="CP132" s="250"/>
      <c r="CQ132" s="250"/>
      <c r="CR132" s="250"/>
      <c r="CS132" s="250"/>
      <c r="CT132" s="250"/>
      <c r="CU132" s="250"/>
      <c r="CV132" s="250"/>
      <c r="CW132" s="250"/>
      <c r="CX132" s="250"/>
      <c r="CY132" s="250"/>
      <c r="CZ132" s="250"/>
      <c r="DA132" s="250"/>
      <c r="DB132" s="250"/>
      <c r="DC132" s="250"/>
      <c r="DD132" s="250"/>
      <c r="DE132" s="250"/>
      <c r="DF132" s="250"/>
      <c r="DG132" s="250"/>
      <c r="DH132" s="250"/>
      <c r="DI132" s="250"/>
      <c r="DJ132" s="250"/>
      <c r="DK132" s="250"/>
      <c r="DL132" s="250"/>
      <c r="DM132" s="250"/>
      <c r="DN132" s="250"/>
      <c r="DO132" s="250"/>
      <c r="DP132" s="227"/>
      <c r="DQ132" s="227"/>
      <c r="DR132" s="227"/>
      <c r="DS132" s="227"/>
      <c r="DT132" s="227"/>
      <c r="DU132" s="227"/>
      <c r="DV132" s="227"/>
      <c r="DW132" s="227"/>
      <c r="DX132" s="227"/>
      <c r="DY132" s="227"/>
      <c r="DZ132" s="227"/>
    </row>
    <row r="133" spans="1:131" s="224"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472</v>
      </c>
      <c r="W133" s="1090"/>
      <c r="X133" s="1090"/>
      <c r="Y133" s="1090"/>
      <c r="Z133" s="1091"/>
      <c r="AA133" s="1092">
        <v>4.7</v>
      </c>
      <c r="AB133" s="1093"/>
      <c r="AC133" s="1093"/>
      <c r="AD133" s="1093"/>
      <c r="AE133" s="1094"/>
      <c r="AF133" s="1092">
        <v>3.6</v>
      </c>
      <c r="AG133" s="1093"/>
      <c r="AH133" s="1093"/>
      <c r="AI133" s="1093"/>
      <c r="AJ133" s="1094"/>
      <c r="AK133" s="1092">
        <v>2.4</v>
      </c>
      <c r="AL133" s="1093"/>
      <c r="AM133" s="1093"/>
      <c r="AN133" s="1093"/>
      <c r="AO133" s="1094"/>
      <c r="AP133" s="1041"/>
      <c r="AQ133" s="1042"/>
      <c r="AR133" s="1042"/>
      <c r="AS133" s="1042"/>
      <c r="AT133" s="1095"/>
      <c r="AU133" s="227"/>
      <c r="AV133" s="227"/>
      <c r="AW133" s="227"/>
      <c r="AX133" s="227"/>
      <c r="AY133" s="227"/>
      <c r="AZ133" s="227"/>
      <c r="BA133" s="227"/>
      <c r="BB133" s="227"/>
      <c r="BC133" s="227"/>
      <c r="BD133" s="227"/>
      <c r="BE133" s="227"/>
      <c r="BF133" s="227"/>
      <c r="BG133" s="227"/>
      <c r="BH133" s="227"/>
      <c r="BI133" s="227"/>
      <c r="BJ133" s="227"/>
      <c r="BK133" s="227"/>
      <c r="BL133" s="227"/>
      <c r="BM133" s="227"/>
      <c r="BN133" s="250"/>
      <c r="BO133" s="250"/>
      <c r="BP133" s="250"/>
      <c r="BQ133" s="250"/>
      <c r="BR133" s="250"/>
      <c r="BS133" s="250"/>
      <c r="BT133" s="250"/>
      <c r="BU133" s="250"/>
      <c r="BV133" s="250"/>
      <c r="BW133" s="250"/>
      <c r="BX133" s="250"/>
      <c r="BY133" s="250"/>
      <c r="BZ133" s="250"/>
      <c r="CA133" s="250"/>
      <c r="CB133" s="250"/>
      <c r="CC133" s="250"/>
      <c r="CD133" s="250"/>
      <c r="CE133" s="250"/>
      <c r="CF133" s="250"/>
      <c r="CG133" s="250"/>
      <c r="CH133" s="250"/>
      <c r="CI133" s="250"/>
      <c r="CJ133" s="250"/>
      <c r="CK133" s="250"/>
      <c r="CL133" s="250"/>
      <c r="CM133" s="250"/>
      <c r="CN133" s="250"/>
      <c r="CO133" s="250"/>
      <c r="CP133" s="250"/>
      <c r="CQ133" s="250"/>
      <c r="CR133" s="250"/>
      <c r="CS133" s="250"/>
      <c r="CT133" s="250"/>
      <c r="CU133" s="250"/>
      <c r="CV133" s="250"/>
      <c r="CW133" s="250"/>
      <c r="CX133" s="250"/>
      <c r="CY133" s="250"/>
      <c r="CZ133" s="250"/>
      <c r="DA133" s="250"/>
      <c r="DB133" s="250"/>
      <c r="DC133" s="250"/>
      <c r="DD133" s="250"/>
      <c r="DE133" s="250"/>
      <c r="DF133" s="250"/>
      <c r="DG133" s="250"/>
      <c r="DH133" s="250"/>
      <c r="DI133" s="250"/>
      <c r="DJ133" s="250"/>
      <c r="DK133" s="250"/>
      <c r="DL133" s="250"/>
      <c r="DM133" s="250"/>
      <c r="DN133" s="250"/>
      <c r="DO133" s="250"/>
      <c r="DP133" s="227"/>
      <c r="DQ133" s="227"/>
      <c r="DR133" s="227"/>
      <c r="DS133" s="227"/>
      <c r="DT133" s="227"/>
      <c r="DU133" s="227"/>
      <c r="DV133" s="227"/>
      <c r="DW133" s="227"/>
      <c r="DX133" s="227"/>
      <c r="DY133" s="227"/>
      <c r="DZ133" s="227"/>
    </row>
    <row r="134" spans="1:131" ht="11.25" customHeight="1" x14ac:dyDescent="0.2">
      <c r="A134" s="252"/>
      <c r="B134" s="252"/>
      <c r="C134" s="252"/>
      <c r="D134" s="252"/>
      <c r="E134" s="252"/>
      <c r="F134" s="252"/>
      <c r="G134" s="252"/>
      <c r="H134" s="252"/>
      <c r="I134" s="252"/>
      <c r="J134" s="252"/>
      <c r="K134" s="252"/>
      <c r="L134" s="252"/>
      <c r="M134" s="252"/>
      <c r="N134" s="252"/>
      <c r="O134" s="252"/>
      <c r="P134" s="252"/>
      <c r="Q134" s="252"/>
      <c r="R134" s="252"/>
      <c r="S134" s="252"/>
      <c r="T134" s="252"/>
      <c r="U134" s="252"/>
      <c r="V134" s="252"/>
      <c r="W134" s="252"/>
      <c r="X134" s="252"/>
      <c r="Y134" s="252"/>
      <c r="Z134" s="252"/>
      <c r="AA134" s="252"/>
      <c r="AB134" s="252"/>
      <c r="AC134" s="252"/>
      <c r="AD134" s="252"/>
      <c r="AE134" s="252"/>
      <c r="AF134" s="252"/>
      <c r="AG134" s="252"/>
      <c r="AH134" s="252"/>
      <c r="AI134" s="252"/>
      <c r="AJ134" s="252"/>
      <c r="AK134" s="252"/>
      <c r="AL134" s="252"/>
      <c r="AM134" s="252"/>
      <c r="AN134" s="252"/>
      <c r="AO134" s="252"/>
      <c r="AP134" s="252"/>
      <c r="AQ134" s="252"/>
      <c r="AR134" s="252"/>
      <c r="AS134" s="252"/>
      <c r="AT134" s="252"/>
      <c r="AU134" s="227"/>
      <c r="AV134" s="227"/>
      <c r="AW134" s="227"/>
      <c r="AX134" s="227"/>
      <c r="AY134" s="227"/>
      <c r="AZ134" s="227"/>
      <c r="BA134" s="227"/>
      <c r="BB134" s="227"/>
      <c r="BC134" s="227"/>
      <c r="BD134" s="227"/>
      <c r="BE134" s="227"/>
      <c r="BF134" s="227"/>
      <c r="BG134" s="227"/>
      <c r="BH134" s="227"/>
      <c r="BI134" s="227"/>
      <c r="BJ134" s="227"/>
      <c r="BK134" s="227"/>
      <c r="BL134" s="227"/>
      <c r="BM134" s="227"/>
      <c r="BN134" s="250"/>
      <c r="BO134" s="250"/>
      <c r="BP134" s="250"/>
      <c r="BQ134" s="250"/>
      <c r="BR134" s="250"/>
      <c r="BS134" s="250"/>
      <c r="BT134" s="250"/>
      <c r="BU134" s="250"/>
      <c r="BV134" s="250"/>
      <c r="BW134" s="250"/>
      <c r="BX134" s="250"/>
      <c r="BY134" s="250"/>
      <c r="BZ134" s="250"/>
      <c r="CA134" s="250"/>
      <c r="CB134" s="250"/>
      <c r="CC134" s="250"/>
      <c r="CD134" s="250"/>
      <c r="CE134" s="250"/>
      <c r="CF134" s="250"/>
      <c r="CG134" s="250"/>
      <c r="CH134" s="250"/>
      <c r="CI134" s="250"/>
      <c r="CJ134" s="250"/>
      <c r="CK134" s="250"/>
      <c r="CL134" s="250"/>
      <c r="CM134" s="250"/>
      <c r="CN134" s="250"/>
      <c r="CO134" s="250"/>
      <c r="CP134" s="250"/>
      <c r="CQ134" s="250"/>
      <c r="CR134" s="250"/>
      <c r="CS134" s="250"/>
      <c r="CT134" s="250"/>
      <c r="CU134" s="250"/>
      <c r="CV134" s="250"/>
      <c r="CW134" s="250"/>
      <c r="CX134" s="250"/>
      <c r="CY134" s="250"/>
      <c r="CZ134" s="250"/>
      <c r="DA134" s="250"/>
      <c r="DB134" s="250"/>
      <c r="DC134" s="250"/>
      <c r="DD134" s="250"/>
      <c r="DE134" s="250"/>
      <c r="DF134" s="250"/>
      <c r="DG134" s="250"/>
      <c r="DH134" s="250"/>
      <c r="DI134" s="250"/>
      <c r="DJ134" s="250"/>
      <c r="DK134" s="250"/>
      <c r="DL134" s="250"/>
      <c r="DM134" s="250"/>
      <c r="DN134" s="250"/>
      <c r="DO134" s="250"/>
      <c r="DP134" s="227"/>
      <c r="DQ134" s="227"/>
      <c r="DR134" s="227"/>
      <c r="DS134" s="227"/>
      <c r="DT134" s="227"/>
      <c r="DU134" s="227"/>
      <c r="DV134" s="227"/>
      <c r="DW134" s="227"/>
      <c r="DX134" s="227"/>
      <c r="DY134" s="227"/>
      <c r="DZ134" s="227"/>
      <c r="EA134" s="224"/>
    </row>
    <row r="135" spans="1:131" ht="14.4" hidden="1" x14ac:dyDescent="0.2">
      <c r="AU135" s="252"/>
      <c r="AV135" s="252"/>
      <c r="AW135" s="252"/>
      <c r="AX135" s="252"/>
      <c r="AY135" s="252"/>
      <c r="AZ135" s="252"/>
      <c r="BA135" s="252"/>
      <c r="BB135" s="252"/>
      <c r="BC135" s="252"/>
      <c r="BD135" s="252"/>
      <c r="BE135" s="252"/>
      <c r="BF135" s="252"/>
      <c r="BG135" s="252"/>
      <c r="BH135" s="252"/>
      <c r="BI135" s="252"/>
      <c r="BJ135" s="252"/>
      <c r="BK135" s="252"/>
      <c r="BL135" s="252"/>
      <c r="BM135" s="252"/>
      <c r="BN135" s="252"/>
      <c r="BO135" s="252"/>
      <c r="BP135" s="252"/>
      <c r="BQ135" s="252"/>
      <c r="BR135" s="252"/>
      <c r="BS135" s="252"/>
      <c r="BT135" s="252"/>
      <c r="BU135" s="252"/>
      <c r="BV135" s="252"/>
      <c r="BW135" s="252"/>
      <c r="BX135" s="252"/>
      <c r="BY135" s="252"/>
      <c r="BZ135" s="252"/>
      <c r="CA135" s="252"/>
      <c r="CB135" s="252"/>
      <c r="CC135" s="252"/>
      <c r="CD135" s="252"/>
      <c r="CE135" s="252"/>
      <c r="CF135" s="252"/>
      <c r="CG135" s="252"/>
      <c r="CH135" s="252"/>
      <c r="CI135" s="252"/>
      <c r="CJ135" s="252"/>
      <c r="CK135" s="252"/>
      <c r="CL135" s="252"/>
      <c r="CM135" s="252"/>
      <c r="CN135" s="252"/>
      <c r="CO135" s="252"/>
      <c r="CP135" s="252"/>
      <c r="CQ135" s="252"/>
      <c r="CR135" s="252"/>
      <c r="CS135" s="252"/>
      <c r="CT135" s="252"/>
      <c r="CU135" s="252"/>
      <c r="CV135" s="252"/>
      <c r="CW135" s="252"/>
      <c r="CX135" s="252"/>
      <c r="CY135" s="252"/>
      <c r="CZ135" s="252"/>
      <c r="DA135" s="252"/>
      <c r="DB135" s="252"/>
      <c r="DC135" s="252"/>
      <c r="DD135" s="252"/>
      <c r="DE135" s="252"/>
      <c r="DF135" s="252"/>
      <c r="DG135" s="252"/>
      <c r="DH135" s="252"/>
      <c r="DI135" s="252"/>
      <c r="DJ135" s="252"/>
      <c r="DK135" s="252"/>
      <c r="DL135" s="252"/>
      <c r="DM135" s="252"/>
      <c r="DN135" s="252"/>
      <c r="DO135" s="252"/>
      <c r="DP135" s="252"/>
      <c r="DQ135" s="252"/>
      <c r="DR135" s="252"/>
      <c r="DS135" s="252"/>
      <c r="DT135" s="252"/>
      <c r="DU135" s="252"/>
      <c r="DV135" s="252"/>
      <c r="DW135" s="252"/>
      <c r="DX135" s="252"/>
      <c r="DY135" s="252"/>
      <c r="DZ135" s="252"/>
    </row>
  </sheetData>
  <sheetProtection algorithmName="SHA-512" hashValue="qZWuH3hzh3f+h+m5v0/JPBBXMT1+9U9khVXreoQyusrSpTfKIM6QCFPyjFFXNRQ2T29o9zRAjuRE9n8UsKDKHw==" saltValue="w60xRNBBPHAz9PJoLofDP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54" customWidth="1"/>
    <col min="121" max="121" width="0" style="253" hidden="1" customWidth="1"/>
    <col min="122" max="16384" width="9" style="253" hidden="1"/>
  </cols>
  <sheetData>
    <row r="1" spans="1:120" ht="13.2"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3"/>
    </row>
    <row r="17" spans="119:120" ht="13.2" x14ac:dyDescent="0.2">
      <c r="DP17" s="253"/>
    </row>
    <row r="18" spans="119:120" ht="13.2" x14ac:dyDescent="0.2"/>
    <row r="19" spans="119:120" ht="13.2" x14ac:dyDescent="0.2"/>
    <row r="20" spans="119:120" ht="13.2" x14ac:dyDescent="0.2">
      <c r="DO20" s="253"/>
      <c r="DP20" s="253"/>
    </row>
    <row r="21" spans="119:120" ht="13.2" x14ac:dyDescent="0.2">
      <c r="DP21" s="253"/>
    </row>
    <row r="22" spans="119:120" ht="13.2" x14ac:dyDescent="0.2"/>
    <row r="23" spans="119:120" ht="13.2" x14ac:dyDescent="0.2">
      <c r="DO23" s="253"/>
      <c r="DP23" s="253"/>
    </row>
    <row r="24" spans="119:120" ht="13.2" x14ac:dyDescent="0.2">
      <c r="DP24" s="253"/>
    </row>
    <row r="25" spans="119:120" ht="13.2" x14ac:dyDescent="0.2">
      <c r="DP25" s="253"/>
    </row>
    <row r="26" spans="119:120" ht="13.2" x14ac:dyDescent="0.2">
      <c r="DO26" s="253"/>
      <c r="DP26" s="253"/>
    </row>
    <row r="27" spans="119:120" ht="13.2" x14ac:dyDescent="0.2"/>
    <row r="28" spans="119:120" ht="13.2" x14ac:dyDescent="0.2">
      <c r="DO28" s="253"/>
      <c r="DP28" s="253"/>
    </row>
    <row r="29" spans="119:120" ht="13.2" x14ac:dyDescent="0.2">
      <c r="DP29" s="253"/>
    </row>
    <row r="30" spans="119:120" ht="13.2" x14ac:dyDescent="0.2"/>
    <row r="31" spans="119:120" ht="13.2" x14ac:dyDescent="0.2">
      <c r="DO31" s="253"/>
      <c r="DP31" s="253"/>
    </row>
    <row r="32" spans="119:120" ht="13.2" x14ac:dyDescent="0.2"/>
    <row r="33" spans="98:120" ht="13.2" x14ac:dyDescent="0.2">
      <c r="DO33" s="253"/>
      <c r="DP33" s="253"/>
    </row>
    <row r="34" spans="98:120" ht="13.2" x14ac:dyDescent="0.2">
      <c r="DM34" s="253"/>
    </row>
    <row r="35" spans="98:120" ht="13.2" x14ac:dyDescent="0.2">
      <c r="CT35" s="253"/>
      <c r="CU35" s="253"/>
      <c r="CV35" s="253"/>
      <c r="CY35" s="253"/>
      <c r="CZ35" s="253"/>
      <c r="DA35" s="253"/>
      <c r="DD35" s="253"/>
      <c r="DE35" s="253"/>
      <c r="DF35" s="253"/>
      <c r="DI35" s="253"/>
      <c r="DJ35" s="253"/>
      <c r="DK35" s="253"/>
      <c r="DM35" s="253"/>
      <c r="DN35" s="253"/>
      <c r="DO35" s="253"/>
      <c r="DP35" s="253"/>
    </row>
    <row r="36" spans="98:120" ht="13.2" x14ac:dyDescent="0.2"/>
    <row r="37" spans="98:120" ht="13.2" x14ac:dyDescent="0.2">
      <c r="CW37" s="253"/>
      <c r="DB37" s="253"/>
      <c r="DG37" s="253"/>
      <c r="DL37" s="253"/>
      <c r="DP37" s="253"/>
    </row>
    <row r="38" spans="98:120" ht="13.2" x14ac:dyDescent="0.2">
      <c r="CT38" s="253"/>
      <c r="CU38" s="253"/>
      <c r="CV38" s="253"/>
      <c r="CW38" s="253"/>
      <c r="CY38" s="253"/>
      <c r="CZ38" s="253"/>
      <c r="DA38" s="253"/>
      <c r="DB38" s="253"/>
      <c r="DD38" s="253"/>
      <c r="DE38" s="253"/>
      <c r="DF38" s="253"/>
      <c r="DG38" s="253"/>
      <c r="DI38" s="253"/>
      <c r="DJ38" s="253"/>
      <c r="DK38" s="253"/>
      <c r="DL38" s="253"/>
      <c r="DN38" s="253"/>
      <c r="DO38" s="253"/>
      <c r="DP38" s="253"/>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3"/>
      <c r="DO49" s="253"/>
      <c r="DP49" s="253"/>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3"/>
      <c r="CS63" s="253"/>
      <c r="CX63" s="253"/>
      <c r="DC63" s="253"/>
      <c r="DH63" s="253"/>
    </row>
    <row r="64" spans="22:120" ht="13.2" x14ac:dyDescent="0.2">
      <c r="V64" s="253"/>
    </row>
    <row r="65" spans="15:120" ht="13.2" x14ac:dyDescent="0.2">
      <c r="X65" s="253"/>
      <c r="Z65" s="253"/>
      <c r="AA65" s="253"/>
      <c r="AB65" s="253"/>
      <c r="AC65" s="253"/>
      <c r="AD65" s="253"/>
      <c r="AE65" s="253"/>
      <c r="AF65" s="253"/>
      <c r="AG65" s="253"/>
      <c r="AH65" s="253"/>
      <c r="AI65" s="253"/>
      <c r="AJ65" s="253"/>
      <c r="AK65" s="253"/>
      <c r="AL65" s="253"/>
      <c r="AM65" s="253"/>
      <c r="AN65" s="253"/>
      <c r="AO65" s="253"/>
      <c r="AP65" s="253"/>
      <c r="AQ65" s="253"/>
      <c r="AR65" s="253"/>
      <c r="AS65" s="253"/>
      <c r="AT65" s="253"/>
      <c r="AU65" s="253"/>
      <c r="AV65" s="253"/>
      <c r="AW65" s="253"/>
      <c r="AX65" s="253"/>
      <c r="AY65" s="253"/>
      <c r="AZ65" s="253"/>
      <c r="BA65" s="253"/>
      <c r="BB65" s="253"/>
      <c r="BC65" s="253"/>
      <c r="BD65" s="253"/>
      <c r="BE65" s="253"/>
      <c r="BF65" s="253"/>
      <c r="BG65" s="253"/>
      <c r="BH65" s="253"/>
      <c r="BI65" s="253"/>
      <c r="BJ65" s="253"/>
      <c r="BK65" s="253"/>
      <c r="BL65" s="253"/>
      <c r="BM65" s="253"/>
      <c r="BN65" s="253"/>
      <c r="BO65" s="253"/>
      <c r="BP65" s="253"/>
      <c r="BQ65" s="253"/>
      <c r="BR65" s="253"/>
      <c r="BS65" s="253"/>
      <c r="BT65" s="253"/>
      <c r="BU65" s="253"/>
      <c r="BV65" s="253"/>
      <c r="BW65" s="253"/>
      <c r="BX65" s="253"/>
      <c r="BY65" s="253"/>
      <c r="BZ65" s="253"/>
      <c r="CA65" s="253"/>
      <c r="CB65" s="253"/>
      <c r="CC65" s="253"/>
      <c r="CD65" s="253"/>
      <c r="CE65" s="253"/>
      <c r="CF65" s="253"/>
      <c r="CG65" s="253"/>
      <c r="CH65" s="253"/>
      <c r="CI65" s="253"/>
      <c r="CJ65" s="253"/>
      <c r="CK65" s="253"/>
      <c r="CL65" s="253"/>
      <c r="CM65" s="253"/>
      <c r="CN65" s="253"/>
      <c r="CO65" s="253"/>
      <c r="CP65" s="253"/>
      <c r="CQ65" s="253"/>
      <c r="CR65" s="253"/>
      <c r="CU65" s="253"/>
      <c r="CZ65" s="253"/>
      <c r="DE65" s="253"/>
      <c r="DJ65" s="253"/>
    </row>
    <row r="66" spans="15:120" ht="13.2" x14ac:dyDescent="0.2">
      <c r="Q66" s="253"/>
      <c r="S66" s="253"/>
      <c r="U66" s="253"/>
      <c r="DM66" s="253"/>
    </row>
    <row r="67" spans="15:120" ht="13.2" x14ac:dyDescent="0.2">
      <c r="O67" s="253"/>
      <c r="P67" s="253"/>
      <c r="R67" s="253"/>
      <c r="T67" s="253"/>
      <c r="Y67" s="253"/>
      <c r="CT67" s="253"/>
      <c r="CV67" s="253"/>
      <c r="CW67" s="253"/>
      <c r="CY67" s="253"/>
      <c r="DA67" s="253"/>
      <c r="DB67" s="253"/>
      <c r="DD67" s="253"/>
      <c r="DF67" s="253"/>
      <c r="DG67" s="253"/>
      <c r="DI67" s="253"/>
      <c r="DK67" s="253"/>
      <c r="DL67" s="253"/>
      <c r="DN67" s="253"/>
      <c r="DO67" s="253"/>
      <c r="DP67" s="253"/>
    </row>
    <row r="68" spans="15:120" ht="13.2" x14ac:dyDescent="0.2"/>
    <row r="69" spans="15:120" ht="13.2" x14ac:dyDescent="0.2"/>
    <row r="70" spans="15:120" ht="13.2" x14ac:dyDescent="0.2"/>
    <row r="71" spans="15:120" ht="13.2" x14ac:dyDescent="0.2"/>
    <row r="72" spans="15:120" ht="13.2" x14ac:dyDescent="0.2">
      <c r="DP72" s="253"/>
    </row>
    <row r="73" spans="15:120" ht="13.2" x14ac:dyDescent="0.2">
      <c r="DP73" s="253"/>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3"/>
      <c r="CX96" s="253"/>
      <c r="DC96" s="253"/>
      <c r="DH96" s="253"/>
    </row>
    <row r="97" spans="24:120" ht="13.2" x14ac:dyDescent="0.2">
      <c r="CS97" s="253"/>
      <c r="CX97" s="253"/>
      <c r="DC97" s="253"/>
      <c r="DH97" s="253"/>
      <c r="DP97" s="254" t="s">
        <v>473</v>
      </c>
    </row>
    <row r="98" spans="24:120" ht="13.2" hidden="1" x14ac:dyDescent="0.2">
      <c r="CS98" s="253"/>
      <c r="CX98" s="253"/>
      <c r="DC98" s="253"/>
      <c r="DH98" s="253"/>
    </row>
    <row r="99" spans="24:120" ht="13.2" hidden="1" x14ac:dyDescent="0.2">
      <c r="CS99" s="253"/>
      <c r="CX99" s="253"/>
      <c r="DC99" s="253"/>
      <c r="DH99" s="253"/>
    </row>
    <row r="101" spans="24:120" ht="12" hidden="1" customHeight="1" x14ac:dyDescent="0.2">
      <c r="X101" s="253"/>
      <c r="Y101" s="253"/>
      <c r="Z101" s="253"/>
      <c r="AA101" s="253"/>
      <c r="AB101" s="253"/>
      <c r="AC101" s="253"/>
      <c r="AD101" s="253"/>
      <c r="AE101" s="253"/>
      <c r="AF101" s="253"/>
      <c r="AG101" s="253"/>
      <c r="AH101" s="253"/>
      <c r="AI101" s="253"/>
      <c r="AJ101" s="253"/>
      <c r="AK101" s="253"/>
      <c r="AL101" s="253"/>
      <c r="AM101" s="253"/>
      <c r="AN101" s="253"/>
      <c r="AO101" s="253"/>
      <c r="AP101" s="253"/>
      <c r="AQ101" s="253"/>
      <c r="AR101" s="253"/>
      <c r="AS101" s="253"/>
      <c r="AT101" s="253"/>
      <c r="AU101" s="253"/>
      <c r="AV101" s="253"/>
      <c r="AW101" s="253"/>
      <c r="AX101" s="253"/>
      <c r="AY101" s="253"/>
      <c r="AZ101" s="253"/>
      <c r="BA101" s="253"/>
      <c r="BB101" s="253"/>
      <c r="BC101" s="253"/>
      <c r="BD101" s="253"/>
      <c r="BE101" s="253"/>
      <c r="BF101" s="253"/>
      <c r="BG101" s="253"/>
      <c r="BH101" s="253"/>
      <c r="BI101" s="253"/>
      <c r="BJ101" s="253"/>
      <c r="BK101" s="253"/>
      <c r="BL101" s="253"/>
      <c r="BM101" s="253"/>
      <c r="BN101" s="253"/>
      <c r="BO101" s="253"/>
      <c r="BP101" s="253"/>
      <c r="BQ101" s="253"/>
      <c r="BR101" s="253"/>
      <c r="BS101" s="253"/>
      <c r="BT101" s="253"/>
      <c r="BU101" s="253"/>
      <c r="BV101" s="253"/>
      <c r="BW101" s="253"/>
      <c r="BX101" s="253"/>
      <c r="BY101" s="253"/>
      <c r="BZ101" s="253"/>
      <c r="CA101" s="253"/>
      <c r="CB101" s="253"/>
      <c r="CC101" s="253"/>
      <c r="CD101" s="253"/>
      <c r="CE101" s="253"/>
      <c r="CF101" s="253"/>
      <c r="CG101" s="253"/>
      <c r="CH101" s="253"/>
      <c r="CI101" s="253"/>
      <c r="CJ101" s="253"/>
      <c r="CK101" s="253"/>
      <c r="CL101" s="253"/>
      <c r="CM101" s="253"/>
      <c r="CN101" s="253"/>
      <c r="CO101" s="253"/>
      <c r="CP101" s="253"/>
      <c r="CQ101" s="253"/>
      <c r="CR101" s="253"/>
      <c r="CU101" s="253"/>
      <c r="CZ101" s="253"/>
      <c r="DE101" s="253"/>
      <c r="DJ101" s="253"/>
    </row>
    <row r="102" spans="24:120" ht="1.5" hidden="1" customHeight="1" x14ac:dyDescent="0.2">
      <c r="CU102" s="253"/>
      <c r="CZ102" s="253"/>
      <c r="DE102" s="253"/>
      <c r="DJ102" s="253"/>
      <c r="DM102" s="253"/>
    </row>
    <row r="103" spans="24:120" ht="13.2" hidden="1" x14ac:dyDescent="0.2">
      <c r="CT103" s="253"/>
      <c r="CV103" s="253"/>
      <c r="CW103" s="253"/>
      <c r="CY103" s="253"/>
      <c r="DA103" s="253"/>
      <c r="DB103" s="253"/>
      <c r="DD103" s="253"/>
      <c r="DF103" s="253"/>
      <c r="DG103" s="253"/>
      <c r="DI103" s="253"/>
      <c r="DK103" s="253"/>
      <c r="DL103" s="253"/>
      <c r="DM103" s="253"/>
      <c r="DN103" s="253"/>
      <c r="DO103" s="253"/>
      <c r="DP103" s="253"/>
    </row>
    <row r="104" spans="24:120" ht="13.2" hidden="1" x14ac:dyDescent="0.2">
      <c r="CV104" s="253"/>
      <c r="CW104" s="253"/>
      <c r="DA104" s="253"/>
      <c r="DB104" s="253"/>
      <c r="DF104" s="253"/>
      <c r="DG104" s="253"/>
      <c r="DK104" s="253"/>
      <c r="DL104" s="253"/>
      <c r="DN104" s="253"/>
      <c r="DO104" s="253"/>
      <c r="DP104" s="253"/>
    </row>
    <row r="105" spans="24:120" ht="12.75" hidden="1" customHeight="1" x14ac:dyDescent="0.2"/>
  </sheetData>
  <sheetProtection algorithmName="SHA-512" hashValue="mXk2GsDwHXMTm5oEXwS829867HnFYOu++fbu/cRAvkcZT5uhFpa2eEcwhsE5yffP+5564RNhI86hZBNBtUuiLw==" saltValue="8el9Q7bxKrJmOKYxZ39qPw=="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54" customWidth="1"/>
    <col min="117" max="16384" width="9" style="253" hidden="1"/>
  </cols>
  <sheetData>
    <row r="1" spans="2:116" ht="13.2"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row>
    <row r="2" spans="2:116" ht="13.2" x14ac:dyDescent="0.2"/>
    <row r="3" spans="2:116" ht="13.2" x14ac:dyDescent="0.2"/>
    <row r="4" spans="2:116" ht="13.2" x14ac:dyDescent="0.2">
      <c r="R4" s="253"/>
      <c r="S4" s="253"/>
      <c r="T4" s="253"/>
      <c r="U4" s="253"/>
      <c r="V4" s="253"/>
      <c r="W4" s="253"/>
      <c r="X4" s="253"/>
      <c r="Y4" s="253"/>
      <c r="Z4" s="253"/>
      <c r="AA4" s="253"/>
      <c r="AB4" s="253"/>
      <c r="AC4" s="253"/>
      <c r="AD4" s="253"/>
      <c r="AE4" s="253"/>
      <c r="AF4" s="253"/>
      <c r="AG4" s="253"/>
      <c r="AH4" s="253"/>
      <c r="AI4" s="253"/>
      <c r="AJ4" s="253"/>
      <c r="AK4" s="253"/>
      <c r="AL4" s="253"/>
      <c r="AM4" s="253"/>
      <c r="AN4" s="253"/>
      <c r="AO4" s="253"/>
      <c r="AP4" s="253"/>
      <c r="AQ4" s="253"/>
      <c r="AR4" s="253"/>
      <c r="AS4" s="253"/>
      <c r="AT4" s="253"/>
      <c r="AU4" s="253"/>
      <c r="AV4" s="253"/>
      <c r="AW4" s="253"/>
      <c r="AX4" s="253"/>
      <c r="AY4" s="253"/>
      <c r="AZ4" s="253"/>
      <c r="BA4" s="253"/>
      <c r="BB4" s="253"/>
      <c r="BC4" s="253"/>
      <c r="BD4" s="253"/>
      <c r="BE4" s="253"/>
      <c r="BF4" s="253"/>
      <c r="BG4" s="253"/>
      <c r="BH4" s="253"/>
      <c r="BI4" s="253"/>
      <c r="BJ4" s="253"/>
      <c r="BK4" s="253"/>
      <c r="BL4" s="253"/>
      <c r="BM4" s="253"/>
      <c r="BN4" s="253"/>
      <c r="BO4" s="253"/>
      <c r="BP4" s="253"/>
      <c r="BQ4" s="253"/>
      <c r="BR4" s="253"/>
      <c r="BS4" s="253"/>
      <c r="BT4" s="253"/>
      <c r="BU4" s="253"/>
      <c r="BV4" s="253"/>
      <c r="BW4" s="253"/>
      <c r="BX4" s="253"/>
      <c r="BY4" s="253"/>
      <c r="BZ4" s="253"/>
      <c r="CA4" s="253"/>
      <c r="CB4" s="253"/>
      <c r="CC4" s="253"/>
      <c r="CD4" s="253"/>
      <c r="CE4" s="253"/>
      <c r="CF4" s="253"/>
      <c r="CG4" s="253"/>
      <c r="CH4" s="253"/>
      <c r="CI4" s="253"/>
      <c r="CJ4" s="253"/>
      <c r="CK4" s="253"/>
      <c r="CL4" s="253"/>
      <c r="CM4" s="253"/>
      <c r="CN4" s="253"/>
      <c r="CO4" s="253"/>
      <c r="CP4" s="253"/>
      <c r="CQ4" s="253"/>
      <c r="CR4" s="253"/>
      <c r="CS4" s="253"/>
      <c r="CT4" s="253"/>
      <c r="CU4" s="253"/>
      <c r="CV4" s="253"/>
      <c r="CW4" s="253"/>
      <c r="CX4" s="253"/>
      <c r="CY4" s="253"/>
      <c r="CZ4" s="253"/>
      <c r="DA4" s="253"/>
      <c r="DB4" s="253"/>
      <c r="DC4" s="253"/>
      <c r="DD4" s="253"/>
      <c r="DE4" s="253"/>
      <c r="DF4" s="253"/>
      <c r="DG4" s="253"/>
      <c r="DH4" s="253"/>
      <c r="DI4" s="253"/>
      <c r="DJ4" s="253"/>
      <c r="DK4" s="253"/>
      <c r="DL4" s="253"/>
    </row>
    <row r="5" spans="2:116" ht="13.2" x14ac:dyDescent="0.2">
      <c r="R5" s="253"/>
      <c r="S5" s="253"/>
      <c r="T5" s="253"/>
      <c r="U5" s="253"/>
      <c r="V5" s="253"/>
      <c r="W5" s="253"/>
      <c r="X5" s="253"/>
      <c r="Y5" s="253"/>
      <c r="Z5" s="253"/>
      <c r="AA5" s="253"/>
      <c r="AB5" s="253"/>
      <c r="AC5" s="253"/>
      <c r="AD5" s="253"/>
      <c r="AE5" s="253"/>
      <c r="AF5" s="253"/>
      <c r="AG5" s="253"/>
      <c r="AH5" s="253"/>
      <c r="AI5" s="253"/>
      <c r="AJ5" s="253"/>
      <c r="AK5" s="253"/>
      <c r="AL5" s="253"/>
      <c r="AM5" s="253"/>
      <c r="AN5" s="253"/>
      <c r="AO5" s="253"/>
      <c r="AP5" s="253"/>
      <c r="AQ5" s="253"/>
      <c r="AR5" s="253"/>
      <c r="AS5" s="253"/>
      <c r="AT5" s="253"/>
      <c r="AU5" s="253"/>
      <c r="AV5" s="253"/>
      <c r="AW5" s="253"/>
      <c r="AX5" s="253"/>
      <c r="AY5" s="253"/>
      <c r="AZ5" s="253"/>
      <c r="BA5" s="253"/>
      <c r="BB5" s="253"/>
      <c r="BC5" s="253"/>
      <c r="BD5" s="253"/>
      <c r="BE5" s="253"/>
      <c r="BF5" s="253"/>
      <c r="BG5" s="253"/>
      <c r="BH5" s="253"/>
      <c r="BI5" s="253"/>
      <c r="BJ5" s="253"/>
      <c r="BK5" s="253"/>
      <c r="BL5" s="253"/>
      <c r="BM5" s="253"/>
      <c r="BN5" s="253"/>
      <c r="BO5" s="253"/>
      <c r="BP5" s="253"/>
      <c r="BQ5" s="253"/>
      <c r="BR5" s="253"/>
      <c r="BS5" s="253"/>
      <c r="BT5" s="253"/>
      <c r="BU5" s="253"/>
      <c r="BV5" s="253"/>
      <c r="BW5" s="253"/>
      <c r="BX5" s="253"/>
      <c r="BY5" s="253"/>
      <c r="BZ5" s="253"/>
      <c r="CA5" s="253"/>
      <c r="CB5" s="253"/>
      <c r="CC5" s="253"/>
      <c r="CD5" s="253"/>
      <c r="CE5" s="253"/>
      <c r="CF5" s="253"/>
      <c r="CG5" s="253"/>
      <c r="CH5" s="253"/>
      <c r="CI5" s="253"/>
      <c r="CJ5" s="253"/>
      <c r="CK5" s="253"/>
      <c r="CL5" s="253"/>
      <c r="CM5" s="253"/>
      <c r="CN5" s="253"/>
      <c r="CO5" s="253"/>
      <c r="CP5" s="253"/>
      <c r="CQ5" s="253"/>
      <c r="CR5" s="253"/>
      <c r="CS5" s="253"/>
      <c r="CT5" s="253"/>
      <c r="CU5" s="253"/>
      <c r="CV5" s="253"/>
      <c r="CW5" s="253"/>
      <c r="CX5" s="253"/>
      <c r="CY5" s="253"/>
      <c r="CZ5" s="253"/>
      <c r="DA5" s="253"/>
      <c r="DB5" s="253"/>
      <c r="DC5" s="253"/>
      <c r="DD5" s="253"/>
      <c r="DE5" s="253"/>
      <c r="DF5" s="253"/>
      <c r="DG5" s="253"/>
      <c r="DH5" s="253"/>
      <c r="DI5" s="253"/>
      <c r="DJ5" s="253"/>
      <c r="DK5" s="253"/>
      <c r="DL5" s="253"/>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3"/>
      <c r="J18" s="253"/>
      <c r="K18" s="253"/>
      <c r="L18" s="253"/>
      <c r="M18" s="253"/>
      <c r="N18" s="253"/>
      <c r="O18" s="253"/>
      <c r="P18" s="253"/>
      <c r="Q18" s="253"/>
      <c r="R18" s="253"/>
      <c r="S18" s="253"/>
      <c r="T18" s="253"/>
      <c r="U18" s="253"/>
      <c r="V18" s="253"/>
      <c r="W18" s="253"/>
      <c r="X18" s="253"/>
      <c r="Y18" s="253"/>
      <c r="Z18" s="253"/>
      <c r="AA18" s="253"/>
      <c r="AB18" s="253"/>
      <c r="AC18" s="253"/>
      <c r="AD18" s="253"/>
      <c r="AE18" s="253"/>
      <c r="AF18" s="253"/>
      <c r="AG18" s="253"/>
      <c r="AH18" s="253"/>
      <c r="AI18" s="253"/>
      <c r="AJ18" s="253"/>
      <c r="AK18" s="253"/>
      <c r="AL18" s="253"/>
      <c r="AM18" s="253"/>
      <c r="AN18" s="253"/>
      <c r="AO18" s="253"/>
      <c r="AP18" s="253"/>
      <c r="AQ18" s="253"/>
      <c r="AR18" s="253"/>
      <c r="AS18" s="253"/>
      <c r="AT18" s="253"/>
      <c r="AU18" s="253"/>
      <c r="AV18" s="253"/>
      <c r="AW18" s="253"/>
      <c r="AX18" s="253"/>
      <c r="AY18" s="253"/>
      <c r="AZ18" s="253"/>
      <c r="BA18" s="253"/>
      <c r="BB18" s="253"/>
      <c r="BC18" s="253"/>
      <c r="BD18" s="253"/>
      <c r="BE18" s="253"/>
      <c r="BF18" s="253"/>
      <c r="BG18" s="253"/>
      <c r="BH18" s="253"/>
      <c r="BI18" s="253"/>
      <c r="BJ18" s="253"/>
      <c r="BK18" s="253"/>
      <c r="BL18" s="253"/>
      <c r="BM18" s="253"/>
      <c r="BN18" s="253"/>
      <c r="BO18" s="253"/>
      <c r="BP18" s="253"/>
      <c r="BQ18" s="253"/>
      <c r="BR18" s="253"/>
      <c r="BS18" s="253"/>
      <c r="BT18" s="253"/>
      <c r="BU18" s="253"/>
      <c r="BV18" s="253"/>
      <c r="BW18" s="253"/>
      <c r="BX18" s="253"/>
      <c r="BY18" s="253"/>
      <c r="BZ18" s="253"/>
      <c r="CA18" s="253"/>
      <c r="CB18" s="253"/>
      <c r="CC18" s="253"/>
      <c r="CD18" s="253"/>
      <c r="CE18" s="253"/>
      <c r="CF18" s="253"/>
      <c r="CG18" s="253"/>
      <c r="CH18" s="253"/>
      <c r="CI18" s="253"/>
      <c r="CJ18" s="253"/>
      <c r="CK18" s="253"/>
      <c r="CL18" s="253"/>
      <c r="CM18" s="253"/>
      <c r="CN18" s="253"/>
      <c r="CO18" s="253"/>
      <c r="CP18" s="253"/>
      <c r="CQ18" s="253"/>
      <c r="CR18" s="253"/>
      <c r="CS18" s="253"/>
      <c r="CT18" s="253"/>
      <c r="CU18" s="253"/>
      <c r="CV18" s="253"/>
      <c r="CW18" s="253"/>
      <c r="CX18" s="253"/>
      <c r="CY18" s="253"/>
      <c r="CZ18" s="253"/>
      <c r="DA18" s="253"/>
      <c r="DB18" s="253"/>
      <c r="DC18" s="253"/>
      <c r="DD18" s="253"/>
      <c r="DE18" s="253"/>
      <c r="DF18" s="253"/>
      <c r="DG18" s="253"/>
      <c r="DH18" s="253"/>
      <c r="DI18" s="253"/>
      <c r="DJ18" s="253"/>
      <c r="DK18" s="253"/>
      <c r="DL18" s="253"/>
    </row>
    <row r="19" spans="9:116" ht="13.2" x14ac:dyDescent="0.2"/>
    <row r="20" spans="9:116" ht="13.2" x14ac:dyDescent="0.2"/>
    <row r="21" spans="9:116" ht="13.2" x14ac:dyDescent="0.2">
      <c r="DL21" s="253"/>
    </row>
    <row r="22" spans="9:116" ht="13.2" x14ac:dyDescent="0.2">
      <c r="DI22" s="253"/>
      <c r="DJ22" s="253"/>
      <c r="DK22" s="253"/>
      <c r="DL22" s="253"/>
    </row>
    <row r="23" spans="9:116" ht="13.2" x14ac:dyDescent="0.2">
      <c r="CY23" s="253"/>
      <c r="CZ23" s="253"/>
      <c r="DA23" s="253"/>
      <c r="DB23" s="253"/>
      <c r="DC23" s="253"/>
      <c r="DD23" s="253"/>
      <c r="DE23" s="253"/>
      <c r="DF23" s="253"/>
      <c r="DG23" s="253"/>
      <c r="DH23" s="253"/>
      <c r="DI23" s="253"/>
      <c r="DJ23" s="253"/>
      <c r="DK23" s="253"/>
      <c r="DL23" s="253"/>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3"/>
      <c r="DA35" s="253"/>
      <c r="DB35" s="253"/>
      <c r="DC35" s="253"/>
      <c r="DD35" s="253"/>
      <c r="DE35" s="253"/>
      <c r="DF35" s="253"/>
      <c r="DG35" s="253"/>
      <c r="DH35" s="253"/>
      <c r="DI35" s="253"/>
      <c r="DJ35" s="253"/>
      <c r="DK35" s="253"/>
      <c r="DL35" s="253"/>
    </row>
    <row r="36" spans="15:116" ht="13.2" x14ac:dyDescent="0.2"/>
    <row r="37" spans="15:116" ht="13.2" x14ac:dyDescent="0.2">
      <c r="DL37" s="253"/>
    </row>
    <row r="38" spans="15:116" ht="13.2" x14ac:dyDescent="0.2">
      <c r="DI38" s="253"/>
      <c r="DJ38" s="253"/>
      <c r="DK38" s="253"/>
      <c r="DL38" s="253"/>
    </row>
    <row r="39" spans="15:116" ht="13.2" x14ac:dyDescent="0.2"/>
    <row r="40" spans="15:116" ht="13.2" x14ac:dyDescent="0.2"/>
    <row r="41" spans="15:116" ht="13.2" x14ac:dyDescent="0.2"/>
    <row r="42" spans="15:116" ht="13.2" x14ac:dyDescent="0.2"/>
    <row r="43" spans="15:116" ht="13.2" x14ac:dyDescent="0.2">
      <c r="O43" s="253"/>
      <c r="P43" s="253"/>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E43" s="253"/>
      <c r="DF43" s="253"/>
      <c r="DG43" s="253"/>
      <c r="DH43" s="253"/>
      <c r="DI43" s="253"/>
      <c r="DJ43" s="253"/>
      <c r="DK43" s="253"/>
      <c r="DL43" s="253"/>
    </row>
    <row r="44" spans="15:116" ht="13.2" x14ac:dyDescent="0.2">
      <c r="DL44" s="253"/>
    </row>
    <row r="45" spans="15:116" ht="13.2" x14ac:dyDescent="0.2"/>
    <row r="46" spans="15:116" ht="13.2" x14ac:dyDescent="0.2">
      <c r="DA46" s="253"/>
      <c r="DB46" s="253"/>
      <c r="DC46" s="253"/>
      <c r="DD46" s="253"/>
      <c r="DE46" s="253"/>
      <c r="DF46" s="253"/>
      <c r="DG46" s="253"/>
      <c r="DH46" s="253"/>
      <c r="DI46" s="253"/>
      <c r="DJ46" s="253"/>
      <c r="DK46" s="253"/>
      <c r="DL46" s="253"/>
    </row>
    <row r="47" spans="15:116" ht="13.2" x14ac:dyDescent="0.2"/>
    <row r="48" spans="15:116" ht="13.2" x14ac:dyDescent="0.2"/>
    <row r="49" spans="104:116" ht="13.2" x14ac:dyDescent="0.2"/>
    <row r="50" spans="104:116" ht="13.2" x14ac:dyDescent="0.2">
      <c r="CZ50" s="253"/>
      <c r="DA50" s="253"/>
      <c r="DB50" s="253"/>
      <c r="DC50" s="253"/>
      <c r="DD50" s="253"/>
      <c r="DE50" s="253"/>
      <c r="DF50" s="253"/>
      <c r="DG50" s="253"/>
      <c r="DH50" s="253"/>
      <c r="DI50" s="253"/>
      <c r="DJ50" s="253"/>
      <c r="DK50" s="253"/>
      <c r="DL50" s="253"/>
    </row>
    <row r="51" spans="104:116" ht="13.2" x14ac:dyDescent="0.2"/>
    <row r="52" spans="104:116" ht="13.2" x14ac:dyDescent="0.2"/>
    <row r="53" spans="104:116" ht="13.2" x14ac:dyDescent="0.2">
      <c r="DL53" s="253"/>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3"/>
      <c r="DD67" s="253"/>
      <c r="DE67" s="253"/>
      <c r="DF67" s="253"/>
      <c r="DG67" s="253"/>
      <c r="DH67" s="253"/>
      <c r="DI67" s="253"/>
      <c r="DJ67" s="253"/>
      <c r="DK67" s="253"/>
      <c r="DL67" s="253"/>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KidrVbLkWdXzu2/8TA5f01aRAbP4DOLJYcDf7kmFjZD98rVCa3i++3a+MhJWzJ5+mSzRCa2JnBRWFoTAkxvyA==" saltValue="h6ye1dY7L7qD/jRanwTXz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55" customWidth="1"/>
    <col min="37" max="44" width="17" style="255" customWidth="1"/>
    <col min="45" max="45" width="6.109375" style="261" customWidth="1"/>
    <col min="46" max="46" width="3" style="259" customWidth="1"/>
    <col min="47" max="47" width="19.109375" style="255" hidden="1" customWidth="1"/>
    <col min="48" max="52" width="12.6640625" style="255" hidden="1" customWidth="1"/>
    <col min="53" max="16384" width="8.6640625" style="255" hidden="1"/>
  </cols>
  <sheetData>
    <row r="1" spans="1:46" ht="13.2" x14ac:dyDescent="0.2">
      <c r="AS1" s="255"/>
      <c r="AT1" s="255"/>
    </row>
    <row r="2" spans="1:46" ht="13.2" x14ac:dyDescent="0.2">
      <c r="AS2" s="255"/>
      <c r="AT2" s="255"/>
    </row>
    <row r="3" spans="1:46" ht="13.2" x14ac:dyDescent="0.2">
      <c r="AS3" s="255"/>
      <c r="AT3" s="255"/>
    </row>
    <row r="4" spans="1:46" ht="13.2" x14ac:dyDescent="0.2">
      <c r="AS4" s="255"/>
      <c r="AT4" s="255"/>
    </row>
    <row r="5" spans="1:46" ht="16.2" x14ac:dyDescent="0.2">
      <c r="A5" s="256" t="s">
        <v>474</v>
      </c>
      <c r="B5" s="257"/>
      <c r="C5" s="257"/>
      <c r="D5" s="257"/>
      <c r="E5" s="257"/>
      <c r="F5" s="257"/>
      <c r="G5" s="257"/>
      <c r="H5" s="257"/>
      <c r="I5" s="257"/>
      <c r="J5" s="257"/>
      <c r="K5" s="257"/>
      <c r="L5" s="257"/>
      <c r="M5" s="257"/>
      <c r="N5" s="257"/>
      <c r="O5" s="257"/>
      <c r="P5" s="257"/>
      <c r="Q5" s="257"/>
      <c r="R5" s="257"/>
      <c r="S5" s="257"/>
      <c r="T5" s="257"/>
      <c r="U5" s="257"/>
      <c r="V5" s="257"/>
      <c r="W5" s="257"/>
      <c r="X5" s="257"/>
      <c r="Y5" s="257"/>
      <c r="Z5" s="257"/>
      <c r="AA5" s="257"/>
      <c r="AB5" s="257"/>
      <c r="AC5" s="257"/>
      <c r="AD5" s="257"/>
      <c r="AE5" s="257"/>
      <c r="AF5" s="257"/>
      <c r="AG5" s="257"/>
      <c r="AH5" s="257"/>
      <c r="AI5" s="257"/>
      <c r="AJ5" s="257"/>
      <c r="AK5" s="257"/>
      <c r="AL5" s="257"/>
      <c r="AM5" s="257"/>
      <c r="AN5" s="257"/>
      <c r="AO5" s="257"/>
      <c r="AP5" s="257"/>
      <c r="AQ5" s="257"/>
      <c r="AR5" s="257"/>
      <c r="AS5" s="258"/>
    </row>
    <row r="6" spans="1:46" ht="13.2" x14ac:dyDescent="0.2">
      <c r="A6" s="259"/>
      <c r="AK6" s="260" t="s">
        <v>475</v>
      </c>
      <c r="AL6" s="260"/>
      <c r="AM6" s="260"/>
      <c r="AN6" s="260"/>
    </row>
    <row r="7" spans="1:46" ht="13.5" customHeight="1" x14ac:dyDescent="0.2">
      <c r="A7" s="259"/>
      <c r="AK7" s="262"/>
      <c r="AL7" s="263"/>
      <c r="AM7" s="263"/>
      <c r="AN7" s="264"/>
      <c r="AO7" s="1127" t="s">
        <v>476</v>
      </c>
      <c r="AP7" s="265"/>
      <c r="AQ7" s="266" t="s">
        <v>477</v>
      </c>
      <c r="AR7" s="267"/>
    </row>
    <row r="8" spans="1:46" ht="13.2" x14ac:dyDescent="0.2">
      <c r="A8" s="259"/>
      <c r="AK8" s="268"/>
      <c r="AL8" s="269"/>
      <c r="AM8" s="269"/>
      <c r="AN8" s="270"/>
      <c r="AO8" s="1128"/>
      <c r="AP8" s="271" t="s">
        <v>478</v>
      </c>
      <c r="AQ8" s="272" t="s">
        <v>479</v>
      </c>
      <c r="AR8" s="273" t="s">
        <v>480</v>
      </c>
    </row>
    <row r="9" spans="1:46" ht="13.2" x14ac:dyDescent="0.2">
      <c r="A9" s="259"/>
      <c r="AK9" s="1129" t="s">
        <v>481</v>
      </c>
      <c r="AL9" s="1130"/>
      <c r="AM9" s="1130"/>
      <c r="AN9" s="1131"/>
      <c r="AO9" s="274">
        <v>5934691</v>
      </c>
      <c r="AP9" s="274">
        <v>70567</v>
      </c>
      <c r="AQ9" s="275">
        <v>66486</v>
      </c>
      <c r="AR9" s="276">
        <v>6.1</v>
      </c>
    </row>
    <row r="10" spans="1:46" ht="13.5" customHeight="1" x14ac:dyDescent="0.2">
      <c r="A10" s="259"/>
      <c r="AK10" s="1129" t="s">
        <v>482</v>
      </c>
      <c r="AL10" s="1130"/>
      <c r="AM10" s="1130"/>
      <c r="AN10" s="1131"/>
      <c r="AO10" s="277">
        <v>114160</v>
      </c>
      <c r="AP10" s="277">
        <v>1357</v>
      </c>
      <c r="AQ10" s="278">
        <v>6147</v>
      </c>
      <c r="AR10" s="279">
        <v>-77.900000000000006</v>
      </c>
    </row>
    <row r="11" spans="1:46" ht="13.5" customHeight="1" x14ac:dyDescent="0.2">
      <c r="A11" s="259"/>
      <c r="AK11" s="1129" t="s">
        <v>483</v>
      </c>
      <c r="AL11" s="1130"/>
      <c r="AM11" s="1130"/>
      <c r="AN11" s="1131"/>
      <c r="AO11" s="277">
        <v>18664</v>
      </c>
      <c r="AP11" s="277">
        <v>222</v>
      </c>
      <c r="AQ11" s="278">
        <v>1219</v>
      </c>
      <c r="AR11" s="279">
        <v>-81.8</v>
      </c>
    </row>
    <row r="12" spans="1:46" ht="13.5" customHeight="1" x14ac:dyDescent="0.2">
      <c r="A12" s="259"/>
      <c r="AK12" s="1129" t="s">
        <v>484</v>
      </c>
      <c r="AL12" s="1130"/>
      <c r="AM12" s="1130"/>
      <c r="AN12" s="1131"/>
      <c r="AO12" s="277" t="s">
        <v>485</v>
      </c>
      <c r="AP12" s="277" t="s">
        <v>485</v>
      </c>
      <c r="AQ12" s="278">
        <v>9</v>
      </c>
      <c r="AR12" s="279" t="s">
        <v>485</v>
      </c>
    </row>
    <row r="13" spans="1:46" ht="13.5" customHeight="1" x14ac:dyDescent="0.2">
      <c r="A13" s="259"/>
      <c r="AK13" s="1129" t="s">
        <v>486</v>
      </c>
      <c r="AL13" s="1130"/>
      <c r="AM13" s="1130"/>
      <c r="AN13" s="1131"/>
      <c r="AO13" s="277">
        <v>262787</v>
      </c>
      <c r="AP13" s="277">
        <v>3125</v>
      </c>
      <c r="AQ13" s="278">
        <v>2955</v>
      </c>
      <c r="AR13" s="279">
        <v>5.8</v>
      </c>
    </row>
    <row r="14" spans="1:46" ht="13.5" customHeight="1" x14ac:dyDescent="0.2">
      <c r="A14" s="259"/>
      <c r="AK14" s="1129" t="s">
        <v>487</v>
      </c>
      <c r="AL14" s="1130"/>
      <c r="AM14" s="1130"/>
      <c r="AN14" s="1131"/>
      <c r="AO14" s="277">
        <v>78812</v>
      </c>
      <c r="AP14" s="277">
        <v>937</v>
      </c>
      <c r="AQ14" s="278">
        <v>1434</v>
      </c>
      <c r="AR14" s="279">
        <v>-34.700000000000003</v>
      </c>
    </row>
    <row r="15" spans="1:46" ht="13.5" customHeight="1" x14ac:dyDescent="0.2">
      <c r="A15" s="259"/>
      <c r="AK15" s="1132" t="s">
        <v>488</v>
      </c>
      <c r="AL15" s="1133"/>
      <c r="AM15" s="1133"/>
      <c r="AN15" s="1134"/>
      <c r="AO15" s="277">
        <v>-202955</v>
      </c>
      <c r="AP15" s="277">
        <v>-2413</v>
      </c>
      <c r="AQ15" s="278">
        <v>-3102</v>
      </c>
      <c r="AR15" s="279">
        <v>-22.2</v>
      </c>
    </row>
    <row r="16" spans="1:46" ht="13.2" x14ac:dyDescent="0.2">
      <c r="A16" s="259"/>
      <c r="AK16" s="1132" t="s">
        <v>177</v>
      </c>
      <c r="AL16" s="1133"/>
      <c r="AM16" s="1133"/>
      <c r="AN16" s="1134"/>
      <c r="AO16" s="277">
        <v>6206159</v>
      </c>
      <c r="AP16" s="277">
        <v>73795</v>
      </c>
      <c r="AQ16" s="278">
        <v>75147</v>
      </c>
      <c r="AR16" s="279">
        <v>-1.8</v>
      </c>
    </row>
    <row r="17" spans="1:46" ht="13.2" x14ac:dyDescent="0.2">
      <c r="A17" s="259"/>
    </row>
    <row r="18" spans="1:46" ht="13.2" x14ac:dyDescent="0.2">
      <c r="A18" s="259"/>
      <c r="AQ18" s="280"/>
      <c r="AR18" s="280"/>
    </row>
    <row r="19" spans="1:46" ht="13.2" x14ac:dyDescent="0.2">
      <c r="A19" s="259"/>
      <c r="AK19" s="255" t="s">
        <v>489</v>
      </c>
    </row>
    <row r="20" spans="1:46" ht="13.2" x14ac:dyDescent="0.2">
      <c r="A20" s="259"/>
      <c r="AK20" s="281"/>
      <c r="AL20" s="282"/>
      <c r="AM20" s="282"/>
      <c r="AN20" s="283"/>
      <c r="AO20" s="284" t="s">
        <v>490</v>
      </c>
      <c r="AP20" s="285" t="s">
        <v>491</v>
      </c>
      <c r="AQ20" s="286" t="s">
        <v>492</v>
      </c>
      <c r="AR20" s="287"/>
    </row>
    <row r="21" spans="1:46" s="260" customFormat="1" ht="13.2" x14ac:dyDescent="0.2">
      <c r="A21" s="288"/>
      <c r="AK21" s="1135" t="s">
        <v>493</v>
      </c>
      <c r="AL21" s="1136"/>
      <c r="AM21" s="1136"/>
      <c r="AN21" s="1137"/>
      <c r="AO21" s="289">
        <v>7.36</v>
      </c>
      <c r="AP21" s="290">
        <v>6.62</v>
      </c>
      <c r="AQ21" s="291">
        <v>0.74</v>
      </c>
      <c r="AS21" s="292"/>
      <c r="AT21" s="288"/>
    </row>
    <row r="22" spans="1:46" s="260" customFormat="1" ht="13.2" x14ac:dyDescent="0.2">
      <c r="A22" s="288"/>
      <c r="AK22" s="1135" t="s">
        <v>494</v>
      </c>
      <c r="AL22" s="1136"/>
      <c r="AM22" s="1136"/>
      <c r="AN22" s="1137"/>
      <c r="AO22" s="293">
        <v>100.3</v>
      </c>
      <c r="AP22" s="294">
        <v>98.3</v>
      </c>
      <c r="AQ22" s="295">
        <v>2</v>
      </c>
      <c r="AR22" s="280"/>
      <c r="AS22" s="292"/>
      <c r="AT22" s="288"/>
    </row>
    <row r="23" spans="1:46" s="260" customFormat="1" ht="13.2" x14ac:dyDescent="0.2">
      <c r="A23" s="288"/>
      <c r="AP23" s="280"/>
      <c r="AQ23" s="280"/>
      <c r="AR23" s="280"/>
      <c r="AS23" s="292"/>
      <c r="AT23" s="288"/>
    </row>
    <row r="24" spans="1:46" s="260" customFormat="1" ht="13.2" x14ac:dyDescent="0.2">
      <c r="A24" s="288"/>
      <c r="AP24" s="280"/>
      <c r="AQ24" s="280"/>
      <c r="AR24" s="280"/>
      <c r="AS24" s="292"/>
      <c r="AT24" s="288"/>
    </row>
    <row r="25" spans="1:46" s="260" customFormat="1" ht="13.2" x14ac:dyDescent="0.2">
      <c r="A25" s="296"/>
      <c r="B25" s="297"/>
      <c r="C25" s="297"/>
      <c r="D25" s="297"/>
      <c r="E25" s="297"/>
      <c r="F25" s="297"/>
      <c r="G25" s="297"/>
      <c r="H25" s="297"/>
      <c r="I25" s="297"/>
      <c r="J25" s="297"/>
      <c r="K25" s="297"/>
      <c r="L25" s="297"/>
      <c r="M25" s="297"/>
      <c r="N25" s="297"/>
      <c r="O25" s="297"/>
      <c r="P25" s="297"/>
      <c r="Q25" s="297"/>
      <c r="R25" s="297"/>
      <c r="S25" s="297"/>
      <c r="T25" s="297"/>
      <c r="U25" s="297"/>
      <c r="V25" s="297"/>
      <c r="W25" s="297"/>
      <c r="X25" s="297"/>
      <c r="Y25" s="297"/>
      <c r="Z25" s="297"/>
      <c r="AA25" s="297"/>
      <c r="AB25" s="297"/>
      <c r="AC25" s="297"/>
      <c r="AD25" s="297"/>
      <c r="AE25" s="297"/>
      <c r="AF25" s="297"/>
      <c r="AG25" s="297"/>
      <c r="AH25" s="297"/>
      <c r="AI25" s="297"/>
      <c r="AJ25" s="297"/>
      <c r="AK25" s="297"/>
      <c r="AL25" s="297"/>
      <c r="AM25" s="297"/>
      <c r="AN25" s="297"/>
      <c r="AO25" s="297"/>
      <c r="AP25" s="298"/>
      <c r="AQ25" s="298"/>
      <c r="AR25" s="298"/>
      <c r="AS25" s="299"/>
      <c r="AT25" s="288"/>
    </row>
    <row r="26" spans="1:46" s="260" customFormat="1" ht="13.2" x14ac:dyDescent="0.2">
      <c r="A26" s="1126" t="s">
        <v>495</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300"/>
      <c r="AS27" s="255"/>
      <c r="AT27" s="255"/>
    </row>
    <row r="28" spans="1:46" ht="16.2" x14ac:dyDescent="0.2">
      <c r="A28" s="256" t="s">
        <v>496</v>
      </c>
      <c r="B28" s="257"/>
      <c r="C28" s="257"/>
      <c r="D28" s="257"/>
      <c r="E28" s="257"/>
      <c r="F28" s="257"/>
      <c r="G28" s="257"/>
      <c r="H28" s="257"/>
      <c r="I28" s="257"/>
      <c r="J28" s="257"/>
      <c r="K28" s="257"/>
      <c r="L28" s="257"/>
      <c r="M28" s="257"/>
      <c r="N28" s="257"/>
      <c r="O28" s="257"/>
      <c r="P28" s="257"/>
      <c r="Q28" s="257"/>
      <c r="R28" s="257"/>
      <c r="S28" s="257"/>
      <c r="T28" s="257"/>
      <c r="U28" s="257"/>
      <c r="V28" s="257"/>
      <c r="W28" s="257"/>
      <c r="X28" s="257"/>
      <c r="Y28" s="257"/>
      <c r="Z28" s="257"/>
      <c r="AA28" s="257"/>
      <c r="AB28" s="257"/>
      <c r="AC28" s="257"/>
      <c r="AD28" s="257"/>
      <c r="AE28" s="257"/>
      <c r="AF28" s="257"/>
      <c r="AG28" s="257"/>
      <c r="AH28" s="257"/>
      <c r="AI28" s="257"/>
      <c r="AJ28" s="257"/>
      <c r="AK28" s="257"/>
      <c r="AL28" s="257"/>
      <c r="AM28" s="257"/>
      <c r="AN28" s="257"/>
      <c r="AO28" s="257"/>
      <c r="AP28" s="257"/>
      <c r="AQ28" s="257"/>
      <c r="AR28" s="257"/>
      <c r="AS28" s="301"/>
    </row>
    <row r="29" spans="1:46" ht="13.2" x14ac:dyDescent="0.2">
      <c r="A29" s="259"/>
      <c r="AK29" s="260" t="s">
        <v>497</v>
      </c>
      <c r="AL29" s="260"/>
      <c r="AM29" s="260"/>
      <c r="AN29" s="260"/>
      <c r="AS29" s="302"/>
    </row>
    <row r="30" spans="1:46" ht="13.5" customHeight="1" x14ac:dyDescent="0.2">
      <c r="A30" s="259"/>
      <c r="AK30" s="262"/>
      <c r="AL30" s="263"/>
      <c r="AM30" s="263"/>
      <c r="AN30" s="264"/>
      <c r="AO30" s="1127" t="s">
        <v>476</v>
      </c>
      <c r="AP30" s="265"/>
      <c r="AQ30" s="266" t="s">
        <v>477</v>
      </c>
      <c r="AR30" s="267"/>
    </row>
    <row r="31" spans="1:46" ht="13.2" x14ac:dyDescent="0.2">
      <c r="A31" s="259"/>
      <c r="AK31" s="268"/>
      <c r="AL31" s="269"/>
      <c r="AM31" s="269"/>
      <c r="AN31" s="270"/>
      <c r="AO31" s="1128"/>
      <c r="AP31" s="271" t="s">
        <v>478</v>
      </c>
      <c r="AQ31" s="272" t="s">
        <v>479</v>
      </c>
      <c r="AR31" s="273" t="s">
        <v>480</v>
      </c>
    </row>
    <row r="32" spans="1:46" ht="27" customHeight="1" x14ac:dyDescent="0.2">
      <c r="A32" s="259"/>
      <c r="AK32" s="1143" t="s">
        <v>498</v>
      </c>
      <c r="AL32" s="1144"/>
      <c r="AM32" s="1144"/>
      <c r="AN32" s="1145"/>
      <c r="AO32" s="303">
        <v>1792178</v>
      </c>
      <c r="AP32" s="303">
        <v>21310</v>
      </c>
      <c r="AQ32" s="304">
        <v>34847</v>
      </c>
      <c r="AR32" s="305">
        <v>-38.799999999999997</v>
      </c>
    </row>
    <row r="33" spans="1:46" ht="13.5" customHeight="1" x14ac:dyDescent="0.2">
      <c r="A33" s="259"/>
      <c r="AK33" s="1143" t="s">
        <v>499</v>
      </c>
      <c r="AL33" s="1144"/>
      <c r="AM33" s="1144"/>
      <c r="AN33" s="1145"/>
      <c r="AO33" s="303" t="s">
        <v>485</v>
      </c>
      <c r="AP33" s="303" t="s">
        <v>485</v>
      </c>
      <c r="AQ33" s="304" t="s">
        <v>485</v>
      </c>
      <c r="AR33" s="305" t="s">
        <v>485</v>
      </c>
    </row>
    <row r="34" spans="1:46" ht="27" customHeight="1" x14ac:dyDescent="0.2">
      <c r="A34" s="259"/>
      <c r="AK34" s="1143" t="s">
        <v>500</v>
      </c>
      <c r="AL34" s="1144"/>
      <c r="AM34" s="1144"/>
      <c r="AN34" s="1145"/>
      <c r="AO34" s="303" t="s">
        <v>485</v>
      </c>
      <c r="AP34" s="303" t="s">
        <v>485</v>
      </c>
      <c r="AQ34" s="304">
        <v>5</v>
      </c>
      <c r="AR34" s="305" t="s">
        <v>485</v>
      </c>
    </row>
    <row r="35" spans="1:46" ht="27" customHeight="1" x14ac:dyDescent="0.2">
      <c r="A35" s="259"/>
      <c r="AK35" s="1143" t="s">
        <v>501</v>
      </c>
      <c r="AL35" s="1144"/>
      <c r="AM35" s="1144"/>
      <c r="AN35" s="1145"/>
      <c r="AO35" s="303">
        <v>231986</v>
      </c>
      <c r="AP35" s="303">
        <v>2758</v>
      </c>
      <c r="AQ35" s="304">
        <v>8260</v>
      </c>
      <c r="AR35" s="305">
        <v>-66.599999999999994</v>
      </c>
    </row>
    <row r="36" spans="1:46" ht="27" customHeight="1" x14ac:dyDescent="0.2">
      <c r="A36" s="259"/>
      <c r="AK36" s="1143" t="s">
        <v>502</v>
      </c>
      <c r="AL36" s="1144"/>
      <c r="AM36" s="1144"/>
      <c r="AN36" s="1145"/>
      <c r="AO36" s="303">
        <v>298107</v>
      </c>
      <c r="AP36" s="303">
        <v>3545</v>
      </c>
      <c r="AQ36" s="304">
        <v>1689</v>
      </c>
      <c r="AR36" s="305">
        <v>109.9</v>
      </c>
    </row>
    <row r="37" spans="1:46" ht="13.5" customHeight="1" x14ac:dyDescent="0.2">
      <c r="A37" s="259"/>
      <c r="AK37" s="1143" t="s">
        <v>503</v>
      </c>
      <c r="AL37" s="1144"/>
      <c r="AM37" s="1144"/>
      <c r="AN37" s="1145"/>
      <c r="AO37" s="303">
        <v>428</v>
      </c>
      <c r="AP37" s="303">
        <v>5</v>
      </c>
      <c r="AQ37" s="304">
        <v>748</v>
      </c>
      <c r="AR37" s="305">
        <v>-99.3</v>
      </c>
    </row>
    <row r="38" spans="1:46" ht="27" customHeight="1" x14ac:dyDescent="0.2">
      <c r="A38" s="259"/>
      <c r="AK38" s="1146" t="s">
        <v>504</v>
      </c>
      <c r="AL38" s="1147"/>
      <c r="AM38" s="1147"/>
      <c r="AN38" s="1148"/>
      <c r="AO38" s="306" t="s">
        <v>485</v>
      </c>
      <c r="AP38" s="306" t="s">
        <v>485</v>
      </c>
      <c r="AQ38" s="307">
        <v>1</v>
      </c>
      <c r="AR38" s="295" t="s">
        <v>485</v>
      </c>
      <c r="AS38" s="302"/>
    </row>
    <row r="39" spans="1:46" ht="13.2" x14ac:dyDescent="0.2">
      <c r="A39" s="259"/>
      <c r="AK39" s="1146" t="s">
        <v>505</v>
      </c>
      <c r="AL39" s="1147"/>
      <c r="AM39" s="1147"/>
      <c r="AN39" s="1148"/>
      <c r="AO39" s="303">
        <v>-402423</v>
      </c>
      <c r="AP39" s="303">
        <v>-4785</v>
      </c>
      <c r="AQ39" s="304">
        <v>-5762</v>
      </c>
      <c r="AR39" s="305">
        <v>-17</v>
      </c>
      <c r="AS39" s="302"/>
    </row>
    <row r="40" spans="1:46" ht="27" customHeight="1" x14ac:dyDescent="0.2">
      <c r="A40" s="259"/>
      <c r="AK40" s="1143" t="s">
        <v>506</v>
      </c>
      <c r="AL40" s="1144"/>
      <c r="AM40" s="1144"/>
      <c r="AN40" s="1145"/>
      <c r="AO40" s="303">
        <v>-1791162</v>
      </c>
      <c r="AP40" s="303">
        <v>-21298</v>
      </c>
      <c r="AQ40" s="304">
        <v>-27609</v>
      </c>
      <c r="AR40" s="305">
        <v>-22.9</v>
      </c>
      <c r="AS40" s="302"/>
    </row>
    <row r="41" spans="1:46" ht="13.2" x14ac:dyDescent="0.2">
      <c r="A41" s="259"/>
      <c r="AK41" s="1149" t="s">
        <v>287</v>
      </c>
      <c r="AL41" s="1150"/>
      <c r="AM41" s="1150"/>
      <c r="AN41" s="1151"/>
      <c r="AO41" s="303">
        <v>129114</v>
      </c>
      <c r="AP41" s="303">
        <v>1535</v>
      </c>
      <c r="AQ41" s="304">
        <v>12179</v>
      </c>
      <c r="AR41" s="305">
        <v>-87.4</v>
      </c>
      <c r="AS41" s="302"/>
    </row>
    <row r="42" spans="1:46" ht="13.2" x14ac:dyDescent="0.2">
      <c r="A42" s="259"/>
      <c r="AK42" s="308"/>
      <c r="AQ42" s="280"/>
      <c r="AR42" s="280"/>
      <c r="AS42" s="302"/>
    </row>
    <row r="43" spans="1:46" ht="13.2" x14ac:dyDescent="0.2">
      <c r="A43" s="259"/>
      <c r="AP43" s="309"/>
      <c r="AQ43" s="280"/>
      <c r="AS43" s="302"/>
    </row>
    <row r="44" spans="1:46" ht="13.2" x14ac:dyDescent="0.2">
      <c r="A44" s="259"/>
      <c r="AQ44" s="280"/>
    </row>
    <row r="45" spans="1:46" ht="13.2" x14ac:dyDescent="0.2">
      <c r="A45" s="257"/>
      <c r="B45" s="25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310"/>
      <c r="AR45" s="257"/>
      <c r="AS45" s="257"/>
      <c r="AT45" s="255"/>
    </row>
    <row r="46" spans="1:46" ht="13.2" x14ac:dyDescent="0.2">
      <c r="A46" s="311"/>
      <c r="B46" s="311"/>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311"/>
      <c r="AE46" s="311"/>
      <c r="AF46" s="311"/>
      <c r="AG46" s="311"/>
      <c r="AH46" s="311"/>
      <c r="AI46" s="311"/>
      <c r="AJ46" s="311"/>
      <c r="AK46" s="311"/>
      <c r="AL46" s="311"/>
      <c r="AM46" s="311"/>
      <c r="AN46" s="311"/>
      <c r="AO46" s="311"/>
      <c r="AP46" s="311"/>
      <c r="AQ46" s="311"/>
      <c r="AR46" s="311"/>
      <c r="AS46" s="311"/>
      <c r="AT46" s="255"/>
    </row>
    <row r="47" spans="1:46" ht="17.25" customHeight="1" x14ac:dyDescent="0.2">
      <c r="A47" s="312" t="s">
        <v>507</v>
      </c>
    </row>
    <row r="48" spans="1:46" ht="13.2" x14ac:dyDescent="0.2">
      <c r="A48" s="259"/>
      <c r="AK48" s="313" t="s">
        <v>508</v>
      </c>
      <c r="AL48" s="313"/>
      <c r="AM48" s="313"/>
      <c r="AN48" s="313"/>
      <c r="AO48" s="313"/>
      <c r="AP48" s="313"/>
      <c r="AQ48" s="314"/>
      <c r="AR48" s="313"/>
    </row>
    <row r="49" spans="1:44" ht="13.5" customHeight="1" x14ac:dyDescent="0.2">
      <c r="A49" s="259"/>
      <c r="AK49" s="315"/>
      <c r="AL49" s="316"/>
      <c r="AM49" s="1138" t="s">
        <v>476</v>
      </c>
      <c r="AN49" s="1140" t="s">
        <v>509</v>
      </c>
      <c r="AO49" s="1141"/>
      <c r="AP49" s="1141"/>
      <c r="AQ49" s="1141"/>
      <c r="AR49" s="1142"/>
    </row>
    <row r="50" spans="1:44" ht="13.2" x14ac:dyDescent="0.2">
      <c r="A50" s="259"/>
      <c r="AK50" s="317"/>
      <c r="AL50" s="318"/>
      <c r="AM50" s="1139"/>
      <c r="AN50" s="319" t="s">
        <v>510</v>
      </c>
      <c r="AO50" s="320" t="s">
        <v>511</v>
      </c>
      <c r="AP50" s="321" t="s">
        <v>512</v>
      </c>
      <c r="AQ50" s="322" t="s">
        <v>513</v>
      </c>
      <c r="AR50" s="323" t="s">
        <v>514</v>
      </c>
    </row>
    <row r="51" spans="1:44" ht="13.2" x14ac:dyDescent="0.2">
      <c r="A51" s="259"/>
      <c r="AK51" s="315" t="s">
        <v>515</v>
      </c>
      <c r="AL51" s="316"/>
      <c r="AM51" s="324">
        <v>3850380</v>
      </c>
      <c r="AN51" s="325">
        <v>45141</v>
      </c>
      <c r="AO51" s="326">
        <v>-10.5</v>
      </c>
      <c r="AP51" s="327">
        <v>62383</v>
      </c>
      <c r="AQ51" s="328">
        <v>14.1</v>
      </c>
      <c r="AR51" s="329">
        <v>-24.6</v>
      </c>
    </row>
    <row r="52" spans="1:44" ht="13.2" x14ac:dyDescent="0.2">
      <c r="A52" s="259"/>
      <c r="AK52" s="330"/>
      <c r="AL52" s="331" t="s">
        <v>516</v>
      </c>
      <c r="AM52" s="332">
        <v>952955</v>
      </c>
      <c r="AN52" s="333">
        <v>11172</v>
      </c>
      <c r="AO52" s="334">
        <v>-25.5</v>
      </c>
      <c r="AP52" s="335">
        <v>35325</v>
      </c>
      <c r="AQ52" s="336">
        <v>7.6</v>
      </c>
      <c r="AR52" s="337">
        <v>-33.1</v>
      </c>
    </row>
    <row r="53" spans="1:44" ht="13.2" x14ac:dyDescent="0.2">
      <c r="A53" s="259"/>
      <c r="AK53" s="315" t="s">
        <v>517</v>
      </c>
      <c r="AL53" s="316"/>
      <c r="AM53" s="324">
        <v>2419010</v>
      </c>
      <c r="AN53" s="325">
        <v>28497</v>
      </c>
      <c r="AO53" s="326">
        <v>-36.9</v>
      </c>
      <c r="AP53" s="327">
        <v>63812</v>
      </c>
      <c r="AQ53" s="328">
        <v>2.2999999999999998</v>
      </c>
      <c r="AR53" s="329">
        <v>-39.200000000000003</v>
      </c>
    </row>
    <row r="54" spans="1:44" ht="13.2" x14ac:dyDescent="0.2">
      <c r="A54" s="259"/>
      <c r="AK54" s="330"/>
      <c r="AL54" s="331" t="s">
        <v>516</v>
      </c>
      <c r="AM54" s="332">
        <v>903515</v>
      </c>
      <c r="AN54" s="333">
        <v>10644</v>
      </c>
      <c r="AO54" s="334">
        <v>-4.7</v>
      </c>
      <c r="AP54" s="335">
        <v>33848</v>
      </c>
      <c r="AQ54" s="336">
        <v>-4.2</v>
      </c>
      <c r="AR54" s="337">
        <v>-0.5</v>
      </c>
    </row>
    <row r="55" spans="1:44" ht="13.2" x14ac:dyDescent="0.2">
      <c r="A55" s="259"/>
      <c r="AK55" s="315" t="s">
        <v>518</v>
      </c>
      <c r="AL55" s="316"/>
      <c r="AM55" s="324">
        <v>2011469</v>
      </c>
      <c r="AN55" s="325">
        <v>23820</v>
      </c>
      <c r="AO55" s="326">
        <v>-16.399999999999999</v>
      </c>
      <c r="AP55" s="327">
        <v>45945</v>
      </c>
      <c r="AQ55" s="328">
        <v>-28</v>
      </c>
      <c r="AR55" s="329">
        <v>11.6</v>
      </c>
    </row>
    <row r="56" spans="1:44" ht="13.2" x14ac:dyDescent="0.2">
      <c r="A56" s="259"/>
      <c r="AK56" s="330"/>
      <c r="AL56" s="331" t="s">
        <v>516</v>
      </c>
      <c r="AM56" s="332">
        <v>705265</v>
      </c>
      <c r="AN56" s="333">
        <v>8352</v>
      </c>
      <c r="AO56" s="334">
        <v>-21.5</v>
      </c>
      <c r="AP56" s="335">
        <v>25180</v>
      </c>
      <c r="AQ56" s="336">
        <v>-25.6</v>
      </c>
      <c r="AR56" s="337">
        <v>4.0999999999999996</v>
      </c>
    </row>
    <row r="57" spans="1:44" ht="13.2" x14ac:dyDescent="0.2">
      <c r="A57" s="259"/>
      <c r="AK57" s="315" t="s">
        <v>519</v>
      </c>
      <c r="AL57" s="316"/>
      <c r="AM57" s="324">
        <v>3142209</v>
      </c>
      <c r="AN57" s="325">
        <v>37241</v>
      </c>
      <c r="AO57" s="326">
        <v>56.3</v>
      </c>
      <c r="AP57" s="327">
        <v>44475</v>
      </c>
      <c r="AQ57" s="328">
        <v>-3.2</v>
      </c>
      <c r="AR57" s="329">
        <v>59.5</v>
      </c>
    </row>
    <row r="58" spans="1:44" ht="13.2" x14ac:dyDescent="0.2">
      <c r="A58" s="259"/>
      <c r="AK58" s="330"/>
      <c r="AL58" s="331" t="s">
        <v>516</v>
      </c>
      <c r="AM58" s="332">
        <v>1418519</v>
      </c>
      <c r="AN58" s="333">
        <v>16812</v>
      </c>
      <c r="AO58" s="334">
        <v>101.3</v>
      </c>
      <c r="AP58" s="335">
        <v>24780</v>
      </c>
      <c r="AQ58" s="336">
        <v>-1.6</v>
      </c>
      <c r="AR58" s="337">
        <v>102.9</v>
      </c>
    </row>
    <row r="59" spans="1:44" ht="13.2" x14ac:dyDescent="0.2">
      <c r="A59" s="259"/>
      <c r="AK59" s="315" t="s">
        <v>520</v>
      </c>
      <c r="AL59" s="316"/>
      <c r="AM59" s="324">
        <v>2817707</v>
      </c>
      <c r="AN59" s="325">
        <v>33504</v>
      </c>
      <c r="AO59" s="326">
        <v>-10</v>
      </c>
      <c r="AP59" s="327">
        <v>45982</v>
      </c>
      <c r="AQ59" s="328">
        <v>3.4</v>
      </c>
      <c r="AR59" s="329">
        <v>-13.4</v>
      </c>
    </row>
    <row r="60" spans="1:44" ht="13.2" x14ac:dyDescent="0.2">
      <c r="A60" s="259"/>
      <c r="AK60" s="330"/>
      <c r="AL60" s="331" t="s">
        <v>516</v>
      </c>
      <c r="AM60" s="332">
        <v>1584075</v>
      </c>
      <c r="AN60" s="333">
        <v>18836</v>
      </c>
      <c r="AO60" s="334">
        <v>12</v>
      </c>
      <c r="AP60" s="335">
        <v>25583</v>
      </c>
      <c r="AQ60" s="336">
        <v>3.2</v>
      </c>
      <c r="AR60" s="337">
        <v>8.8000000000000007</v>
      </c>
    </row>
    <row r="61" spans="1:44" ht="13.2" x14ac:dyDescent="0.2">
      <c r="A61" s="259"/>
      <c r="AK61" s="315" t="s">
        <v>521</v>
      </c>
      <c r="AL61" s="338"/>
      <c r="AM61" s="324">
        <v>2848155</v>
      </c>
      <c r="AN61" s="325">
        <v>33641</v>
      </c>
      <c r="AO61" s="326">
        <v>-3.5</v>
      </c>
      <c r="AP61" s="327">
        <v>52519</v>
      </c>
      <c r="AQ61" s="339">
        <v>-2.2999999999999998</v>
      </c>
      <c r="AR61" s="329">
        <v>-1.2</v>
      </c>
    </row>
    <row r="62" spans="1:44" ht="13.2" x14ac:dyDescent="0.2">
      <c r="A62" s="259"/>
      <c r="AK62" s="330"/>
      <c r="AL62" s="331" t="s">
        <v>516</v>
      </c>
      <c r="AM62" s="332">
        <v>1112866</v>
      </c>
      <c r="AN62" s="333">
        <v>13163</v>
      </c>
      <c r="AO62" s="334">
        <v>12.3</v>
      </c>
      <c r="AP62" s="335">
        <v>28943</v>
      </c>
      <c r="AQ62" s="336">
        <v>-4.0999999999999996</v>
      </c>
      <c r="AR62" s="337">
        <v>16.399999999999999</v>
      </c>
    </row>
    <row r="63" spans="1:44" ht="13.2" x14ac:dyDescent="0.2">
      <c r="A63" s="259"/>
    </row>
    <row r="64" spans="1:44" ht="13.2" x14ac:dyDescent="0.2">
      <c r="A64" s="259"/>
    </row>
    <row r="65" spans="1:46" ht="13.2" x14ac:dyDescent="0.2">
      <c r="A65" s="259"/>
    </row>
    <row r="66" spans="1:46" ht="13.2" x14ac:dyDescent="0.2">
      <c r="A66" s="340"/>
      <c r="B66" s="311"/>
      <c r="C66" s="311"/>
      <c r="D66" s="311"/>
      <c r="E66" s="311"/>
      <c r="F66" s="311"/>
      <c r="G66" s="311"/>
      <c r="H66" s="311"/>
      <c r="I66" s="311"/>
      <c r="J66" s="311"/>
      <c r="K66" s="311"/>
      <c r="L66" s="311"/>
      <c r="M66" s="311"/>
      <c r="N66" s="311"/>
      <c r="O66" s="311"/>
      <c r="P66" s="311"/>
      <c r="Q66" s="311"/>
      <c r="R66" s="311"/>
      <c r="S66" s="311"/>
      <c r="T66" s="311"/>
      <c r="U66" s="311"/>
      <c r="V66" s="311"/>
      <c r="W66" s="311"/>
      <c r="X66" s="311"/>
      <c r="Y66" s="311"/>
      <c r="Z66" s="311"/>
      <c r="AA66" s="311"/>
      <c r="AB66" s="311"/>
      <c r="AC66" s="311"/>
      <c r="AD66" s="311"/>
      <c r="AE66" s="311"/>
      <c r="AF66" s="311"/>
      <c r="AG66" s="311"/>
      <c r="AH66" s="311"/>
      <c r="AI66" s="311"/>
      <c r="AJ66" s="311"/>
      <c r="AK66" s="311"/>
      <c r="AL66" s="311"/>
      <c r="AM66" s="311"/>
      <c r="AN66" s="311"/>
      <c r="AO66" s="311"/>
      <c r="AP66" s="311"/>
      <c r="AQ66" s="311"/>
      <c r="AR66" s="311"/>
      <c r="AS66" s="341"/>
    </row>
    <row r="67" spans="1:46" ht="13.5" hidden="1" customHeight="1" x14ac:dyDescent="0.2">
      <c r="AS67" s="255"/>
      <c r="AT67" s="255"/>
    </row>
    <row r="70" spans="1:46" ht="13.2" hidden="1" x14ac:dyDescent="0.2"/>
    <row r="71" spans="1:46" ht="13.2" hidden="1" x14ac:dyDescent="0.2"/>
    <row r="72" spans="1:46" ht="13.2" hidden="1" x14ac:dyDescent="0.2"/>
    <row r="73" spans="1:46" ht="13.2" hidden="1" x14ac:dyDescent="0.2"/>
  </sheetData>
  <sheetProtection algorithmName="SHA-512" hashValue="+IwGHK7D4wY44Nxm6BdwUN7xYFQec279ygaHslb6AgPHTipJkkDViC4W4z+ADJmPDmF3e+eN28RW34Q1hQqlZg==" saltValue="B4n3IpNNNfaLGwZa33hvL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54" customWidth="1"/>
    <col min="126" max="16384" width="9" style="253" hidden="1"/>
  </cols>
  <sheetData>
    <row r="1" spans="2:125"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2:125" ht="13.2" x14ac:dyDescent="0.2">
      <c r="B2" s="253"/>
      <c r="DG2" s="253"/>
    </row>
    <row r="3" spans="2:125" ht="13.2" x14ac:dyDescent="0.2">
      <c r="C3" s="253"/>
      <c r="D3" s="253"/>
      <c r="E3" s="253"/>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H3" s="253"/>
      <c r="DI3" s="253"/>
      <c r="DJ3" s="253"/>
      <c r="DK3" s="253"/>
      <c r="DL3" s="253"/>
      <c r="DM3" s="253"/>
      <c r="DN3" s="253"/>
      <c r="DO3" s="253"/>
      <c r="DP3" s="253"/>
      <c r="DQ3" s="253"/>
      <c r="DR3" s="253"/>
      <c r="DS3" s="253"/>
      <c r="DT3" s="253"/>
      <c r="DU3" s="253"/>
    </row>
    <row r="4" spans="2:125" ht="13.2" x14ac:dyDescent="0.2"/>
    <row r="5" spans="2:125" ht="13.2" x14ac:dyDescent="0.2"/>
    <row r="6" spans="2:125" ht="13.2" x14ac:dyDescent="0.2"/>
    <row r="7" spans="2:125" ht="13.2" x14ac:dyDescent="0.2"/>
    <row r="8" spans="2:125" ht="13.2" x14ac:dyDescent="0.2"/>
    <row r="9" spans="2:125" ht="13.2" x14ac:dyDescent="0.2">
      <c r="DU9" s="253"/>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3"/>
    </row>
    <row r="18" spans="125:125" ht="13.2" x14ac:dyDescent="0.2"/>
    <row r="19" spans="125:125" ht="13.2" x14ac:dyDescent="0.2"/>
    <row r="20" spans="125:125" ht="13.2" x14ac:dyDescent="0.2">
      <c r="DU20" s="253"/>
    </row>
    <row r="21" spans="125:125" ht="13.2" x14ac:dyDescent="0.2">
      <c r="DU21" s="253"/>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3"/>
    </row>
    <row r="29" spans="125:125" ht="13.2" x14ac:dyDescent="0.2"/>
    <row r="30" spans="125:125" ht="13.2" x14ac:dyDescent="0.2"/>
    <row r="31" spans="125:125" ht="13.2" x14ac:dyDescent="0.2"/>
    <row r="32" spans="125:125" ht="13.2" x14ac:dyDescent="0.2"/>
    <row r="33" spans="2:125" ht="13.2" x14ac:dyDescent="0.2">
      <c r="B33" s="253"/>
      <c r="G33" s="253"/>
      <c r="I33" s="253"/>
    </row>
    <row r="34" spans="2:125" ht="13.2" x14ac:dyDescent="0.2">
      <c r="C34" s="253"/>
      <c r="P34" s="253"/>
      <c r="DE34" s="253"/>
      <c r="DH34" s="253"/>
    </row>
    <row r="35" spans="2:125" ht="13.2" x14ac:dyDescent="0.2">
      <c r="D35" s="253"/>
      <c r="E35" s="253"/>
      <c r="DG35" s="253"/>
      <c r="DJ35" s="253"/>
      <c r="DP35" s="253"/>
      <c r="DQ35" s="253"/>
      <c r="DR35" s="253"/>
      <c r="DS35" s="253"/>
      <c r="DT35" s="253"/>
      <c r="DU35" s="253"/>
    </row>
    <row r="36" spans="2:125" ht="13.2" x14ac:dyDescent="0.2">
      <c r="F36" s="253"/>
      <c r="H36" s="253"/>
      <c r="J36" s="253"/>
      <c r="K36" s="253"/>
      <c r="L36" s="253"/>
      <c r="M36" s="253"/>
      <c r="N36" s="253"/>
      <c r="O36" s="253"/>
      <c r="Q36" s="253"/>
      <c r="R36" s="253"/>
      <c r="S36" s="253"/>
      <c r="T36" s="253"/>
      <c r="U36" s="253"/>
      <c r="V36" s="253"/>
      <c r="W36" s="253"/>
      <c r="X36" s="253"/>
      <c r="Y36" s="253"/>
      <c r="Z36" s="253"/>
      <c r="AA36" s="253"/>
      <c r="AB36" s="253"/>
      <c r="AC36" s="253"/>
      <c r="AD36" s="253"/>
      <c r="AE36" s="253"/>
      <c r="AF36" s="253"/>
      <c r="AG36" s="253"/>
      <c r="AH36" s="253"/>
      <c r="AI36" s="253"/>
      <c r="AJ36" s="253"/>
      <c r="AK36" s="253"/>
      <c r="AL36" s="253"/>
      <c r="AM36" s="253"/>
      <c r="AN36" s="253"/>
      <c r="AO36" s="253"/>
      <c r="AP36" s="253"/>
      <c r="AQ36" s="253"/>
      <c r="AR36" s="253"/>
      <c r="AS36" s="253"/>
      <c r="AT36" s="253"/>
      <c r="AU36" s="253"/>
      <c r="AV36" s="253"/>
      <c r="AW36" s="253"/>
      <c r="AX36" s="253"/>
      <c r="AY36" s="253"/>
      <c r="AZ36" s="253"/>
      <c r="BA36" s="253"/>
      <c r="BB36" s="253"/>
      <c r="BC36" s="253"/>
      <c r="BD36" s="253"/>
      <c r="BE36" s="253"/>
      <c r="BF36" s="253"/>
      <c r="BG36" s="253"/>
      <c r="BH36" s="253"/>
      <c r="BI36" s="253"/>
      <c r="BJ36" s="253"/>
      <c r="BK36" s="253"/>
      <c r="BL36" s="253"/>
      <c r="BM36" s="253"/>
      <c r="BN36" s="253"/>
      <c r="BO36" s="253"/>
      <c r="BP36" s="253"/>
      <c r="BQ36" s="253"/>
      <c r="BR36" s="253"/>
      <c r="BS36" s="253"/>
      <c r="BT36" s="253"/>
      <c r="BU36" s="253"/>
      <c r="BV36" s="253"/>
      <c r="BW36" s="253"/>
      <c r="BX36" s="253"/>
      <c r="BY36" s="253"/>
      <c r="BZ36" s="253"/>
      <c r="CA36" s="253"/>
      <c r="CB36" s="253"/>
      <c r="CC36" s="253"/>
      <c r="CD36" s="253"/>
      <c r="CE36" s="253"/>
      <c r="CF36" s="253"/>
      <c r="CG36" s="253"/>
      <c r="CH36" s="253"/>
      <c r="CI36" s="253"/>
      <c r="CJ36" s="253"/>
      <c r="CK36" s="253"/>
      <c r="CL36" s="253"/>
      <c r="CM36" s="253"/>
      <c r="CN36" s="253"/>
      <c r="CO36" s="253"/>
      <c r="CP36" s="253"/>
      <c r="CQ36" s="253"/>
      <c r="CR36" s="253"/>
      <c r="CS36" s="253"/>
      <c r="CT36" s="253"/>
      <c r="CU36" s="253"/>
      <c r="CV36" s="253"/>
      <c r="CW36" s="253"/>
      <c r="CX36" s="253"/>
      <c r="CY36" s="253"/>
      <c r="CZ36" s="253"/>
      <c r="DA36" s="253"/>
      <c r="DB36" s="253"/>
      <c r="DC36" s="253"/>
      <c r="DD36" s="253"/>
      <c r="DF36" s="253"/>
      <c r="DI36" s="253"/>
      <c r="DK36" s="253"/>
      <c r="DL36" s="253"/>
      <c r="DM36" s="253"/>
      <c r="DN36" s="253"/>
      <c r="DO36" s="253"/>
      <c r="DP36" s="253"/>
      <c r="DQ36" s="253"/>
      <c r="DR36" s="253"/>
      <c r="DS36" s="253"/>
      <c r="DT36" s="253"/>
      <c r="DU36" s="253"/>
    </row>
    <row r="37" spans="2:125" ht="13.2" x14ac:dyDescent="0.2">
      <c r="DU37" s="253"/>
    </row>
    <row r="38" spans="2:125" ht="13.2" x14ac:dyDescent="0.2">
      <c r="DT38" s="253"/>
      <c r="DU38" s="253"/>
    </row>
    <row r="39" spans="2:125" ht="13.2" x14ac:dyDescent="0.2"/>
    <row r="40" spans="2:125" ht="13.2" x14ac:dyDescent="0.2">
      <c r="DH40" s="253"/>
    </row>
    <row r="41" spans="2:125" ht="13.2" x14ac:dyDescent="0.2">
      <c r="DE41" s="253"/>
    </row>
    <row r="42" spans="2:125" ht="13.2" x14ac:dyDescent="0.2">
      <c r="DG42" s="253"/>
      <c r="DJ42" s="253"/>
    </row>
    <row r="43" spans="2:125" ht="13.2" x14ac:dyDescent="0.2">
      <c r="Q43" s="253"/>
      <c r="R43" s="253"/>
      <c r="S43" s="253"/>
      <c r="T43" s="253"/>
      <c r="U43" s="253"/>
      <c r="V43" s="253"/>
      <c r="W43" s="253"/>
      <c r="X43" s="253"/>
      <c r="Y43" s="253"/>
      <c r="Z43" s="253"/>
      <c r="AA43" s="253"/>
      <c r="AB43" s="253"/>
      <c r="AC43" s="253"/>
      <c r="AD43" s="253"/>
      <c r="AE43" s="253"/>
      <c r="AF43" s="253"/>
      <c r="AG43" s="253"/>
      <c r="AH43" s="253"/>
      <c r="AI43" s="253"/>
      <c r="AJ43" s="253"/>
      <c r="AK43" s="253"/>
      <c r="AL43" s="253"/>
      <c r="AM43" s="253"/>
      <c r="AN43" s="253"/>
      <c r="AO43" s="253"/>
      <c r="AP43" s="253"/>
      <c r="AQ43" s="253"/>
      <c r="AR43" s="253"/>
      <c r="AS43" s="253"/>
      <c r="AT43" s="253"/>
      <c r="AU43" s="253"/>
      <c r="AV43" s="253"/>
      <c r="AW43" s="253"/>
      <c r="AX43" s="253"/>
      <c r="AY43" s="253"/>
      <c r="AZ43" s="253"/>
      <c r="BA43" s="253"/>
      <c r="BB43" s="253"/>
      <c r="BC43" s="253"/>
      <c r="BD43" s="253"/>
      <c r="BE43" s="253"/>
      <c r="BF43" s="253"/>
      <c r="BG43" s="253"/>
      <c r="BH43" s="253"/>
      <c r="BI43" s="253"/>
      <c r="BJ43" s="253"/>
      <c r="BK43" s="253"/>
      <c r="BL43" s="253"/>
      <c r="BM43" s="253"/>
      <c r="BN43" s="253"/>
      <c r="BO43" s="253"/>
      <c r="BP43" s="253"/>
      <c r="BQ43" s="253"/>
      <c r="BR43" s="253"/>
      <c r="BS43" s="253"/>
      <c r="BT43" s="253"/>
      <c r="BU43" s="253"/>
      <c r="BV43" s="253"/>
      <c r="BW43" s="253"/>
      <c r="BX43" s="253"/>
      <c r="BY43" s="253"/>
      <c r="BZ43" s="253"/>
      <c r="CA43" s="253"/>
      <c r="CB43" s="253"/>
      <c r="CC43" s="253"/>
      <c r="CD43" s="253"/>
      <c r="CE43" s="253"/>
      <c r="CF43" s="253"/>
      <c r="CG43" s="253"/>
      <c r="CH43" s="253"/>
      <c r="CI43" s="253"/>
      <c r="CJ43" s="253"/>
      <c r="CK43" s="253"/>
      <c r="CL43" s="253"/>
      <c r="CM43" s="253"/>
      <c r="CN43" s="253"/>
      <c r="CO43" s="253"/>
      <c r="CP43" s="253"/>
      <c r="CQ43" s="253"/>
      <c r="CR43" s="253"/>
      <c r="CS43" s="253"/>
      <c r="CT43" s="253"/>
      <c r="CU43" s="253"/>
      <c r="CV43" s="253"/>
      <c r="CW43" s="253"/>
      <c r="CX43" s="253"/>
      <c r="CY43" s="253"/>
      <c r="CZ43" s="253"/>
      <c r="DA43" s="253"/>
      <c r="DB43" s="253"/>
      <c r="DC43" s="253"/>
      <c r="DD43" s="253"/>
      <c r="DF43" s="253"/>
      <c r="DI43" s="253"/>
      <c r="DK43" s="253"/>
      <c r="DL43" s="253"/>
      <c r="DM43" s="253"/>
      <c r="DN43" s="253"/>
      <c r="DO43" s="253"/>
      <c r="DP43" s="253"/>
      <c r="DQ43" s="253"/>
      <c r="DR43" s="253"/>
      <c r="DS43" s="253"/>
      <c r="DT43" s="253"/>
      <c r="DU43" s="253"/>
    </row>
    <row r="44" spans="2:125" ht="13.2" x14ac:dyDescent="0.2">
      <c r="DU44" s="253"/>
    </row>
    <row r="45" spans="2:125" ht="13.2" x14ac:dyDescent="0.2"/>
    <row r="46" spans="2:125" ht="13.2" x14ac:dyDescent="0.2"/>
    <row r="47" spans="2:125" ht="13.2" x14ac:dyDescent="0.2"/>
    <row r="48" spans="2:125" ht="13.2" x14ac:dyDescent="0.2">
      <c r="DT48" s="253"/>
      <c r="DU48" s="253"/>
    </row>
    <row r="49" spans="120:125" ht="13.2" x14ac:dyDescent="0.2">
      <c r="DU49" s="253"/>
    </row>
    <row r="50" spans="120:125" ht="13.2" x14ac:dyDescent="0.2">
      <c r="DU50" s="253"/>
    </row>
    <row r="51" spans="120:125" ht="13.2" x14ac:dyDescent="0.2">
      <c r="DP51" s="253"/>
      <c r="DQ51" s="253"/>
      <c r="DR51" s="253"/>
      <c r="DS51" s="253"/>
      <c r="DT51" s="253"/>
      <c r="DU51" s="253"/>
    </row>
    <row r="52" spans="120:125" ht="13.2" x14ac:dyDescent="0.2"/>
    <row r="53" spans="120:125" ht="13.2" x14ac:dyDescent="0.2"/>
    <row r="54" spans="120:125" ht="13.2" x14ac:dyDescent="0.2">
      <c r="DU54" s="253"/>
    </row>
    <row r="55" spans="120:125" ht="13.2" x14ac:dyDescent="0.2"/>
    <row r="56" spans="120:125" ht="13.2" x14ac:dyDescent="0.2"/>
    <row r="57" spans="120:125" ht="13.2" x14ac:dyDescent="0.2"/>
    <row r="58" spans="120:125" ht="13.2" x14ac:dyDescent="0.2">
      <c r="DU58" s="253"/>
    </row>
    <row r="59" spans="120:125" ht="13.2" x14ac:dyDescent="0.2"/>
    <row r="60" spans="120:125" ht="13.2" x14ac:dyDescent="0.2"/>
    <row r="61" spans="120:125" ht="13.2" x14ac:dyDescent="0.2"/>
    <row r="62" spans="120:125" ht="13.2" x14ac:dyDescent="0.2"/>
    <row r="63" spans="120:125" ht="13.2" x14ac:dyDescent="0.2">
      <c r="DU63" s="253"/>
    </row>
    <row r="64" spans="120:125" ht="13.2" x14ac:dyDescent="0.2">
      <c r="DT64" s="253"/>
      <c r="DU64" s="253"/>
    </row>
    <row r="65" spans="123:125" ht="13.2" x14ac:dyDescent="0.2"/>
    <row r="66" spans="123:125" ht="13.2" x14ac:dyDescent="0.2"/>
    <row r="67" spans="123:125" ht="13.2" x14ac:dyDescent="0.2"/>
    <row r="68" spans="123:125" ht="13.2" x14ac:dyDescent="0.2"/>
    <row r="69" spans="123:125" ht="13.2" x14ac:dyDescent="0.2">
      <c r="DS69" s="253"/>
      <c r="DT69" s="253"/>
      <c r="DU69" s="253"/>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3"/>
    </row>
    <row r="83" spans="116:125" ht="13.2" x14ac:dyDescent="0.2">
      <c r="DM83" s="253"/>
      <c r="DN83" s="253"/>
      <c r="DO83" s="253"/>
      <c r="DP83" s="253"/>
      <c r="DQ83" s="253"/>
      <c r="DR83" s="253"/>
      <c r="DS83" s="253"/>
      <c r="DT83" s="253"/>
      <c r="DU83" s="253"/>
    </row>
    <row r="84" spans="116:125" ht="13.2" x14ac:dyDescent="0.2"/>
    <row r="85" spans="116:125" ht="13.2" x14ac:dyDescent="0.2"/>
    <row r="86" spans="116:125" ht="13.2" x14ac:dyDescent="0.2"/>
    <row r="87" spans="116:125" ht="13.2" x14ac:dyDescent="0.2"/>
    <row r="88" spans="116:125" ht="13.2" x14ac:dyDescent="0.2">
      <c r="DU88" s="253"/>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3"/>
      <c r="DT94" s="253"/>
      <c r="DU94" s="253"/>
    </row>
    <row r="95" spans="116:125" ht="13.5" customHeight="1" x14ac:dyDescent="0.2">
      <c r="DU95" s="253"/>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3"/>
    </row>
    <row r="102" spans="124:125" ht="13.5" customHeight="1" x14ac:dyDescent="0.2"/>
    <row r="103" spans="124:125" ht="13.5" customHeight="1" x14ac:dyDescent="0.2"/>
    <row r="104" spans="124:125" ht="13.5" customHeight="1" x14ac:dyDescent="0.2">
      <c r="DT104" s="253"/>
      <c r="DU104" s="253"/>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3" t="s">
        <v>473</v>
      </c>
    </row>
    <row r="121" spans="125:125" ht="13.5" hidden="1" customHeight="1" x14ac:dyDescent="0.2">
      <c r="DU121" s="253"/>
    </row>
  </sheetData>
  <sheetProtection algorithmName="SHA-512" hashValue="tu25/4w6MzRO8m+V8MGxn+ZhbDT5Qy+belXBwE0TrLJRshWfMwNZnOG9gR59XtMjpGsxA7nrOO7DgORE39RY3Q==" saltValue="G5txVq72J4FKz5BwnRfjE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54" customWidth="1"/>
    <col min="126" max="142" width="0" style="253" hidden="1" customWidth="1"/>
    <col min="143" max="16384" width="9" style="253" hidden="1"/>
  </cols>
  <sheetData>
    <row r="1" spans="1:125"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c r="AI1" s="253"/>
      <c r="AJ1" s="253"/>
      <c r="AK1" s="253"/>
      <c r="AL1" s="253"/>
      <c r="AM1" s="253"/>
      <c r="AN1" s="253"/>
      <c r="AO1" s="253"/>
      <c r="AP1" s="253"/>
      <c r="AQ1" s="253"/>
      <c r="AR1" s="253"/>
      <c r="AS1" s="253"/>
      <c r="AT1" s="253"/>
      <c r="AU1" s="253"/>
      <c r="AV1" s="253"/>
      <c r="AW1" s="253"/>
      <c r="AX1" s="253"/>
      <c r="AY1" s="253"/>
      <c r="AZ1" s="253"/>
      <c r="BA1" s="253"/>
      <c r="BB1" s="253"/>
      <c r="BC1" s="253"/>
      <c r="BD1" s="253"/>
      <c r="BE1" s="253"/>
      <c r="BF1" s="253"/>
      <c r="BG1" s="253"/>
      <c r="BH1" s="253"/>
      <c r="BI1" s="253"/>
      <c r="BJ1" s="253"/>
      <c r="BK1" s="253"/>
      <c r="BL1" s="253"/>
      <c r="BM1" s="253"/>
      <c r="BN1" s="253"/>
      <c r="BO1" s="253"/>
      <c r="BP1" s="253"/>
      <c r="BQ1" s="253"/>
      <c r="BR1" s="253"/>
      <c r="BS1" s="253"/>
      <c r="BT1" s="253"/>
      <c r="BU1" s="253"/>
      <c r="BV1" s="253"/>
      <c r="BW1" s="253"/>
      <c r="BX1" s="253"/>
      <c r="BY1" s="253"/>
      <c r="BZ1" s="253"/>
      <c r="CA1" s="253"/>
      <c r="CB1" s="253"/>
      <c r="CC1" s="253"/>
      <c r="CD1" s="253"/>
      <c r="CE1" s="253"/>
      <c r="CF1" s="253"/>
      <c r="CG1" s="253"/>
      <c r="CH1" s="253"/>
      <c r="CI1" s="253"/>
      <c r="CJ1" s="253"/>
      <c r="CK1" s="253"/>
      <c r="CL1" s="253"/>
      <c r="CM1" s="253"/>
      <c r="CN1" s="253"/>
      <c r="CO1" s="253"/>
      <c r="CP1" s="253"/>
      <c r="CQ1" s="253"/>
      <c r="CR1" s="253"/>
      <c r="CS1" s="253"/>
      <c r="CT1" s="253"/>
      <c r="CU1" s="253"/>
      <c r="CV1" s="253"/>
      <c r="CW1" s="253"/>
      <c r="CX1" s="253"/>
      <c r="CY1" s="253"/>
      <c r="CZ1" s="253"/>
      <c r="DA1" s="253"/>
      <c r="DB1" s="253"/>
      <c r="DC1" s="253"/>
      <c r="DD1" s="253"/>
      <c r="DE1" s="253"/>
      <c r="DF1" s="253"/>
      <c r="DG1" s="253"/>
      <c r="DH1" s="253"/>
      <c r="DI1" s="253"/>
      <c r="DJ1" s="253"/>
      <c r="DK1" s="253"/>
      <c r="DL1" s="253"/>
      <c r="DM1" s="253"/>
      <c r="DN1" s="253"/>
      <c r="DO1" s="253"/>
      <c r="DP1" s="253"/>
      <c r="DQ1" s="253"/>
      <c r="DR1" s="253"/>
      <c r="DS1" s="253"/>
      <c r="DT1" s="253"/>
      <c r="DU1" s="253"/>
    </row>
    <row r="2" spans="1:125" ht="13.2" x14ac:dyDescent="0.2">
      <c r="B2" s="253"/>
      <c r="T2" s="253"/>
    </row>
    <row r="3" spans="1:125"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c r="AI3" s="253"/>
      <c r="AJ3" s="253"/>
      <c r="AK3" s="253"/>
      <c r="AL3" s="253"/>
      <c r="AM3" s="253"/>
      <c r="AN3" s="253"/>
      <c r="AO3" s="253"/>
      <c r="AP3" s="253"/>
      <c r="AQ3" s="253"/>
      <c r="AR3" s="253"/>
      <c r="AS3" s="253"/>
      <c r="AT3" s="253"/>
      <c r="AU3" s="253"/>
      <c r="AV3" s="253"/>
      <c r="AW3" s="253"/>
      <c r="AX3" s="253"/>
      <c r="AY3" s="253"/>
      <c r="AZ3" s="253"/>
      <c r="BA3" s="253"/>
      <c r="BB3" s="253"/>
      <c r="BC3" s="253"/>
      <c r="BD3" s="253"/>
      <c r="BE3" s="253"/>
      <c r="BF3" s="253"/>
      <c r="BG3" s="253"/>
      <c r="BH3" s="253"/>
      <c r="BI3" s="253"/>
      <c r="BJ3" s="253"/>
      <c r="BK3" s="253"/>
      <c r="BL3" s="253"/>
      <c r="BM3" s="253"/>
      <c r="BN3" s="253"/>
      <c r="BO3" s="253"/>
      <c r="BP3" s="253"/>
      <c r="BQ3" s="253"/>
      <c r="BR3" s="253"/>
      <c r="BS3" s="253"/>
      <c r="BT3" s="253"/>
      <c r="BU3" s="253"/>
      <c r="BV3" s="253"/>
      <c r="BW3" s="253"/>
      <c r="BX3" s="253"/>
      <c r="BY3" s="253"/>
      <c r="BZ3" s="253"/>
      <c r="CA3" s="253"/>
      <c r="CB3" s="253"/>
      <c r="CC3" s="253"/>
      <c r="CD3" s="253"/>
      <c r="CE3" s="253"/>
      <c r="CF3" s="253"/>
      <c r="CG3" s="253"/>
      <c r="CH3" s="253"/>
      <c r="CI3" s="253"/>
      <c r="CJ3" s="253"/>
      <c r="CK3" s="253"/>
      <c r="CL3" s="253"/>
      <c r="CM3" s="253"/>
      <c r="CN3" s="253"/>
      <c r="CO3" s="253"/>
      <c r="CP3" s="253"/>
      <c r="CQ3" s="253"/>
      <c r="CR3" s="253"/>
      <c r="CS3" s="253"/>
      <c r="CT3" s="253"/>
      <c r="CU3" s="253"/>
      <c r="CV3" s="253"/>
      <c r="CW3" s="253"/>
      <c r="CX3" s="253"/>
      <c r="CY3" s="253"/>
      <c r="CZ3" s="253"/>
      <c r="DA3" s="253"/>
      <c r="DB3" s="253"/>
      <c r="DC3" s="253"/>
      <c r="DD3" s="253"/>
      <c r="DE3" s="253"/>
      <c r="DF3" s="253"/>
      <c r="DG3" s="253"/>
      <c r="DH3" s="253"/>
      <c r="DI3" s="253"/>
      <c r="DJ3" s="253"/>
      <c r="DK3" s="253"/>
      <c r="DL3" s="253"/>
      <c r="DM3" s="253"/>
      <c r="DN3" s="253"/>
      <c r="DO3" s="253"/>
      <c r="DP3" s="253"/>
      <c r="DQ3" s="253"/>
      <c r="DR3" s="253"/>
      <c r="DS3" s="253"/>
      <c r="DT3" s="253"/>
      <c r="DU3" s="253"/>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3"/>
      <c r="G33" s="253"/>
      <c r="I33" s="253"/>
    </row>
    <row r="34" spans="2:125" ht="13.2" x14ac:dyDescent="0.2">
      <c r="C34" s="253"/>
      <c r="P34" s="253"/>
      <c r="R34" s="253"/>
      <c r="U34" s="253"/>
    </row>
    <row r="35" spans="2:125" ht="13.2" x14ac:dyDescent="0.2">
      <c r="D35" s="253"/>
      <c r="E35" s="253"/>
      <c r="T35" s="253"/>
      <c r="W35" s="253"/>
      <c r="X35" s="253"/>
      <c r="Y35" s="253"/>
      <c r="Z35" s="253"/>
      <c r="AA35" s="253"/>
      <c r="AB35" s="253"/>
      <c r="AC35" s="253"/>
      <c r="AD35" s="253"/>
      <c r="AE35" s="253"/>
      <c r="AF35" s="253"/>
      <c r="AG35" s="253"/>
      <c r="AH35" s="253"/>
      <c r="AI35" s="253"/>
      <c r="AJ35" s="253"/>
      <c r="AK35" s="253"/>
      <c r="AL35" s="253"/>
      <c r="AM35" s="253"/>
      <c r="AN35" s="253"/>
      <c r="AO35" s="253"/>
      <c r="AP35" s="253"/>
      <c r="AQ35" s="253"/>
      <c r="AR35" s="253"/>
      <c r="AS35" s="253"/>
      <c r="AT35" s="253"/>
      <c r="AU35" s="253"/>
      <c r="AV35" s="253"/>
      <c r="AW35" s="253"/>
      <c r="AX35" s="253"/>
      <c r="AY35" s="253"/>
      <c r="AZ35" s="253"/>
      <c r="BA35" s="253"/>
      <c r="BB35" s="253"/>
      <c r="BC35" s="253"/>
      <c r="BD35" s="253"/>
      <c r="BE35" s="253"/>
      <c r="BF35" s="253"/>
      <c r="BG35" s="253"/>
      <c r="BH35" s="253"/>
      <c r="BI35" s="253"/>
      <c r="BJ35" s="253"/>
      <c r="BK35" s="253"/>
      <c r="BL35" s="253"/>
      <c r="BM35" s="253"/>
      <c r="BN35" s="253"/>
      <c r="BO35" s="253"/>
      <c r="BP35" s="253"/>
      <c r="BQ35" s="253"/>
      <c r="BR35" s="253"/>
      <c r="BS35" s="253"/>
      <c r="BT35" s="253"/>
      <c r="BU35" s="253"/>
      <c r="BV35" s="253"/>
      <c r="BW35" s="253"/>
      <c r="BX35" s="253"/>
      <c r="BY35" s="253"/>
      <c r="BZ35" s="253"/>
      <c r="CA35" s="253"/>
      <c r="CB35" s="253"/>
      <c r="CC35" s="253"/>
      <c r="CD35" s="253"/>
      <c r="CE35" s="253"/>
      <c r="CF35" s="253"/>
      <c r="CG35" s="253"/>
      <c r="CH35" s="253"/>
      <c r="CI35" s="253"/>
      <c r="CJ35" s="253"/>
      <c r="CK35" s="253"/>
      <c r="CL35" s="253"/>
      <c r="CM35" s="253"/>
      <c r="CN35" s="253"/>
      <c r="CO35" s="253"/>
      <c r="CP35" s="253"/>
      <c r="CQ35" s="253"/>
      <c r="CR35" s="253"/>
      <c r="CS35" s="253"/>
      <c r="CT35" s="253"/>
      <c r="CU35" s="253"/>
      <c r="CV35" s="253"/>
      <c r="CW35" s="253"/>
      <c r="CX35" s="253"/>
      <c r="CY35" s="253"/>
      <c r="CZ35" s="253"/>
      <c r="DA35" s="253"/>
      <c r="DB35" s="253"/>
      <c r="DC35" s="253"/>
      <c r="DD35" s="253"/>
      <c r="DE35" s="253"/>
      <c r="DF35" s="253"/>
      <c r="DG35" s="253"/>
      <c r="DH35" s="253"/>
      <c r="DI35" s="253"/>
      <c r="DJ35" s="253"/>
      <c r="DK35" s="253"/>
      <c r="DL35" s="253"/>
      <c r="DM35" s="253"/>
      <c r="DN35" s="253"/>
      <c r="DO35" s="253"/>
      <c r="DP35" s="253"/>
      <c r="DQ35" s="253"/>
      <c r="DR35" s="253"/>
      <c r="DS35" s="253"/>
      <c r="DT35" s="253"/>
      <c r="DU35" s="253"/>
    </row>
    <row r="36" spans="2:125" ht="13.2" x14ac:dyDescent="0.2">
      <c r="F36" s="253"/>
      <c r="H36" s="253"/>
      <c r="J36" s="253"/>
      <c r="K36" s="253"/>
      <c r="L36" s="253"/>
      <c r="M36" s="253"/>
      <c r="N36" s="253"/>
      <c r="O36" s="253"/>
      <c r="Q36" s="253"/>
      <c r="S36" s="253"/>
      <c r="V36" s="253"/>
    </row>
    <row r="37" spans="2:125" ht="13.2" x14ac:dyDescent="0.2"/>
    <row r="38" spans="2:125" ht="13.2" x14ac:dyDescent="0.2"/>
    <row r="39" spans="2:125" ht="13.2" x14ac:dyDescent="0.2"/>
    <row r="40" spans="2:125" ht="13.2" x14ac:dyDescent="0.2">
      <c r="U40" s="253"/>
    </row>
    <row r="41" spans="2:125" ht="13.2" x14ac:dyDescent="0.2">
      <c r="R41" s="253"/>
    </row>
    <row r="42" spans="2:125" ht="13.2" x14ac:dyDescent="0.2">
      <c r="T42" s="253"/>
      <c r="W42" s="253"/>
      <c r="X42" s="253"/>
      <c r="Y42" s="253"/>
      <c r="Z42" s="253"/>
      <c r="AA42" s="253"/>
      <c r="AB42" s="253"/>
      <c r="AC42" s="253"/>
      <c r="AD42" s="253"/>
      <c r="AE42" s="253"/>
      <c r="AF42" s="253"/>
      <c r="AG42" s="253"/>
      <c r="AH42" s="253"/>
      <c r="AI42" s="253"/>
      <c r="AJ42" s="253"/>
      <c r="AK42" s="253"/>
      <c r="AL42" s="253"/>
      <c r="AM42" s="253"/>
      <c r="AN42" s="253"/>
      <c r="AO42" s="253"/>
      <c r="AP42" s="253"/>
      <c r="AQ42" s="253"/>
      <c r="AR42" s="253"/>
      <c r="AS42" s="253"/>
      <c r="AT42" s="253"/>
      <c r="AU42" s="253"/>
      <c r="AV42" s="253"/>
      <c r="AW42" s="253"/>
      <c r="AX42" s="253"/>
      <c r="AY42" s="253"/>
      <c r="AZ42" s="253"/>
      <c r="BA42" s="253"/>
      <c r="BB42" s="253"/>
      <c r="BC42" s="253"/>
      <c r="BD42" s="253"/>
      <c r="BE42" s="253"/>
      <c r="BF42" s="253"/>
      <c r="BG42" s="253"/>
      <c r="BH42" s="253"/>
      <c r="BI42" s="253"/>
      <c r="BJ42" s="253"/>
      <c r="BK42" s="253"/>
      <c r="BL42" s="253"/>
      <c r="BM42" s="253"/>
      <c r="BN42" s="253"/>
      <c r="BO42" s="253"/>
      <c r="BP42" s="253"/>
      <c r="BQ42" s="253"/>
      <c r="BR42" s="253"/>
      <c r="BS42" s="253"/>
      <c r="BT42" s="253"/>
      <c r="BU42" s="253"/>
      <c r="BV42" s="253"/>
      <c r="BW42" s="253"/>
      <c r="BX42" s="253"/>
      <c r="BY42" s="253"/>
      <c r="BZ42" s="253"/>
      <c r="CA42" s="253"/>
      <c r="CB42" s="253"/>
      <c r="CC42" s="253"/>
      <c r="CD42" s="253"/>
      <c r="CE42" s="253"/>
      <c r="CF42" s="253"/>
      <c r="CG42" s="253"/>
      <c r="CH42" s="253"/>
      <c r="CI42" s="253"/>
      <c r="CJ42" s="253"/>
      <c r="CK42" s="253"/>
      <c r="CL42" s="253"/>
      <c r="CM42" s="253"/>
      <c r="CN42" s="253"/>
      <c r="CO42" s="253"/>
      <c r="CP42" s="253"/>
      <c r="CQ42" s="253"/>
      <c r="CR42" s="253"/>
      <c r="CS42" s="253"/>
      <c r="CT42" s="253"/>
      <c r="CU42" s="253"/>
      <c r="CV42" s="253"/>
      <c r="CW42" s="253"/>
      <c r="CX42" s="253"/>
      <c r="CY42" s="253"/>
      <c r="CZ42" s="253"/>
      <c r="DA42" s="253"/>
      <c r="DB42" s="253"/>
      <c r="DC42" s="253"/>
      <c r="DD42" s="253"/>
      <c r="DE42" s="253"/>
      <c r="DF42" s="253"/>
      <c r="DG42" s="253"/>
      <c r="DH42" s="253"/>
      <c r="DI42" s="253"/>
      <c r="DJ42" s="253"/>
      <c r="DK42" s="253"/>
      <c r="DL42" s="253"/>
      <c r="DM42" s="253"/>
      <c r="DN42" s="253"/>
      <c r="DO42" s="253"/>
      <c r="DP42" s="253"/>
      <c r="DQ42" s="253"/>
      <c r="DR42" s="253"/>
      <c r="DS42" s="253"/>
      <c r="DT42" s="253"/>
      <c r="DU42" s="253"/>
    </row>
    <row r="43" spans="2:125" ht="13.2" x14ac:dyDescent="0.2">
      <c r="Q43" s="253"/>
      <c r="S43" s="253"/>
      <c r="V43" s="253"/>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4" t="s">
        <v>473</v>
      </c>
    </row>
  </sheetData>
  <sheetProtection algorithmName="SHA-512" hashValue="TFdDLf5M1S4FiEIsFvBcCAe3MVeaPkde3iYLnqvOM+R+9bvQiLabMGDqRGnE1jSan7KFatJMttMTny/jyXIUYw==" saltValue="UOzNmRepjrXVGX+7UptIv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523</v>
      </c>
      <c r="G46" s="8" t="s">
        <v>524</v>
      </c>
      <c r="H46" s="8" t="s">
        <v>525</v>
      </c>
      <c r="I46" s="8" t="s">
        <v>526</v>
      </c>
      <c r="J46" s="9" t="s">
        <v>527</v>
      </c>
    </row>
    <row r="47" spans="2:10" ht="57.75" customHeight="1" x14ac:dyDescent="0.2">
      <c r="B47" s="10"/>
      <c r="C47" s="1152" t="s">
        <v>3</v>
      </c>
      <c r="D47" s="1152"/>
      <c r="E47" s="1153"/>
      <c r="F47" s="11">
        <v>12.61</v>
      </c>
      <c r="G47" s="12">
        <v>13.4</v>
      </c>
      <c r="H47" s="12">
        <v>17.920000000000002</v>
      </c>
      <c r="I47" s="12">
        <v>18.21</v>
      </c>
      <c r="J47" s="13">
        <v>17.87</v>
      </c>
    </row>
    <row r="48" spans="2:10" ht="57.75" customHeight="1" x14ac:dyDescent="0.2">
      <c r="B48" s="14"/>
      <c r="C48" s="1154" t="s">
        <v>4</v>
      </c>
      <c r="D48" s="1154"/>
      <c r="E48" s="1155"/>
      <c r="F48" s="15">
        <v>5.24</v>
      </c>
      <c r="G48" s="16">
        <v>6.8</v>
      </c>
      <c r="H48" s="16">
        <v>17.100000000000001</v>
      </c>
      <c r="I48" s="16">
        <v>9.8000000000000007</v>
      </c>
      <c r="J48" s="17">
        <v>5.95</v>
      </c>
    </row>
    <row r="49" spans="2:10" ht="57.75" customHeight="1" thickBot="1" x14ac:dyDescent="0.25">
      <c r="B49" s="18"/>
      <c r="C49" s="1156" t="s">
        <v>5</v>
      </c>
      <c r="D49" s="1156"/>
      <c r="E49" s="1157"/>
      <c r="F49" s="19">
        <v>3.02</v>
      </c>
      <c r="G49" s="20">
        <v>2.69</v>
      </c>
      <c r="H49" s="20">
        <v>15.88</v>
      </c>
      <c r="I49" s="20" t="s">
        <v>528</v>
      </c>
      <c r="J49" s="21" t="s">
        <v>529</v>
      </c>
    </row>
    <row r="50" spans="2:10" ht="13.2" x14ac:dyDescent="0.2"/>
  </sheetData>
  <sheetProtection algorithmName="SHA-512" hashValue="LjwzEwq3vVG4UGsQ+adKrC1uXlcz6FvEDvzo/E97hvm0qcLOUBtoUwYd2o6xgUNfcr7qsFhHyE/zUEigAZG5IA==" saltValue="s9k8Ew0BPmkb0DxHOR0fn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
      <c r="A34" s="22"/>
      <c r="B34" s="31"/>
      <c r="C34" s="1162" t="s">
        <v>530</v>
      </c>
      <c r="D34" s="1162"/>
      <c r="E34" s="1163"/>
      <c r="F34" s="32">
        <v>5.24</v>
      </c>
      <c r="G34" s="33">
        <v>6.79</v>
      </c>
      <c r="H34" s="33">
        <v>17.09</v>
      </c>
      <c r="I34" s="33">
        <v>9.7899999999999991</v>
      </c>
      <c r="J34" s="34">
        <v>5.95</v>
      </c>
      <c r="K34" s="22"/>
      <c r="L34" s="22"/>
      <c r="M34" s="22"/>
      <c r="N34" s="22"/>
      <c r="O34" s="22"/>
      <c r="P34" s="22"/>
    </row>
    <row r="35" spans="1:16" ht="39" customHeight="1" x14ac:dyDescent="0.2">
      <c r="A35" s="22"/>
      <c r="B35" s="35"/>
      <c r="C35" s="1158" t="s">
        <v>531</v>
      </c>
      <c r="D35" s="1158"/>
      <c r="E35" s="1159"/>
      <c r="F35" s="36">
        <v>0.37</v>
      </c>
      <c r="G35" s="37">
        <v>0.51</v>
      </c>
      <c r="H35" s="37">
        <v>0.66</v>
      </c>
      <c r="I35" s="37">
        <v>0.27</v>
      </c>
      <c r="J35" s="38">
        <v>0.63</v>
      </c>
      <c r="K35" s="22"/>
      <c r="L35" s="22"/>
      <c r="M35" s="22"/>
      <c r="N35" s="22"/>
      <c r="O35" s="22"/>
      <c r="P35" s="22"/>
    </row>
    <row r="36" spans="1:16" ht="39" customHeight="1" x14ac:dyDescent="0.2">
      <c r="A36" s="22"/>
      <c r="B36" s="35"/>
      <c r="C36" s="1158" t="s">
        <v>532</v>
      </c>
      <c r="D36" s="1158"/>
      <c r="E36" s="1159"/>
      <c r="F36" s="36" t="s">
        <v>485</v>
      </c>
      <c r="G36" s="37">
        <v>0.13</v>
      </c>
      <c r="H36" s="37">
        <v>1.97</v>
      </c>
      <c r="I36" s="37">
        <v>2.02</v>
      </c>
      <c r="J36" s="38">
        <v>0.35</v>
      </c>
      <c r="K36" s="22"/>
      <c r="L36" s="22"/>
      <c r="M36" s="22"/>
      <c r="N36" s="22"/>
      <c r="O36" s="22"/>
      <c r="P36" s="22"/>
    </row>
    <row r="37" spans="1:16" ht="39" customHeight="1" x14ac:dyDescent="0.2">
      <c r="A37" s="22"/>
      <c r="B37" s="35"/>
      <c r="C37" s="1158" t="s">
        <v>533</v>
      </c>
      <c r="D37" s="1158"/>
      <c r="E37" s="1159"/>
      <c r="F37" s="36">
        <v>0.04</v>
      </c>
      <c r="G37" s="37">
        <v>0.09</v>
      </c>
      <c r="H37" s="37">
        <v>0.15</v>
      </c>
      <c r="I37" s="37">
        <v>0.14000000000000001</v>
      </c>
      <c r="J37" s="38">
        <v>0.09</v>
      </c>
      <c r="K37" s="22"/>
      <c r="L37" s="22"/>
      <c r="M37" s="22"/>
      <c r="N37" s="22"/>
      <c r="O37" s="22"/>
      <c r="P37" s="22"/>
    </row>
    <row r="38" spans="1:16" ht="39" customHeight="1" x14ac:dyDescent="0.2">
      <c r="A38" s="22"/>
      <c r="B38" s="35"/>
      <c r="C38" s="1158" t="s">
        <v>534</v>
      </c>
      <c r="D38" s="1158"/>
      <c r="E38" s="1159"/>
      <c r="F38" s="36">
        <v>0.06</v>
      </c>
      <c r="G38" s="37">
        <v>0.14000000000000001</v>
      </c>
      <c r="H38" s="37">
        <v>0.05</v>
      </c>
      <c r="I38" s="37">
        <v>0.05</v>
      </c>
      <c r="J38" s="38">
        <v>0.05</v>
      </c>
      <c r="K38" s="22"/>
      <c r="L38" s="22"/>
      <c r="M38" s="22"/>
      <c r="N38" s="22"/>
      <c r="O38" s="22"/>
      <c r="P38" s="22"/>
    </row>
    <row r="39" spans="1:16" ht="39" customHeight="1" x14ac:dyDescent="0.2">
      <c r="A39" s="22"/>
      <c r="B39" s="35"/>
      <c r="C39" s="1158"/>
      <c r="D39" s="1158"/>
      <c r="E39" s="1159"/>
      <c r="F39" s="36"/>
      <c r="G39" s="37"/>
      <c r="H39" s="37"/>
      <c r="I39" s="37"/>
      <c r="J39" s="38"/>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535</v>
      </c>
      <c r="D42" s="1158"/>
      <c r="E42" s="1159"/>
      <c r="F42" s="36" t="s">
        <v>536</v>
      </c>
      <c r="G42" s="37" t="s">
        <v>485</v>
      </c>
      <c r="H42" s="37" t="s">
        <v>485</v>
      </c>
      <c r="I42" s="37" t="s">
        <v>485</v>
      </c>
      <c r="J42" s="38" t="s">
        <v>485</v>
      </c>
      <c r="K42" s="22"/>
      <c r="L42" s="22"/>
      <c r="M42" s="22"/>
      <c r="N42" s="22"/>
      <c r="O42" s="22"/>
      <c r="P42" s="22"/>
    </row>
    <row r="43" spans="1:16" ht="39" customHeight="1" thickBot="1" x14ac:dyDescent="0.25">
      <c r="A43" s="22"/>
      <c r="B43" s="40"/>
      <c r="C43" s="1160" t="s">
        <v>537</v>
      </c>
      <c r="D43" s="1160"/>
      <c r="E43" s="1161"/>
      <c r="F43" s="41">
        <v>0.35</v>
      </c>
      <c r="G43" s="42">
        <v>0</v>
      </c>
      <c r="H43" s="42" t="s">
        <v>485</v>
      </c>
      <c r="I43" s="42" t="s">
        <v>485</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s45I666hDrEXbeyWwhQ1MZ4CW03IanFwB8bi+YEhd1RqPgX6bOL29o8bwKGzAaLlwGuVWWpuNNHEjPW/C0jaUw==" saltValue="wugb/AZa9UU+FzVhZx815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2009</v>
      </c>
      <c r="L45" s="58">
        <v>2018</v>
      </c>
      <c r="M45" s="58">
        <v>2001</v>
      </c>
      <c r="N45" s="58">
        <v>1910</v>
      </c>
      <c r="O45" s="59">
        <v>1792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1166</v>
      </c>
      <c r="L48" s="62">
        <v>681</v>
      </c>
      <c r="M48" s="62">
        <v>827</v>
      </c>
      <c r="N48" s="62">
        <v>662</v>
      </c>
      <c r="O48" s="63">
        <v>232</v>
      </c>
      <c r="P48" s="46"/>
      <c r="Q48" s="46"/>
      <c r="R48" s="46"/>
      <c r="S48" s="46"/>
      <c r="T48" s="46"/>
      <c r="U48" s="46"/>
    </row>
    <row r="49" spans="1:21" ht="30.75" customHeight="1" x14ac:dyDescent="0.2">
      <c r="A49" s="46"/>
      <c r="B49" s="1166"/>
      <c r="C49" s="1167"/>
      <c r="D49" s="60"/>
      <c r="E49" s="1172" t="s">
        <v>14</v>
      </c>
      <c r="F49" s="1172"/>
      <c r="G49" s="1172"/>
      <c r="H49" s="1172"/>
      <c r="I49" s="1172"/>
      <c r="J49" s="1173"/>
      <c r="K49" s="61">
        <v>45</v>
      </c>
      <c r="L49" s="62">
        <v>97</v>
      </c>
      <c r="M49" s="62">
        <v>175</v>
      </c>
      <c r="N49" s="62">
        <v>297</v>
      </c>
      <c r="O49" s="63">
        <v>298</v>
      </c>
      <c r="P49" s="46"/>
      <c r="Q49" s="46"/>
      <c r="R49" s="46"/>
      <c r="S49" s="46"/>
      <c r="T49" s="46"/>
      <c r="U49" s="46"/>
    </row>
    <row r="50" spans="1:21" ht="30.75" customHeight="1" x14ac:dyDescent="0.2">
      <c r="A50" s="46"/>
      <c r="B50" s="1166"/>
      <c r="C50" s="1167"/>
      <c r="D50" s="60"/>
      <c r="E50" s="1172" t="s">
        <v>15</v>
      </c>
      <c r="F50" s="1172"/>
      <c r="G50" s="1172"/>
      <c r="H50" s="1172"/>
      <c r="I50" s="1172"/>
      <c r="J50" s="1173"/>
      <c r="K50" s="61">
        <v>3</v>
      </c>
      <c r="L50" s="62">
        <v>333</v>
      </c>
      <c r="M50" s="62">
        <v>95</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2368</v>
      </c>
      <c r="L52" s="62">
        <v>2448</v>
      </c>
      <c r="M52" s="62">
        <v>2532</v>
      </c>
      <c r="N52" s="62">
        <v>2450</v>
      </c>
      <c r="O52" s="63">
        <v>2193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855</v>
      </c>
      <c r="L53" s="67">
        <v>681</v>
      </c>
      <c r="M53" s="67">
        <v>566</v>
      </c>
      <c r="N53" s="67">
        <v>419</v>
      </c>
      <c r="O53" s="68">
        <v>129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oSb1DnSShC9Nv30JVo/5WHLLOL//0DcHBda9U1rz94dIv5gpJD5NMuQ3t0izlCDBo3KRiKHhHOSyPhD0j+USrw==" saltValue="ZgIVfzIsCy0FN0uOWyU2w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523</v>
      </c>
      <c r="J40" s="101" t="s">
        <v>524</v>
      </c>
      <c r="K40" s="101" t="s">
        <v>525</v>
      </c>
      <c r="L40" s="101" t="s">
        <v>526</v>
      </c>
      <c r="M40" s="102" t="s">
        <v>527</v>
      </c>
    </row>
    <row r="41" spans="2:13" ht="27.75" customHeight="1" x14ac:dyDescent="0.2">
      <c r="B41" s="1195" t="s">
        <v>30</v>
      </c>
      <c r="C41" s="1196"/>
      <c r="D41" s="103"/>
      <c r="E41" s="1201" t="s">
        <v>31</v>
      </c>
      <c r="F41" s="1201"/>
      <c r="G41" s="1201"/>
      <c r="H41" s="1202"/>
      <c r="I41" s="342">
        <v>16801</v>
      </c>
      <c r="J41" s="343">
        <v>15881</v>
      </c>
      <c r="K41" s="343">
        <v>15721</v>
      </c>
      <c r="L41" s="343">
        <v>14704</v>
      </c>
      <c r="M41" s="344">
        <v>14149</v>
      </c>
    </row>
    <row r="42" spans="2:13" ht="27.75" customHeight="1" x14ac:dyDescent="0.2">
      <c r="B42" s="1197"/>
      <c r="C42" s="1198"/>
      <c r="D42" s="104"/>
      <c r="E42" s="1203" t="s">
        <v>32</v>
      </c>
      <c r="F42" s="1203"/>
      <c r="G42" s="1203"/>
      <c r="H42" s="1204"/>
      <c r="I42" s="345">
        <v>420</v>
      </c>
      <c r="J42" s="346">
        <v>452</v>
      </c>
      <c r="K42" s="346">
        <v>152</v>
      </c>
      <c r="L42" s="346">
        <v>299</v>
      </c>
      <c r="M42" s="347">
        <v>328</v>
      </c>
    </row>
    <row r="43" spans="2:13" ht="27.75" customHeight="1" x14ac:dyDescent="0.2">
      <c r="B43" s="1197"/>
      <c r="C43" s="1198"/>
      <c r="D43" s="104"/>
      <c r="E43" s="1203" t="s">
        <v>33</v>
      </c>
      <c r="F43" s="1203"/>
      <c r="G43" s="1203"/>
      <c r="H43" s="1204"/>
      <c r="I43" s="345">
        <v>8062</v>
      </c>
      <c r="J43" s="346">
        <v>6177</v>
      </c>
      <c r="K43" s="346">
        <v>4987</v>
      </c>
      <c r="L43" s="346">
        <v>3905</v>
      </c>
      <c r="M43" s="347">
        <v>3055</v>
      </c>
    </row>
    <row r="44" spans="2:13" ht="27.75" customHeight="1" x14ac:dyDescent="0.2">
      <c r="B44" s="1197"/>
      <c r="C44" s="1198"/>
      <c r="D44" s="104"/>
      <c r="E44" s="1203" t="s">
        <v>34</v>
      </c>
      <c r="F44" s="1203"/>
      <c r="G44" s="1203"/>
      <c r="H44" s="1204"/>
      <c r="I44" s="345">
        <v>3484</v>
      </c>
      <c r="J44" s="346">
        <v>3460</v>
      </c>
      <c r="K44" s="346">
        <v>3395</v>
      </c>
      <c r="L44" s="346">
        <v>3175</v>
      </c>
      <c r="M44" s="347">
        <v>2916</v>
      </c>
    </row>
    <row r="45" spans="2:13" ht="27.75" customHeight="1" x14ac:dyDescent="0.2">
      <c r="B45" s="1197"/>
      <c r="C45" s="1198"/>
      <c r="D45" s="104"/>
      <c r="E45" s="1203" t="s">
        <v>35</v>
      </c>
      <c r="F45" s="1203"/>
      <c r="G45" s="1203"/>
      <c r="H45" s="1204"/>
      <c r="I45" s="345">
        <v>5025</v>
      </c>
      <c r="J45" s="346">
        <v>4949</v>
      </c>
      <c r="K45" s="346">
        <v>4762</v>
      </c>
      <c r="L45" s="346">
        <v>4673</v>
      </c>
      <c r="M45" s="347">
        <v>4677</v>
      </c>
    </row>
    <row r="46" spans="2:13" ht="27.75" customHeight="1" x14ac:dyDescent="0.2">
      <c r="B46" s="1197"/>
      <c r="C46" s="1198"/>
      <c r="D46" s="105"/>
      <c r="E46" s="1203" t="s">
        <v>36</v>
      </c>
      <c r="F46" s="1203"/>
      <c r="G46" s="1203"/>
      <c r="H46" s="1204"/>
      <c r="I46" s="345" t="s">
        <v>485</v>
      </c>
      <c r="J46" s="346" t="s">
        <v>485</v>
      </c>
      <c r="K46" s="346" t="s">
        <v>485</v>
      </c>
      <c r="L46" s="346" t="s">
        <v>485</v>
      </c>
      <c r="M46" s="347" t="s">
        <v>485</v>
      </c>
    </row>
    <row r="47" spans="2:13" ht="27.75" customHeight="1" x14ac:dyDescent="0.2">
      <c r="B47" s="1197"/>
      <c r="C47" s="1198"/>
      <c r="D47" s="106"/>
      <c r="E47" s="1205" t="s">
        <v>37</v>
      </c>
      <c r="F47" s="1206"/>
      <c r="G47" s="1206"/>
      <c r="H47" s="1207"/>
      <c r="I47" s="345" t="s">
        <v>485</v>
      </c>
      <c r="J47" s="346" t="s">
        <v>485</v>
      </c>
      <c r="K47" s="346" t="s">
        <v>485</v>
      </c>
      <c r="L47" s="346" t="s">
        <v>485</v>
      </c>
      <c r="M47" s="347" t="s">
        <v>485</v>
      </c>
    </row>
    <row r="48" spans="2:13" ht="27.75" customHeight="1" x14ac:dyDescent="0.2">
      <c r="B48" s="1197"/>
      <c r="C48" s="1198"/>
      <c r="D48" s="104"/>
      <c r="E48" s="1203" t="s">
        <v>38</v>
      </c>
      <c r="F48" s="1203"/>
      <c r="G48" s="1203"/>
      <c r="H48" s="1204"/>
      <c r="I48" s="345" t="s">
        <v>485</v>
      </c>
      <c r="J48" s="346" t="s">
        <v>485</v>
      </c>
      <c r="K48" s="346" t="s">
        <v>485</v>
      </c>
      <c r="L48" s="346" t="s">
        <v>485</v>
      </c>
      <c r="M48" s="347" t="s">
        <v>485</v>
      </c>
    </row>
    <row r="49" spans="2:13" ht="27.75" customHeight="1" x14ac:dyDescent="0.2">
      <c r="B49" s="1199"/>
      <c r="C49" s="1200"/>
      <c r="D49" s="104"/>
      <c r="E49" s="1203" t="s">
        <v>39</v>
      </c>
      <c r="F49" s="1203"/>
      <c r="G49" s="1203"/>
      <c r="H49" s="1204"/>
      <c r="I49" s="345" t="s">
        <v>485</v>
      </c>
      <c r="J49" s="346" t="s">
        <v>485</v>
      </c>
      <c r="K49" s="346" t="s">
        <v>485</v>
      </c>
      <c r="L49" s="346" t="s">
        <v>485</v>
      </c>
      <c r="M49" s="347" t="s">
        <v>485</v>
      </c>
    </row>
    <row r="50" spans="2:13" ht="27.75" customHeight="1" x14ac:dyDescent="0.2">
      <c r="B50" s="1208" t="s">
        <v>40</v>
      </c>
      <c r="C50" s="1209"/>
      <c r="D50" s="107"/>
      <c r="E50" s="1203" t="s">
        <v>41</v>
      </c>
      <c r="F50" s="1203"/>
      <c r="G50" s="1203"/>
      <c r="H50" s="1204"/>
      <c r="I50" s="345">
        <v>3280</v>
      </c>
      <c r="J50" s="346">
        <v>3571</v>
      </c>
      <c r="K50" s="346">
        <v>5853</v>
      </c>
      <c r="L50" s="346">
        <v>7055</v>
      </c>
      <c r="M50" s="347">
        <v>8474</v>
      </c>
    </row>
    <row r="51" spans="2:13" ht="27.75" customHeight="1" x14ac:dyDescent="0.2">
      <c r="B51" s="1197"/>
      <c r="C51" s="1198"/>
      <c r="D51" s="104"/>
      <c r="E51" s="1203" t="s">
        <v>42</v>
      </c>
      <c r="F51" s="1203"/>
      <c r="G51" s="1203"/>
      <c r="H51" s="1204"/>
      <c r="I51" s="345">
        <v>2305</v>
      </c>
      <c r="J51" s="346">
        <v>2443</v>
      </c>
      <c r="K51" s="346">
        <v>1758</v>
      </c>
      <c r="L51" s="346">
        <v>2483</v>
      </c>
      <c r="M51" s="347">
        <v>2728</v>
      </c>
    </row>
    <row r="52" spans="2:13" ht="27.75" customHeight="1" x14ac:dyDescent="0.2">
      <c r="B52" s="1199"/>
      <c r="C52" s="1200"/>
      <c r="D52" s="104"/>
      <c r="E52" s="1203" t="s">
        <v>43</v>
      </c>
      <c r="F52" s="1203"/>
      <c r="G52" s="1203"/>
      <c r="H52" s="1204"/>
      <c r="I52" s="345">
        <v>21217</v>
      </c>
      <c r="J52" s="346">
        <v>20671</v>
      </c>
      <c r="K52" s="346">
        <v>20119</v>
      </c>
      <c r="L52" s="346">
        <v>19099</v>
      </c>
      <c r="M52" s="347">
        <v>18371</v>
      </c>
    </row>
    <row r="53" spans="2:13" ht="27.75" customHeight="1" thickBot="1" x14ac:dyDescent="0.25">
      <c r="B53" s="1210" t="s">
        <v>19</v>
      </c>
      <c r="C53" s="1211"/>
      <c r="D53" s="108"/>
      <c r="E53" s="1212" t="s">
        <v>44</v>
      </c>
      <c r="F53" s="1212"/>
      <c r="G53" s="1212"/>
      <c r="H53" s="1213"/>
      <c r="I53" s="348">
        <v>6989</v>
      </c>
      <c r="J53" s="349">
        <v>4233</v>
      </c>
      <c r="K53" s="349">
        <v>1286</v>
      </c>
      <c r="L53" s="349">
        <v>-1880</v>
      </c>
      <c r="M53" s="350">
        <v>-4450</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YtMCrLPwF7PRZaPKSqMnxIAW91ColfqBq30iL2yaMdR9pLSOETtfi4DDzd+X2atv59yvpGZch/n61IO6/qGMjA==" saltValue="uFVmMjwJ5TMkn1GbpShr7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525</v>
      </c>
      <c r="G54" s="117" t="s">
        <v>526</v>
      </c>
      <c r="H54" s="118" t="s">
        <v>527</v>
      </c>
    </row>
    <row r="55" spans="2:8" ht="52.5" customHeight="1" x14ac:dyDescent="0.2">
      <c r="B55" s="119"/>
      <c r="C55" s="1222" t="s">
        <v>46</v>
      </c>
      <c r="D55" s="1222"/>
      <c r="E55" s="1223"/>
      <c r="F55" s="120">
        <v>3142</v>
      </c>
      <c r="G55" s="120">
        <v>3137</v>
      </c>
      <c r="H55" s="121">
        <v>3140</v>
      </c>
    </row>
    <row r="56" spans="2:8" ht="52.5" customHeight="1" x14ac:dyDescent="0.2">
      <c r="B56" s="122"/>
      <c r="C56" s="1224" t="s">
        <v>47</v>
      </c>
      <c r="D56" s="1224"/>
      <c r="E56" s="1225"/>
      <c r="F56" s="123" t="s">
        <v>485</v>
      </c>
      <c r="G56" s="123" t="s">
        <v>485</v>
      </c>
      <c r="H56" s="124" t="s">
        <v>485</v>
      </c>
    </row>
    <row r="57" spans="2:8" ht="53.25" customHeight="1" x14ac:dyDescent="0.2">
      <c r="B57" s="122"/>
      <c r="C57" s="1226" t="s">
        <v>48</v>
      </c>
      <c r="D57" s="1226"/>
      <c r="E57" s="1227"/>
      <c r="F57" s="125">
        <v>2257</v>
      </c>
      <c r="G57" s="125">
        <v>3389</v>
      </c>
      <c r="H57" s="126">
        <v>4967</v>
      </c>
    </row>
    <row r="58" spans="2:8" ht="45.75" customHeight="1" x14ac:dyDescent="0.2">
      <c r="B58" s="127"/>
      <c r="C58" s="1214" t="s">
        <v>549</v>
      </c>
      <c r="D58" s="1215"/>
      <c r="E58" s="1216"/>
      <c r="F58" s="128">
        <v>1450</v>
      </c>
      <c r="G58" s="128">
        <v>2550</v>
      </c>
      <c r="H58" s="129">
        <v>3667</v>
      </c>
    </row>
    <row r="59" spans="2:8" ht="45.75" customHeight="1" x14ac:dyDescent="0.2">
      <c r="B59" s="127"/>
      <c r="C59" s="1214" t="s">
        <v>550</v>
      </c>
      <c r="D59" s="1215"/>
      <c r="E59" s="1216"/>
      <c r="F59" s="128">
        <v>503</v>
      </c>
      <c r="G59" s="128">
        <v>524</v>
      </c>
      <c r="H59" s="129">
        <v>874</v>
      </c>
    </row>
    <row r="60" spans="2:8" ht="45.75" customHeight="1" x14ac:dyDescent="0.2">
      <c r="B60" s="127"/>
      <c r="C60" s="1214" t="s">
        <v>551</v>
      </c>
      <c r="D60" s="1215"/>
      <c r="E60" s="1216"/>
      <c r="F60" s="128">
        <v>180</v>
      </c>
      <c r="G60" s="128">
        <v>207</v>
      </c>
      <c r="H60" s="129">
        <v>316</v>
      </c>
    </row>
    <row r="61" spans="2:8" ht="45.75" customHeight="1" x14ac:dyDescent="0.2">
      <c r="B61" s="127"/>
      <c r="C61" s="1214" t="s">
        <v>552</v>
      </c>
      <c r="D61" s="1215"/>
      <c r="E61" s="1216"/>
      <c r="F61" s="128">
        <v>75</v>
      </c>
      <c r="G61" s="128">
        <v>78</v>
      </c>
      <c r="H61" s="129">
        <v>79</v>
      </c>
    </row>
    <row r="62" spans="2:8" ht="45.75" customHeight="1" thickBot="1" x14ac:dyDescent="0.25">
      <c r="B62" s="130"/>
      <c r="C62" s="1217" t="s">
        <v>553</v>
      </c>
      <c r="D62" s="1218"/>
      <c r="E62" s="1219"/>
      <c r="F62" s="131">
        <v>20</v>
      </c>
      <c r="G62" s="131">
        <v>20</v>
      </c>
      <c r="H62" s="132">
        <v>20</v>
      </c>
    </row>
    <row r="63" spans="2:8" ht="52.5" customHeight="1" thickBot="1" x14ac:dyDescent="0.25">
      <c r="B63" s="133"/>
      <c r="C63" s="1220" t="s">
        <v>49</v>
      </c>
      <c r="D63" s="1220"/>
      <c r="E63" s="1221"/>
      <c r="F63" s="134">
        <v>5399</v>
      </c>
      <c r="G63" s="134">
        <v>6526</v>
      </c>
      <c r="H63" s="135">
        <v>8107</v>
      </c>
    </row>
    <row r="64" spans="2:8" ht="13.2" x14ac:dyDescent="0.2"/>
  </sheetData>
  <sheetProtection algorithmName="SHA-512" hashValue="IvsTGAGyQhGbJqE0ZqhiySoR1s7gnHoGq/G8dmdaSyij9rAPUgk2Tk3S3XEb0oVn/PaTKawnrtKRfNFT8ZR58w==" saltValue="zA9rM1GCInQxpzYrhAYg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0" customHeight="1" zeroHeight="1" x14ac:dyDescent="0.2"/>
  <cols>
    <col min="1" max="1" width="5.6640625" style="255" customWidth="1"/>
    <col min="2" max="107" width="2.109375" style="255" customWidth="1"/>
    <col min="108" max="108" width="5.33203125" style="261" customWidth="1"/>
    <col min="109" max="109" width="5.109375" style="259" customWidth="1"/>
    <col min="110" max="16384" width="7.44140625" style="255" hidden="1"/>
  </cols>
  <sheetData>
    <row r="1" spans="1:109" ht="42.75" customHeight="1" x14ac:dyDescent="0.2">
      <c r="A1" s="351"/>
      <c r="B1" s="352"/>
      <c r="DD1" s="255"/>
      <c r="DE1" s="255"/>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55"/>
      <c r="DE2" s="255"/>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55"/>
      <c r="DE3" s="255"/>
    </row>
    <row r="4" spans="1:109" s="253"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53"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53"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53"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53"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53"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53"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53"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53"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53"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53"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53" customFormat="1" ht="13.2" x14ac:dyDescent="0.2">
      <c r="A15" s="255"/>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53" customFormat="1" ht="13.2" x14ac:dyDescent="0.2">
      <c r="A16" s="255"/>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53" customFormat="1" ht="13.2" x14ac:dyDescent="0.2">
      <c r="A17" s="255"/>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53" customFormat="1" ht="13.2" x14ac:dyDescent="0.2">
      <c r="A18" s="255"/>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55"/>
      <c r="DE19" s="255"/>
    </row>
    <row r="20" spans="1:109" ht="13.2" x14ac:dyDescent="0.2">
      <c r="DD20" s="255"/>
      <c r="DE20" s="255"/>
    </row>
    <row r="21" spans="1:109" ht="17.25" customHeight="1" x14ac:dyDescent="0.2">
      <c r="B21" s="354"/>
      <c r="C21" s="257"/>
      <c r="D21" s="257"/>
      <c r="E21" s="257"/>
      <c r="F21" s="257"/>
      <c r="G21" s="257"/>
      <c r="H21" s="257"/>
      <c r="I21" s="257"/>
      <c r="J21" s="257"/>
      <c r="K21" s="257"/>
      <c r="L21" s="257"/>
      <c r="M21" s="257"/>
      <c r="N21" s="355"/>
      <c r="O21" s="257"/>
      <c r="P21" s="257"/>
      <c r="Q21" s="257"/>
      <c r="R21" s="257"/>
      <c r="S21" s="257"/>
      <c r="T21" s="257"/>
      <c r="U21" s="257"/>
      <c r="V21" s="257"/>
      <c r="W21" s="257"/>
      <c r="X21" s="257"/>
      <c r="Y21" s="257"/>
      <c r="Z21" s="257"/>
      <c r="AA21" s="257"/>
      <c r="AB21" s="257"/>
      <c r="AC21" s="257"/>
      <c r="AD21" s="257"/>
      <c r="AE21" s="257"/>
      <c r="AF21" s="257"/>
      <c r="AG21" s="257"/>
      <c r="AH21" s="257"/>
      <c r="AI21" s="257"/>
      <c r="AJ21" s="257"/>
      <c r="AK21" s="257"/>
      <c r="AL21" s="257"/>
      <c r="AM21" s="257"/>
      <c r="AN21" s="257"/>
      <c r="AO21" s="257"/>
      <c r="AP21" s="257"/>
      <c r="AQ21" s="257"/>
      <c r="AR21" s="257"/>
      <c r="AS21" s="257"/>
      <c r="AT21" s="355"/>
      <c r="AU21" s="257"/>
      <c r="AV21" s="257"/>
      <c r="AW21" s="257"/>
      <c r="AX21" s="257"/>
      <c r="AY21" s="257"/>
      <c r="AZ21" s="257"/>
      <c r="BA21" s="257"/>
      <c r="BB21" s="257"/>
      <c r="BC21" s="257"/>
      <c r="BD21" s="257"/>
      <c r="BE21" s="257"/>
      <c r="BF21" s="355"/>
      <c r="BG21" s="257"/>
      <c r="BH21" s="257"/>
      <c r="BI21" s="257"/>
      <c r="BJ21" s="257"/>
      <c r="BK21" s="257"/>
      <c r="BL21" s="257"/>
      <c r="BM21" s="257"/>
      <c r="BN21" s="257"/>
      <c r="BO21" s="257"/>
      <c r="BP21" s="257"/>
      <c r="BQ21" s="257"/>
      <c r="BR21" s="355"/>
      <c r="BS21" s="257"/>
      <c r="BT21" s="257"/>
      <c r="BU21" s="257"/>
      <c r="BV21" s="257"/>
      <c r="BW21" s="257"/>
      <c r="BX21" s="257"/>
      <c r="BY21" s="257"/>
      <c r="BZ21" s="257"/>
      <c r="CA21" s="257"/>
      <c r="CB21" s="257"/>
      <c r="CC21" s="257"/>
      <c r="CD21" s="355"/>
      <c r="CE21" s="257"/>
      <c r="CF21" s="257"/>
      <c r="CG21" s="257"/>
      <c r="CH21" s="257"/>
      <c r="CI21" s="257"/>
      <c r="CJ21" s="257"/>
      <c r="CK21" s="257"/>
      <c r="CL21" s="257"/>
      <c r="CM21" s="257"/>
      <c r="CN21" s="257"/>
      <c r="CO21" s="257"/>
      <c r="CP21" s="355"/>
      <c r="CQ21" s="257"/>
      <c r="CR21" s="257"/>
      <c r="CS21" s="257"/>
      <c r="CT21" s="257"/>
      <c r="CU21" s="257"/>
      <c r="CV21" s="257"/>
      <c r="CW21" s="257"/>
      <c r="CX21" s="257"/>
      <c r="CY21" s="257"/>
      <c r="CZ21" s="257"/>
      <c r="DA21" s="257"/>
      <c r="DB21" s="355"/>
      <c r="DC21" s="257"/>
      <c r="DD21" s="258"/>
      <c r="DE21" s="255"/>
    </row>
    <row r="22" spans="1:109" ht="17.25" customHeight="1" x14ac:dyDescent="0.2">
      <c r="B22" s="259"/>
    </row>
    <row r="23" spans="1:109" ht="13.2" x14ac:dyDescent="0.2">
      <c r="B23" s="259"/>
    </row>
    <row r="24" spans="1:109" ht="13.2" x14ac:dyDescent="0.2">
      <c r="B24" s="259"/>
    </row>
    <row r="25" spans="1:109" ht="13.2" x14ac:dyDescent="0.2">
      <c r="B25" s="259"/>
    </row>
    <row r="26" spans="1:109" ht="13.2" x14ac:dyDescent="0.2">
      <c r="B26" s="259"/>
    </row>
    <row r="27" spans="1:109" ht="13.2" x14ac:dyDescent="0.2">
      <c r="B27" s="259"/>
    </row>
    <row r="28" spans="1:109" ht="13.2" x14ac:dyDescent="0.2">
      <c r="B28" s="259"/>
    </row>
    <row r="29" spans="1:109" ht="13.2" x14ac:dyDescent="0.2">
      <c r="B29" s="259"/>
    </row>
    <row r="30" spans="1:109" ht="13.2" x14ac:dyDescent="0.2">
      <c r="B30" s="259"/>
    </row>
    <row r="31" spans="1:109" ht="13.2" x14ac:dyDescent="0.2">
      <c r="B31" s="259"/>
    </row>
    <row r="32" spans="1:109" ht="13.2" x14ac:dyDescent="0.2">
      <c r="B32" s="259"/>
    </row>
    <row r="33" spans="2:109" ht="13.2" x14ac:dyDescent="0.2">
      <c r="B33" s="259"/>
    </row>
    <row r="34" spans="2:109" ht="13.2" x14ac:dyDescent="0.2">
      <c r="B34" s="259"/>
    </row>
    <row r="35" spans="2:109" ht="13.2" x14ac:dyDescent="0.2">
      <c r="B35" s="259"/>
    </row>
    <row r="36" spans="2:109" ht="13.2" x14ac:dyDescent="0.2">
      <c r="B36" s="259"/>
    </row>
    <row r="37" spans="2:109" ht="13.2" x14ac:dyDescent="0.2">
      <c r="B37" s="259"/>
    </row>
    <row r="38" spans="2:109" ht="13.2" x14ac:dyDescent="0.2">
      <c r="B38" s="259"/>
    </row>
    <row r="39" spans="2:109" ht="13.2" x14ac:dyDescent="0.2">
      <c r="B39" s="340"/>
      <c r="C39" s="311"/>
      <c r="D39" s="311"/>
      <c r="E39" s="311"/>
      <c r="F39" s="311"/>
      <c r="G39" s="311"/>
      <c r="H39" s="311"/>
      <c r="I39" s="311"/>
      <c r="J39" s="311"/>
      <c r="K39" s="311"/>
      <c r="L39" s="311"/>
      <c r="M39" s="311"/>
      <c r="N39" s="311"/>
      <c r="O39" s="311"/>
      <c r="P39" s="311"/>
      <c r="Q39" s="311"/>
      <c r="R39" s="311"/>
      <c r="S39" s="311"/>
      <c r="T39" s="311"/>
      <c r="U39" s="311"/>
      <c r="V39" s="311"/>
      <c r="W39" s="311"/>
      <c r="X39" s="311"/>
      <c r="Y39" s="311"/>
      <c r="Z39" s="311"/>
      <c r="AA39" s="311"/>
      <c r="AB39" s="311"/>
      <c r="AC39" s="311"/>
      <c r="AD39" s="311"/>
      <c r="AE39" s="311"/>
      <c r="AF39" s="311"/>
      <c r="AG39" s="311"/>
      <c r="AH39" s="311"/>
      <c r="AI39" s="311"/>
      <c r="AJ39" s="311"/>
      <c r="AK39" s="311"/>
      <c r="AL39" s="311"/>
      <c r="AM39" s="311"/>
      <c r="AN39" s="311"/>
      <c r="AO39" s="311"/>
      <c r="AP39" s="311"/>
      <c r="AQ39" s="311"/>
      <c r="AR39" s="311"/>
      <c r="AS39" s="311"/>
      <c r="AT39" s="311"/>
      <c r="AU39" s="311"/>
      <c r="AV39" s="311"/>
      <c r="AW39" s="311"/>
      <c r="AX39" s="311"/>
      <c r="AY39" s="311"/>
      <c r="AZ39" s="311"/>
      <c r="BA39" s="311"/>
      <c r="BB39" s="311"/>
      <c r="BC39" s="311"/>
      <c r="BD39" s="311"/>
      <c r="BE39" s="311"/>
      <c r="BF39" s="311"/>
      <c r="BG39" s="311"/>
      <c r="BH39" s="311"/>
      <c r="BI39" s="311"/>
      <c r="BJ39" s="311"/>
      <c r="BK39" s="311"/>
      <c r="BL39" s="311"/>
      <c r="BM39" s="311"/>
      <c r="BN39" s="311"/>
      <c r="BO39" s="311"/>
      <c r="BP39" s="311"/>
      <c r="BQ39" s="311"/>
      <c r="BR39" s="311"/>
      <c r="BS39" s="311"/>
      <c r="BT39" s="311"/>
      <c r="BU39" s="311"/>
      <c r="BV39" s="311"/>
      <c r="BW39" s="311"/>
      <c r="BX39" s="311"/>
      <c r="BY39" s="311"/>
      <c r="BZ39" s="311"/>
      <c r="CA39" s="311"/>
      <c r="CB39" s="311"/>
      <c r="CC39" s="311"/>
      <c r="CD39" s="311"/>
      <c r="CE39" s="311"/>
      <c r="CF39" s="311"/>
      <c r="CG39" s="311"/>
      <c r="CH39" s="311"/>
      <c r="CI39" s="311"/>
      <c r="CJ39" s="311"/>
      <c r="CK39" s="311"/>
      <c r="CL39" s="311"/>
      <c r="CM39" s="311"/>
      <c r="CN39" s="311"/>
      <c r="CO39" s="311"/>
      <c r="CP39" s="311"/>
      <c r="CQ39" s="311"/>
      <c r="CR39" s="311"/>
      <c r="CS39" s="311"/>
      <c r="CT39" s="311"/>
      <c r="CU39" s="311"/>
      <c r="CV39" s="311"/>
      <c r="CW39" s="311"/>
      <c r="CX39" s="311"/>
      <c r="CY39" s="311"/>
      <c r="CZ39" s="311"/>
      <c r="DA39" s="311"/>
      <c r="DB39" s="311"/>
      <c r="DC39" s="311"/>
      <c r="DD39" s="341"/>
    </row>
    <row r="40" spans="2:109" ht="13.2" x14ac:dyDescent="0.2">
      <c r="B40" s="356"/>
      <c r="DD40" s="356"/>
      <c r="DE40" s="255"/>
    </row>
    <row r="41" spans="2:109" ht="16.2" x14ac:dyDescent="0.2">
      <c r="B41" s="256" t="s">
        <v>555</v>
      </c>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57"/>
      <c r="BN41" s="257"/>
      <c r="BO41" s="257"/>
      <c r="BP41" s="257"/>
      <c r="BQ41" s="257"/>
      <c r="BR41" s="257"/>
      <c r="BS41" s="257"/>
      <c r="BT41" s="257"/>
      <c r="BU41" s="257"/>
      <c r="BV41" s="257"/>
      <c r="BW41" s="257"/>
      <c r="BX41" s="257"/>
      <c r="BY41" s="257"/>
      <c r="BZ41" s="257"/>
      <c r="CA41" s="257"/>
      <c r="CB41" s="257"/>
      <c r="CC41" s="257"/>
      <c r="CD41" s="257"/>
      <c r="CE41" s="257"/>
      <c r="CF41" s="257"/>
      <c r="CG41" s="257"/>
      <c r="CH41" s="257"/>
      <c r="CI41" s="257"/>
      <c r="CJ41" s="257"/>
      <c r="CK41" s="257"/>
      <c r="CL41" s="257"/>
      <c r="CM41" s="257"/>
      <c r="CN41" s="257"/>
      <c r="CO41" s="257"/>
      <c r="CP41" s="257"/>
      <c r="CQ41" s="257"/>
      <c r="CR41" s="257"/>
      <c r="CS41" s="257"/>
      <c r="CT41" s="257"/>
      <c r="CU41" s="257"/>
      <c r="CV41" s="257"/>
      <c r="CW41" s="257"/>
      <c r="CX41" s="257"/>
      <c r="CY41" s="257"/>
      <c r="CZ41" s="257"/>
      <c r="DA41" s="257"/>
      <c r="DB41" s="257"/>
      <c r="DC41" s="257"/>
      <c r="DD41" s="258"/>
    </row>
    <row r="42" spans="2:109" ht="13.2" x14ac:dyDescent="0.2">
      <c r="B42" s="259"/>
      <c r="G42" s="357"/>
      <c r="I42" s="358"/>
      <c r="J42" s="358"/>
      <c r="K42" s="358"/>
      <c r="AM42" s="357"/>
      <c r="AN42" s="357" t="s">
        <v>556</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59"/>
      <c r="AN43" s="1235" t="s">
        <v>564</v>
      </c>
      <c r="AO43" s="1236"/>
      <c r="AP43" s="1236"/>
      <c r="AQ43" s="1236"/>
      <c r="AR43" s="1236"/>
      <c r="AS43" s="1236"/>
      <c r="AT43" s="1236"/>
      <c r="AU43" s="1236"/>
      <c r="AV43" s="1236"/>
      <c r="AW43" s="1236"/>
      <c r="AX43" s="1236"/>
      <c r="AY43" s="1236"/>
      <c r="AZ43" s="1236"/>
      <c r="BA43" s="1236"/>
      <c r="BB43" s="1236"/>
      <c r="BC43" s="1236"/>
      <c r="BD43" s="1236"/>
      <c r="BE43" s="1236"/>
      <c r="BF43" s="1236"/>
      <c r="BG43" s="1236"/>
      <c r="BH43" s="1236"/>
      <c r="BI43" s="1236"/>
      <c r="BJ43" s="1236"/>
      <c r="BK43" s="1236"/>
      <c r="BL43" s="1236"/>
      <c r="BM43" s="1236"/>
      <c r="BN43" s="1236"/>
      <c r="BO43" s="1236"/>
      <c r="BP43" s="1236"/>
      <c r="BQ43" s="1236"/>
      <c r="BR43" s="1236"/>
      <c r="BS43" s="1236"/>
      <c r="BT43" s="1236"/>
      <c r="BU43" s="1236"/>
      <c r="BV43" s="1236"/>
      <c r="BW43" s="1236"/>
      <c r="BX43" s="1236"/>
      <c r="BY43" s="1236"/>
      <c r="BZ43" s="1236"/>
      <c r="CA43" s="1236"/>
      <c r="CB43" s="1236"/>
      <c r="CC43" s="1236"/>
      <c r="CD43" s="1236"/>
      <c r="CE43" s="1236"/>
      <c r="CF43" s="1236"/>
      <c r="CG43" s="1236"/>
      <c r="CH43" s="1236"/>
      <c r="CI43" s="1236"/>
      <c r="CJ43" s="1236"/>
      <c r="CK43" s="1236"/>
      <c r="CL43" s="1236"/>
      <c r="CM43" s="1236"/>
      <c r="CN43" s="1236"/>
      <c r="CO43" s="1236"/>
      <c r="CP43" s="1236"/>
      <c r="CQ43" s="1236"/>
      <c r="CR43" s="1236"/>
      <c r="CS43" s="1236"/>
      <c r="CT43" s="1236"/>
      <c r="CU43" s="1236"/>
      <c r="CV43" s="1236"/>
      <c r="CW43" s="1236"/>
      <c r="CX43" s="1236"/>
      <c r="CY43" s="1236"/>
      <c r="CZ43" s="1236"/>
      <c r="DA43" s="1236"/>
      <c r="DB43" s="1236"/>
      <c r="DC43" s="1237"/>
    </row>
    <row r="44" spans="2:109" ht="13.2" x14ac:dyDescent="0.2">
      <c r="B44" s="259"/>
      <c r="AN44" s="1238"/>
      <c r="AO44" s="1239"/>
      <c r="AP44" s="1239"/>
      <c r="AQ44" s="1239"/>
      <c r="AR44" s="1239"/>
      <c r="AS44" s="1239"/>
      <c r="AT44" s="1239"/>
      <c r="AU44" s="1239"/>
      <c r="AV44" s="1239"/>
      <c r="AW44" s="1239"/>
      <c r="AX44" s="1239"/>
      <c r="AY44" s="1239"/>
      <c r="AZ44" s="1239"/>
      <c r="BA44" s="1239"/>
      <c r="BB44" s="1239"/>
      <c r="BC44" s="1239"/>
      <c r="BD44" s="1239"/>
      <c r="BE44" s="1239"/>
      <c r="BF44" s="1239"/>
      <c r="BG44" s="1239"/>
      <c r="BH44" s="1239"/>
      <c r="BI44" s="1239"/>
      <c r="BJ44" s="1239"/>
      <c r="BK44" s="1239"/>
      <c r="BL44" s="1239"/>
      <c r="BM44" s="1239"/>
      <c r="BN44" s="1239"/>
      <c r="BO44" s="1239"/>
      <c r="BP44" s="1239"/>
      <c r="BQ44" s="1239"/>
      <c r="BR44" s="1239"/>
      <c r="BS44" s="1239"/>
      <c r="BT44" s="1239"/>
      <c r="BU44" s="1239"/>
      <c r="BV44" s="1239"/>
      <c r="BW44" s="1239"/>
      <c r="BX44" s="1239"/>
      <c r="BY44" s="1239"/>
      <c r="BZ44" s="1239"/>
      <c r="CA44" s="1239"/>
      <c r="CB44" s="1239"/>
      <c r="CC44" s="1239"/>
      <c r="CD44" s="1239"/>
      <c r="CE44" s="1239"/>
      <c r="CF44" s="1239"/>
      <c r="CG44" s="1239"/>
      <c r="CH44" s="1239"/>
      <c r="CI44" s="1239"/>
      <c r="CJ44" s="1239"/>
      <c r="CK44" s="1239"/>
      <c r="CL44" s="1239"/>
      <c r="CM44" s="1239"/>
      <c r="CN44" s="1239"/>
      <c r="CO44" s="1239"/>
      <c r="CP44" s="1239"/>
      <c r="CQ44" s="1239"/>
      <c r="CR44" s="1239"/>
      <c r="CS44" s="1239"/>
      <c r="CT44" s="1239"/>
      <c r="CU44" s="1239"/>
      <c r="CV44" s="1239"/>
      <c r="CW44" s="1239"/>
      <c r="CX44" s="1239"/>
      <c r="CY44" s="1239"/>
      <c r="CZ44" s="1239"/>
      <c r="DA44" s="1239"/>
      <c r="DB44" s="1239"/>
      <c r="DC44" s="1240"/>
    </row>
    <row r="45" spans="2:109" ht="13.2" x14ac:dyDescent="0.2">
      <c r="B45" s="259"/>
      <c r="AN45" s="1238"/>
      <c r="AO45" s="1239"/>
      <c r="AP45" s="1239"/>
      <c r="AQ45" s="1239"/>
      <c r="AR45" s="1239"/>
      <c r="AS45" s="1239"/>
      <c r="AT45" s="1239"/>
      <c r="AU45" s="1239"/>
      <c r="AV45" s="1239"/>
      <c r="AW45" s="1239"/>
      <c r="AX45" s="1239"/>
      <c r="AY45" s="1239"/>
      <c r="AZ45" s="1239"/>
      <c r="BA45" s="1239"/>
      <c r="BB45" s="1239"/>
      <c r="BC45" s="1239"/>
      <c r="BD45" s="1239"/>
      <c r="BE45" s="1239"/>
      <c r="BF45" s="1239"/>
      <c r="BG45" s="1239"/>
      <c r="BH45" s="1239"/>
      <c r="BI45" s="1239"/>
      <c r="BJ45" s="1239"/>
      <c r="BK45" s="1239"/>
      <c r="BL45" s="1239"/>
      <c r="BM45" s="1239"/>
      <c r="BN45" s="1239"/>
      <c r="BO45" s="1239"/>
      <c r="BP45" s="1239"/>
      <c r="BQ45" s="1239"/>
      <c r="BR45" s="1239"/>
      <c r="BS45" s="1239"/>
      <c r="BT45" s="1239"/>
      <c r="BU45" s="1239"/>
      <c r="BV45" s="1239"/>
      <c r="BW45" s="1239"/>
      <c r="BX45" s="1239"/>
      <c r="BY45" s="1239"/>
      <c r="BZ45" s="1239"/>
      <c r="CA45" s="1239"/>
      <c r="CB45" s="1239"/>
      <c r="CC45" s="1239"/>
      <c r="CD45" s="1239"/>
      <c r="CE45" s="1239"/>
      <c r="CF45" s="1239"/>
      <c r="CG45" s="1239"/>
      <c r="CH45" s="1239"/>
      <c r="CI45" s="1239"/>
      <c r="CJ45" s="1239"/>
      <c r="CK45" s="1239"/>
      <c r="CL45" s="1239"/>
      <c r="CM45" s="1239"/>
      <c r="CN45" s="1239"/>
      <c r="CO45" s="1239"/>
      <c r="CP45" s="1239"/>
      <c r="CQ45" s="1239"/>
      <c r="CR45" s="1239"/>
      <c r="CS45" s="1239"/>
      <c r="CT45" s="1239"/>
      <c r="CU45" s="1239"/>
      <c r="CV45" s="1239"/>
      <c r="CW45" s="1239"/>
      <c r="CX45" s="1239"/>
      <c r="CY45" s="1239"/>
      <c r="CZ45" s="1239"/>
      <c r="DA45" s="1239"/>
      <c r="DB45" s="1239"/>
      <c r="DC45" s="1240"/>
    </row>
    <row r="46" spans="2:109" ht="13.2" x14ac:dyDescent="0.2">
      <c r="B46" s="259"/>
      <c r="AN46" s="1238"/>
      <c r="AO46" s="1239"/>
      <c r="AP46" s="1239"/>
      <c r="AQ46" s="1239"/>
      <c r="AR46" s="1239"/>
      <c r="AS46" s="1239"/>
      <c r="AT46" s="1239"/>
      <c r="AU46" s="1239"/>
      <c r="AV46" s="1239"/>
      <c r="AW46" s="1239"/>
      <c r="AX46" s="1239"/>
      <c r="AY46" s="1239"/>
      <c r="AZ46" s="1239"/>
      <c r="BA46" s="1239"/>
      <c r="BB46" s="1239"/>
      <c r="BC46" s="1239"/>
      <c r="BD46" s="1239"/>
      <c r="BE46" s="1239"/>
      <c r="BF46" s="1239"/>
      <c r="BG46" s="1239"/>
      <c r="BH46" s="1239"/>
      <c r="BI46" s="1239"/>
      <c r="BJ46" s="1239"/>
      <c r="BK46" s="1239"/>
      <c r="BL46" s="1239"/>
      <c r="BM46" s="1239"/>
      <c r="BN46" s="1239"/>
      <c r="BO46" s="1239"/>
      <c r="BP46" s="1239"/>
      <c r="BQ46" s="1239"/>
      <c r="BR46" s="1239"/>
      <c r="BS46" s="1239"/>
      <c r="BT46" s="1239"/>
      <c r="BU46" s="1239"/>
      <c r="BV46" s="1239"/>
      <c r="BW46" s="1239"/>
      <c r="BX46" s="1239"/>
      <c r="BY46" s="1239"/>
      <c r="BZ46" s="1239"/>
      <c r="CA46" s="1239"/>
      <c r="CB46" s="1239"/>
      <c r="CC46" s="1239"/>
      <c r="CD46" s="1239"/>
      <c r="CE46" s="1239"/>
      <c r="CF46" s="1239"/>
      <c r="CG46" s="1239"/>
      <c r="CH46" s="1239"/>
      <c r="CI46" s="1239"/>
      <c r="CJ46" s="1239"/>
      <c r="CK46" s="1239"/>
      <c r="CL46" s="1239"/>
      <c r="CM46" s="1239"/>
      <c r="CN46" s="1239"/>
      <c r="CO46" s="1239"/>
      <c r="CP46" s="1239"/>
      <c r="CQ46" s="1239"/>
      <c r="CR46" s="1239"/>
      <c r="CS46" s="1239"/>
      <c r="CT46" s="1239"/>
      <c r="CU46" s="1239"/>
      <c r="CV46" s="1239"/>
      <c r="CW46" s="1239"/>
      <c r="CX46" s="1239"/>
      <c r="CY46" s="1239"/>
      <c r="CZ46" s="1239"/>
      <c r="DA46" s="1239"/>
      <c r="DB46" s="1239"/>
      <c r="DC46" s="1240"/>
    </row>
    <row r="47" spans="2:109" ht="13.2" x14ac:dyDescent="0.2">
      <c r="B47" s="259"/>
      <c r="AN47" s="1241"/>
      <c r="AO47" s="1242"/>
      <c r="AP47" s="1242"/>
      <c r="AQ47" s="1242"/>
      <c r="AR47" s="1242"/>
      <c r="AS47" s="1242"/>
      <c r="AT47" s="1242"/>
      <c r="AU47" s="1242"/>
      <c r="AV47" s="1242"/>
      <c r="AW47" s="1242"/>
      <c r="AX47" s="1242"/>
      <c r="AY47" s="1242"/>
      <c r="AZ47" s="1242"/>
      <c r="BA47" s="1242"/>
      <c r="BB47" s="1242"/>
      <c r="BC47" s="1242"/>
      <c r="BD47" s="1242"/>
      <c r="BE47" s="1242"/>
      <c r="BF47" s="1242"/>
      <c r="BG47" s="1242"/>
      <c r="BH47" s="1242"/>
      <c r="BI47" s="1242"/>
      <c r="BJ47" s="1242"/>
      <c r="BK47" s="1242"/>
      <c r="BL47" s="1242"/>
      <c r="BM47" s="1242"/>
      <c r="BN47" s="1242"/>
      <c r="BO47" s="1242"/>
      <c r="BP47" s="1242"/>
      <c r="BQ47" s="1242"/>
      <c r="BR47" s="1242"/>
      <c r="BS47" s="1242"/>
      <c r="BT47" s="1242"/>
      <c r="BU47" s="1242"/>
      <c r="BV47" s="1242"/>
      <c r="BW47" s="1242"/>
      <c r="BX47" s="1242"/>
      <c r="BY47" s="1242"/>
      <c r="BZ47" s="1242"/>
      <c r="CA47" s="1242"/>
      <c r="CB47" s="1242"/>
      <c r="CC47" s="1242"/>
      <c r="CD47" s="1242"/>
      <c r="CE47" s="1242"/>
      <c r="CF47" s="1242"/>
      <c r="CG47" s="1242"/>
      <c r="CH47" s="1242"/>
      <c r="CI47" s="1242"/>
      <c r="CJ47" s="1242"/>
      <c r="CK47" s="1242"/>
      <c r="CL47" s="1242"/>
      <c r="CM47" s="1242"/>
      <c r="CN47" s="1242"/>
      <c r="CO47" s="1242"/>
      <c r="CP47" s="1242"/>
      <c r="CQ47" s="1242"/>
      <c r="CR47" s="1242"/>
      <c r="CS47" s="1242"/>
      <c r="CT47" s="1242"/>
      <c r="CU47" s="1242"/>
      <c r="CV47" s="1242"/>
      <c r="CW47" s="1242"/>
      <c r="CX47" s="1242"/>
      <c r="CY47" s="1242"/>
      <c r="CZ47" s="1242"/>
      <c r="DA47" s="1242"/>
      <c r="DB47" s="1242"/>
      <c r="DC47" s="1243"/>
    </row>
    <row r="48" spans="2:109" ht="13.2" x14ac:dyDescent="0.2">
      <c r="B48" s="259"/>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59"/>
      <c r="AN49" s="255" t="s">
        <v>557</v>
      </c>
    </row>
    <row r="50" spans="1:109" ht="13.2" x14ac:dyDescent="0.2">
      <c r="B50" s="259"/>
      <c r="G50" s="1228"/>
      <c r="H50" s="1228"/>
      <c r="I50" s="1228"/>
      <c r="J50" s="1228"/>
      <c r="K50" s="360"/>
      <c r="L50" s="360"/>
      <c r="M50" s="361"/>
      <c r="N50" s="361"/>
      <c r="AN50" s="1229"/>
      <c r="AO50" s="1230"/>
      <c r="AP50" s="1230"/>
      <c r="AQ50" s="1230"/>
      <c r="AR50" s="1230"/>
      <c r="AS50" s="1230"/>
      <c r="AT50" s="1230"/>
      <c r="AU50" s="1230"/>
      <c r="AV50" s="1230"/>
      <c r="AW50" s="1230"/>
      <c r="AX50" s="1230"/>
      <c r="AY50" s="1230"/>
      <c r="AZ50" s="1230"/>
      <c r="BA50" s="1230"/>
      <c r="BB50" s="1230"/>
      <c r="BC50" s="1230"/>
      <c r="BD50" s="1230"/>
      <c r="BE50" s="1230"/>
      <c r="BF50" s="1230"/>
      <c r="BG50" s="1230"/>
      <c r="BH50" s="1230"/>
      <c r="BI50" s="1230"/>
      <c r="BJ50" s="1230"/>
      <c r="BK50" s="1230"/>
      <c r="BL50" s="1230"/>
      <c r="BM50" s="1230"/>
      <c r="BN50" s="1230"/>
      <c r="BO50" s="1231"/>
      <c r="BP50" s="1232" t="s">
        <v>523</v>
      </c>
      <c r="BQ50" s="1232"/>
      <c r="BR50" s="1232"/>
      <c r="BS50" s="1232"/>
      <c r="BT50" s="1232"/>
      <c r="BU50" s="1232"/>
      <c r="BV50" s="1232"/>
      <c r="BW50" s="1232"/>
      <c r="BX50" s="1232" t="s">
        <v>524</v>
      </c>
      <c r="BY50" s="1232"/>
      <c r="BZ50" s="1232"/>
      <c r="CA50" s="1232"/>
      <c r="CB50" s="1232"/>
      <c r="CC50" s="1232"/>
      <c r="CD50" s="1232"/>
      <c r="CE50" s="1232"/>
      <c r="CF50" s="1232" t="s">
        <v>525</v>
      </c>
      <c r="CG50" s="1232"/>
      <c r="CH50" s="1232"/>
      <c r="CI50" s="1232"/>
      <c r="CJ50" s="1232"/>
      <c r="CK50" s="1232"/>
      <c r="CL50" s="1232"/>
      <c r="CM50" s="1232"/>
      <c r="CN50" s="1232" t="s">
        <v>526</v>
      </c>
      <c r="CO50" s="1232"/>
      <c r="CP50" s="1232"/>
      <c r="CQ50" s="1232"/>
      <c r="CR50" s="1232"/>
      <c r="CS50" s="1232"/>
      <c r="CT50" s="1232"/>
      <c r="CU50" s="1232"/>
      <c r="CV50" s="1232" t="s">
        <v>527</v>
      </c>
      <c r="CW50" s="1232"/>
      <c r="CX50" s="1232"/>
      <c r="CY50" s="1232"/>
      <c r="CZ50" s="1232"/>
      <c r="DA50" s="1232"/>
      <c r="DB50" s="1232"/>
      <c r="DC50" s="1232"/>
    </row>
    <row r="51" spans="1:109" ht="13.5" customHeight="1" x14ac:dyDescent="0.2">
      <c r="B51" s="259"/>
      <c r="G51" s="1245"/>
      <c r="H51" s="1245"/>
      <c r="I51" s="1246"/>
      <c r="J51" s="1246"/>
      <c r="K51" s="1244"/>
      <c r="L51" s="1244"/>
      <c r="M51" s="1244"/>
      <c r="N51" s="1244"/>
      <c r="AM51" s="359"/>
      <c r="AN51" s="1234" t="s">
        <v>558</v>
      </c>
      <c r="AO51" s="1234"/>
      <c r="AP51" s="1234"/>
      <c r="AQ51" s="1234"/>
      <c r="AR51" s="1234"/>
      <c r="AS51" s="1234"/>
      <c r="AT51" s="1234"/>
      <c r="AU51" s="1234"/>
      <c r="AV51" s="1234"/>
      <c r="AW51" s="1234"/>
      <c r="AX51" s="1234"/>
      <c r="AY51" s="1234"/>
      <c r="AZ51" s="1234"/>
      <c r="BA51" s="1234"/>
      <c r="BB51" s="1234" t="s">
        <v>559</v>
      </c>
      <c r="BC51" s="1234"/>
      <c r="BD51" s="1234"/>
      <c r="BE51" s="1234"/>
      <c r="BF51" s="1234"/>
      <c r="BG51" s="1234"/>
      <c r="BH51" s="1234"/>
      <c r="BI51" s="1234"/>
      <c r="BJ51" s="1234"/>
      <c r="BK51" s="1234"/>
      <c r="BL51" s="1234"/>
      <c r="BM51" s="1234"/>
      <c r="BN51" s="1234"/>
      <c r="BO51" s="1234"/>
      <c r="BP51" s="1233">
        <v>48.8</v>
      </c>
      <c r="BQ51" s="1233"/>
      <c r="BR51" s="1233"/>
      <c r="BS51" s="1233"/>
      <c r="BT51" s="1233"/>
      <c r="BU51" s="1233"/>
      <c r="BV51" s="1233"/>
      <c r="BW51" s="1233"/>
      <c r="BX51" s="1233">
        <v>28.9</v>
      </c>
      <c r="BY51" s="1233"/>
      <c r="BZ51" s="1233"/>
      <c r="CA51" s="1233"/>
      <c r="CB51" s="1233"/>
      <c r="CC51" s="1233"/>
      <c r="CD51" s="1233"/>
      <c r="CE51" s="1233"/>
      <c r="CF51" s="1233">
        <v>8.1999999999999993</v>
      </c>
      <c r="CG51" s="1233"/>
      <c r="CH51" s="1233"/>
      <c r="CI51" s="1233"/>
      <c r="CJ51" s="1233"/>
      <c r="CK51" s="1233"/>
      <c r="CL51" s="1233"/>
      <c r="CM51" s="1233"/>
      <c r="CN51" s="1233"/>
      <c r="CO51" s="1233"/>
      <c r="CP51" s="1233"/>
      <c r="CQ51" s="1233"/>
      <c r="CR51" s="1233"/>
      <c r="CS51" s="1233"/>
      <c r="CT51" s="1233"/>
      <c r="CU51" s="1233"/>
      <c r="CV51" s="1233"/>
      <c r="CW51" s="1233"/>
      <c r="CX51" s="1233"/>
      <c r="CY51" s="1233"/>
      <c r="CZ51" s="1233"/>
      <c r="DA51" s="1233"/>
      <c r="DB51" s="1233"/>
      <c r="DC51" s="1233"/>
    </row>
    <row r="52" spans="1:109" ht="13.2" x14ac:dyDescent="0.2">
      <c r="B52" s="259"/>
      <c r="G52" s="1245"/>
      <c r="H52" s="1245"/>
      <c r="I52" s="1246"/>
      <c r="J52" s="1246"/>
      <c r="K52" s="1244"/>
      <c r="L52" s="1244"/>
      <c r="M52" s="1244"/>
      <c r="N52" s="1244"/>
      <c r="AM52" s="359"/>
      <c r="AN52" s="1234"/>
      <c r="AO52" s="1234"/>
      <c r="AP52" s="1234"/>
      <c r="AQ52" s="1234"/>
      <c r="AR52" s="1234"/>
      <c r="AS52" s="1234"/>
      <c r="AT52" s="1234"/>
      <c r="AU52" s="1234"/>
      <c r="AV52" s="1234"/>
      <c r="AW52" s="1234"/>
      <c r="AX52" s="1234"/>
      <c r="AY52" s="1234"/>
      <c r="AZ52" s="1234"/>
      <c r="BA52" s="1234"/>
      <c r="BB52" s="1234"/>
      <c r="BC52" s="1234"/>
      <c r="BD52" s="1234"/>
      <c r="BE52" s="1234"/>
      <c r="BF52" s="1234"/>
      <c r="BG52" s="1234"/>
      <c r="BH52" s="1234"/>
      <c r="BI52" s="1234"/>
      <c r="BJ52" s="1234"/>
      <c r="BK52" s="1234"/>
      <c r="BL52" s="1234"/>
      <c r="BM52" s="1234"/>
      <c r="BN52" s="1234"/>
      <c r="BO52" s="1234"/>
      <c r="BP52" s="1233"/>
      <c r="BQ52" s="1233"/>
      <c r="BR52" s="1233"/>
      <c r="BS52" s="1233"/>
      <c r="BT52" s="1233"/>
      <c r="BU52" s="1233"/>
      <c r="BV52" s="1233"/>
      <c r="BW52" s="1233"/>
      <c r="BX52" s="1233"/>
      <c r="BY52" s="1233"/>
      <c r="BZ52" s="1233"/>
      <c r="CA52" s="1233"/>
      <c r="CB52" s="1233"/>
      <c r="CC52" s="1233"/>
      <c r="CD52" s="1233"/>
      <c r="CE52" s="1233"/>
      <c r="CF52" s="1233"/>
      <c r="CG52" s="1233"/>
      <c r="CH52" s="1233"/>
      <c r="CI52" s="1233"/>
      <c r="CJ52" s="1233"/>
      <c r="CK52" s="1233"/>
      <c r="CL52" s="1233"/>
      <c r="CM52" s="1233"/>
      <c r="CN52" s="1233"/>
      <c r="CO52" s="1233"/>
      <c r="CP52" s="1233"/>
      <c r="CQ52" s="1233"/>
      <c r="CR52" s="1233"/>
      <c r="CS52" s="1233"/>
      <c r="CT52" s="1233"/>
      <c r="CU52" s="1233"/>
      <c r="CV52" s="1233"/>
      <c r="CW52" s="1233"/>
      <c r="CX52" s="1233"/>
      <c r="CY52" s="1233"/>
      <c r="CZ52" s="1233"/>
      <c r="DA52" s="1233"/>
      <c r="DB52" s="1233"/>
      <c r="DC52" s="1233"/>
    </row>
    <row r="53" spans="1:109" ht="13.2" x14ac:dyDescent="0.2">
      <c r="A53" s="358"/>
      <c r="B53" s="259"/>
      <c r="G53" s="1245"/>
      <c r="H53" s="1245"/>
      <c r="I53" s="1228"/>
      <c r="J53" s="1228"/>
      <c r="K53" s="1244"/>
      <c r="L53" s="1244"/>
      <c r="M53" s="1244"/>
      <c r="N53" s="1244"/>
      <c r="AM53" s="359"/>
      <c r="AN53" s="1234"/>
      <c r="AO53" s="1234"/>
      <c r="AP53" s="1234"/>
      <c r="AQ53" s="1234"/>
      <c r="AR53" s="1234"/>
      <c r="AS53" s="1234"/>
      <c r="AT53" s="1234"/>
      <c r="AU53" s="1234"/>
      <c r="AV53" s="1234"/>
      <c r="AW53" s="1234"/>
      <c r="AX53" s="1234"/>
      <c r="AY53" s="1234"/>
      <c r="AZ53" s="1234"/>
      <c r="BA53" s="1234"/>
      <c r="BB53" s="1234" t="s">
        <v>560</v>
      </c>
      <c r="BC53" s="1234"/>
      <c r="BD53" s="1234"/>
      <c r="BE53" s="1234"/>
      <c r="BF53" s="1234"/>
      <c r="BG53" s="1234"/>
      <c r="BH53" s="1234"/>
      <c r="BI53" s="1234"/>
      <c r="BJ53" s="1234"/>
      <c r="BK53" s="1234"/>
      <c r="BL53" s="1234"/>
      <c r="BM53" s="1234"/>
      <c r="BN53" s="1234"/>
      <c r="BO53" s="1234"/>
      <c r="BP53" s="1233">
        <v>36.200000000000003</v>
      </c>
      <c r="BQ53" s="1233"/>
      <c r="BR53" s="1233"/>
      <c r="BS53" s="1233"/>
      <c r="BT53" s="1233"/>
      <c r="BU53" s="1233"/>
      <c r="BV53" s="1233"/>
      <c r="BW53" s="1233"/>
      <c r="BX53" s="1233">
        <v>37.5</v>
      </c>
      <c r="BY53" s="1233"/>
      <c r="BZ53" s="1233"/>
      <c r="CA53" s="1233"/>
      <c r="CB53" s="1233"/>
      <c r="CC53" s="1233"/>
      <c r="CD53" s="1233"/>
      <c r="CE53" s="1233"/>
      <c r="CF53" s="1233">
        <v>38.700000000000003</v>
      </c>
      <c r="CG53" s="1233"/>
      <c r="CH53" s="1233"/>
      <c r="CI53" s="1233"/>
      <c r="CJ53" s="1233"/>
      <c r="CK53" s="1233"/>
      <c r="CL53" s="1233"/>
      <c r="CM53" s="1233"/>
      <c r="CN53" s="1233">
        <v>39.9</v>
      </c>
      <c r="CO53" s="1233"/>
      <c r="CP53" s="1233"/>
      <c r="CQ53" s="1233"/>
      <c r="CR53" s="1233"/>
      <c r="CS53" s="1233"/>
      <c r="CT53" s="1233"/>
      <c r="CU53" s="1233"/>
      <c r="CV53" s="1233">
        <v>41.1</v>
      </c>
      <c r="CW53" s="1233"/>
      <c r="CX53" s="1233"/>
      <c r="CY53" s="1233"/>
      <c r="CZ53" s="1233"/>
      <c r="DA53" s="1233"/>
      <c r="DB53" s="1233"/>
      <c r="DC53" s="1233"/>
    </row>
    <row r="54" spans="1:109" ht="13.2" x14ac:dyDescent="0.2">
      <c r="A54" s="358"/>
      <c r="B54" s="259"/>
      <c r="G54" s="1245"/>
      <c r="H54" s="1245"/>
      <c r="I54" s="1228"/>
      <c r="J54" s="1228"/>
      <c r="K54" s="1244"/>
      <c r="L54" s="1244"/>
      <c r="M54" s="1244"/>
      <c r="N54" s="1244"/>
      <c r="AM54" s="359"/>
      <c r="AN54" s="1234"/>
      <c r="AO54" s="1234"/>
      <c r="AP54" s="1234"/>
      <c r="AQ54" s="1234"/>
      <c r="AR54" s="1234"/>
      <c r="AS54" s="1234"/>
      <c r="AT54" s="1234"/>
      <c r="AU54" s="1234"/>
      <c r="AV54" s="1234"/>
      <c r="AW54" s="1234"/>
      <c r="AX54" s="1234"/>
      <c r="AY54" s="1234"/>
      <c r="AZ54" s="1234"/>
      <c r="BA54" s="1234"/>
      <c r="BB54" s="1234"/>
      <c r="BC54" s="1234"/>
      <c r="BD54" s="1234"/>
      <c r="BE54" s="1234"/>
      <c r="BF54" s="1234"/>
      <c r="BG54" s="1234"/>
      <c r="BH54" s="1234"/>
      <c r="BI54" s="1234"/>
      <c r="BJ54" s="1234"/>
      <c r="BK54" s="1234"/>
      <c r="BL54" s="1234"/>
      <c r="BM54" s="1234"/>
      <c r="BN54" s="1234"/>
      <c r="BO54" s="1234"/>
      <c r="BP54" s="1233"/>
      <c r="BQ54" s="1233"/>
      <c r="BR54" s="1233"/>
      <c r="BS54" s="1233"/>
      <c r="BT54" s="1233"/>
      <c r="BU54" s="1233"/>
      <c r="BV54" s="1233"/>
      <c r="BW54" s="1233"/>
      <c r="BX54" s="1233"/>
      <c r="BY54" s="1233"/>
      <c r="BZ54" s="1233"/>
      <c r="CA54" s="1233"/>
      <c r="CB54" s="1233"/>
      <c r="CC54" s="1233"/>
      <c r="CD54" s="1233"/>
      <c r="CE54" s="1233"/>
      <c r="CF54" s="1233"/>
      <c r="CG54" s="1233"/>
      <c r="CH54" s="1233"/>
      <c r="CI54" s="1233"/>
      <c r="CJ54" s="1233"/>
      <c r="CK54" s="1233"/>
      <c r="CL54" s="1233"/>
      <c r="CM54" s="1233"/>
      <c r="CN54" s="1233"/>
      <c r="CO54" s="1233"/>
      <c r="CP54" s="1233"/>
      <c r="CQ54" s="1233"/>
      <c r="CR54" s="1233"/>
      <c r="CS54" s="1233"/>
      <c r="CT54" s="1233"/>
      <c r="CU54" s="1233"/>
      <c r="CV54" s="1233"/>
      <c r="CW54" s="1233"/>
      <c r="CX54" s="1233"/>
      <c r="CY54" s="1233"/>
      <c r="CZ54" s="1233"/>
      <c r="DA54" s="1233"/>
      <c r="DB54" s="1233"/>
      <c r="DC54" s="1233"/>
    </row>
    <row r="55" spans="1:109" ht="13.2" x14ac:dyDescent="0.2">
      <c r="A55" s="358"/>
      <c r="B55" s="259"/>
      <c r="G55" s="1228"/>
      <c r="H55" s="1228"/>
      <c r="I55" s="1228"/>
      <c r="J55" s="1228"/>
      <c r="K55" s="1244"/>
      <c r="L55" s="1244"/>
      <c r="M55" s="1244"/>
      <c r="N55" s="1244"/>
      <c r="AN55" s="1232" t="s">
        <v>561</v>
      </c>
      <c r="AO55" s="1232"/>
      <c r="AP55" s="1232"/>
      <c r="AQ55" s="1232"/>
      <c r="AR55" s="1232"/>
      <c r="AS55" s="1232"/>
      <c r="AT55" s="1232"/>
      <c r="AU55" s="1232"/>
      <c r="AV55" s="1232"/>
      <c r="AW55" s="1232"/>
      <c r="AX55" s="1232"/>
      <c r="AY55" s="1232"/>
      <c r="AZ55" s="1232"/>
      <c r="BA55" s="1232"/>
      <c r="BB55" s="1234" t="s">
        <v>559</v>
      </c>
      <c r="BC55" s="1234"/>
      <c r="BD55" s="1234"/>
      <c r="BE55" s="1234"/>
      <c r="BF55" s="1234"/>
      <c r="BG55" s="1234"/>
      <c r="BH55" s="1234"/>
      <c r="BI55" s="1234"/>
      <c r="BJ55" s="1234"/>
      <c r="BK55" s="1234"/>
      <c r="BL55" s="1234"/>
      <c r="BM55" s="1234"/>
      <c r="BN55" s="1234"/>
      <c r="BO55" s="1234"/>
      <c r="BP55" s="1233">
        <v>25.5</v>
      </c>
      <c r="BQ55" s="1233"/>
      <c r="BR55" s="1233"/>
      <c r="BS55" s="1233"/>
      <c r="BT55" s="1233"/>
      <c r="BU55" s="1233"/>
      <c r="BV55" s="1233"/>
      <c r="BW55" s="1233"/>
      <c r="BX55" s="1233">
        <v>25.1</v>
      </c>
      <c r="BY55" s="1233"/>
      <c r="BZ55" s="1233"/>
      <c r="CA55" s="1233"/>
      <c r="CB55" s="1233"/>
      <c r="CC55" s="1233"/>
      <c r="CD55" s="1233"/>
      <c r="CE55" s="1233"/>
      <c r="CF55" s="1233">
        <v>11.2</v>
      </c>
      <c r="CG55" s="1233"/>
      <c r="CH55" s="1233"/>
      <c r="CI55" s="1233"/>
      <c r="CJ55" s="1233"/>
      <c r="CK55" s="1233"/>
      <c r="CL55" s="1233"/>
      <c r="CM55" s="1233"/>
      <c r="CN55" s="1233">
        <v>4.5999999999999996</v>
      </c>
      <c r="CO55" s="1233"/>
      <c r="CP55" s="1233"/>
      <c r="CQ55" s="1233"/>
      <c r="CR55" s="1233"/>
      <c r="CS55" s="1233"/>
      <c r="CT55" s="1233"/>
      <c r="CU55" s="1233"/>
      <c r="CV55" s="1233">
        <v>4.2</v>
      </c>
      <c r="CW55" s="1233"/>
      <c r="CX55" s="1233"/>
      <c r="CY55" s="1233"/>
      <c r="CZ55" s="1233"/>
      <c r="DA55" s="1233"/>
      <c r="DB55" s="1233"/>
      <c r="DC55" s="1233"/>
    </row>
    <row r="56" spans="1:109" ht="13.2" x14ac:dyDescent="0.2">
      <c r="A56" s="358"/>
      <c r="B56" s="259"/>
      <c r="G56" s="1228"/>
      <c r="H56" s="1228"/>
      <c r="I56" s="1228"/>
      <c r="J56" s="1228"/>
      <c r="K56" s="1244"/>
      <c r="L56" s="1244"/>
      <c r="M56" s="1244"/>
      <c r="N56" s="1244"/>
      <c r="AN56" s="1232"/>
      <c r="AO56" s="1232"/>
      <c r="AP56" s="1232"/>
      <c r="AQ56" s="1232"/>
      <c r="AR56" s="1232"/>
      <c r="AS56" s="1232"/>
      <c r="AT56" s="1232"/>
      <c r="AU56" s="1232"/>
      <c r="AV56" s="1232"/>
      <c r="AW56" s="1232"/>
      <c r="AX56" s="1232"/>
      <c r="AY56" s="1232"/>
      <c r="AZ56" s="1232"/>
      <c r="BA56" s="1232"/>
      <c r="BB56" s="1234"/>
      <c r="BC56" s="1234"/>
      <c r="BD56" s="1234"/>
      <c r="BE56" s="1234"/>
      <c r="BF56" s="1234"/>
      <c r="BG56" s="1234"/>
      <c r="BH56" s="1234"/>
      <c r="BI56" s="1234"/>
      <c r="BJ56" s="1234"/>
      <c r="BK56" s="1234"/>
      <c r="BL56" s="1234"/>
      <c r="BM56" s="1234"/>
      <c r="BN56" s="1234"/>
      <c r="BO56" s="1234"/>
      <c r="BP56" s="1233"/>
      <c r="BQ56" s="1233"/>
      <c r="BR56" s="1233"/>
      <c r="BS56" s="1233"/>
      <c r="BT56" s="1233"/>
      <c r="BU56" s="1233"/>
      <c r="BV56" s="1233"/>
      <c r="BW56" s="1233"/>
      <c r="BX56" s="1233"/>
      <c r="BY56" s="1233"/>
      <c r="BZ56" s="1233"/>
      <c r="CA56" s="1233"/>
      <c r="CB56" s="1233"/>
      <c r="CC56" s="1233"/>
      <c r="CD56" s="1233"/>
      <c r="CE56" s="1233"/>
      <c r="CF56" s="1233"/>
      <c r="CG56" s="1233"/>
      <c r="CH56" s="1233"/>
      <c r="CI56" s="1233"/>
      <c r="CJ56" s="1233"/>
      <c r="CK56" s="1233"/>
      <c r="CL56" s="1233"/>
      <c r="CM56" s="1233"/>
      <c r="CN56" s="1233"/>
      <c r="CO56" s="1233"/>
      <c r="CP56" s="1233"/>
      <c r="CQ56" s="1233"/>
      <c r="CR56" s="1233"/>
      <c r="CS56" s="1233"/>
      <c r="CT56" s="1233"/>
      <c r="CU56" s="1233"/>
      <c r="CV56" s="1233"/>
      <c r="CW56" s="1233"/>
      <c r="CX56" s="1233"/>
      <c r="CY56" s="1233"/>
      <c r="CZ56" s="1233"/>
      <c r="DA56" s="1233"/>
      <c r="DB56" s="1233"/>
      <c r="DC56" s="1233"/>
    </row>
    <row r="57" spans="1:109" s="358" customFormat="1" ht="13.2" x14ac:dyDescent="0.2">
      <c r="B57" s="362"/>
      <c r="G57" s="1228"/>
      <c r="H57" s="1228"/>
      <c r="I57" s="1247"/>
      <c r="J57" s="1247"/>
      <c r="K57" s="1244"/>
      <c r="L57" s="1244"/>
      <c r="M57" s="1244"/>
      <c r="N57" s="1244"/>
      <c r="AM57" s="255"/>
      <c r="AN57" s="1232"/>
      <c r="AO57" s="1232"/>
      <c r="AP57" s="1232"/>
      <c r="AQ57" s="1232"/>
      <c r="AR57" s="1232"/>
      <c r="AS57" s="1232"/>
      <c r="AT57" s="1232"/>
      <c r="AU57" s="1232"/>
      <c r="AV57" s="1232"/>
      <c r="AW57" s="1232"/>
      <c r="AX57" s="1232"/>
      <c r="AY57" s="1232"/>
      <c r="AZ57" s="1232"/>
      <c r="BA57" s="1232"/>
      <c r="BB57" s="1234" t="s">
        <v>560</v>
      </c>
      <c r="BC57" s="1234"/>
      <c r="BD57" s="1234"/>
      <c r="BE57" s="1234"/>
      <c r="BF57" s="1234"/>
      <c r="BG57" s="1234"/>
      <c r="BH57" s="1234"/>
      <c r="BI57" s="1234"/>
      <c r="BJ57" s="1234"/>
      <c r="BK57" s="1234"/>
      <c r="BL57" s="1234"/>
      <c r="BM57" s="1234"/>
      <c r="BN57" s="1234"/>
      <c r="BO57" s="1234"/>
      <c r="BP57" s="1233">
        <v>60.9</v>
      </c>
      <c r="BQ57" s="1233"/>
      <c r="BR57" s="1233"/>
      <c r="BS57" s="1233"/>
      <c r="BT57" s="1233"/>
      <c r="BU57" s="1233"/>
      <c r="BV57" s="1233"/>
      <c r="BW57" s="1233"/>
      <c r="BX57" s="1233">
        <v>61</v>
      </c>
      <c r="BY57" s="1233"/>
      <c r="BZ57" s="1233"/>
      <c r="CA57" s="1233"/>
      <c r="CB57" s="1233"/>
      <c r="CC57" s="1233"/>
      <c r="CD57" s="1233"/>
      <c r="CE57" s="1233"/>
      <c r="CF57" s="1233">
        <v>63.7</v>
      </c>
      <c r="CG57" s="1233"/>
      <c r="CH57" s="1233"/>
      <c r="CI57" s="1233"/>
      <c r="CJ57" s="1233"/>
      <c r="CK57" s="1233"/>
      <c r="CL57" s="1233"/>
      <c r="CM57" s="1233"/>
      <c r="CN57" s="1233">
        <v>64.099999999999994</v>
      </c>
      <c r="CO57" s="1233"/>
      <c r="CP57" s="1233"/>
      <c r="CQ57" s="1233"/>
      <c r="CR57" s="1233"/>
      <c r="CS57" s="1233"/>
      <c r="CT57" s="1233"/>
      <c r="CU57" s="1233"/>
      <c r="CV57" s="1233">
        <v>64.599999999999994</v>
      </c>
      <c r="CW57" s="1233"/>
      <c r="CX57" s="1233"/>
      <c r="CY57" s="1233"/>
      <c r="CZ57" s="1233"/>
      <c r="DA57" s="1233"/>
      <c r="DB57" s="1233"/>
      <c r="DC57" s="1233"/>
      <c r="DD57" s="363"/>
      <c r="DE57" s="362"/>
    </row>
    <row r="58" spans="1:109" s="358" customFormat="1" ht="13.2" x14ac:dyDescent="0.2">
      <c r="A58" s="255"/>
      <c r="B58" s="362"/>
      <c r="G58" s="1228"/>
      <c r="H58" s="1228"/>
      <c r="I58" s="1247"/>
      <c r="J58" s="1247"/>
      <c r="K58" s="1244"/>
      <c r="L58" s="1244"/>
      <c r="M58" s="1244"/>
      <c r="N58" s="1244"/>
      <c r="AM58" s="255"/>
      <c r="AN58" s="1232"/>
      <c r="AO58" s="1232"/>
      <c r="AP58" s="1232"/>
      <c r="AQ58" s="1232"/>
      <c r="AR58" s="1232"/>
      <c r="AS58" s="1232"/>
      <c r="AT58" s="1232"/>
      <c r="AU58" s="1232"/>
      <c r="AV58" s="1232"/>
      <c r="AW58" s="1232"/>
      <c r="AX58" s="1232"/>
      <c r="AY58" s="1232"/>
      <c r="AZ58" s="1232"/>
      <c r="BA58" s="1232"/>
      <c r="BB58" s="1234"/>
      <c r="BC58" s="1234"/>
      <c r="BD58" s="1234"/>
      <c r="BE58" s="1234"/>
      <c r="BF58" s="1234"/>
      <c r="BG58" s="1234"/>
      <c r="BH58" s="1234"/>
      <c r="BI58" s="1234"/>
      <c r="BJ58" s="1234"/>
      <c r="BK58" s="1234"/>
      <c r="BL58" s="1234"/>
      <c r="BM58" s="1234"/>
      <c r="BN58" s="1234"/>
      <c r="BO58" s="1234"/>
      <c r="BP58" s="1233"/>
      <c r="BQ58" s="1233"/>
      <c r="BR58" s="1233"/>
      <c r="BS58" s="1233"/>
      <c r="BT58" s="1233"/>
      <c r="BU58" s="1233"/>
      <c r="BV58" s="1233"/>
      <c r="BW58" s="1233"/>
      <c r="BX58" s="1233"/>
      <c r="BY58" s="1233"/>
      <c r="BZ58" s="1233"/>
      <c r="CA58" s="1233"/>
      <c r="CB58" s="1233"/>
      <c r="CC58" s="1233"/>
      <c r="CD58" s="1233"/>
      <c r="CE58" s="1233"/>
      <c r="CF58" s="1233"/>
      <c r="CG58" s="1233"/>
      <c r="CH58" s="1233"/>
      <c r="CI58" s="1233"/>
      <c r="CJ58" s="1233"/>
      <c r="CK58" s="1233"/>
      <c r="CL58" s="1233"/>
      <c r="CM58" s="1233"/>
      <c r="CN58" s="1233"/>
      <c r="CO58" s="1233"/>
      <c r="CP58" s="1233"/>
      <c r="CQ58" s="1233"/>
      <c r="CR58" s="1233"/>
      <c r="CS58" s="1233"/>
      <c r="CT58" s="1233"/>
      <c r="CU58" s="1233"/>
      <c r="CV58" s="1233"/>
      <c r="CW58" s="1233"/>
      <c r="CX58" s="1233"/>
      <c r="CY58" s="1233"/>
      <c r="CZ58" s="1233"/>
      <c r="DA58" s="1233"/>
      <c r="DB58" s="1233"/>
      <c r="DC58" s="1233"/>
      <c r="DD58" s="363"/>
      <c r="DE58" s="362"/>
    </row>
    <row r="59" spans="1:109" s="358" customFormat="1" ht="13.2" x14ac:dyDescent="0.2">
      <c r="A59" s="255"/>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55"/>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55"/>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55"/>
    </row>
    <row r="63" spans="1:109" ht="16.2" x14ac:dyDescent="0.2">
      <c r="B63" s="312" t="s">
        <v>562</v>
      </c>
    </row>
    <row r="64" spans="1:109" ht="13.2" x14ac:dyDescent="0.2">
      <c r="B64" s="259"/>
      <c r="G64" s="357"/>
      <c r="I64" s="369"/>
      <c r="J64" s="369"/>
      <c r="K64" s="369"/>
      <c r="L64" s="369"/>
      <c r="M64" s="369"/>
      <c r="N64" s="370"/>
      <c r="AM64" s="357"/>
      <c r="AN64" s="357" t="s">
        <v>556</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59"/>
      <c r="AN65" s="1235" t="s">
        <v>565</v>
      </c>
      <c r="AO65" s="1236"/>
      <c r="AP65" s="1236"/>
      <c r="AQ65" s="1236"/>
      <c r="AR65" s="1236"/>
      <c r="AS65" s="1236"/>
      <c r="AT65" s="1236"/>
      <c r="AU65" s="1236"/>
      <c r="AV65" s="1236"/>
      <c r="AW65" s="1236"/>
      <c r="AX65" s="1236"/>
      <c r="AY65" s="1236"/>
      <c r="AZ65" s="1236"/>
      <c r="BA65" s="1236"/>
      <c r="BB65" s="1236"/>
      <c r="BC65" s="1236"/>
      <c r="BD65" s="1236"/>
      <c r="BE65" s="1236"/>
      <c r="BF65" s="1236"/>
      <c r="BG65" s="1236"/>
      <c r="BH65" s="1236"/>
      <c r="BI65" s="1236"/>
      <c r="BJ65" s="1236"/>
      <c r="BK65" s="1236"/>
      <c r="BL65" s="1236"/>
      <c r="BM65" s="1236"/>
      <c r="BN65" s="1236"/>
      <c r="BO65" s="1236"/>
      <c r="BP65" s="1236"/>
      <c r="BQ65" s="1236"/>
      <c r="BR65" s="1236"/>
      <c r="BS65" s="1236"/>
      <c r="BT65" s="1236"/>
      <c r="BU65" s="1236"/>
      <c r="BV65" s="1236"/>
      <c r="BW65" s="1236"/>
      <c r="BX65" s="1236"/>
      <c r="BY65" s="1236"/>
      <c r="BZ65" s="1236"/>
      <c r="CA65" s="1236"/>
      <c r="CB65" s="1236"/>
      <c r="CC65" s="1236"/>
      <c r="CD65" s="1236"/>
      <c r="CE65" s="1236"/>
      <c r="CF65" s="1236"/>
      <c r="CG65" s="1236"/>
      <c r="CH65" s="1236"/>
      <c r="CI65" s="1236"/>
      <c r="CJ65" s="1236"/>
      <c r="CK65" s="1236"/>
      <c r="CL65" s="1236"/>
      <c r="CM65" s="1236"/>
      <c r="CN65" s="1236"/>
      <c r="CO65" s="1236"/>
      <c r="CP65" s="1236"/>
      <c r="CQ65" s="1236"/>
      <c r="CR65" s="1236"/>
      <c r="CS65" s="1236"/>
      <c r="CT65" s="1236"/>
      <c r="CU65" s="1236"/>
      <c r="CV65" s="1236"/>
      <c r="CW65" s="1236"/>
      <c r="CX65" s="1236"/>
      <c r="CY65" s="1236"/>
      <c r="CZ65" s="1236"/>
      <c r="DA65" s="1236"/>
      <c r="DB65" s="1236"/>
      <c r="DC65" s="1237"/>
    </row>
    <row r="66" spans="2:107" ht="13.2" x14ac:dyDescent="0.2">
      <c r="B66" s="259"/>
      <c r="AN66" s="1238"/>
      <c r="AO66" s="1239"/>
      <c r="AP66" s="1239"/>
      <c r="AQ66" s="1239"/>
      <c r="AR66" s="1239"/>
      <c r="AS66" s="1239"/>
      <c r="AT66" s="1239"/>
      <c r="AU66" s="1239"/>
      <c r="AV66" s="1239"/>
      <c r="AW66" s="1239"/>
      <c r="AX66" s="1239"/>
      <c r="AY66" s="1239"/>
      <c r="AZ66" s="1239"/>
      <c r="BA66" s="1239"/>
      <c r="BB66" s="1239"/>
      <c r="BC66" s="1239"/>
      <c r="BD66" s="1239"/>
      <c r="BE66" s="1239"/>
      <c r="BF66" s="1239"/>
      <c r="BG66" s="1239"/>
      <c r="BH66" s="1239"/>
      <c r="BI66" s="1239"/>
      <c r="BJ66" s="1239"/>
      <c r="BK66" s="1239"/>
      <c r="BL66" s="1239"/>
      <c r="BM66" s="1239"/>
      <c r="BN66" s="1239"/>
      <c r="BO66" s="1239"/>
      <c r="BP66" s="1239"/>
      <c r="BQ66" s="1239"/>
      <c r="BR66" s="1239"/>
      <c r="BS66" s="1239"/>
      <c r="BT66" s="1239"/>
      <c r="BU66" s="1239"/>
      <c r="BV66" s="1239"/>
      <c r="BW66" s="1239"/>
      <c r="BX66" s="1239"/>
      <c r="BY66" s="1239"/>
      <c r="BZ66" s="1239"/>
      <c r="CA66" s="1239"/>
      <c r="CB66" s="1239"/>
      <c r="CC66" s="1239"/>
      <c r="CD66" s="1239"/>
      <c r="CE66" s="1239"/>
      <c r="CF66" s="1239"/>
      <c r="CG66" s="1239"/>
      <c r="CH66" s="1239"/>
      <c r="CI66" s="1239"/>
      <c r="CJ66" s="1239"/>
      <c r="CK66" s="1239"/>
      <c r="CL66" s="1239"/>
      <c r="CM66" s="1239"/>
      <c r="CN66" s="1239"/>
      <c r="CO66" s="1239"/>
      <c r="CP66" s="1239"/>
      <c r="CQ66" s="1239"/>
      <c r="CR66" s="1239"/>
      <c r="CS66" s="1239"/>
      <c r="CT66" s="1239"/>
      <c r="CU66" s="1239"/>
      <c r="CV66" s="1239"/>
      <c r="CW66" s="1239"/>
      <c r="CX66" s="1239"/>
      <c r="CY66" s="1239"/>
      <c r="CZ66" s="1239"/>
      <c r="DA66" s="1239"/>
      <c r="DB66" s="1239"/>
      <c r="DC66" s="1240"/>
    </row>
    <row r="67" spans="2:107" ht="13.2" x14ac:dyDescent="0.2">
      <c r="B67" s="259"/>
      <c r="AN67" s="1238"/>
      <c r="AO67" s="1239"/>
      <c r="AP67" s="1239"/>
      <c r="AQ67" s="1239"/>
      <c r="AR67" s="1239"/>
      <c r="AS67" s="1239"/>
      <c r="AT67" s="1239"/>
      <c r="AU67" s="1239"/>
      <c r="AV67" s="1239"/>
      <c r="AW67" s="1239"/>
      <c r="AX67" s="1239"/>
      <c r="AY67" s="1239"/>
      <c r="AZ67" s="1239"/>
      <c r="BA67" s="1239"/>
      <c r="BB67" s="1239"/>
      <c r="BC67" s="1239"/>
      <c r="BD67" s="1239"/>
      <c r="BE67" s="1239"/>
      <c r="BF67" s="1239"/>
      <c r="BG67" s="1239"/>
      <c r="BH67" s="1239"/>
      <c r="BI67" s="1239"/>
      <c r="BJ67" s="1239"/>
      <c r="BK67" s="1239"/>
      <c r="BL67" s="1239"/>
      <c r="BM67" s="1239"/>
      <c r="BN67" s="1239"/>
      <c r="BO67" s="1239"/>
      <c r="BP67" s="1239"/>
      <c r="BQ67" s="1239"/>
      <c r="BR67" s="1239"/>
      <c r="BS67" s="1239"/>
      <c r="BT67" s="1239"/>
      <c r="BU67" s="1239"/>
      <c r="BV67" s="1239"/>
      <c r="BW67" s="1239"/>
      <c r="BX67" s="1239"/>
      <c r="BY67" s="1239"/>
      <c r="BZ67" s="1239"/>
      <c r="CA67" s="1239"/>
      <c r="CB67" s="1239"/>
      <c r="CC67" s="1239"/>
      <c r="CD67" s="1239"/>
      <c r="CE67" s="1239"/>
      <c r="CF67" s="1239"/>
      <c r="CG67" s="1239"/>
      <c r="CH67" s="1239"/>
      <c r="CI67" s="1239"/>
      <c r="CJ67" s="1239"/>
      <c r="CK67" s="1239"/>
      <c r="CL67" s="1239"/>
      <c r="CM67" s="1239"/>
      <c r="CN67" s="1239"/>
      <c r="CO67" s="1239"/>
      <c r="CP67" s="1239"/>
      <c r="CQ67" s="1239"/>
      <c r="CR67" s="1239"/>
      <c r="CS67" s="1239"/>
      <c r="CT67" s="1239"/>
      <c r="CU67" s="1239"/>
      <c r="CV67" s="1239"/>
      <c r="CW67" s="1239"/>
      <c r="CX67" s="1239"/>
      <c r="CY67" s="1239"/>
      <c r="CZ67" s="1239"/>
      <c r="DA67" s="1239"/>
      <c r="DB67" s="1239"/>
      <c r="DC67" s="1240"/>
    </row>
    <row r="68" spans="2:107" ht="13.2" x14ac:dyDescent="0.2">
      <c r="B68" s="259"/>
      <c r="AN68" s="1238"/>
      <c r="AO68" s="1239"/>
      <c r="AP68" s="1239"/>
      <c r="AQ68" s="1239"/>
      <c r="AR68" s="1239"/>
      <c r="AS68" s="1239"/>
      <c r="AT68" s="1239"/>
      <c r="AU68" s="1239"/>
      <c r="AV68" s="1239"/>
      <c r="AW68" s="1239"/>
      <c r="AX68" s="1239"/>
      <c r="AY68" s="1239"/>
      <c r="AZ68" s="1239"/>
      <c r="BA68" s="1239"/>
      <c r="BB68" s="1239"/>
      <c r="BC68" s="1239"/>
      <c r="BD68" s="1239"/>
      <c r="BE68" s="1239"/>
      <c r="BF68" s="1239"/>
      <c r="BG68" s="1239"/>
      <c r="BH68" s="1239"/>
      <c r="BI68" s="1239"/>
      <c r="BJ68" s="1239"/>
      <c r="BK68" s="1239"/>
      <c r="BL68" s="1239"/>
      <c r="BM68" s="1239"/>
      <c r="BN68" s="1239"/>
      <c r="BO68" s="1239"/>
      <c r="BP68" s="1239"/>
      <c r="BQ68" s="1239"/>
      <c r="BR68" s="1239"/>
      <c r="BS68" s="1239"/>
      <c r="BT68" s="1239"/>
      <c r="BU68" s="1239"/>
      <c r="BV68" s="1239"/>
      <c r="BW68" s="1239"/>
      <c r="BX68" s="1239"/>
      <c r="BY68" s="1239"/>
      <c r="BZ68" s="1239"/>
      <c r="CA68" s="1239"/>
      <c r="CB68" s="1239"/>
      <c r="CC68" s="1239"/>
      <c r="CD68" s="1239"/>
      <c r="CE68" s="1239"/>
      <c r="CF68" s="1239"/>
      <c r="CG68" s="1239"/>
      <c r="CH68" s="1239"/>
      <c r="CI68" s="1239"/>
      <c r="CJ68" s="1239"/>
      <c r="CK68" s="1239"/>
      <c r="CL68" s="1239"/>
      <c r="CM68" s="1239"/>
      <c r="CN68" s="1239"/>
      <c r="CO68" s="1239"/>
      <c r="CP68" s="1239"/>
      <c r="CQ68" s="1239"/>
      <c r="CR68" s="1239"/>
      <c r="CS68" s="1239"/>
      <c r="CT68" s="1239"/>
      <c r="CU68" s="1239"/>
      <c r="CV68" s="1239"/>
      <c r="CW68" s="1239"/>
      <c r="CX68" s="1239"/>
      <c r="CY68" s="1239"/>
      <c r="CZ68" s="1239"/>
      <c r="DA68" s="1239"/>
      <c r="DB68" s="1239"/>
      <c r="DC68" s="1240"/>
    </row>
    <row r="69" spans="2:107" ht="13.2" x14ac:dyDescent="0.2">
      <c r="B69" s="259"/>
      <c r="AN69" s="1241"/>
      <c r="AO69" s="1242"/>
      <c r="AP69" s="1242"/>
      <c r="AQ69" s="1242"/>
      <c r="AR69" s="1242"/>
      <c r="AS69" s="1242"/>
      <c r="AT69" s="1242"/>
      <c r="AU69" s="1242"/>
      <c r="AV69" s="1242"/>
      <c r="AW69" s="1242"/>
      <c r="AX69" s="1242"/>
      <c r="AY69" s="1242"/>
      <c r="AZ69" s="1242"/>
      <c r="BA69" s="1242"/>
      <c r="BB69" s="1242"/>
      <c r="BC69" s="1242"/>
      <c r="BD69" s="1242"/>
      <c r="BE69" s="1242"/>
      <c r="BF69" s="1242"/>
      <c r="BG69" s="1242"/>
      <c r="BH69" s="1242"/>
      <c r="BI69" s="1242"/>
      <c r="BJ69" s="1242"/>
      <c r="BK69" s="1242"/>
      <c r="BL69" s="1242"/>
      <c r="BM69" s="1242"/>
      <c r="BN69" s="1242"/>
      <c r="BO69" s="1242"/>
      <c r="BP69" s="1242"/>
      <c r="BQ69" s="1242"/>
      <c r="BR69" s="1242"/>
      <c r="BS69" s="1242"/>
      <c r="BT69" s="1242"/>
      <c r="BU69" s="1242"/>
      <c r="BV69" s="1242"/>
      <c r="BW69" s="1242"/>
      <c r="BX69" s="1242"/>
      <c r="BY69" s="1242"/>
      <c r="BZ69" s="1242"/>
      <c r="CA69" s="1242"/>
      <c r="CB69" s="1242"/>
      <c r="CC69" s="1242"/>
      <c r="CD69" s="1242"/>
      <c r="CE69" s="1242"/>
      <c r="CF69" s="1242"/>
      <c r="CG69" s="1242"/>
      <c r="CH69" s="1242"/>
      <c r="CI69" s="1242"/>
      <c r="CJ69" s="1242"/>
      <c r="CK69" s="1242"/>
      <c r="CL69" s="1242"/>
      <c r="CM69" s="1242"/>
      <c r="CN69" s="1242"/>
      <c r="CO69" s="1242"/>
      <c r="CP69" s="1242"/>
      <c r="CQ69" s="1242"/>
      <c r="CR69" s="1242"/>
      <c r="CS69" s="1242"/>
      <c r="CT69" s="1242"/>
      <c r="CU69" s="1242"/>
      <c r="CV69" s="1242"/>
      <c r="CW69" s="1242"/>
      <c r="CX69" s="1242"/>
      <c r="CY69" s="1242"/>
      <c r="CZ69" s="1242"/>
      <c r="DA69" s="1242"/>
      <c r="DB69" s="1242"/>
      <c r="DC69" s="1243"/>
    </row>
    <row r="70" spans="2:107" ht="13.2" x14ac:dyDescent="0.2">
      <c r="B70" s="259"/>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59"/>
      <c r="G71" s="374"/>
      <c r="I71" s="375"/>
      <c r="J71" s="372"/>
      <c r="K71" s="372"/>
      <c r="L71" s="373"/>
      <c r="M71" s="372"/>
      <c r="N71" s="373"/>
      <c r="AM71" s="374"/>
      <c r="AN71" s="255" t="s">
        <v>557</v>
      </c>
    </row>
    <row r="72" spans="2:107" ht="13.2" x14ac:dyDescent="0.2">
      <c r="B72" s="259"/>
      <c r="G72" s="1228"/>
      <c r="H72" s="1228"/>
      <c r="I72" s="1228"/>
      <c r="J72" s="1228"/>
      <c r="K72" s="360"/>
      <c r="L72" s="360"/>
      <c r="M72" s="361"/>
      <c r="N72" s="361"/>
      <c r="AN72" s="1229"/>
      <c r="AO72" s="1230"/>
      <c r="AP72" s="1230"/>
      <c r="AQ72" s="1230"/>
      <c r="AR72" s="1230"/>
      <c r="AS72" s="1230"/>
      <c r="AT72" s="1230"/>
      <c r="AU72" s="1230"/>
      <c r="AV72" s="1230"/>
      <c r="AW72" s="1230"/>
      <c r="AX72" s="1230"/>
      <c r="AY72" s="1230"/>
      <c r="AZ72" s="1230"/>
      <c r="BA72" s="1230"/>
      <c r="BB72" s="1230"/>
      <c r="BC72" s="1230"/>
      <c r="BD72" s="1230"/>
      <c r="BE72" s="1230"/>
      <c r="BF72" s="1230"/>
      <c r="BG72" s="1230"/>
      <c r="BH72" s="1230"/>
      <c r="BI72" s="1230"/>
      <c r="BJ72" s="1230"/>
      <c r="BK72" s="1230"/>
      <c r="BL72" s="1230"/>
      <c r="BM72" s="1230"/>
      <c r="BN72" s="1230"/>
      <c r="BO72" s="1231"/>
      <c r="BP72" s="1232" t="s">
        <v>523</v>
      </c>
      <c r="BQ72" s="1232"/>
      <c r="BR72" s="1232"/>
      <c r="BS72" s="1232"/>
      <c r="BT72" s="1232"/>
      <c r="BU72" s="1232"/>
      <c r="BV72" s="1232"/>
      <c r="BW72" s="1232"/>
      <c r="BX72" s="1232" t="s">
        <v>524</v>
      </c>
      <c r="BY72" s="1232"/>
      <c r="BZ72" s="1232"/>
      <c r="CA72" s="1232"/>
      <c r="CB72" s="1232"/>
      <c r="CC72" s="1232"/>
      <c r="CD72" s="1232"/>
      <c r="CE72" s="1232"/>
      <c r="CF72" s="1232" t="s">
        <v>525</v>
      </c>
      <c r="CG72" s="1232"/>
      <c r="CH72" s="1232"/>
      <c r="CI72" s="1232"/>
      <c r="CJ72" s="1232"/>
      <c r="CK72" s="1232"/>
      <c r="CL72" s="1232"/>
      <c r="CM72" s="1232"/>
      <c r="CN72" s="1232" t="s">
        <v>526</v>
      </c>
      <c r="CO72" s="1232"/>
      <c r="CP72" s="1232"/>
      <c r="CQ72" s="1232"/>
      <c r="CR72" s="1232"/>
      <c r="CS72" s="1232"/>
      <c r="CT72" s="1232"/>
      <c r="CU72" s="1232"/>
      <c r="CV72" s="1232" t="s">
        <v>527</v>
      </c>
      <c r="CW72" s="1232"/>
      <c r="CX72" s="1232"/>
      <c r="CY72" s="1232"/>
      <c r="CZ72" s="1232"/>
      <c r="DA72" s="1232"/>
      <c r="DB72" s="1232"/>
      <c r="DC72" s="1232"/>
    </row>
    <row r="73" spans="2:107" ht="13.2" x14ac:dyDescent="0.2">
      <c r="B73" s="259"/>
      <c r="G73" s="1245"/>
      <c r="H73" s="1245"/>
      <c r="I73" s="1245"/>
      <c r="J73" s="1245"/>
      <c r="K73" s="1248"/>
      <c r="L73" s="1248"/>
      <c r="M73" s="1248"/>
      <c r="N73" s="1248"/>
      <c r="AM73" s="359"/>
      <c r="AN73" s="1234" t="s">
        <v>558</v>
      </c>
      <c r="AO73" s="1234"/>
      <c r="AP73" s="1234"/>
      <c r="AQ73" s="1234"/>
      <c r="AR73" s="1234"/>
      <c r="AS73" s="1234"/>
      <c r="AT73" s="1234"/>
      <c r="AU73" s="1234"/>
      <c r="AV73" s="1234"/>
      <c r="AW73" s="1234"/>
      <c r="AX73" s="1234"/>
      <c r="AY73" s="1234"/>
      <c r="AZ73" s="1234"/>
      <c r="BA73" s="1234"/>
      <c r="BB73" s="1234" t="s">
        <v>559</v>
      </c>
      <c r="BC73" s="1234"/>
      <c r="BD73" s="1234"/>
      <c r="BE73" s="1234"/>
      <c r="BF73" s="1234"/>
      <c r="BG73" s="1234"/>
      <c r="BH73" s="1234"/>
      <c r="BI73" s="1234"/>
      <c r="BJ73" s="1234"/>
      <c r="BK73" s="1234"/>
      <c r="BL73" s="1234"/>
      <c r="BM73" s="1234"/>
      <c r="BN73" s="1234"/>
      <c r="BO73" s="1234"/>
      <c r="BP73" s="1233">
        <v>48.8</v>
      </c>
      <c r="BQ73" s="1233"/>
      <c r="BR73" s="1233"/>
      <c r="BS73" s="1233"/>
      <c r="BT73" s="1233"/>
      <c r="BU73" s="1233"/>
      <c r="BV73" s="1233"/>
      <c r="BW73" s="1233"/>
      <c r="BX73" s="1233">
        <v>28.9</v>
      </c>
      <c r="BY73" s="1233"/>
      <c r="BZ73" s="1233"/>
      <c r="CA73" s="1233"/>
      <c r="CB73" s="1233"/>
      <c r="CC73" s="1233"/>
      <c r="CD73" s="1233"/>
      <c r="CE73" s="1233"/>
      <c r="CF73" s="1233">
        <v>8.1999999999999993</v>
      </c>
      <c r="CG73" s="1233"/>
      <c r="CH73" s="1233"/>
      <c r="CI73" s="1233"/>
      <c r="CJ73" s="1233"/>
      <c r="CK73" s="1233"/>
      <c r="CL73" s="1233"/>
      <c r="CM73" s="1233"/>
      <c r="CN73" s="1233"/>
      <c r="CO73" s="1233"/>
      <c r="CP73" s="1233"/>
      <c r="CQ73" s="1233"/>
      <c r="CR73" s="1233"/>
      <c r="CS73" s="1233"/>
      <c r="CT73" s="1233"/>
      <c r="CU73" s="1233"/>
      <c r="CV73" s="1233"/>
      <c r="CW73" s="1233"/>
      <c r="CX73" s="1233"/>
      <c r="CY73" s="1233"/>
      <c r="CZ73" s="1233"/>
      <c r="DA73" s="1233"/>
      <c r="DB73" s="1233"/>
      <c r="DC73" s="1233"/>
    </row>
    <row r="74" spans="2:107" ht="13.2" x14ac:dyDescent="0.2">
      <c r="B74" s="259"/>
      <c r="G74" s="1245"/>
      <c r="H74" s="1245"/>
      <c r="I74" s="1245"/>
      <c r="J74" s="1245"/>
      <c r="K74" s="1248"/>
      <c r="L74" s="1248"/>
      <c r="M74" s="1248"/>
      <c r="N74" s="1248"/>
      <c r="AM74" s="359"/>
      <c r="AN74" s="1234"/>
      <c r="AO74" s="1234"/>
      <c r="AP74" s="1234"/>
      <c r="AQ74" s="1234"/>
      <c r="AR74" s="1234"/>
      <c r="AS74" s="1234"/>
      <c r="AT74" s="1234"/>
      <c r="AU74" s="1234"/>
      <c r="AV74" s="1234"/>
      <c r="AW74" s="1234"/>
      <c r="AX74" s="1234"/>
      <c r="AY74" s="1234"/>
      <c r="AZ74" s="1234"/>
      <c r="BA74" s="1234"/>
      <c r="BB74" s="1234"/>
      <c r="BC74" s="1234"/>
      <c r="BD74" s="1234"/>
      <c r="BE74" s="1234"/>
      <c r="BF74" s="1234"/>
      <c r="BG74" s="1234"/>
      <c r="BH74" s="1234"/>
      <c r="BI74" s="1234"/>
      <c r="BJ74" s="1234"/>
      <c r="BK74" s="1234"/>
      <c r="BL74" s="1234"/>
      <c r="BM74" s="1234"/>
      <c r="BN74" s="1234"/>
      <c r="BO74" s="1234"/>
      <c r="BP74" s="1233"/>
      <c r="BQ74" s="1233"/>
      <c r="BR74" s="1233"/>
      <c r="BS74" s="1233"/>
      <c r="BT74" s="1233"/>
      <c r="BU74" s="1233"/>
      <c r="BV74" s="1233"/>
      <c r="BW74" s="1233"/>
      <c r="BX74" s="1233"/>
      <c r="BY74" s="1233"/>
      <c r="BZ74" s="1233"/>
      <c r="CA74" s="1233"/>
      <c r="CB74" s="1233"/>
      <c r="CC74" s="1233"/>
      <c r="CD74" s="1233"/>
      <c r="CE74" s="1233"/>
      <c r="CF74" s="1233"/>
      <c r="CG74" s="1233"/>
      <c r="CH74" s="1233"/>
      <c r="CI74" s="1233"/>
      <c r="CJ74" s="1233"/>
      <c r="CK74" s="1233"/>
      <c r="CL74" s="1233"/>
      <c r="CM74" s="1233"/>
      <c r="CN74" s="1233"/>
      <c r="CO74" s="1233"/>
      <c r="CP74" s="1233"/>
      <c r="CQ74" s="1233"/>
      <c r="CR74" s="1233"/>
      <c r="CS74" s="1233"/>
      <c r="CT74" s="1233"/>
      <c r="CU74" s="1233"/>
      <c r="CV74" s="1233"/>
      <c r="CW74" s="1233"/>
      <c r="CX74" s="1233"/>
      <c r="CY74" s="1233"/>
      <c r="CZ74" s="1233"/>
      <c r="DA74" s="1233"/>
      <c r="DB74" s="1233"/>
      <c r="DC74" s="1233"/>
    </row>
    <row r="75" spans="2:107" ht="13.2" x14ac:dyDescent="0.2">
      <c r="B75" s="259"/>
      <c r="G75" s="1245"/>
      <c r="H75" s="1245"/>
      <c r="I75" s="1228"/>
      <c r="J75" s="1228"/>
      <c r="K75" s="1244"/>
      <c r="L75" s="1244"/>
      <c r="M75" s="1244"/>
      <c r="N75" s="1244"/>
      <c r="AM75" s="359"/>
      <c r="AN75" s="1234"/>
      <c r="AO75" s="1234"/>
      <c r="AP75" s="1234"/>
      <c r="AQ75" s="1234"/>
      <c r="AR75" s="1234"/>
      <c r="AS75" s="1234"/>
      <c r="AT75" s="1234"/>
      <c r="AU75" s="1234"/>
      <c r="AV75" s="1234"/>
      <c r="AW75" s="1234"/>
      <c r="AX75" s="1234"/>
      <c r="AY75" s="1234"/>
      <c r="AZ75" s="1234"/>
      <c r="BA75" s="1234"/>
      <c r="BB75" s="1234" t="s">
        <v>563</v>
      </c>
      <c r="BC75" s="1234"/>
      <c r="BD75" s="1234"/>
      <c r="BE75" s="1234"/>
      <c r="BF75" s="1234"/>
      <c r="BG75" s="1234"/>
      <c r="BH75" s="1234"/>
      <c r="BI75" s="1234"/>
      <c r="BJ75" s="1234"/>
      <c r="BK75" s="1234"/>
      <c r="BL75" s="1234"/>
      <c r="BM75" s="1234"/>
      <c r="BN75" s="1234"/>
      <c r="BO75" s="1234"/>
      <c r="BP75" s="1233">
        <v>7.5</v>
      </c>
      <c r="BQ75" s="1233"/>
      <c r="BR75" s="1233"/>
      <c r="BS75" s="1233"/>
      <c r="BT75" s="1233"/>
      <c r="BU75" s="1233"/>
      <c r="BV75" s="1233"/>
      <c r="BW75" s="1233"/>
      <c r="BX75" s="1233">
        <v>5.7</v>
      </c>
      <c r="BY75" s="1233"/>
      <c r="BZ75" s="1233"/>
      <c r="CA75" s="1233"/>
      <c r="CB75" s="1233"/>
      <c r="CC75" s="1233"/>
      <c r="CD75" s="1233"/>
      <c r="CE75" s="1233"/>
      <c r="CF75" s="1233">
        <v>4.7</v>
      </c>
      <c r="CG75" s="1233"/>
      <c r="CH75" s="1233"/>
      <c r="CI75" s="1233"/>
      <c r="CJ75" s="1233"/>
      <c r="CK75" s="1233"/>
      <c r="CL75" s="1233"/>
      <c r="CM75" s="1233"/>
      <c r="CN75" s="1233">
        <v>3.6</v>
      </c>
      <c r="CO75" s="1233"/>
      <c r="CP75" s="1233"/>
      <c r="CQ75" s="1233"/>
      <c r="CR75" s="1233"/>
      <c r="CS75" s="1233"/>
      <c r="CT75" s="1233"/>
      <c r="CU75" s="1233"/>
      <c r="CV75" s="1233">
        <v>2.4</v>
      </c>
      <c r="CW75" s="1233"/>
      <c r="CX75" s="1233"/>
      <c r="CY75" s="1233"/>
      <c r="CZ75" s="1233"/>
      <c r="DA75" s="1233"/>
      <c r="DB75" s="1233"/>
      <c r="DC75" s="1233"/>
    </row>
    <row r="76" spans="2:107" ht="13.2" x14ac:dyDescent="0.2">
      <c r="B76" s="259"/>
      <c r="G76" s="1245"/>
      <c r="H76" s="1245"/>
      <c r="I76" s="1228"/>
      <c r="J76" s="1228"/>
      <c r="K76" s="1244"/>
      <c r="L76" s="1244"/>
      <c r="M76" s="1244"/>
      <c r="N76" s="1244"/>
      <c r="AM76" s="359"/>
      <c r="AN76" s="1234"/>
      <c r="AO76" s="1234"/>
      <c r="AP76" s="1234"/>
      <c r="AQ76" s="1234"/>
      <c r="AR76" s="1234"/>
      <c r="AS76" s="1234"/>
      <c r="AT76" s="1234"/>
      <c r="AU76" s="1234"/>
      <c r="AV76" s="1234"/>
      <c r="AW76" s="1234"/>
      <c r="AX76" s="1234"/>
      <c r="AY76" s="1234"/>
      <c r="AZ76" s="1234"/>
      <c r="BA76" s="1234"/>
      <c r="BB76" s="1234"/>
      <c r="BC76" s="1234"/>
      <c r="BD76" s="1234"/>
      <c r="BE76" s="1234"/>
      <c r="BF76" s="1234"/>
      <c r="BG76" s="1234"/>
      <c r="BH76" s="1234"/>
      <c r="BI76" s="1234"/>
      <c r="BJ76" s="1234"/>
      <c r="BK76" s="1234"/>
      <c r="BL76" s="1234"/>
      <c r="BM76" s="1234"/>
      <c r="BN76" s="1234"/>
      <c r="BO76" s="1234"/>
      <c r="BP76" s="1233"/>
      <c r="BQ76" s="1233"/>
      <c r="BR76" s="1233"/>
      <c r="BS76" s="1233"/>
      <c r="BT76" s="1233"/>
      <c r="BU76" s="1233"/>
      <c r="BV76" s="1233"/>
      <c r="BW76" s="1233"/>
      <c r="BX76" s="1233"/>
      <c r="BY76" s="1233"/>
      <c r="BZ76" s="1233"/>
      <c r="CA76" s="1233"/>
      <c r="CB76" s="1233"/>
      <c r="CC76" s="1233"/>
      <c r="CD76" s="1233"/>
      <c r="CE76" s="1233"/>
      <c r="CF76" s="1233"/>
      <c r="CG76" s="1233"/>
      <c r="CH76" s="1233"/>
      <c r="CI76" s="1233"/>
      <c r="CJ76" s="1233"/>
      <c r="CK76" s="1233"/>
      <c r="CL76" s="1233"/>
      <c r="CM76" s="1233"/>
      <c r="CN76" s="1233"/>
      <c r="CO76" s="1233"/>
      <c r="CP76" s="1233"/>
      <c r="CQ76" s="1233"/>
      <c r="CR76" s="1233"/>
      <c r="CS76" s="1233"/>
      <c r="CT76" s="1233"/>
      <c r="CU76" s="1233"/>
      <c r="CV76" s="1233"/>
      <c r="CW76" s="1233"/>
      <c r="CX76" s="1233"/>
      <c r="CY76" s="1233"/>
      <c r="CZ76" s="1233"/>
      <c r="DA76" s="1233"/>
      <c r="DB76" s="1233"/>
      <c r="DC76" s="1233"/>
    </row>
    <row r="77" spans="2:107" ht="13.2" x14ac:dyDescent="0.2">
      <c r="B77" s="259"/>
      <c r="G77" s="1228"/>
      <c r="H77" s="1228"/>
      <c r="I77" s="1228"/>
      <c r="J77" s="1228"/>
      <c r="K77" s="1248"/>
      <c r="L77" s="1248"/>
      <c r="M77" s="1248"/>
      <c r="N77" s="1248"/>
      <c r="AN77" s="1232" t="s">
        <v>561</v>
      </c>
      <c r="AO77" s="1232"/>
      <c r="AP77" s="1232"/>
      <c r="AQ77" s="1232"/>
      <c r="AR77" s="1232"/>
      <c r="AS77" s="1232"/>
      <c r="AT77" s="1232"/>
      <c r="AU77" s="1232"/>
      <c r="AV77" s="1232"/>
      <c r="AW77" s="1232"/>
      <c r="AX77" s="1232"/>
      <c r="AY77" s="1232"/>
      <c r="AZ77" s="1232"/>
      <c r="BA77" s="1232"/>
      <c r="BB77" s="1234" t="s">
        <v>559</v>
      </c>
      <c r="BC77" s="1234"/>
      <c r="BD77" s="1234"/>
      <c r="BE77" s="1234"/>
      <c r="BF77" s="1234"/>
      <c r="BG77" s="1234"/>
      <c r="BH77" s="1234"/>
      <c r="BI77" s="1234"/>
      <c r="BJ77" s="1234"/>
      <c r="BK77" s="1234"/>
      <c r="BL77" s="1234"/>
      <c r="BM77" s="1234"/>
      <c r="BN77" s="1234"/>
      <c r="BO77" s="1234"/>
      <c r="BP77" s="1233">
        <v>25.5</v>
      </c>
      <c r="BQ77" s="1233"/>
      <c r="BR77" s="1233"/>
      <c r="BS77" s="1233"/>
      <c r="BT77" s="1233"/>
      <c r="BU77" s="1233"/>
      <c r="BV77" s="1233"/>
      <c r="BW77" s="1233"/>
      <c r="BX77" s="1233">
        <v>25.1</v>
      </c>
      <c r="BY77" s="1233"/>
      <c r="BZ77" s="1233"/>
      <c r="CA77" s="1233"/>
      <c r="CB77" s="1233"/>
      <c r="CC77" s="1233"/>
      <c r="CD77" s="1233"/>
      <c r="CE77" s="1233"/>
      <c r="CF77" s="1233">
        <v>11.2</v>
      </c>
      <c r="CG77" s="1233"/>
      <c r="CH77" s="1233"/>
      <c r="CI77" s="1233"/>
      <c r="CJ77" s="1233"/>
      <c r="CK77" s="1233"/>
      <c r="CL77" s="1233"/>
      <c r="CM77" s="1233"/>
      <c r="CN77" s="1233">
        <v>4.5999999999999996</v>
      </c>
      <c r="CO77" s="1233"/>
      <c r="CP77" s="1233"/>
      <c r="CQ77" s="1233"/>
      <c r="CR77" s="1233"/>
      <c r="CS77" s="1233"/>
      <c r="CT77" s="1233"/>
      <c r="CU77" s="1233"/>
      <c r="CV77" s="1233">
        <v>4.2</v>
      </c>
      <c r="CW77" s="1233"/>
      <c r="CX77" s="1233"/>
      <c r="CY77" s="1233"/>
      <c r="CZ77" s="1233"/>
      <c r="DA77" s="1233"/>
      <c r="DB77" s="1233"/>
      <c r="DC77" s="1233"/>
    </row>
    <row r="78" spans="2:107" ht="13.2" x14ac:dyDescent="0.2">
      <c r="B78" s="259"/>
      <c r="G78" s="1228"/>
      <c r="H78" s="1228"/>
      <c r="I78" s="1228"/>
      <c r="J78" s="1228"/>
      <c r="K78" s="1248"/>
      <c r="L78" s="1248"/>
      <c r="M78" s="1248"/>
      <c r="N78" s="1248"/>
      <c r="AN78" s="1232"/>
      <c r="AO78" s="1232"/>
      <c r="AP78" s="1232"/>
      <c r="AQ78" s="1232"/>
      <c r="AR78" s="1232"/>
      <c r="AS78" s="1232"/>
      <c r="AT78" s="1232"/>
      <c r="AU78" s="1232"/>
      <c r="AV78" s="1232"/>
      <c r="AW78" s="1232"/>
      <c r="AX78" s="1232"/>
      <c r="AY78" s="1232"/>
      <c r="AZ78" s="1232"/>
      <c r="BA78" s="1232"/>
      <c r="BB78" s="1234"/>
      <c r="BC78" s="1234"/>
      <c r="BD78" s="1234"/>
      <c r="BE78" s="1234"/>
      <c r="BF78" s="1234"/>
      <c r="BG78" s="1234"/>
      <c r="BH78" s="1234"/>
      <c r="BI78" s="1234"/>
      <c r="BJ78" s="1234"/>
      <c r="BK78" s="1234"/>
      <c r="BL78" s="1234"/>
      <c r="BM78" s="1234"/>
      <c r="BN78" s="1234"/>
      <c r="BO78" s="1234"/>
      <c r="BP78" s="1233"/>
      <c r="BQ78" s="1233"/>
      <c r="BR78" s="1233"/>
      <c r="BS78" s="1233"/>
      <c r="BT78" s="1233"/>
      <c r="BU78" s="1233"/>
      <c r="BV78" s="1233"/>
      <c r="BW78" s="1233"/>
      <c r="BX78" s="1233"/>
      <c r="BY78" s="1233"/>
      <c r="BZ78" s="1233"/>
      <c r="CA78" s="1233"/>
      <c r="CB78" s="1233"/>
      <c r="CC78" s="1233"/>
      <c r="CD78" s="1233"/>
      <c r="CE78" s="1233"/>
      <c r="CF78" s="1233"/>
      <c r="CG78" s="1233"/>
      <c r="CH78" s="1233"/>
      <c r="CI78" s="1233"/>
      <c r="CJ78" s="1233"/>
      <c r="CK78" s="1233"/>
      <c r="CL78" s="1233"/>
      <c r="CM78" s="1233"/>
      <c r="CN78" s="1233"/>
      <c r="CO78" s="1233"/>
      <c r="CP78" s="1233"/>
      <c r="CQ78" s="1233"/>
      <c r="CR78" s="1233"/>
      <c r="CS78" s="1233"/>
      <c r="CT78" s="1233"/>
      <c r="CU78" s="1233"/>
      <c r="CV78" s="1233"/>
      <c r="CW78" s="1233"/>
      <c r="CX78" s="1233"/>
      <c r="CY78" s="1233"/>
      <c r="CZ78" s="1233"/>
      <c r="DA78" s="1233"/>
      <c r="DB78" s="1233"/>
      <c r="DC78" s="1233"/>
    </row>
    <row r="79" spans="2:107" ht="13.2" x14ac:dyDescent="0.2">
      <c r="B79" s="259"/>
      <c r="G79" s="1228"/>
      <c r="H79" s="1228"/>
      <c r="I79" s="1247"/>
      <c r="J79" s="1247"/>
      <c r="K79" s="1249"/>
      <c r="L79" s="1249"/>
      <c r="M79" s="1249"/>
      <c r="N79" s="1249"/>
      <c r="AN79" s="1232"/>
      <c r="AO79" s="1232"/>
      <c r="AP79" s="1232"/>
      <c r="AQ79" s="1232"/>
      <c r="AR79" s="1232"/>
      <c r="AS79" s="1232"/>
      <c r="AT79" s="1232"/>
      <c r="AU79" s="1232"/>
      <c r="AV79" s="1232"/>
      <c r="AW79" s="1232"/>
      <c r="AX79" s="1232"/>
      <c r="AY79" s="1232"/>
      <c r="AZ79" s="1232"/>
      <c r="BA79" s="1232"/>
      <c r="BB79" s="1234" t="s">
        <v>563</v>
      </c>
      <c r="BC79" s="1234"/>
      <c r="BD79" s="1234"/>
      <c r="BE79" s="1234"/>
      <c r="BF79" s="1234"/>
      <c r="BG79" s="1234"/>
      <c r="BH79" s="1234"/>
      <c r="BI79" s="1234"/>
      <c r="BJ79" s="1234"/>
      <c r="BK79" s="1234"/>
      <c r="BL79" s="1234"/>
      <c r="BM79" s="1234"/>
      <c r="BN79" s="1234"/>
      <c r="BO79" s="1234"/>
      <c r="BP79" s="1233">
        <v>6.6</v>
      </c>
      <c r="BQ79" s="1233"/>
      <c r="BR79" s="1233"/>
      <c r="BS79" s="1233"/>
      <c r="BT79" s="1233"/>
      <c r="BU79" s="1233"/>
      <c r="BV79" s="1233"/>
      <c r="BW79" s="1233"/>
      <c r="BX79" s="1233">
        <v>6.4</v>
      </c>
      <c r="BY79" s="1233"/>
      <c r="BZ79" s="1233"/>
      <c r="CA79" s="1233"/>
      <c r="CB79" s="1233"/>
      <c r="CC79" s="1233"/>
      <c r="CD79" s="1233"/>
      <c r="CE79" s="1233"/>
      <c r="CF79" s="1233">
        <v>5.7</v>
      </c>
      <c r="CG79" s="1233"/>
      <c r="CH79" s="1233"/>
      <c r="CI79" s="1233"/>
      <c r="CJ79" s="1233"/>
      <c r="CK79" s="1233"/>
      <c r="CL79" s="1233"/>
      <c r="CM79" s="1233"/>
      <c r="CN79" s="1233">
        <v>5.8</v>
      </c>
      <c r="CO79" s="1233"/>
      <c r="CP79" s="1233"/>
      <c r="CQ79" s="1233"/>
      <c r="CR79" s="1233"/>
      <c r="CS79" s="1233"/>
      <c r="CT79" s="1233"/>
      <c r="CU79" s="1233"/>
      <c r="CV79" s="1233">
        <v>5.8</v>
      </c>
      <c r="CW79" s="1233"/>
      <c r="CX79" s="1233"/>
      <c r="CY79" s="1233"/>
      <c r="CZ79" s="1233"/>
      <c r="DA79" s="1233"/>
      <c r="DB79" s="1233"/>
      <c r="DC79" s="1233"/>
    </row>
    <row r="80" spans="2:107" ht="13.2" x14ac:dyDescent="0.2">
      <c r="B80" s="259"/>
      <c r="G80" s="1228"/>
      <c r="H80" s="1228"/>
      <c r="I80" s="1247"/>
      <c r="J80" s="1247"/>
      <c r="K80" s="1249"/>
      <c r="L80" s="1249"/>
      <c r="M80" s="1249"/>
      <c r="N80" s="1249"/>
      <c r="AN80" s="1232"/>
      <c r="AO80" s="1232"/>
      <c r="AP80" s="1232"/>
      <c r="AQ80" s="1232"/>
      <c r="AR80" s="1232"/>
      <c r="AS80" s="1232"/>
      <c r="AT80" s="1232"/>
      <c r="AU80" s="1232"/>
      <c r="AV80" s="1232"/>
      <c r="AW80" s="1232"/>
      <c r="AX80" s="1232"/>
      <c r="AY80" s="1232"/>
      <c r="AZ80" s="1232"/>
      <c r="BA80" s="1232"/>
      <c r="BB80" s="1234"/>
      <c r="BC80" s="1234"/>
      <c r="BD80" s="1234"/>
      <c r="BE80" s="1234"/>
      <c r="BF80" s="1234"/>
      <c r="BG80" s="1234"/>
      <c r="BH80" s="1234"/>
      <c r="BI80" s="1234"/>
      <c r="BJ80" s="1234"/>
      <c r="BK80" s="1234"/>
      <c r="BL80" s="1234"/>
      <c r="BM80" s="1234"/>
      <c r="BN80" s="1234"/>
      <c r="BO80" s="1234"/>
      <c r="BP80" s="1233"/>
      <c r="BQ80" s="1233"/>
      <c r="BR80" s="1233"/>
      <c r="BS80" s="1233"/>
      <c r="BT80" s="1233"/>
      <c r="BU80" s="1233"/>
      <c r="BV80" s="1233"/>
      <c r="BW80" s="1233"/>
      <c r="BX80" s="1233"/>
      <c r="BY80" s="1233"/>
      <c r="BZ80" s="1233"/>
      <c r="CA80" s="1233"/>
      <c r="CB80" s="1233"/>
      <c r="CC80" s="1233"/>
      <c r="CD80" s="1233"/>
      <c r="CE80" s="1233"/>
      <c r="CF80" s="1233"/>
      <c r="CG80" s="1233"/>
      <c r="CH80" s="1233"/>
      <c r="CI80" s="1233"/>
      <c r="CJ80" s="1233"/>
      <c r="CK80" s="1233"/>
      <c r="CL80" s="1233"/>
      <c r="CM80" s="1233"/>
      <c r="CN80" s="1233"/>
      <c r="CO80" s="1233"/>
      <c r="CP80" s="1233"/>
      <c r="CQ80" s="1233"/>
      <c r="CR80" s="1233"/>
      <c r="CS80" s="1233"/>
      <c r="CT80" s="1233"/>
      <c r="CU80" s="1233"/>
      <c r="CV80" s="1233"/>
      <c r="CW80" s="1233"/>
      <c r="CX80" s="1233"/>
      <c r="CY80" s="1233"/>
      <c r="CZ80" s="1233"/>
      <c r="DA80" s="1233"/>
      <c r="DB80" s="1233"/>
      <c r="DC80" s="1233"/>
    </row>
    <row r="81" spans="2:109" ht="13.2" x14ac:dyDescent="0.2">
      <c r="B81" s="259"/>
    </row>
    <row r="82" spans="2:109" ht="16.2" x14ac:dyDescent="0.2">
      <c r="B82" s="259"/>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40"/>
      <c r="C83" s="311"/>
      <c r="D83" s="311"/>
      <c r="E83" s="311"/>
      <c r="F83" s="311"/>
      <c r="G83" s="311"/>
      <c r="H83" s="311"/>
      <c r="I83" s="311"/>
      <c r="J83" s="311"/>
      <c r="K83" s="311"/>
      <c r="L83" s="311"/>
      <c r="M83" s="311"/>
      <c r="N83" s="311"/>
      <c r="O83" s="311"/>
      <c r="P83" s="311"/>
      <c r="Q83" s="311"/>
      <c r="R83" s="311"/>
      <c r="S83" s="311"/>
      <c r="T83" s="311"/>
      <c r="U83" s="311"/>
      <c r="V83" s="311"/>
      <c r="W83" s="311"/>
      <c r="X83" s="311"/>
      <c r="Y83" s="311"/>
      <c r="Z83" s="311"/>
      <c r="AA83" s="311"/>
      <c r="AB83" s="311"/>
      <c r="AC83" s="311"/>
      <c r="AD83" s="311"/>
      <c r="AE83" s="311"/>
      <c r="AF83" s="311"/>
      <c r="AG83" s="311"/>
      <c r="AH83" s="311"/>
      <c r="AI83" s="311"/>
      <c r="AJ83" s="311"/>
      <c r="AK83" s="311"/>
      <c r="AL83" s="311"/>
      <c r="AM83" s="311"/>
      <c r="AN83" s="311"/>
      <c r="AO83" s="311"/>
      <c r="AP83" s="311"/>
      <c r="AQ83" s="311"/>
      <c r="AR83" s="311"/>
      <c r="AS83" s="311"/>
      <c r="AT83" s="311"/>
      <c r="AU83" s="311"/>
      <c r="AV83" s="311"/>
      <c r="AW83" s="311"/>
      <c r="AX83" s="311"/>
      <c r="AY83" s="311"/>
      <c r="AZ83" s="311"/>
      <c r="BA83" s="311"/>
      <c r="BB83" s="311"/>
      <c r="BC83" s="311"/>
      <c r="BD83" s="311"/>
      <c r="BE83" s="311"/>
      <c r="BF83" s="311"/>
      <c r="BG83" s="311"/>
      <c r="BH83" s="311"/>
      <c r="BI83" s="311"/>
      <c r="BJ83" s="311"/>
      <c r="BK83" s="311"/>
      <c r="BL83" s="311"/>
      <c r="BM83" s="311"/>
      <c r="BN83" s="311"/>
      <c r="BO83" s="311"/>
      <c r="BP83" s="311"/>
      <c r="BQ83" s="311"/>
      <c r="BR83" s="311"/>
      <c r="BS83" s="311"/>
      <c r="BT83" s="311"/>
      <c r="BU83" s="311"/>
      <c r="BV83" s="311"/>
      <c r="BW83" s="311"/>
      <c r="BX83" s="311"/>
      <c r="BY83" s="311"/>
      <c r="BZ83" s="311"/>
      <c r="CA83" s="311"/>
      <c r="CB83" s="311"/>
      <c r="CC83" s="311"/>
      <c r="CD83" s="311"/>
      <c r="CE83" s="311"/>
      <c r="CF83" s="311"/>
      <c r="CG83" s="311"/>
      <c r="CH83" s="311"/>
      <c r="CI83" s="311"/>
      <c r="CJ83" s="311"/>
      <c r="CK83" s="311"/>
      <c r="CL83" s="311"/>
      <c r="CM83" s="311"/>
      <c r="CN83" s="311"/>
      <c r="CO83" s="311"/>
      <c r="CP83" s="311"/>
      <c r="CQ83" s="311"/>
      <c r="CR83" s="311"/>
      <c r="CS83" s="311"/>
      <c r="CT83" s="311"/>
      <c r="CU83" s="311"/>
      <c r="CV83" s="311"/>
      <c r="CW83" s="311"/>
      <c r="CX83" s="311"/>
      <c r="CY83" s="311"/>
      <c r="CZ83" s="311"/>
      <c r="DA83" s="311"/>
      <c r="DB83" s="311"/>
      <c r="DC83" s="311"/>
      <c r="DD83" s="341"/>
    </row>
    <row r="84" spans="2:109" ht="13.2" x14ac:dyDescent="0.2">
      <c r="DD84" s="255"/>
      <c r="DE84" s="255"/>
    </row>
    <row r="85" spans="2:109" ht="13.2" x14ac:dyDescent="0.2">
      <c r="DD85" s="255"/>
      <c r="DE85" s="255"/>
    </row>
  </sheetData>
  <sheetProtection algorithmName="SHA-512" hashValue="ZDPY2pl8F5W9onVxE1UU/My3W0v/mGgKcTXuG9gUUxhxjkWFYI4uI1PwkOzxYnSLZZuZ80mTRqOMbzjgAt0MgQ==" saltValue="PbsOwc+0SJE2PRbwn+bPB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109375" style="254" customWidth="1"/>
    <col min="35" max="122" width="2.109375" style="253" customWidth="1"/>
    <col min="123" max="16384" width="2.109375" style="253" hidden="1"/>
  </cols>
  <sheetData>
    <row r="1" spans="1:34" ht="13.5" customHeight="1" x14ac:dyDescent="0.2">
      <c r="A1" s="253"/>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1:34" ht="13.2" x14ac:dyDescent="0.2">
      <c r="S2" s="253"/>
      <c r="AH2" s="253"/>
    </row>
    <row r="3" spans="1: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1:34" ht="13.2" x14ac:dyDescent="0.2"/>
    <row r="5" spans="1:34" ht="13.2" x14ac:dyDescent="0.2"/>
    <row r="6" spans="1:34" ht="13.2" x14ac:dyDescent="0.2"/>
    <row r="7" spans="1:34" ht="13.2" x14ac:dyDescent="0.2"/>
    <row r="8" spans="1:34" ht="13.2" x14ac:dyDescent="0.2"/>
    <row r="9" spans="1:34" ht="13.2" x14ac:dyDescent="0.2">
      <c r="AH9" s="253"/>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54S5ETD0tKQTF2bm0yffQtsoK6c5DqvcIBYJt0iC67xD6tVs7Opyi7FyVIBV+s7Y1k8uMq1OBskDzo55VFQUqQ==" saltValue="0xV4wttBjuo4uMAIIsLyLQ=="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109375" style="254" customWidth="1"/>
    <col min="35" max="122" width="2.109375" style="253" customWidth="1"/>
    <col min="123" max="16384" width="2.109375" style="253" hidden="1"/>
  </cols>
  <sheetData>
    <row r="1" spans="2:34" ht="13.5" customHeight="1" x14ac:dyDescent="0.2">
      <c r="B1" s="253"/>
      <c r="C1" s="253"/>
      <c r="D1" s="253"/>
      <c r="E1" s="253"/>
      <c r="F1" s="253"/>
      <c r="G1" s="253"/>
      <c r="H1" s="253"/>
      <c r="I1" s="253"/>
      <c r="J1" s="253"/>
      <c r="K1" s="253"/>
      <c r="L1" s="253"/>
      <c r="M1" s="253"/>
      <c r="N1" s="253"/>
      <c r="O1" s="253"/>
      <c r="P1" s="253"/>
      <c r="Q1" s="253"/>
      <c r="R1" s="253"/>
      <c r="S1" s="253"/>
      <c r="T1" s="253"/>
      <c r="U1" s="253"/>
      <c r="V1" s="253"/>
      <c r="W1" s="253"/>
      <c r="X1" s="253"/>
      <c r="Y1" s="253"/>
      <c r="Z1" s="253"/>
      <c r="AA1" s="253"/>
      <c r="AB1" s="253"/>
      <c r="AC1" s="253"/>
      <c r="AD1" s="253"/>
      <c r="AE1" s="253"/>
      <c r="AF1" s="253"/>
      <c r="AG1" s="253"/>
      <c r="AH1" s="253"/>
    </row>
    <row r="2" spans="2:34" ht="13.2" x14ac:dyDescent="0.2">
      <c r="S2" s="253"/>
      <c r="AH2" s="253"/>
    </row>
    <row r="3" spans="2:34" ht="13.2" x14ac:dyDescent="0.2">
      <c r="C3" s="253"/>
      <c r="D3" s="253"/>
      <c r="E3" s="253"/>
      <c r="F3" s="253"/>
      <c r="G3" s="253"/>
      <c r="H3" s="253"/>
      <c r="I3" s="253"/>
      <c r="J3" s="253"/>
      <c r="K3" s="253"/>
      <c r="L3" s="253"/>
      <c r="M3" s="253"/>
      <c r="N3" s="253"/>
      <c r="O3" s="253"/>
      <c r="P3" s="253"/>
      <c r="Q3" s="253"/>
      <c r="R3" s="253"/>
      <c r="S3" s="253"/>
      <c r="U3" s="253"/>
      <c r="V3" s="253"/>
      <c r="W3" s="253"/>
      <c r="X3" s="253"/>
      <c r="Y3" s="253"/>
      <c r="Z3" s="253"/>
      <c r="AA3" s="253"/>
      <c r="AB3" s="253"/>
      <c r="AC3" s="253"/>
      <c r="AD3" s="253"/>
      <c r="AE3" s="253"/>
      <c r="AF3" s="253"/>
      <c r="AG3" s="253"/>
      <c r="AH3" s="253"/>
    </row>
    <row r="4" spans="2:34" ht="13.2" x14ac:dyDescent="0.2"/>
    <row r="5" spans="2:34" ht="13.2" x14ac:dyDescent="0.2"/>
    <row r="6" spans="2:34" ht="13.2" x14ac:dyDescent="0.2"/>
    <row r="7" spans="2:34" ht="13.2" x14ac:dyDescent="0.2"/>
    <row r="8" spans="2:34" ht="13.2" x14ac:dyDescent="0.2"/>
    <row r="9" spans="2:34" ht="13.2" x14ac:dyDescent="0.2">
      <c r="AH9" s="253"/>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3"/>
    </row>
    <row r="18" spans="12:34" ht="13.2" x14ac:dyDescent="0.2"/>
    <row r="19" spans="12:34" ht="13.2" x14ac:dyDescent="0.2"/>
    <row r="20" spans="12:34" ht="13.2" x14ac:dyDescent="0.2">
      <c r="AH20" s="253"/>
    </row>
    <row r="21" spans="12:34" ht="13.2" x14ac:dyDescent="0.2">
      <c r="AH21" s="253"/>
    </row>
    <row r="22" spans="12:34" ht="13.2" x14ac:dyDescent="0.2"/>
    <row r="23" spans="12:34" ht="13.2" x14ac:dyDescent="0.2"/>
    <row r="24" spans="12:34" ht="13.2" x14ac:dyDescent="0.2">
      <c r="Q24" s="253"/>
    </row>
    <row r="25" spans="12:34" ht="13.2" x14ac:dyDescent="0.2"/>
    <row r="26" spans="12:34" ht="13.2" x14ac:dyDescent="0.2"/>
    <row r="27" spans="12:34" ht="13.2" x14ac:dyDescent="0.2"/>
    <row r="28" spans="12:34" ht="13.2" x14ac:dyDescent="0.2">
      <c r="O28" s="253"/>
      <c r="T28" s="253"/>
      <c r="AH28" s="253"/>
    </row>
    <row r="29" spans="12:34" ht="13.2" x14ac:dyDescent="0.2"/>
    <row r="30" spans="12:34" ht="13.2" x14ac:dyDescent="0.2"/>
    <row r="31" spans="12:34" ht="13.2" x14ac:dyDescent="0.2">
      <c r="Q31" s="253"/>
    </row>
    <row r="32" spans="12:34" ht="13.2" x14ac:dyDescent="0.2">
      <c r="L32" s="253"/>
    </row>
    <row r="33" spans="2:34" ht="13.2" x14ac:dyDescent="0.2">
      <c r="C33" s="253"/>
      <c r="E33" s="253"/>
      <c r="G33" s="253"/>
      <c r="I33" s="253"/>
      <c r="X33" s="253"/>
    </row>
    <row r="34" spans="2:34" ht="13.2" x14ac:dyDescent="0.2">
      <c r="B34" s="253"/>
      <c r="P34" s="253"/>
      <c r="R34" s="253"/>
      <c r="T34" s="253"/>
    </row>
    <row r="35" spans="2:34" ht="13.2" x14ac:dyDescent="0.2">
      <c r="D35" s="253"/>
      <c r="W35" s="253"/>
      <c r="AC35" s="253"/>
      <c r="AD35" s="253"/>
      <c r="AE35" s="253"/>
      <c r="AF35" s="253"/>
      <c r="AG35" s="253"/>
      <c r="AH35" s="253"/>
    </row>
    <row r="36" spans="2:34" ht="13.2" x14ac:dyDescent="0.2">
      <c r="H36" s="253"/>
      <c r="J36" s="253"/>
      <c r="K36" s="253"/>
      <c r="M36" s="253"/>
      <c r="Y36" s="253"/>
      <c r="Z36" s="253"/>
      <c r="AA36" s="253"/>
      <c r="AB36" s="253"/>
      <c r="AC36" s="253"/>
      <c r="AD36" s="253"/>
      <c r="AE36" s="253"/>
      <c r="AF36" s="253"/>
      <c r="AG36" s="253"/>
      <c r="AH36" s="253"/>
    </row>
    <row r="37" spans="2:34" ht="13.2" x14ac:dyDescent="0.2">
      <c r="AH37" s="253"/>
    </row>
    <row r="38" spans="2:34" ht="13.2" x14ac:dyDescent="0.2">
      <c r="AG38" s="253"/>
      <c r="AH38" s="253"/>
    </row>
    <row r="39" spans="2:34" ht="13.2" x14ac:dyDescent="0.2"/>
    <row r="40" spans="2:34" ht="13.2" x14ac:dyDescent="0.2">
      <c r="X40" s="253"/>
    </row>
    <row r="41" spans="2:34" ht="13.2" x14ac:dyDescent="0.2">
      <c r="R41" s="253"/>
    </row>
    <row r="42" spans="2:34" ht="13.2" x14ac:dyDescent="0.2">
      <c r="W42" s="253"/>
    </row>
    <row r="43" spans="2:34" ht="13.2" x14ac:dyDescent="0.2">
      <c r="Y43" s="253"/>
      <c r="Z43" s="253"/>
      <c r="AA43" s="253"/>
      <c r="AB43" s="253"/>
      <c r="AC43" s="253"/>
      <c r="AD43" s="253"/>
      <c r="AE43" s="253"/>
      <c r="AF43" s="253"/>
      <c r="AG43" s="253"/>
      <c r="AH43" s="253"/>
    </row>
    <row r="44" spans="2:34" ht="13.2" x14ac:dyDescent="0.2">
      <c r="AH44" s="253"/>
    </row>
    <row r="45" spans="2:34" ht="13.2" x14ac:dyDescent="0.2">
      <c r="X45" s="253"/>
    </row>
    <row r="46" spans="2:34" ht="13.2" x14ac:dyDescent="0.2"/>
    <row r="47" spans="2:34" ht="13.2" x14ac:dyDescent="0.2"/>
    <row r="48" spans="2:34" ht="13.2" x14ac:dyDescent="0.2">
      <c r="W48" s="253"/>
      <c r="Y48" s="253"/>
      <c r="Z48" s="253"/>
      <c r="AA48" s="253"/>
      <c r="AB48" s="253"/>
      <c r="AC48" s="253"/>
      <c r="AD48" s="253"/>
      <c r="AE48" s="253"/>
      <c r="AF48" s="253"/>
      <c r="AG48" s="253"/>
      <c r="AH48" s="253"/>
    </row>
    <row r="49" spans="28:34" ht="13.2" x14ac:dyDescent="0.2"/>
    <row r="50" spans="28:34" ht="13.2" x14ac:dyDescent="0.2">
      <c r="AE50" s="253"/>
      <c r="AF50" s="253"/>
      <c r="AG50" s="253"/>
      <c r="AH50" s="253"/>
    </row>
    <row r="51" spans="28:34" ht="13.2" x14ac:dyDescent="0.2">
      <c r="AC51" s="253"/>
      <c r="AD51" s="253"/>
      <c r="AE51" s="253"/>
      <c r="AF51" s="253"/>
      <c r="AG51" s="253"/>
      <c r="AH51" s="253"/>
    </row>
    <row r="52" spans="28:34" ht="13.2" x14ac:dyDescent="0.2"/>
    <row r="53" spans="28:34" ht="13.2" x14ac:dyDescent="0.2">
      <c r="AF53" s="253"/>
      <c r="AG53" s="253"/>
      <c r="AH53" s="253"/>
    </row>
    <row r="54" spans="28:34" ht="13.2" x14ac:dyDescent="0.2">
      <c r="AH54" s="253"/>
    </row>
    <row r="55" spans="28:34" ht="13.2" x14ac:dyDescent="0.2"/>
    <row r="56" spans="28:34" ht="13.2" x14ac:dyDescent="0.2">
      <c r="AB56" s="253"/>
      <c r="AC56" s="253"/>
      <c r="AD56" s="253"/>
      <c r="AE56" s="253"/>
      <c r="AF56" s="253"/>
      <c r="AG56" s="253"/>
      <c r="AH56" s="253"/>
    </row>
    <row r="57" spans="28:34" ht="13.2" x14ac:dyDescent="0.2">
      <c r="AH57" s="253"/>
    </row>
    <row r="58" spans="28:34" ht="13.2" x14ac:dyDescent="0.2">
      <c r="AH58" s="253"/>
    </row>
    <row r="59" spans="28:34" ht="13.2" x14ac:dyDescent="0.2">
      <c r="AG59" s="253"/>
      <c r="AH59" s="253"/>
    </row>
    <row r="60" spans="28:34" ht="13.2" x14ac:dyDescent="0.2"/>
    <row r="61" spans="28:34" ht="13.2" x14ac:dyDescent="0.2"/>
    <row r="62" spans="28:34" ht="13.2" x14ac:dyDescent="0.2"/>
    <row r="63" spans="28:34" ht="13.2" x14ac:dyDescent="0.2">
      <c r="AH63" s="253"/>
    </row>
    <row r="64" spans="28:34" ht="13.2" x14ac:dyDescent="0.2">
      <c r="AG64" s="253"/>
      <c r="AH64" s="253"/>
    </row>
    <row r="65" spans="28:34" ht="13.2" x14ac:dyDescent="0.2"/>
    <row r="66" spans="28:34" ht="13.2" x14ac:dyDescent="0.2"/>
    <row r="67" spans="28:34" ht="13.2" x14ac:dyDescent="0.2"/>
    <row r="68" spans="28:34" ht="13.2" x14ac:dyDescent="0.2">
      <c r="AB68" s="253"/>
      <c r="AC68" s="253"/>
      <c r="AD68" s="253"/>
      <c r="AE68" s="253"/>
      <c r="AF68" s="253"/>
      <c r="AG68" s="253"/>
      <c r="AH68" s="253"/>
    </row>
    <row r="69" spans="28:34" ht="13.2" x14ac:dyDescent="0.2">
      <c r="AF69" s="253"/>
      <c r="AG69" s="253"/>
      <c r="AH69" s="253"/>
    </row>
    <row r="70" spans="28:34" ht="13.2" x14ac:dyDescent="0.2"/>
    <row r="71" spans="28:34" ht="13.2" x14ac:dyDescent="0.2"/>
    <row r="72" spans="28:34" ht="13.2" x14ac:dyDescent="0.2"/>
    <row r="73" spans="28:34" ht="13.2" x14ac:dyDescent="0.2"/>
    <row r="74" spans="28:34" ht="13.2" x14ac:dyDescent="0.2"/>
    <row r="75" spans="28:34" ht="13.2" x14ac:dyDescent="0.2">
      <c r="AH75" s="253"/>
    </row>
    <row r="76" spans="28:34" ht="13.2" x14ac:dyDescent="0.2">
      <c r="AF76" s="253"/>
      <c r="AG76" s="253"/>
      <c r="AH76" s="253"/>
    </row>
    <row r="77" spans="28:34" ht="13.2" x14ac:dyDescent="0.2">
      <c r="AG77" s="253"/>
      <c r="AH77" s="253"/>
    </row>
    <row r="78" spans="28:34" ht="13.2" x14ac:dyDescent="0.2"/>
    <row r="79" spans="28:34" ht="13.2" x14ac:dyDescent="0.2"/>
    <row r="80" spans="28:34" ht="13.2" x14ac:dyDescent="0.2"/>
    <row r="81" spans="25:34" ht="13.2" x14ac:dyDescent="0.2"/>
    <row r="82" spans="25:34" ht="13.2" x14ac:dyDescent="0.2">
      <c r="Y82" s="253"/>
    </row>
    <row r="83" spans="25:34" ht="13.2" x14ac:dyDescent="0.2">
      <c r="Y83" s="253"/>
      <c r="Z83" s="253"/>
      <c r="AA83" s="253"/>
      <c r="AB83" s="253"/>
      <c r="AC83" s="253"/>
      <c r="AD83" s="253"/>
      <c r="AE83" s="253"/>
      <c r="AF83" s="253"/>
      <c r="AG83" s="253"/>
      <c r="AH83" s="253"/>
    </row>
    <row r="84" spans="25:34" ht="13.2" x14ac:dyDescent="0.2"/>
    <row r="85" spans="25:34" ht="13.2" x14ac:dyDescent="0.2"/>
    <row r="86" spans="25:34" ht="13.2" x14ac:dyDescent="0.2"/>
    <row r="87" spans="25:34" ht="13.2" x14ac:dyDescent="0.2"/>
    <row r="88" spans="25:34" ht="13.2" x14ac:dyDescent="0.2">
      <c r="AH88" s="253"/>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3"/>
      <c r="AG94" s="253"/>
      <c r="AH94" s="253"/>
    </row>
    <row r="95" spans="25:34" ht="13.5" customHeight="1" x14ac:dyDescent="0.2">
      <c r="AH95" s="253"/>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3"/>
    </row>
    <row r="102" spans="33:34" ht="13.5" customHeight="1" x14ac:dyDescent="0.2"/>
    <row r="103" spans="33:34" ht="13.5" customHeight="1" x14ac:dyDescent="0.2"/>
    <row r="104" spans="33:34" ht="13.5" customHeight="1" x14ac:dyDescent="0.2">
      <c r="AG104" s="253"/>
      <c r="AH104" s="253"/>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3"/>
    </row>
    <row r="117" spans="34:122" ht="13.5" customHeight="1" x14ac:dyDescent="0.2"/>
    <row r="118" spans="34:122" ht="13.5" customHeight="1" x14ac:dyDescent="0.2"/>
    <row r="119" spans="34:122" ht="13.5" customHeight="1" x14ac:dyDescent="0.2"/>
    <row r="120" spans="34:122" ht="13.5" customHeight="1" x14ac:dyDescent="0.2">
      <c r="AH120" s="253"/>
    </row>
    <row r="121" spans="34:122" ht="13.5" customHeight="1" x14ac:dyDescent="0.2">
      <c r="AH121" s="253"/>
    </row>
    <row r="122" spans="34:122" ht="13.5" customHeight="1" x14ac:dyDescent="0.2"/>
    <row r="123" spans="34:122" ht="13.5" customHeight="1" x14ac:dyDescent="0.2"/>
    <row r="124" spans="34:122" ht="13.5" customHeight="1" x14ac:dyDescent="0.2"/>
    <row r="125" spans="34:122" ht="13.5" customHeight="1" x14ac:dyDescent="0.2">
      <c r="DR125" s="253" t="s">
        <v>473</v>
      </c>
    </row>
  </sheetData>
  <sheetProtection algorithmName="SHA-512" hashValue="DdU+G6/Ki84y1sHvVy4q1d++mxUcvYIT+VvIcmwfCaCviXOdyu5Bp3s+5aYT3eNvDpZRFk/BP3QcSS6nQ9jgiw==" saltValue="+Tw1cesykRRcvRnwBsarT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zoomScaleNormal="100" workbookViewId="0"/>
  </sheetViews>
  <sheetFormatPr defaultColWidth="11.109375" defaultRowHeight="13.2" x14ac:dyDescent="0.2"/>
  <cols>
    <col min="1" max="1" width="45.88671875" style="142" customWidth="1"/>
    <col min="2" max="8" width="13.33203125" style="142" customWidth="1"/>
    <col min="9" max="16384" width="11.109375" style="142"/>
  </cols>
  <sheetData>
    <row r="1" spans="1:8" x14ac:dyDescent="0.2">
      <c r="A1" s="136"/>
      <c r="B1" s="137"/>
      <c r="C1" s="138"/>
      <c r="D1" s="139"/>
      <c r="E1" s="140"/>
      <c r="F1" s="140"/>
      <c r="G1" s="140"/>
      <c r="H1" s="141"/>
    </row>
    <row r="2" spans="1:8" x14ac:dyDescent="0.2">
      <c r="A2" s="143"/>
      <c r="B2" s="144"/>
      <c r="C2" s="145"/>
      <c r="D2" s="146" t="s">
        <v>50</v>
      </c>
      <c r="E2" s="147"/>
      <c r="F2" s="148" t="s">
        <v>522</v>
      </c>
      <c r="G2" s="149"/>
      <c r="H2" s="150"/>
    </row>
    <row r="3" spans="1:8" x14ac:dyDescent="0.2">
      <c r="A3" s="146" t="s">
        <v>515</v>
      </c>
      <c r="B3" s="151"/>
      <c r="C3" s="152"/>
      <c r="D3" s="153">
        <v>45141</v>
      </c>
      <c r="E3" s="154"/>
      <c r="F3" s="155">
        <v>62383</v>
      </c>
      <c r="G3" s="156"/>
      <c r="H3" s="157"/>
    </row>
    <row r="4" spans="1:8" x14ac:dyDescent="0.2">
      <c r="A4" s="158"/>
      <c r="B4" s="159"/>
      <c r="C4" s="160"/>
      <c r="D4" s="161">
        <v>11172</v>
      </c>
      <c r="E4" s="162"/>
      <c r="F4" s="163">
        <v>35325</v>
      </c>
      <c r="G4" s="164"/>
      <c r="H4" s="165"/>
    </row>
    <row r="5" spans="1:8" x14ac:dyDescent="0.2">
      <c r="A5" s="146" t="s">
        <v>517</v>
      </c>
      <c r="B5" s="151"/>
      <c r="C5" s="152"/>
      <c r="D5" s="153">
        <v>28497</v>
      </c>
      <c r="E5" s="154"/>
      <c r="F5" s="155">
        <v>63812</v>
      </c>
      <c r="G5" s="156"/>
      <c r="H5" s="157"/>
    </row>
    <row r="6" spans="1:8" x14ac:dyDescent="0.2">
      <c r="A6" s="158"/>
      <c r="B6" s="159"/>
      <c r="C6" s="160"/>
      <c r="D6" s="161">
        <v>10644</v>
      </c>
      <c r="E6" s="162"/>
      <c r="F6" s="163">
        <v>33848</v>
      </c>
      <c r="G6" s="164"/>
      <c r="H6" s="165"/>
    </row>
    <row r="7" spans="1:8" x14ac:dyDescent="0.2">
      <c r="A7" s="146" t="s">
        <v>518</v>
      </c>
      <c r="B7" s="151"/>
      <c r="C7" s="152"/>
      <c r="D7" s="153">
        <v>23820</v>
      </c>
      <c r="E7" s="154"/>
      <c r="F7" s="155">
        <v>45945</v>
      </c>
      <c r="G7" s="156"/>
      <c r="H7" s="157"/>
    </row>
    <row r="8" spans="1:8" x14ac:dyDescent="0.2">
      <c r="A8" s="158"/>
      <c r="B8" s="159"/>
      <c r="C8" s="160"/>
      <c r="D8" s="161">
        <v>8352</v>
      </c>
      <c r="E8" s="162"/>
      <c r="F8" s="163">
        <v>25180</v>
      </c>
      <c r="G8" s="164"/>
      <c r="H8" s="165"/>
    </row>
    <row r="9" spans="1:8" x14ac:dyDescent="0.2">
      <c r="A9" s="146" t="s">
        <v>519</v>
      </c>
      <c r="B9" s="151"/>
      <c r="C9" s="152"/>
      <c r="D9" s="153">
        <v>37241</v>
      </c>
      <c r="E9" s="154"/>
      <c r="F9" s="155">
        <v>44475</v>
      </c>
      <c r="G9" s="156"/>
      <c r="H9" s="157"/>
    </row>
    <row r="10" spans="1:8" x14ac:dyDescent="0.2">
      <c r="A10" s="158"/>
      <c r="B10" s="159"/>
      <c r="C10" s="160"/>
      <c r="D10" s="161">
        <v>16812</v>
      </c>
      <c r="E10" s="162"/>
      <c r="F10" s="163">
        <v>24780</v>
      </c>
      <c r="G10" s="164"/>
      <c r="H10" s="165"/>
    </row>
    <row r="11" spans="1:8" x14ac:dyDescent="0.2">
      <c r="A11" s="146" t="s">
        <v>520</v>
      </c>
      <c r="B11" s="151"/>
      <c r="C11" s="152"/>
      <c r="D11" s="153">
        <v>33504</v>
      </c>
      <c r="E11" s="154"/>
      <c r="F11" s="155">
        <v>45982</v>
      </c>
      <c r="G11" s="156"/>
      <c r="H11" s="157"/>
    </row>
    <row r="12" spans="1:8" x14ac:dyDescent="0.2">
      <c r="A12" s="158"/>
      <c r="B12" s="159"/>
      <c r="C12" s="166"/>
      <c r="D12" s="161">
        <v>18836</v>
      </c>
      <c r="E12" s="162"/>
      <c r="F12" s="163">
        <v>25583</v>
      </c>
      <c r="G12" s="164"/>
      <c r="H12" s="165"/>
    </row>
    <row r="13" spans="1:8" x14ac:dyDescent="0.2">
      <c r="A13" s="146"/>
      <c r="B13" s="151"/>
      <c r="C13" s="152"/>
      <c r="D13" s="153">
        <v>33641</v>
      </c>
      <c r="E13" s="154"/>
      <c r="F13" s="155">
        <v>52519</v>
      </c>
      <c r="G13" s="167"/>
      <c r="H13" s="157"/>
    </row>
    <row r="14" spans="1:8" x14ac:dyDescent="0.2">
      <c r="A14" s="158"/>
      <c r="B14" s="159"/>
      <c r="C14" s="160"/>
      <c r="D14" s="161">
        <v>13163</v>
      </c>
      <c r="E14" s="162"/>
      <c r="F14" s="163">
        <v>28943</v>
      </c>
      <c r="G14" s="164"/>
      <c r="H14" s="165"/>
    </row>
    <row r="17" spans="1:11" x14ac:dyDescent="0.2">
      <c r="A17" s="142" t="s">
        <v>51</v>
      </c>
    </row>
    <row r="18" spans="1:11" x14ac:dyDescent="0.2">
      <c r="A18" s="168"/>
      <c r="B18" s="168" t="str">
        <f>実質収支比率等に係る経年分析!F$46</f>
        <v>R01</v>
      </c>
      <c r="C18" s="168" t="str">
        <f>実質収支比率等に係る経年分析!G$46</f>
        <v>R02</v>
      </c>
      <c r="D18" s="168" t="str">
        <f>実質収支比率等に係る経年分析!H$46</f>
        <v>R03</v>
      </c>
      <c r="E18" s="168" t="str">
        <f>実質収支比率等に係る経年分析!I$46</f>
        <v>R04</v>
      </c>
      <c r="F18" s="168" t="str">
        <f>実質収支比率等に係る経年分析!J$46</f>
        <v>R05</v>
      </c>
    </row>
    <row r="19" spans="1:11" x14ac:dyDescent="0.2">
      <c r="A19" s="168" t="s">
        <v>52</v>
      </c>
      <c r="B19" s="168">
        <f>ROUND(VALUE(SUBSTITUTE(実質収支比率等に係る経年分析!F$48,"▲","-")),2)</f>
        <v>5.24</v>
      </c>
      <c r="C19" s="168">
        <f>ROUND(VALUE(SUBSTITUTE(実質収支比率等に係る経年分析!G$48,"▲","-")),2)</f>
        <v>6.8</v>
      </c>
      <c r="D19" s="168">
        <f>ROUND(VALUE(SUBSTITUTE(実質収支比率等に係る経年分析!H$48,"▲","-")),2)</f>
        <v>17.100000000000001</v>
      </c>
      <c r="E19" s="168">
        <f>ROUND(VALUE(SUBSTITUTE(実質収支比率等に係る経年分析!I$48,"▲","-")),2)</f>
        <v>9.8000000000000007</v>
      </c>
      <c r="F19" s="168">
        <f>ROUND(VALUE(SUBSTITUTE(実質収支比率等に係る経年分析!J$48,"▲","-")),2)</f>
        <v>5.95</v>
      </c>
    </row>
    <row r="20" spans="1:11" x14ac:dyDescent="0.2">
      <c r="A20" s="168" t="s">
        <v>53</v>
      </c>
      <c r="B20" s="168">
        <f>ROUND(VALUE(SUBSTITUTE(実質収支比率等に係る経年分析!F$47,"▲","-")),2)</f>
        <v>12.61</v>
      </c>
      <c r="C20" s="168">
        <f>ROUND(VALUE(SUBSTITUTE(実質収支比率等に係る経年分析!G$47,"▲","-")),2)</f>
        <v>13.4</v>
      </c>
      <c r="D20" s="168">
        <f>ROUND(VALUE(SUBSTITUTE(実質収支比率等に係る経年分析!H$47,"▲","-")),2)</f>
        <v>17.920000000000002</v>
      </c>
      <c r="E20" s="168">
        <f>ROUND(VALUE(SUBSTITUTE(実質収支比率等に係る経年分析!I$47,"▲","-")),2)</f>
        <v>18.21</v>
      </c>
      <c r="F20" s="168">
        <f>ROUND(VALUE(SUBSTITUTE(実質収支比率等に係る経年分析!J$47,"▲","-")),2)</f>
        <v>17.87</v>
      </c>
    </row>
    <row r="21" spans="1:11" x14ac:dyDescent="0.2">
      <c r="A21" s="168" t="s">
        <v>54</v>
      </c>
      <c r="B21" s="168">
        <f>IF(ISNUMBER(VALUE(SUBSTITUTE(実質収支比率等に係る経年分析!F$49,"▲","-"))),ROUND(VALUE(SUBSTITUTE(実質収支比率等に係る経年分析!F$49,"▲","-")),2),NA())</f>
        <v>3.02</v>
      </c>
      <c r="C21" s="168">
        <f>IF(ISNUMBER(VALUE(SUBSTITUTE(実質収支比率等に係る経年分析!G$49,"▲","-"))),ROUND(VALUE(SUBSTITUTE(実質収支比率等に係る経年分析!G$49,"▲","-")),2),NA())</f>
        <v>2.69</v>
      </c>
      <c r="D21" s="168">
        <f>IF(ISNUMBER(VALUE(SUBSTITUTE(実質収支比率等に係る経年分析!H$49,"▲","-"))),ROUND(VALUE(SUBSTITUTE(実質収支比率等に係る経年分析!H$49,"▲","-")),2),NA())</f>
        <v>15.88</v>
      </c>
      <c r="E21" s="168">
        <f>IF(ISNUMBER(VALUE(SUBSTITUTE(実質収支比率等に係る経年分析!I$49,"▲","-"))),ROUND(VALUE(SUBSTITUTE(実質収支比率等に係る経年分析!I$49,"▲","-")),2),NA())</f>
        <v>-7.64</v>
      </c>
      <c r="F21" s="168">
        <f>IF(ISNUMBER(VALUE(SUBSTITUTE(実質収支比率等に係る経年分析!J$49,"▲","-"))),ROUND(VALUE(SUBSTITUTE(実質収支比率等に係る経年分析!J$49,"▲","-")),2),NA())</f>
        <v>-3.63</v>
      </c>
    </row>
    <row r="24" spans="1:11" x14ac:dyDescent="0.2">
      <c r="A24" s="142" t="s">
        <v>55</v>
      </c>
    </row>
    <row r="25" spans="1:11" x14ac:dyDescent="0.2">
      <c r="A25" s="169"/>
      <c r="B25" s="169" t="str">
        <f>連結実質赤字比率に係る赤字・黒字の構成分析!F$33</f>
        <v>R01</v>
      </c>
      <c r="C25" s="169"/>
      <c r="D25" s="169" t="str">
        <f>連結実質赤字比率に係る赤字・黒字の構成分析!G$33</f>
        <v>R02</v>
      </c>
      <c r="E25" s="169"/>
      <c r="F25" s="169" t="str">
        <f>連結実質赤字比率に係る赤字・黒字の構成分析!H$33</f>
        <v>R03</v>
      </c>
      <c r="G25" s="169"/>
      <c r="H25" s="169" t="str">
        <f>連結実質赤字比率に係る赤字・黒字の構成分析!I$33</f>
        <v>R04</v>
      </c>
      <c r="I25" s="169"/>
      <c r="J25" s="169" t="str">
        <f>連結実質赤字比率に係る赤字・黒字の構成分析!J$33</f>
        <v>R05</v>
      </c>
      <c r="K25" s="169"/>
    </row>
    <row r="26" spans="1:11" x14ac:dyDescent="0.2">
      <c r="A26" s="169"/>
      <c r="B26" s="169" t="s">
        <v>56</v>
      </c>
      <c r="C26" s="169" t="s">
        <v>57</v>
      </c>
      <c r="D26" s="169" t="s">
        <v>56</v>
      </c>
      <c r="E26" s="169" t="s">
        <v>57</v>
      </c>
      <c r="F26" s="169" t="s">
        <v>56</v>
      </c>
      <c r="G26" s="169" t="s">
        <v>57</v>
      </c>
      <c r="H26" s="169" t="s">
        <v>56</v>
      </c>
      <c r="I26" s="169" t="s">
        <v>57</v>
      </c>
      <c r="J26" s="169" t="s">
        <v>56</v>
      </c>
      <c r="K26" s="169" t="s">
        <v>57</v>
      </c>
    </row>
    <row r="27" spans="1:11" x14ac:dyDescent="0.2">
      <c r="A27" s="169" t="str">
        <f>IF(連結実質赤字比率に係る赤字・黒字の構成分析!C$43="",NA(),連結実質赤字比率に係る赤字・黒字の構成分析!C$43)</f>
        <v>その他会計（黒字）</v>
      </c>
      <c r="B27" s="169" t="e">
        <f>IF(ROUND(VALUE(SUBSTITUTE(連結実質赤字比率に係る赤字・黒字の構成分析!F$43,"▲", "-")), 2) &lt; 0, ABS(ROUND(VALUE(SUBSTITUTE(連結実質赤字比率に係る赤字・黒字の構成分析!F$43,"▲", "-")), 2)), NA())</f>
        <v>#N/A</v>
      </c>
      <c r="C27" s="169">
        <f>IF(ROUND(VALUE(SUBSTITUTE(連結実質赤字比率に係る赤字・黒字の構成分析!F$43,"▲", "-")), 2) &gt;= 0, ABS(ROUND(VALUE(SUBSTITUTE(連結実質赤字比率に係る赤字・黒字の構成分析!F$43,"▲", "-")), 2)), NA())</f>
        <v>0.35</v>
      </c>
      <c r="D27" s="169" t="e">
        <f>IF(ROUND(VALUE(SUBSTITUTE(連結実質赤字比率に係る赤字・黒字の構成分析!G$43,"▲", "-")), 2) &lt; 0, ABS(ROUND(VALUE(SUBSTITUTE(連結実質赤字比率に係る赤字・黒字の構成分析!G$43,"▲", "-")), 2)), NA())</f>
        <v>#N/A</v>
      </c>
      <c r="E27" s="169">
        <f>IF(ROUND(VALUE(SUBSTITUTE(連結実質赤字比率に係る赤字・黒字の構成分析!G$43,"▲", "-")), 2) &gt;= 0, ABS(ROUND(VALUE(SUBSTITUTE(連結実質赤字比率に係る赤字・黒字の構成分析!G$43,"▲", "-")), 2)), NA())</f>
        <v>0</v>
      </c>
      <c r="F27" s="169" t="e">
        <f>IF(ROUND(VALUE(SUBSTITUTE(連結実質赤字比率に係る赤字・黒字の構成分析!H$43,"▲", "-")), 2) &lt; 0, ABS(ROUND(VALUE(SUBSTITUTE(連結実質赤字比率に係る赤字・黒字の構成分析!H$43,"▲", "-")), 2)), NA())</f>
        <v>#VALUE!</v>
      </c>
      <c r="G27" s="169" t="e">
        <f>IF(ROUND(VALUE(SUBSTITUTE(連結実質赤字比率に係る赤字・黒字の構成分析!H$43,"▲", "-")), 2) &gt;= 0, ABS(ROUND(VALUE(SUBSTITUTE(連結実質赤字比率に係る赤字・黒字の構成分析!H$43,"▲", "-")), 2)), NA())</f>
        <v>#VALUE!</v>
      </c>
      <c r="H27" s="169" t="e">
        <f>IF(ROUND(VALUE(SUBSTITUTE(連結実質赤字比率に係る赤字・黒字の構成分析!I$43,"▲", "-")), 2) &lt; 0, ABS(ROUND(VALUE(SUBSTITUTE(連結実質赤字比率に係る赤字・黒字の構成分析!I$43,"▲", "-")), 2)), NA())</f>
        <v>#VALUE!</v>
      </c>
      <c r="I27" s="169" t="e">
        <f>IF(ROUND(VALUE(SUBSTITUTE(連結実質赤字比率に係る赤字・黒字の構成分析!I$43,"▲", "-")), 2) &gt;= 0, ABS(ROUND(VALUE(SUBSTITUTE(連結実質赤字比率に係る赤字・黒字の構成分析!I$43,"▲", "-")), 2)), NA())</f>
        <v>#VALUE!</v>
      </c>
      <c r="J27" s="169" t="e">
        <f>IF(ROUND(VALUE(SUBSTITUTE(連結実質赤字比率に係る赤字・黒字の構成分析!J$43,"▲", "-")), 2) &lt; 0, ABS(ROUND(VALUE(SUBSTITUTE(連結実質赤字比率に係る赤字・黒字の構成分析!J$43,"▲", "-")), 2)), NA())</f>
        <v>#VALUE!</v>
      </c>
      <c r="K27" s="169" t="e">
        <f>IF(ROUND(VALUE(SUBSTITUTE(連結実質赤字比率に係る赤字・黒字の構成分析!J$43,"▲", "-")), 2) &gt;= 0, ABS(ROUND(VALUE(SUBSTITUTE(連結実質赤字比率に係る赤字・黒字の構成分析!J$43,"▲", "-")), 2)), NA())</f>
        <v>#VALUE!</v>
      </c>
    </row>
    <row r="28" spans="1:11" x14ac:dyDescent="0.2">
      <c r="A28" s="169" t="str">
        <f>IF(連結実質赤字比率に係る赤字・黒字の構成分析!C$42="",NA(),連結実質赤字比率に係る赤字・黒字の構成分析!C$42)</f>
        <v>その他会計（赤字）</v>
      </c>
      <c r="B28" s="169" t="e">
        <f>IF(ROUND(VALUE(SUBSTITUTE(連結実質赤字比率に係る赤字・黒字の構成分析!F$42,"▲", "-")), 2) &lt; 0, ABS(ROUND(VALUE(SUBSTITUTE(連結実質赤字比率に係る赤字・黒字の構成分析!F$42,"▲", "-")), 2)), NA())</f>
        <v>#N/A</v>
      </c>
      <c r="C28" s="169">
        <f>IF(ROUND(VALUE(SUBSTITUTE(連結実質赤字比率に係る赤字・黒字の構成分析!F$42,"▲", "-")), 2) &gt;= 0, ABS(ROUND(VALUE(SUBSTITUTE(連結実質赤字比率に係る赤字・黒字の構成分析!F$42,"▲", "-")), 2)), NA())</f>
        <v>0</v>
      </c>
      <c r="D28" s="169" t="e">
        <f>IF(ROUND(VALUE(SUBSTITUTE(連結実質赤字比率に係る赤字・黒字の構成分析!G$42,"▲", "-")), 2) &lt; 0, ABS(ROUND(VALUE(SUBSTITUTE(連結実質赤字比率に係る赤字・黒字の構成分析!G$42,"▲", "-")), 2)), NA())</f>
        <v>#VALUE!</v>
      </c>
      <c r="E28" s="169" t="e">
        <f>IF(ROUND(VALUE(SUBSTITUTE(連結実質赤字比率に係る赤字・黒字の構成分析!G$42,"▲", "-")), 2) &gt;= 0, ABS(ROUND(VALUE(SUBSTITUTE(連結実質赤字比率に係る赤字・黒字の構成分析!G$42,"▲", "-")), 2)), NA())</f>
        <v>#VALUE!</v>
      </c>
      <c r="F28" s="169" t="e">
        <f>IF(ROUND(VALUE(SUBSTITUTE(連結実質赤字比率に係る赤字・黒字の構成分析!H$42,"▲", "-")), 2) &lt; 0, ABS(ROUND(VALUE(SUBSTITUTE(連結実質赤字比率に係る赤字・黒字の構成分析!H$42,"▲", "-")), 2)), NA())</f>
        <v>#VALUE!</v>
      </c>
      <c r="G28" s="169" t="e">
        <f>IF(ROUND(VALUE(SUBSTITUTE(連結実質赤字比率に係る赤字・黒字の構成分析!H$42,"▲", "-")), 2) &gt;= 0, ABS(ROUND(VALUE(SUBSTITUTE(連結実質赤字比率に係る赤字・黒字の構成分析!H$42,"▲", "-")), 2)), NA())</f>
        <v>#VALUE!</v>
      </c>
      <c r="H28" s="169" t="e">
        <f>IF(ROUND(VALUE(SUBSTITUTE(連結実質赤字比率に係る赤字・黒字の構成分析!I$42,"▲", "-")), 2) &lt; 0, ABS(ROUND(VALUE(SUBSTITUTE(連結実質赤字比率に係る赤字・黒字の構成分析!I$42,"▲", "-")), 2)), NA())</f>
        <v>#VALUE!</v>
      </c>
      <c r="I28" s="169" t="e">
        <f>IF(ROUND(VALUE(SUBSTITUTE(連結実質赤字比率に係る赤字・黒字の構成分析!I$42,"▲", "-")), 2) &gt;= 0, ABS(ROUND(VALUE(SUBSTITUTE(連結実質赤字比率に係る赤字・黒字の構成分析!I$42,"▲", "-")), 2)), NA())</f>
        <v>#VALUE!</v>
      </c>
      <c r="J28" s="169" t="e">
        <f>IF(ROUND(VALUE(SUBSTITUTE(連結実質赤字比率に係る赤字・黒字の構成分析!J$42,"▲", "-")), 2) &lt; 0, ABS(ROUND(VALUE(SUBSTITUTE(連結実質赤字比率に係る赤字・黒字の構成分析!J$42,"▲", "-")), 2)), NA())</f>
        <v>#VALUE!</v>
      </c>
      <c r="K28" s="169" t="e">
        <f>IF(ROUND(VALUE(SUBSTITUTE(連結実質赤字比率に係る赤字・黒字の構成分析!J$42,"▲", "-")), 2) &gt;= 0, ABS(ROUND(VALUE(SUBSTITUTE(連結実質赤字比率に係る赤字・黒字の構成分析!J$42,"▲", "-")), 2)), NA())</f>
        <v>#VALUE!</v>
      </c>
    </row>
    <row r="29" spans="1:11" x14ac:dyDescent="0.2">
      <c r="A29" s="169" t="e">
        <f>IF(連結実質赤字比率に係る赤字・黒字の構成分析!C$41="",NA(),連結実質赤字比率に係る赤字・黒字の構成分析!C$41)</f>
        <v>#N/A</v>
      </c>
      <c r="B29" s="169" t="e">
        <f>IF(ROUND(VALUE(SUBSTITUTE(連結実質赤字比率に係る赤字・黒字の構成分析!F$41,"▲", "-")), 2) &lt; 0, ABS(ROUND(VALUE(SUBSTITUTE(連結実質赤字比率に係る赤字・黒字の構成分析!F$41,"▲", "-")), 2)), NA())</f>
        <v>#VALUE!</v>
      </c>
      <c r="C29" s="169" t="e">
        <f>IF(ROUND(VALUE(SUBSTITUTE(連結実質赤字比率に係る赤字・黒字の構成分析!F$41,"▲", "-")), 2) &gt;= 0, ABS(ROUND(VALUE(SUBSTITUTE(連結実質赤字比率に係る赤字・黒字の構成分析!F$41,"▲", "-")), 2)), NA())</f>
        <v>#VALUE!</v>
      </c>
      <c r="D29" s="169" t="e">
        <f>IF(ROUND(VALUE(SUBSTITUTE(連結実質赤字比率に係る赤字・黒字の構成分析!G$41,"▲", "-")), 2) &lt; 0, ABS(ROUND(VALUE(SUBSTITUTE(連結実質赤字比率に係る赤字・黒字の構成分析!G$41,"▲", "-")), 2)), NA())</f>
        <v>#VALUE!</v>
      </c>
      <c r="E29" s="169" t="e">
        <f>IF(ROUND(VALUE(SUBSTITUTE(連結実質赤字比率に係る赤字・黒字の構成分析!G$41,"▲", "-")), 2) &gt;= 0, ABS(ROUND(VALUE(SUBSTITUTE(連結実質赤字比率に係る赤字・黒字の構成分析!G$41,"▲", "-")), 2)), NA())</f>
        <v>#VALUE!</v>
      </c>
      <c r="F29" s="169" t="e">
        <f>IF(ROUND(VALUE(SUBSTITUTE(連結実質赤字比率に係る赤字・黒字の構成分析!H$41,"▲", "-")), 2) &lt; 0, ABS(ROUND(VALUE(SUBSTITUTE(連結実質赤字比率に係る赤字・黒字の構成分析!H$41,"▲", "-")), 2)), NA())</f>
        <v>#VALUE!</v>
      </c>
      <c r="G29" s="169" t="e">
        <f>IF(ROUND(VALUE(SUBSTITUTE(連結実質赤字比率に係る赤字・黒字の構成分析!H$41,"▲", "-")), 2) &gt;= 0, ABS(ROUND(VALUE(SUBSTITUTE(連結実質赤字比率に係る赤字・黒字の構成分析!H$41,"▲", "-")), 2)), NA())</f>
        <v>#VALUE!</v>
      </c>
      <c r="H29" s="169" t="e">
        <f>IF(ROUND(VALUE(SUBSTITUTE(連結実質赤字比率に係る赤字・黒字の構成分析!I$41,"▲", "-")), 2) &lt; 0, ABS(ROUND(VALUE(SUBSTITUTE(連結実質赤字比率に係る赤字・黒字の構成分析!I$41,"▲", "-")), 2)), NA())</f>
        <v>#VALUE!</v>
      </c>
      <c r="I29" s="169" t="e">
        <f>IF(ROUND(VALUE(SUBSTITUTE(連結実質赤字比率に係る赤字・黒字の構成分析!I$41,"▲", "-")), 2) &gt;= 0, ABS(ROUND(VALUE(SUBSTITUTE(連結実質赤字比率に係る赤字・黒字の構成分析!I$41,"▲", "-")), 2)), NA())</f>
        <v>#VALUE!</v>
      </c>
      <c r="J29" s="169" t="e">
        <f>IF(ROUND(VALUE(SUBSTITUTE(連結実質赤字比率に係る赤字・黒字の構成分析!J$41,"▲", "-")), 2) &lt; 0, ABS(ROUND(VALUE(SUBSTITUTE(連結実質赤字比率に係る赤字・黒字の構成分析!J$41,"▲", "-")), 2)), NA())</f>
        <v>#VALUE!</v>
      </c>
      <c r="K29" s="169" t="e">
        <f>IF(ROUND(VALUE(SUBSTITUTE(連結実質赤字比率に係る赤字・黒字の構成分析!J$41,"▲", "-")), 2) &gt;= 0, ABS(ROUND(VALUE(SUBSTITUTE(連結実質赤字比率に係る赤字・黒字の構成分析!J$41,"▲", "-")), 2)), NA())</f>
        <v>#VALUE!</v>
      </c>
    </row>
    <row r="30" spans="1:11" x14ac:dyDescent="0.2">
      <c r="A30" s="169" t="e">
        <f>IF(連結実質赤字比率に係る赤字・黒字の構成分析!C$40="",NA(),連結実質赤字比率に係る赤字・黒字の構成分析!C$40)</f>
        <v>#N/A</v>
      </c>
      <c r="B30" s="169" t="e">
        <f>IF(ROUND(VALUE(SUBSTITUTE(連結実質赤字比率に係る赤字・黒字の構成分析!F$40,"▲", "-")), 2) &lt; 0, ABS(ROUND(VALUE(SUBSTITUTE(連結実質赤字比率に係る赤字・黒字の構成分析!F$40,"▲", "-")), 2)), NA())</f>
        <v>#VALUE!</v>
      </c>
      <c r="C30" s="169" t="e">
        <f>IF(ROUND(VALUE(SUBSTITUTE(連結実質赤字比率に係る赤字・黒字の構成分析!F$40,"▲", "-")), 2) &gt;= 0, ABS(ROUND(VALUE(SUBSTITUTE(連結実質赤字比率に係る赤字・黒字の構成分析!F$40,"▲", "-")), 2)), NA())</f>
        <v>#VALUE!</v>
      </c>
      <c r="D30" s="169" t="e">
        <f>IF(ROUND(VALUE(SUBSTITUTE(連結実質赤字比率に係る赤字・黒字の構成分析!G$40,"▲", "-")), 2) &lt; 0, ABS(ROUND(VALUE(SUBSTITUTE(連結実質赤字比率に係る赤字・黒字の構成分析!G$40,"▲", "-")), 2)), NA())</f>
        <v>#VALUE!</v>
      </c>
      <c r="E30" s="169" t="e">
        <f>IF(ROUND(VALUE(SUBSTITUTE(連結実質赤字比率に係る赤字・黒字の構成分析!G$40,"▲", "-")), 2) &gt;= 0, ABS(ROUND(VALUE(SUBSTITUTE(連結実質赤字比率に係る赤字・黒字の構成分析!G$40,"▲", "-")), 2)), NA())</f>
        <v>#VALUE!</v>
      </c>
      <c r="F30" s="169" t="e">
        <f>IF(ROUND(VALUE(SUBSTITUTE(連結実質赤字比率に係る赤字・黒字の構成分析!H$40,"▲", "-")), 2) &lt; 0, ABS(ROUND(VALUE(SUBSTITUTE(連結実質赤字比率に係る赤字・黒字の構成分析!H$40,"▲", "-")), 2)), NA())</f>
        <v>#VALUE!</v>
      </c>
      <c r="G30" s="169" t="e">
        <f>IF(ROUND(VALUE(SUBSTITUTE(連結実質赤字比率に係る赤字・黒字の構成分析!H$40,"▲", "-")), 2) &gt;= 0, ABS(ROUND(VALUE(SUBSTITUTE(連結実質赤字比率に係る赤字・黒字の構成分析!H$40,"▲", "-")), 2)), NA())</f>
        <v>#VALUE!</v>
      </c>
      <c r="H30" s="169" t="e">
        <f>IF(ROUND(VALUE(SUBSTITUTE(連結実質赤字比率に係る赤字・黒字の構成分析!I$40,"▲", "-")), 2) &lt; 0, ABS(ROUND(VALUE(SUBSTITUTE(連結実質赤字比率に係る赤字・黒字の構成分析!I$40,"▲", "-")), 2)), NA())</f>
        <v>#VALUE!</v>
      </c>
      <c r="I30" s="169" t="e">
        <f>IF(ROUND(VALUE(SUBSTITUTE(連結実質赤字比率に係る赤字・黒字の構成分析!I$40,"▲", "-")), 2) &gt;= 0, ABS(ROUND(VALUE(SUBSTITUTE(連結実質赤字比率に係る赤字・黒字の構成分析!I$40,"▲", "-")), 2)), NA())</f>
        <v>#VALUE!</v>
      </c>
      <c r="J30" s="169" t="e">
        <f>IF(ROUND(VALUE(SUBSTITUTE(連結実質赤字比率に係る赤字・黒字の構成分析!J$40,"▲", "-")), 2) &lt; 0, ABS(ROUND(VALUE(SUBSTITUTE(連結実質赤字比率に係る赤字・黒字の構成分析!J$40,"▲", "-")), 2)), NA())</f>
        <v>#VALUE!</v>
      </c>
      <c r="K30" s="169" t="e">
        <f>IF(ROUND(VALUE(SUBSTITUTE(連結実質赤字比率に係る赤字・黒字の構成分析!J$40,"▲", "-")), 2) &gt;= 0, ABS(ROUND(VALUE(SUBSTITUTE(連結実質赤字比率に係る赤字・黒字の構成分析!J$40,"▲", "-")), 2)), NA())</f>
        <v>#VALUE!</v>
      </c>
    </row>
    <row r="31" spans="1:11" x14ac:dyDescent="0.2">
      <c r="A31" s="169" t="e">
        <f>IF(連結実質赤字比率に係る赤字・黒字の構成分析!C$39="",NA(),連結実質赤字比率に係る赤字・黒字の構成分析!C$39)</f>
        <v>#N/A</v>
      </c>
      <c r="B31" s="169" t="e">
        <f>IF(ROUND(VALUE(SUBSTITUTE(連結実質赤字比率に係る赤字・黒字の構成分析!F$39,"▲", "-")), 2) &lt; 0, ABS(ROUND(VALUE(SUBSTITUTE(連結実質赤字比率に係る赤字・黒字の構成分析!F$39,"▲", "-")), 2)), NA())</f>
        <v>#VALUE!</v>
      </c>
      <c r="C31" s="169" t="e">
        <f>IF(ROUND(VALUE(SUBSTITUTE(連結実質赤字比率に係る赤字・黒字の構成分析!F$39,"▲", "-")), 2) &gt;= 0, ABS(ROUND(VALUE(SUBSTITUTE(連結実質赤字比率に係る赤字・黒字の構成分析!F$39,"▲", "-")), 2)), NA())</f>
        <v>#VALUE!</v>
      </c>
      <c r="D31" s="169" t="e">
        <f>IF(ROUND(VALUE(SUBSTITUTE(連結実質赤字比率に係る赤字・黒字の構成分析!G$39,"▲", "-")), 2) &lt; 0, ABS(ROUND(VALUE(SUBSTITUTE(連結実質赤字比率に係る赤字・黒字の構成分析!G$39,"▲", "-")), 2)), NA())</f>
        <v>#VALUE!</v>
      </c>
      <c r="E31" s="169" t="e">
        <f>IF(ROUND(VALUE(SUBSTITUTE(連結実質赤字比率に係る赤字・黒字の構成分析!G$39,"▲", "-")), 2) &gt;= 0, ABS(ROUND(VALUE(SUBSTITUTE(連結実質赤字比率に係る赤字・黒字の構成分析!G$39,"▲", "-")), 2)), NA())</f>
        <v>#VALUE!</v>
      </c>
      <c r="F31" s="169" t="e">
        <f>IF(ROUND(VALUE(SUBSTITUTE(連結実質赤字比率に係る赤字・黒字の構成分析!H$39,"▲", "-")), 2) &lt; 0, ABS(ROUND(VALUE(SUBSTITUTE(連結実質赤字比率に係る赤字・黒字の構成分析!H$39,"▲", "-")), 2)), NA())</f>
        <v>#VALUE!</v>
      </c>
      <c r="G31" s="169" t="e">
        <f>IF(ROUND(VALUE(SUBSTITUTE(連結実質赤字比率に係る赤字・黒字の構成分析!H$39,"▲", "-")), 2) &gt;= 0, ABS(ROUND(VALUE(SUBSTITUTE(連結実質赤字比率に係る赤字・黒字の構成分析!H$39,"▲", "-")), 2)), NA())</f>
        <v>#VALUE!</v>
      </c>
      <c r="H31" s="169" t="e">
        <f>IF(ROUND(VALUE(SUBSTITUTE(連結実質赤字比率に係る赤字・黒字の構成分析!I$39,"▲", "-")), 2) &lt; 0, ABS(ROUND(VALUE(SUBSTITUTE(連結実質赤字比率に係る赤字・黒字の構成分析!I$39,"▲", "-")), 2)), NA())</f>
        <v>#VALUE!</v>
      </c>
      <c r="I31" s="169" t="e">
        <f>IF(ROUND(VALUE(SUBSTITUTE(連結実質赤字比率に係る赤字・黒字の構成分析!I$39,"▲", "-")), 2) &gt;= 0, ABS(ROUND(VALUE(SUBSTITUTE(連結実質赤字比率に係る赤字・黒字の構成分析!I$39,"▲", "-")), 2)), NA())</f>
        <v>#VALUE!</v>
      </c>
      <c r="J31" s="169" t="e">
        <f>IF(ROUND(VALUE(SUBSTITUTE(連結実質赤字比率に係る赤字・黒字の構成分析!J$39,"▲", "-")), 2) &lt; 0, ABS(ROUND(VALUE(SUBSTITUTE(連結実質赤字比率に係る赤字・黒字の構成分析!J$39,"▲", "-")), 2)), NA())</f>
        <v>#VALUE!</v>
      </c>
      <c r="K31" s="169" t="e">
        <f>IF(ROUND(VALUE(SUBSTITUTE(連結実質赤字比率に係る赤字・黒字の構成分析!J$39,"▲", "-")), 2) &gt;= 0, ABS(ROUND(VALUE(SUBSTITUTE(連結実質赤字比率に係る赤字・黒字の構成分析!J$39,"▲", "-")), 2)), NA())</f>
        <v>#VALUE!</v>
      </c>
    </row>
    <row r="32" spans="1:11" x14ac:dyDescent="0.2">
      <c r="A32" s="169" t="str">
        <f>IF(連結実質赤字比率に係る赤字・黒字の構成分析!C$38="",NA(),連結実質赤字比率に係る赤字・黒字の構成分析!C$38)</f>
        <v>国民健康保険事業特別会計</v>
      </c>
      <c r="B32" s="169" t="e">
        <f>IF(ROUND(VALUE(SUBSTITUTE(連結実質赤字比率に係る赤字・黒字の構成分析!F$38,"▲", "-")), 2) &lt; 0, ABS(ROUND(VALUE(SUBSTITUTE(連結実質赤字比率に係る赤字・黒字の構成分析!F$38,"▲", "-")), 2)), NA())</f>
        <v>#N/A</v>
      </c>
      <c r="C32" s="169">
        <f>IF(ROUND(VALUE(SUBSTITUTE(連結実質赤字比率に係る赤字・黒字の構成分析!F$38,"▲", "-")), 2) &gt;= 0, ABS(ROUND(VALUE(SUBSTITUTE(連結実質赤字比率に係る赤字・黒字の構成分析!F$38,"▲", "-")), 2)), NA())</f>
        <v>0.06</v>
      </c>
      <c r="D32" s="169" t="e">
        <f>IF(ROUND(VALUE(SUBSTITUTE(連結実質赤字比率に係る赤字・黒字の構成分析!G$38,"▲", "-")), 2) &lt; 0, ABS(ROUND(VALUE(SUBSTITUTE(連結実質赤字比率に係る赤字・黒字の構成分析!G$38,"▲", "-")), 2)), NA())</f>
        <v>#N/A</v>
      </c>
      <c r="E32" s="169">
        <f>IF(ROUND(VALUE(SUBSTITUTE(連結実質赤字比率に係る赤字・黒字の構成分析!G$38,"▲", "-")), 2) &gt;= 0, ABS(ROUND(VALUE(SUBSTITUTE(連結実質赤字比率に係る赤字・黒字の構成分析!G$38,"▲", "-")), 2)), NA())</f>
        <v>0.14000000000000001</v>
      </c>
      <c r="F32" s="169" t="e">
        <f>IF(ROUND(VALUE(SUBSTITUTE(連結実質赤字比率に係る赤字・黒字の構成分析!H$38,"▲", "-")), 2) &lt; 0, ABS(ROUND(VALUE(SUBSTITUTE(連結実質赤字比率に係る赤字・黒字の構成分析!H$38,"▲", "-")), 2)), NA())</f>
        <v>#N/A</v>
      </c>
      <c r="G32" s="169">
        <f>IF(ROUND(VALUE(SUBSTITUTE(連結実質赤字比率に係る赤字・黒字の構成分析!H$38,"▲", "-")), 2) &gt;= 0, ABS(ROUND(VALUE(SUBSTITUTE(連結実質赤字比率に係る赤字・黒字の構成分析!H$38,"▲", "-")), 2)), NA())</f>
        <v>0.05</v>
      </c>
      <c r="H32" s="169" t="e">
        <f>IF(ROUND(VALUE(SUBSTITUTE(連結実質赤字比率に係る赤字・黒字の構成分析!I$38,"▲", "-")), 2) &lt; 0, ABS(ROUND(VALUE(SUBSTITUTE(連結実質赤字比率に係る赤字・黒字の構成分析!I$38,"▲", "-")), 2)), NA())</f>
        <v>#N/A</v>
      </c>
      <c r="I32" s="169">
        <f>IF(ROUND(VALUE(SUBSTITUTE(連結実質赤字比率に係る赤字・黒字の構成分析!I$38,"▲", "-")), 2) &gt;= 0, ABS(ROUND(VALUE(SUBSTITUTE(連結実質赤字比率に係る赤字・黒字の構成分析!I$38,"▲", "-")), 2)), NA())</f>
        <v>0.05</v>
      </c>
      <c r="J32" s="169" t="e">
        <f>IF(ROUND(VALUE(SUBSTITUTE(連結実質赤字比率に係る赤字・黒字の構成分析!J$38,"▲", "-")), 2) &lt; 0, ABS(ROUND(VALUE(SUBSTITUTE(連結実質赤字比率に係る赤字・黒字の構成分析!J$38,"▲", "-")), 2)), NA())</f>
        <v>#N/A</v>
      </c>
      <c r="K32" s="169">
        <f>IF(ROUND(VALUE(SUBSTITUTE(連結実質赤字比率に係る赤字・黒字の構成分析!J$38,"▲", "-")), 2) &gt;= 0, ABS(ROUND(VALUE(SUBSTITUTE(連結実質赤字比率に係る赤字・黒字の構成分析!J$38,"▲", "-")), 2)), NA())</f>
        <v>0.05</v>
      </c>
    </row>
    <row r="33" spans="1:16" x14ac:dyDescent="0.2">
      <c r="A33" s="169" t="str">
        <f>IF(連結実質赤字比率に係る赤字・黒字の構成分析!C$37="",NA(),連結実質赤字比率に係る赤字・黒字の構成分析!C$37)</f>
        <v>後期高齢者医療事業特別会計</v>
      </c>
      <c r="B33" s="169" t="e">
        <f>IF(ROUND(VALUE(SUBSTITUTE(連結実質赤字比率に係る赤字・黒字の構成分析!F$37,"▲", "-")), 2) &lt; 0, ABS(ROUND(VALUE(SUBSTITUTE(連結実質赤字比率に係る赤字・黒字の構成分析!F$37,"▲", "-")), 2)), NA())</f>
        <v>#N/A</v>
      </c>
      <c r="C33" s="169">
        <f>IF(ROUND(VALUE(SUBSTITUTE(連結実質赤字比率に係る赤字・黒字の構成分析!F$37,"▲", "-")), 2) &gt;= 0, ABS(ROUND(VALUE(SUBSTITUTE(連結実質赤字比率に係る赤字・黒字の構成分析!F$37,"▲", "-")), 2)), NA())</f>
        <v>0.04</v>
      </c>
      <c r="D33" s="169" t="e">
        <f>IF(ROUND(VALUE(SUBSTITUTE(連結実質赤字比率に係る赤字・黒字の構成分析!G$37,"▲", "-")), 2) &lt; 0, ABS(ROUND(VALUE(SUBSTITUTE(連結実質赤字比率に係る赤字・黒字の構成分析!G$37,"▲", "-")), 2)), NA())</f>
        <v>#N/A</v>
      </c>
      <c r="E33" s="169">
        <f>IF(ROUND(VALUE(SUBSTITUTE(連結実質赤字比率に係る赤字・黒字の構成分析!G$37,"▲", "-")), 2) &gt;= 0, ABS(ROUND(VALUE(SUBSTITUTE(連結実質赤字比率に係る赤字・黒字の構成分析!G$37,"▲", "-")), 2)), NA())</f>
        <v>0.09</v>
      </c>
      <c r="F33" s="169" t="e">
        <f>IF(ROUND(VALUE(SUBSTITUTE(連結実質赤字比率に係る赤字・黒字の構成分析!H$37,"▲", "-")), 2) &lt; 0, ABS(ROUND(VALUE(SUBSTITUTE(連結実質赤字比率に係る赤字・黒字の構成分析!H$37,"▲", "-")), 2)), NA())</f>
        <v>#N/A</v>
      </c>
      <c r="G33" s="169">
        <f>IF(ROUND(VALUE(SUBSTITUTE(連結実質赤字比率に係る赤字・黒字の構成分析!H$37,"▲", "-")), 2) &gt;= 0, ABS(ROUND(VALUE(SUBSTITUTE(連結実質赤字比率に係る赤字・黒字の構成分析!H$37,"▲", "-")), 2)), NA())</f>
        <v>0.15</v>
      </c>
      <c r="H33" s="169" t="e">
        <f>IF(ROUND(VALUE(SUBSTITUTE(連結実質赤字比率に係る赤字・黒字の構成分析!I$37,"▲", "-")), 2) &lt; 0, ABS(ROUND(VALUE(SUBSTITUTE(連結実質赤字比率に係る赤字・黒字の構成分析!I$37,"▲", "-")), 2)), NA())</f>
        <v>#N/A</v>
      </c>
      <c r="I33" s="169">
        <f>IF(ROUND(VALUE(SUBSTITUTE(連結実質赤字比率に係る赤字・黒字の構成分析!I$37,"▲", "-")), 2) &gt;= 0, ABS(ROUND(VALUE(SUBSTITUTE(連結実質赤字比率に係る赤字・黒字の構成分析!I$37,"▲", "-")), 2)), NA())</f>
        <v>0.14000000000000001</v>
      </c>
      <c r="J33" s="169" t="e">
        <f>IF(ROUND(VALUE(SUBSTITUTE(連結実質赤字比率に係る赤字・黒字の構成分析!J$37,"▲", "-")), 2) &lt; 0, ABS(ROUND(VALUE(SUBSTITUTE(連結実質赤字比率に係る赤字・黒字の構成分析!J$37,"▲", "-")), 2)), NA())</f>
        <v>#N/A</v>
      </c>
      <c r="K33" s="169">
        <f>IF(ROUND(VALUE(SUBSTITUTE(連結実質赤字比率に係る赤字・黒字の構成分析!J$37,"▲", "-")), 2) &gt;= 0, ABS(ROUND(VALUE(SUBSTITUTE(連結実質赤字比率に係る赤字・黒字の構成分析!J$37,"▲", "-")), 2)), NA())</f>
        <v>0.09</v>
      </c>
    </row>
    <row r="34" spans="1:16" x14ac:dyDescent="0.2">
      <c r="A34" s="169" t="str">
        <f>IF(連結実質赤字比率に係る赤字・黒字の構成分析!C$36="",NA(),連結実質赤字比率に係る赤字・黒字の構成分析!C$36)</f>
        <v>公共下水道事業会計</v>
      </c>
      <c r="B34" s="169" t="e">
        <f>IF(ROUND(VALUE(SUBSTITUTE(連結実質赤字比率に係る赤字・黒字の構成分析!F$36,"▲", "-")), 2) &lt; 0, ABS(ROUND(VALUE(SUBSTITUTE(連結実質赤字比率に係る赤字・黒字の構成分析!F$36,"▲", "-")), 2)), NA())</f>
        <v>#VALUE!</v>
      </c>
      <c r="C34" s="169" t="e">
        <f>IF(ROUND(VALUE(SUBSTITUTE(連結実質赤字比率に係る赤字・黒字の構成分析!F$36,"▲", "-")), 2) &gt;= 0, ABS(ROUND(VALUE(SUBSTITUTE(連結実質赤字比率に係る赤字・黒字の構成分析!F$36,"▲", "-")), 2)), NA())</f>
        <v>#VALUE!</v>
      </c>
      <c r="D34" s="169" t="e">
        <f>IF(ROUND(VALUE(SUBSTITUTE(連結実質赤字比率に係る赤字・黒字の構成分析!G$36,"▲", "-")), 2) &lt; 0, ABS(ROUND(VALUE(SUBSTITUTE(連結実質赤字比率に係る赤字・黒字の構成分析!G$36,"▲", "-")), 2)), NA())</f>
        <v>#N/A</v>
      </c>
      <c r="E34" s="169">
        <f>IF(ROUND(VALUE(SUBSTITUTE(連結実質赤字比率に係る赤字・黒字の構成分析!G$36,"▲", "-")), 2) &gt;= 0, ABS(ROUND(VALUE(SUBSTITUTE(連結実質赤字比率に係る赤字・黒字の構成分析!G$36,"▲", "-")), 2)), NA())</f>
        <v>0.13</v>
      </c>
      <c r="F34" s="169" t="e">
        <f>IF(ROUND(VALUE(SUBSTITUTE(連結実質赤字比率に係る赤字・黒字の構成分析!H$36,"▲", "-")), 2) &lt; 0, ABS(ROUND(VALUE(SUBSTITUTE(連結実質赤字比率に係る赤字・黒字の構成分析!H$36,"▲", "-")), 2)), NA())</f>
        <v>#N/A</v>
      </c>
      <c r="G34" s="169">
        <f>IF(ROUND(VALUE(SUBSTITUTE(連結実質赤字比率に係る赤字・黒字の構成分析!H$36,"▲", "-")), 2) &gt;= 0, ABS(ROUND(VALUE(SUBSTITUTE(連結実質赤字比率に係る赤字・黒字の構成分析!H$36,"▲", "-")), 2)), NA())</f>
        <v>1.97</v>
      </c>
      <c r="H34" s="169" t="e">
        <f>IF(ROUND(VALUE(SUBSTITUTE(連結実質赤字比率に係る赤字・黒字の構成分析!I$36,"▲", "-")), 2) &lt; 0, ABS(ROUND(VALUE(SUBSTITUTE(連結実質赤字比率に係る赤字・黒字の構成分析!I$36,"▲", "-")), 2)), NA())</f>
        <v>#N/A</v>
      </c>
      <c r="I34" s="169">
        <f>IF(ROUND(VALUE(SUBSTITUTE(連結実質赤字比率に係る赤字・黒字の構成分析!I$36,"▲", "-")), 2) &gt;= 0, ABS(ROUND(VALUE(SUBSTITUTE(連結実質赤字比率に係る赤字・黒字の構成分析!I$36,"▲", "-")), 2)), NA())</f>
        <v>2.02</v>
      </c>
      <c r="J34" s="169" t="e">
        <f>IF(ROUND(VALUE(SUBSTITUTE(連結実質赤字比率に係る赤字・黒字の構成分析!J$36,"▲", "-")), 2) &lt; 0, ABS(ROUND(VALUE(SUBSTITUTE(連結実質赤字比率に係る赤字・黒字の構成分析!J$36,"▲", "-")), 2)), NA())</f>
        <v>#N/A</v>
      </c>
      <c r="K34" s="169">
        <f>IF(ROUND(VALUE(SUBSTITUTE(連結実質赤字比率に係る赤字・黒字の構成分析!J$36,"▲", "-")), 2) &gt;= 0, ABS(ROUND(VALUE(SUBSTITUTE(連結実質赤字比率に係る赤字・黒字の構成分析!J$36,"▲", "-")), 2)), NA())</f>
        <v>0.35</v>
      </c>
    </row>
    <row r="35" spans="1:16" x14ac:dyDescent="0.2">
      <c r="A35" s="169" t="str">
        <f>IF(連結実質赤字比率に係る赤字・黒字の構成分析!C$35="",NA(),連結実質赤字比率に係る赤字・黒字の構成分析!C$35)</f>
        <v>介護保険事業特別会計</v>
      </c>
      <c r="B35" s="169" t="e">
        <f>IF(ROUND(VALUE(SUBSTITUTE(連結実質赤字比率に係る赤字・黒字の構成分析!F$35,"▲", "-")), 2) &lt; 0, ABS(ROUND(VALUE(SUBSTITUTE(連結実質赤字比率に係る赤字・黒字の構成分析!F$35,"▲", "-")), 2)), NA())</f>
        <v>#N/A</v>
      </c>
      <c r="C35" s="169">
        <f>IF(ROUND(VALUE(SUBSTITUTE(連結実質赤字比率に係る赤字・黒字の構成分析!F$35,"▲", "-")), 2) &gt;= 0, ABS(ROUND(VALUE(SUBSTITUTE(連結実質赤字比率に係る赤字・黒字の構成分析!F$35,"▲", "-")), 2)), NA())</f>
        <v>0.37</v>
      </c>
      <c r="D35" s="169" t="e">
        <f>IF(ROUND(VALUE(SUBSTITUTE(連結実質赤字比率に係る赤字・黒字の構成分析!G$35,"▲", "-")), 2) &lt; 0, ABS(ROUND(VALUE(SUBSTITUTE(連結実質赤字比率に係る赤字・黒字の構成分析!G$35,"▲", "-")), 2)), NA())</f>
        <v>#N/A</v>
      </c>
      <c r="E35" s="169">
        <f>IF(ROUND(VALUE(SUBSTITUTE(連結実質赤字比率に係る赤字・黒字の構成分析!G$35,"▲", "-")), 2) &gt;= 0, ABS(ROUND(VALUE(SUBSTITUTE(連結実質赤字比率に係る赤字・黒字の構成分析!G$35,"▲", "-")), 2)), NA())</f>
        <v>0.51</v>
      </c>
      <c r="F35" s="169" t="e">
        <f>IF(ROUND(VALUE(SUBSTITUTE(連結実質赤字比率に係る赤字・黒字の構成分析!H$35,"▲", "-")), 2) &lt; 0, ABS(ROUND(VALUE(SUBSTITUTE(連結実質赤字比率に係る赤字・黒字の構成分析!H$35,"▲", "-")), 2)), NA())</f>
        <v>#N/A</v>
      </c>
      <c r="G35" s="169">
        <f>IF(ROUND(VALUE(SUBSTITUTE(連結実質赤字比率に係る赤字・黒字の構成分析!H$35,"▲", "-")), 2) &gt;= 0, ABS(ROUND(VALUE(SUBSTITUTE(連結実質赤字比率に係る赤字・黒字の構成分析!H$35,"▲", "-")), 2)), NA())</f>
        <v>0.66</v>
      </c>
      <c r="H35" s="169" t="e">
        <f>IF(ROUND(VALUE(SUBSTITUTE(連結実質赤字比率に係る赤字・黒字の構成分析!I$35,"▲", "-")), 2) &lt; 0, ABS(ROUND(VALUE(SUBSTITUTE(連結実質赤字比率に係る赤字・黒字の構成分析!I$35,"▲", "-")), 2)), NA())</f>
        <v>#N/A</v>
      </c>
      <c r="I35" s="169">
        <f>IF(ROUND(VALUE(SUBSTITUTE(連結実質赤字比率に係る赤字・黒字の構成分析!I$35,"▲", "-")), 2) &gt;= 0, ABS(ROUND(VALUE(SUBSTITUTE(連結実質赤字比率に係る赤字・黒字の構成分析!I$35,"▲", "-")), 2)), NA())</f>
        <v>0.27</v>
      </c>
      <c r="J35" s="169" t="e">
        <f>IF(ROUND(VALUE(SUBSTITUTE(連結実質赤字比率に係る赤字・黒字の構成分析!J$35,"▲", "-")), 2) &lt; 0, ABS(ROUND(VALUE(SUBSTITUTE(連結実質赤字比率に係る赤字・黒字の構成分析!J$35,"▲", "-")), 2)), NA())</f>
        <v>#N/A</v>
      </c>
      <c r="K35" s="169">
        <f>IF(ROUND(VALUE(SUBSTITUTE(連結実質赤字比率に係る赤字・黒字の構成分析!J$35,"▲", "-")), 2) &gt;= 0, ABS(ROUND(VALUE(SUBSTITUTE(連結実質赤字比率に係る赤字・黒字の構成分析!J$35,"▲", "-")), 2)), NA())</f>
        <v>0.63</v>
      </c>
    </row>
    <row r="36" spans="1:16" x14ac:dyDescent="0.2">
      <c r="A36" s="169" t="str">
        <f>IF(連結実質赤字比率に係る赤字・黒字の構成分析!C$34="",NA(),連結実質赤字比率に係る赤字・黒字の構成分析!C$34)</f>
        <v>一般会計</v>
      </c>
      <c r="B36" s="169" t="e">
        <f>IF(ROUND(VALUE(SUBSTITUTE(連結実質赤字比率に係る赤字・黒字の構成分析!F$34,"▲", "-")), 2) &lt; 0, ABS(ROUND(VALUE(SUBSTITUTE(連結実質赤字比率に係る赤字・黒字の構成分析!F$34,"▲", "-")), 2)), NA())</f>
        <v>#N/A</v>
      </c>
      <c r="C36" s="169">
        <f>IF(ROUND(VALUE(SUBSTITUTE(連結実質赤字比率に係る赤字・黒字の構成分析!F$34,"▲", "-")), 2) &gt;= 0, ABS(ROUND(VALUE(SUBSTITUTE(連結実質赤字比率に係る赤字・黒字の構成分析!F$34,"▲", "-")), 2)), NA())</f>
        <v>5.24</v>
      </c>
      <c r="D36" s="169" t="e">
        <f>IF(ROUND(VALUE(SUBSTITUTE(連結実質赤字比率に係る赤字・黒字の構成分析!G$34,"▲", "-")), 2) &lt; 0, ABS(ROUND(VALUE(SUBSTITUTE(連結実質赤字比率に係る赤字・黒字の構成分析!G$34,"▲", "-")), 2)), NA())</f>
        <v>#N/A</v>
      </c>
      <c r="E36" s="169">
        <f>IF(ROUND(VALUE(SUBSTITUTE(連結実質赤字比率に係る赤字・黒字の構成分析!G$34,"▲", "-")), 2) &gt;= 0, ABS(ROUND(VALUE(SUBSTITUTE(連結実質赤字比率に係る赤字・黒字の構成分析!G$34,"▲", "-")), 2)), NA())</f>
        <v>6.79</v>
      </c>
      <c r="F36" s="169" t="e">
        <f>IF(ROUND(VALUE(SUBSTITUTE(連結実質赤字比率に係る赤字・黒字の構成分析!H$34,"▲", "-")), 2) &lt; 0, ABS(ROUND(VALUE(SUBSTITUTE(連結実質赤字比率に係る赤字・黒字の構成分析!H$34,"▲", "-")), 2)), NA())</f>
        <v>#N/A</v>
      </c>
      <c r="G36" s="169">
        <f>IF(ROUND(VALUE(SUBSTITUTE(連結実質赤字比率に係る赤字・黒字の構成分析!H$34,"▲", "-")), 2) &gt;= 0, ABS(ROUND(VALUE(SUBSTITUTE(連結実質赤字比率に係る赤字・黒字の構成分析!H$34,"▲", "-")), 2)), NA())</f>
        <v>17.09</v>
      </c>
      <c r="H36" s="169" t="e">
        <f>IF(ROUND(VALUE(SUBSTITUTE(連結実質赤字比率に係る赤字・黒字の構成分析!I$34,"▲", "-")), 2) &lt; 0, ABS(ROUND(VALUE(SUBSTITUTE(連結実質赤字比率に係る赤字・黒字の構成分析!I$34,"▲", "-")), 2)), NA())</f>
        <v>#N/A</v>
      </c>
      <c r="I36" s="169">
        <f>IF(ROUND(VALUE(SUBSTITUTE(連結実質赤字比率に係る赤字・黒字の構成分析!I$34,"▲", "-")), 2) &gt;= 0, ABS(ROUND(VALUE(SUBSTITUTE(連結実質赤字比率に係る赤字・黒字の構成分析!I$34,"▲", "-")), 2)), NA())</f>
        <v>9.7899999999999991</v>
      </c>
      <c r="J36" s="169" t="e">
        <f>IF(ROUND(VALUE(SUBSTITUTE(連結実質赤字比率に係る赤字・黒字の構成分析!J$34,"▲", "-")), 2) &lt; 0, ABS(ROUND(VALUE(SUBSTITUTE(連結実質赤字比率に係る赤字・黒字の構成分析!J$34,"▲", "-")), 2)), NA())</f>
        <v>#N/A</v>
      </c>
      <c r="K36" s="169">
        <f>IF(ROUND(VALUE(SUBSTITUTE(連結実質赤字比率に係る赤字・黒字の構成分析!J$34,"▲", "-")), 2) &gt;= 0, ABS(ROUND(VALUE(SUBSTITUTE(連結実質赤字比率に係る赤字・黒字の構成分析!J$34,"▲", "-")), 2)), NA())</f>
        <v>5.95</v>
      </c>
    </row>
    <row r="39" spans="1:16" x14ac:dyDescent="0.2">
      <c r="A39" s="142" t="s">
        <v>58</v>
      </c>
    </row>
    <row r="40" spans="1:16" x14ac:dyDescent="0.2">
      <c r="A40" s="170"/>
      <c r="B40" s="170" t="str">
        <f>'実質公債費比率（分子）の構造'!K$44</f>
        <v>R01</v>
      </c>
      <c r="C40" s="170"/>
      <c r="D40" s="170"/>
      <c r="E40" s="170" t="str">
        <f>'実質公債費比率（分子）の構造'!L$44</f>
        <v>R02</v>
      </c>
      <c r="F40" s="170"/>
      <c r="G40" s="170"/>
      <c r="H40" s="170" t="str">
        <f>'実質公債費比率（分子）の構造'!M$44</f>
        <v>R03</v>
      </c>
      <c r="I40" s="170"/>
      <c r="J40" s="170"/>
      <c r="K40" s="170" t="str">
        <f>'実質公債費比率（分子）の構造'!N$44</f>
        <v>R04</v>
      </c>
      <c r="L40" s="170"/>
      <c r="M40" s="170"/>
      <c r="N40" s="170" t="str">
        <f>'実質公債費比率（分子）の構造'!O$44</f>
        <v>R05</v>
      </c>
      <c r="O40" s="170"/>
      <c r="P40" s="170"/>
    </row>
    <row r="41" spans="1:16" x14ac:dyDescent="0.2">
      <c r="A41" s="170"/>
      <c r="B41" s="170" t="s">
        <v>59</v>
      </c>
      <c r="C41" s="170"/>
      <c r="D41" s="170" t="s">
        <v>60</v>
      </c>
      <c r="E41" s="170" t="s">
        <v>59</v>
      </c>
      <c r="F41" s="170"/>
      <c r="G41" s="170" t="s">
        <v>60</v>
      </c>
      <c r="H41" s="170" t="s">
        <v>59</v>
      </c>
      <c r="I41" s="170"/>
      <c r="J41" s="170" t="s">
        <v>60</v>
      </c>
      <c r="K41" s="170" t="s">
        <v>59</v>
      </c>
      <c r="L41" s="170"/>
      <c r="M41" s="170" t="s">
        <v>60</v>
      </c>
      <c r="N41" s="170" t="s">
        <v>59</v>
      </c>
      <c r="O41" s="170"/>
      <c r="P41" s="170" t="s">
        <v>60</v>
      </c>
    </row>
    <row r="42" spans="1:16" x14ac:dyDescent="0.2">
      <c r="A42" s="170" t="s">
        <v>61</v>
      </c>
      <c r="B42" s="170"/>
      <c r="C42" s="170"/>
      <c r="D42" s="170">
        <f>'実質公債費比率（分子）の構造'!K$52</f>
        <v>2368</v>
      </c>
      <c r="E42" s="170"/>
      <c r="F42" s="170"/>
      <c r="G42" s="170">
        <f>'実質公債費比率（分子）の構造'!L$52</f>
        <v>2448</v>
      </c>
      <c r="H42" s="170"/>
      <c r="I42" s="170"/>
      <c r="J42" s="170">
        <f>'実質公債費比率（分子）の構造'!M$52</f>
        <v>2532</v>
      </c>
      <c r="K42" s="170"/>
      <c r="L42" s="170"/>
      <c r="M42" s="170">
        <f>'実質公債費比率（分子）の構造'!N$52</f>
        <v>2450</v>
      </c>
      <c r="N42" s="170"/>
      <c r="O42" s="170"/>
      <c r="P42" s="170">
        <f>'実質公債費比率（分子）の構造'!O$52</f>
        <v>2193</v>
      </c>
    </row>
    <row r="43" spans="1:16" x14ac:dyDescent="0.2">
      <c r="A43" s="170" t="s">
        <v>16</v>
      </c>
      <c r="B43" s="170" t="str">
        <f>'実質公債費比率（分子）の構造'!K$51</f>
        <v>-</v>
      </c>
      <c r="C43" s="170"/>
      <c r="D43" s="170"/>
      <c r="E43" s="170" t="str">
        <f>'実質公債費比率（分子）の構造'!L$51</f>
        <v>-</v>
      </c>
      <c r="F43" s="170"/>
      <c r="G43" s="170"/>
      <c r="H43" s="170" t="str">
        <f>'実質公債費比率（分子）の構造'!M$51</f>
        <v>-</v>
      </c>
      <c r="I43" s="170"/>
      <c r="J43" s="170"/>
      <c r="K43" s="170" t="str">
        <f>'実質公債費比率（分子）の構造'!N$51</f>
        <v>-</v>
      </c>
      <c r="L43" s="170"/>
      <c r="M43" s="170"/>
      <c r="N43" s="170" t="str">
        <f>'実質公債費比率（分子）の構造'!O$51</f>
        <v>-</v>
      </c>
      <c r="O43" s="170"/>
      <c r="P43" s="170"/>
    </row>
    <row r="44" spans="1:16" x14ac:dyDescent="0.2">
      <c r="A44" s="170" t="s">
        <v>62</v>
      </c>
      <c r="B44" s="170">
        <f>'実質公債費比率（分子）の構造'!K$50</f>
        <v>3</v>
      </c>
      <c r="C44" s="170"/>
      <c r="D44" s="170"/>
      <c r="E44" s="170">
        <f>'実質公債費比率（分子）の構造'!L$50</f>
        <v>333</v>
      </c>
      <c r="F44" s="170"/>
      <c r="G44" s="170"/>
      <c r="H44" s="170">
        <f>'実質公債費比率（分子）の構造'!M$50</f>
        <v>95</v>
      </c>
      <c r="I44" s="170"/>
      <c r="J44" s="170"/>
      <c r="K44" s="170">
        <f>'実質公債費比率（分子）の構造'!N$50</f>
        <v>0</v>
      </c>
      <c r="L44" s="170"/>
      <c r="M44" s="170"/>
      <c r="N44" s="170">
        <f>'実質公債費比率（分子）の構造'!O$50</f>
        <v>0</v>
      </c>
      <c r="O44" s="170"/>
      <c r="P44" s="170"/>
    </row>
    <row r="45" spans="1:16" x14ac:dyDescent="0.2">
      <c r="A45" s="170" t="s">
        <v>63</v>
      </c>
      <c r="B45" s="170">
        <f>'実質公債費比率（分子）の構造'!K$49</f>
        <v>45</v>
      </c>
      <c r="C45" s="170"/>
      <c r="D45" s="170"/>
      <c r="E45" s="170">
        <f>'実質公債費比率（分子）の構造'!L$49</f>
        <v>97</v>
      </c>
      <c r="F45" s="170"/>
      <c r="G45" s="170"/>
      <c r="H45" s="170">
        <f>'実質公債費比率（分子）の構造'!M$49</f>
        <v>175</v>
      </c>
      <c r="I45" s="170"/>
      <c r="J45" s="170"/>
      <c r="K45" s="170">
        <f>'実質公債費比率（分子）の構造'!N$49</f>
        <v>297</v>
      </c>
      <c r="L45" s="170"/>
      <c r="M45" s="170"/>
      <c r="N45" s="170">
        <f>'実質公債費比率（分子）の構造'!O$49</f>
        <v>298</v>
      </c>
      <c r="O45" s="170"/>
      <c r="P45" s="170"/>
    </row>
    <row r="46" spans="1:16" x14ac:dyDescent="0.2">
      <c r="A46" s="170" t="s">
        <v>64</v>
      </c>
      <c r="B46" s="170">
        <f>'実質公債費比率（分子）の構造'!K$48</f>
        <v>1166</v>
      </c>
      <c r="C46" s="170"/>
      <c r="D46" s="170"/>
      <c r="E46" s="170">
        <f>'実質公債費比率（分子）の構造'!L$48</f>
        <v>681</v>
      </c>
      <c r="F46" s="170"/>
      <c r="G46" s="170"/>
      <c r="H46" s="170">
        <f>'実質公債費比率（分子）の構造'!M$48</f>
        <v>827</v>
      </c>
      <c r="I46" s="170"/>
      <c r="J46" s="170"/>
      <c r="K46" s="170">
        <f>'実質公債費比率（分子）の構造'!N$48</f>
        <v>662</v>
      </c>
      <c r="L46" s="170"/>
      <c r="M46" s="170"/>
      <c r="N46" s="170">
        <f>'実質公債費比率（分子）の構造'!O$48</f>
        <v>232</v>
      </c>
      <c r="O46" s="170"/>
      <c r="P46" s="170"/>
    </row>
    <row r="47" spans="1:16" x14ac:dyDescent="0.2">
      <c r="A47" s="170" t="s">
        <v>12</v>
      </c>
      <c r="B47" s="170" t="str">
        <f>'実質公債費比率（分子）の構造'!K$47</f>
        <v>-</v>
      </c>
      <c r="C47" s="170"/>
      <c r="D47" s="170"/>
      <c r="E47" s="170" t="str">
        <f>'実質公債費比率（分子）の構造'!L$47</f>
        <v>-</v>
      </c>
      <c r="F47" s="170"/>
      <c r="G47" s="170"/>
      <c r="H47" s="170" t="str">
        <f>'実質公債費比率（分子）の構造'!M$47</f>
        <v>-</v>
      </c>
      <c r="I47" s="170"/>
      <c r="J47" s="170"/>
      <c r="K47" s="170" t="str">
        <f>'実質公債費比率（分子）の構造'!N$47</f>
        <v>-</v>
      </c>
      <c r="L47" s="170"/>
      <c r="M47" s="170"/>
      <c r="N47" s="170" t="str">
        <f>'実質公債費比率（分子）の構造'!O$47</f>
        <v>-</v>
      </c>
      <c r="O47" s="170"/>
      <c r="P47" s="170"/>
    </row>
    <row r="48" spans="1:16" x14ac:dyDescent="0.2">
      <c r="A48" s="170" t="s">
        <v>65</v>
      </c>
      <c r="B48" s="170" t="str">
        <f>'実質公債費比率（分子）の構造'!K$46</f>
        <v>-</v>
      </c>
      <c r="C48" s="170"/>
      <c r="D48" s="170"/>
      <c r="E48" s="170" t="str">
        <f>'実質公債費比率（分子）の構造'!L$46</f>
        <v>-</v>
      </c>
      <c r="F48" s="170"/>
      <c r="G48" s="170"/>
      <c r="H48" s="170" t="str">
        <f>'実質公債費比率（分子）の構造'!M$46</f>
        <v>-</v>
      </c>
      <c r="I48" s="170"/>
      <c r="J48" s="170"/>
      <c r="K48" s="170" t="str">
        <f>'実質公債費比率（分子）の構造'!N$46</f>
        <v>-</v>
      </c>
      <c r="L48" s="170"/>
      <c r="M48" s="170"/>
      <c r="N48" s="170" t="str">
        <f>'実質公債費比率（分子）の構造'!O$46</f>
        <v>-</v>
      </c>
      <c r="O48" s="170"/>
      <c r="P48" s="170"/>
    </row>
    <row r="49" spans="1:16" x14ac:dyDescent="0.2">
      <c r="A49" s="170" t="s">
        <v>66</v>
      </c>
      <c r="B49" s="170">
        <f>'実質公債費比率（分子）の構造'!K$45</f>
        <v>2009</v>
      </c>
      <c r="C49" s="170"/>
      <c r="D49" s="170"/>
      <c r="E49" s="170">
        <f>'実質公債費比率（分子）の構造'!L$45</f>
        <v>2018</v>
      </c>
      <c r="F49" s="170"/>
      <c r="G49" s="170"/>
      <c r="H49" s="170">
        <f>'実質公債費比率（分子）の構造'!M$45</f>
        <v>2001</v>
      </c>
      <c r="I49" s="170"/>
      <c r="J49" s="170"/>
      <c r="K49" s="170">
        <f>'実質公債費比率（分子）の構造'!N$45</f>
        <v>1910</v>
      </c>
      <c r="L49" s="170"/>
      <c r="M49" s="170"/>
      <c r="N49" s="170">
        <f>'実質公債費比率（分子）の構造'!O$45</f>
        <v>1792</v>
      </c>
      <c r="O49" s="170"/>
      <c r="P49" s="170"/>
    </row>
    <row r="50" spans="1:16" x14ac:dyDescent="0.2">
      <c r="A50" s="170" t="s">
        <v>67</v>
      </c>
      <c r="B50" s="170" t="e">
        <f>NA()</f>
        <v>#N/A</v>
      </c>
      <c r="C50" s="170">
        <f>IF(ISNUMBER('実質公債費比率（分子）の構造'!K$53),'実質公債費比率（分子）の構造'!K$53,NA())</f>
        <v>855</v>
      </c>
      <c r="D50" s="170" t="e">
        <f>NA()</f>
        <v>#N/A</v>
      </c>
      <c r="E50" s="170" t="e">
        <f>NA()</f>
        <v>#N/A</v>
      </c>
      <c r="F50" s="170">
        <f>IF(ISNUMBER('実質公債費比率（分子）の構造'!L$53),'実質公債費比率（分子）の構造'!L$53,NA())</f>
        <v>681</v>
      </c>
      <c r="G50" s="170" t="e">
        <f>NA()</f>
        <v>#N/A</v>
      </c>
      <c r="H50" s="170" t="e">
        <f>NA()</f>
        <v>#N/A</v>
      </c>
      <c r="I50" s="170">
        <f>IF(ISNUMBER('実質公債費比率（分子）の構造'!M$53),'実質公債費比率（分子）の構造'!M$53,NA())</f>
        <v>566</v>
      </c>
      <c r="J50" s="170" t="e">
        <f>NA()</f>
        <v>#N/A</v>
      </c>
      <c r="K50" s="170" t="e">
        <f>NA()</f>
        <v>#N/A</v>
      </c>
      <c r="L50" s="170">
        <f>IF(ISNUMBER('実質公債費比率（分子）の構造'!N$53),'実質公債費比率（分子）の構造'!N$53,NA())</f>
        <v>419</v>
      </c>
      <c r="M50" s="170" t="e">
        <f>NA()</f>
        <v>#N/A</v>
      </c>
      <c r="N50" s="170" t="e">
        <f>NA()</f>
        <v>#N/A</v>
      </c>
      <c r="O50" s="170">
        <f>IF(ISNUMBER('実質公債費比率（分子）の構造'!O$53),'実質公債費比率（分子）の構造'!O$53,NA())</f>
        <v>129</v>
      </c>
      <c r="P50" s="170" t="e">
        <f>NA()</f>
        <v>#N/A</v>
      </c>
    </row>
    <row r="53" spans="1:16" x14ac:dyDescent="0.2">
      <c r="A53" s="142" t="s">
        <v>68</v>
      </c>
    </row>
    <row r="54" spans="1:16" x14ac:dyDescent="0.2">
      <c r="A54" s="169"/>
      <c r="B54" s="169" t="str">
        <f>'将来負担比率（分子）の構造'!I$40</f>
        <v>R01</v>
      </c>
      <c r="C54" s="169"/>
      <c r="D54" s="169"/>
      <c r="E54" s="169" t="str">
        <f>'将来負担比率（分子）の構造'!J$40</f>
        <v>R02</v>
      </c>
      <c r="F54" s="169"/>
      <c r="G54" s="169"/>
      <c r="H54" s="169" t="str">
        <f>'将来負担比率（分子）の構造'!K$40</f>
        <v>R03</v>
      </c>
      <c r="I54" s="169"/>
      <c r="J54" s="169"/>
      <c r="K54" s="169" t="str">
        <f>'将来負担比率（分子）の構造'!L$40</f>
        <v>R04</v>
      </c>
      <c r="L54" s="169"/>
      <c r="M54" s="169"/>
      <c r="N54" s="169" t="str">
        <f>'将来負担比率（分子）の構造'!M$40</f>
        <v>R05</v>
      </c>
      <c r="O54" s="169"/>
      <c r="P54" s="169"/>
    </row>
    <row r="55" spans="1:16" x14ac:dyDescent="0.2">
      <c r="A55" s="169"/>
      <c r="B55" s="169" t="s">
        <v>69</v>
      </c>
      <c r="C55" s="169"/>
      <c r="D55" s="169" t="s">
        <v>70</v>
      </c>
      <c r="E55" s="169" t="s">
        <v>69</v>
      </c>
      <c r="F55" s="169"/>
      <c r="G55" s="169" t="s">
        <v>70</v>
      </c>
      <c r="H55" s="169" t="s">
        <v>69</v>
      </c>
      <c r="I55" s="169"/>
      <c r="J55" s="169" t="s">
        <v>70</v>
      </c>
      <c r="K55" s="169" t="s">
        <v>69</v>
      </c>
      <c r="L55" s="169"/>
      <c r="M55" s="169" t="s">
        <v>70</v>
      </c>
      <c r="N55" s="169" t="s">
        <v>69</v>
      </c>
      <c r="O55" s="169"/>
      <c r="P55" s="169" t="s">
        <v>70</v>
      </c>
    </row>
    <row r="56" spans="1:16" x14ac:dyDescent="0.2">
      <c r="A56" s="169" t="s">
        <v>43</v>
      </c>
      <c r="B56" s="169"/>
      <c r="C56" s="169"/>
      <c r="D56" s="169">
        <f>'将来負担比率（分子）の構造'!I$52</f>
        <v>21217</v>
      </c>
      <c r="E56" s="169"/>
      <c r="F56" s="169"/>
      <c r="G56" s="169">
        <f>'将来負担比率（分子）の構造'!J$52</f>
        <v>20671</v>
      </c>
      <c r="H56" s="169"/>
      <c r="I56" s="169"/>
      <c r="J56" s="169">
        <f>'将来負担比率（分子）の構造'!K$52</f>
        <v>20119</v>
      </c>
      <c r="K56" s="169"/>
      <c r="L56" s="169"/>
      <c r="M56" s="169">
        <f>'将来負担比率（分子）の構造'!L$52</f>
        <v>19099</v>
      </c>
      <c r="N56" s="169"/>
      <c r="O56" s="169"/>
      <c r="P56" s="169">
        <f>'将来負担比率（分子）の構造'!M$52</f>
        <v>18371</v>
      </c>
    </row>
    <row r="57" spans="1:16" x14ac:dyDescent="0.2">
      <c r="A57" s="169" t="s">
        <v>42</v>
      </c>
      <c r="B57" s="169"/>
      <c r="C57" s="169"/>
      <c r="D57" s="169">
        <f>'将来負担比率（分子）の構造'!I$51</f>
        <v>2305</v>
      </c>
      <c r="E57" s="169"/>
      <c r="F57" s="169"/>
      <c r="G57" s="169">
        <f>'将来負担比率（分子）の構造'!J$51</f>
        <v>2443</v>
      </c>
      <c r="H57" s="169"/>
      <c r="I57" s="169"/>
      <c r="J57" s="169">
        <f>'将来負担比率（分子）の構造'!K$51</f>
        <v>1758</v>
      </c>
      <c r="K57" s="169"/>
      <c r="L57" s="169"/>
      <c r="M57" s="169">
        <f>'将来負担比率（分子）の構造'!L$51</f>
        <v>2483</v>
      </c>
      <c r="N57" s="169"/>
      <c r="O57" s="169"/>
      <c r="P57" s="169">
        <f>'将来負担比率（分子）の構造'!M$51</f>
        <v>2728</v>
      </c>
    </row>
    <row r="58" spans="1:16" x14ac:dyDescent="0.2">
      <c r="A58" s="169" t="s">
        <v>41</v>
      </c>
      <c r="B58" s="169"/>
      <c r="C58" s="169"/>
      <c r="D58" s="169">
        <f>'将来負担比率（分子）の構造'!I$50</f>
        <v>3280</v>
      </c>
      <c r="E58" s="169"/>
      <c r="F58" s="169"/>
      <c r="G58" s="169">
        <f>'将来負担比率（分子）の構造'!J$50</f>
        <v>3571</v>
      </c>
      <c r="H58" s="169"/>
      <c r="I58" s="169"/>
      <c r="J58" s="169">
        <f>'将来負担比率（分子）の構造'!K$50</f>
        <v>5853</v>
      </c>
      <c r="K58" s="169"/>
      <c r="L58" s="169"/>
      <c r="M58" s="169">
        <f>'将来負担比率（分子）の構造'!L$50</f>
        <v>7055</v>
      </c>
      <c r="N58" s="169"/>
      <c r="O58" s="169"/>
      <c r="P58" s="169">
        <f>'将来負担比率（分子）の構造'!M$50</f>
        <v>8474</v>
      </c>
    </row>
    <row r="59" spans="1:16" x14ac:dyDescent="0.2">
      <c r="A59" s="169" t="s">
        <v>39</v>
      </c>
      <c r="B59" s="169" t="str">
        <f>'将来負担比率（分子）の構造'!I$49</f>
        <v>-</v>
      </c>
      <c r="C59" s="169"/>
      <c r="D59" s="169"/>
      <c r="E59" s="169" t="str">
        <f>'将来負担比率（分子）の構造'!J$49</f>
        <v>-</v>
      </c>
      <c r="F59" s="169"/>
      <c r="G59" s="169"/>
      <c r="H59" s="169" t="str">
        <f>'将来負担比率（分子）の構造'!K$49</f>
        <v>-</v>
      </c>
      <c r="I59" s="169"/>
      <c r="J59" s="169"/>
      <c r="K59" s="169" t="str">
        <f>'将来負担比率（分子）の構造'!L$49</f>
        <v>-</v>
      </c>
      <c r="L59" s="169"/>
      <c r="M59" s="169"/>
      <c r="N59" s="169" t="str">
        <f>'将来負担比率（分子）の構造'!M$49</f>
        <v>-</v>
      </c>
      <c r="O59" s="169"/>
      <c r="P59" s="169"/>
    </row>
    <row r="60" spans="1:16" x14ac:dyDescent="0.2">
      <c r="A60" s="169" t="s">
        <v>38</v>
      </c>
      <c r="B60" s="169" t="str">
        <f>'将来負担比率（分子）の構造'!I$48</f>
        <v>-</v>
      </c>
      <c r="C60" s="169"/>
      <c r="D60" s="169"/>
      <c r="E60" s="169" t="str">
        <f>'将来負担比率（分子）の構造'!J$48</f>
        <v>-</v>
      </c>
      <c r="F60" s="169"/>
      <c r="G60" s="169"/>
      <c r="H60" s="169" t="str">
        <f>'将来負担比率（分子）の構造'!K$48</f>
        <v>-</v>
      </c>
      <c r="I60" s="169"/>
      <c r="J60" s="169"/>
      <c r="K60" s="169" t="str">
        <f>'将来負担比率（分子）の構造'!L$48</f>
        <v>-</v>
      </c>
      <c r="L60" s="169"/>
      <c r="M60" s="169"/>
      <c r="N60" s="169" t="str">
        <f>'将来負担比率（分子）の構造'!M$48</f>
        <v>-</v>
      </c>
      <c r="O60" s="169"/>
      <c r="P60" s="169"/>
    </row>
    <row r="61" spans="1:16" x14ac:dyDescent="0.2">
      <c r="A61" s="169" t="s">
        <v>36</v>
      </c>
      <c r="B61" s="169" t="str">
        <f>'将来負担比率（分子）の構造'!I$46</f>
        <v>-</v>
      </c>
      <c r="C61" s="169"/>
      <c r="D61" s="169"/>
      <c r="E61" s="169" t="str">
        <f>'将来負担比率（分子）の構造'!J$46</f>
        <v>-</v>
      </c>
      <c r="F61" s="169"/>
      <c r="G61" s="169"/>
      <c r="H61" s="169" t="str">
        <f>'将来負担比率（分子）の構造'!K$46</f>
        <v>-</v>
      </c>
      <c r="I61" s="169"/>
      <c r="J61" s="169"/>
      <c r="K61" s="169" t="str">
        <f>'将来負担比率（分子）の構造'!L$46</f>
        <v>-</v>
      </c>
      <c r="L61" s="169"/>
      <c r="M61" s="169"/>
      <c r="N61" s="169" t="str">
        <f>'将来負担比率（分子）の構造'!M$46</f>
        <v>-</v>
      </c>
      <c r="O61" s="169"/>
      <c r="P61" s="169"/>
    </row>
    <row r="62" spans="1:16" x14ac:dyDescent="0.2">
      <c r="A62" s="169" t="s">
        <v>35</v>
      </c>
      <c r="B62" s="169">
        <f>'将来負担比率（分子）の構造'!I$45</f>
        <v>5025</v>
      </c>
      <c r="C62" s="169"/>
      <c r="D62" s="169"/>
      <c r="E62" s="169">
        <f>'将来負担比率（分子）の構造'!J$45</f>
        <v>4949</v>
      </c>
      <c r="F62" s="169"/>
      <c r="G62" s="169"/>
      <c r="H62" s="169">
        <f>'将来負担比率（分子）の構造'!K$45</f>
        <v>4762</v>
      </c>
      <c r="I62" s="169"/>
      <c r="J62" s="169"/>
      <c r="K62" s="169">
        <f>'将来負担比率（分子）の構造'!L$45</f>
        <v>4673</v>
      </c>
      <c r="L62" s="169"/>
      <c r="M62" s="169"/>
      <c r="N62" s="169">
        <f>'将来負担比率（分子）の構造'!M$45</f>
        <v>4677</v>
      </c>
      <c r="O62" s="169"/>
      <c r="P62" s="169"/>
    </row>
    <row r="63" spans="1:16" x14ac:dyDescent="0.2">
      <c r="A63" s="169" t="s">
        <v>34</v>
      </c>
      <c r="B63" s="169">
        <f>'将来負担比率（分子）の構造'!I$44</f>
        <v>3484</v>
      </c>
      <c r="C63" s="169"/>
      <c r="D63" s="169"/>
      <c r="E63" s="169">
        <f>'将来負担比率（分子）の構造'!J$44</f>
        <v>3460</v>
      </c>
      <c r="F63" s="169"/>
      <c r="G63" s="169"/>
      <c r="H63" s="169">
        <f>'将来負担比率（分子）の構造'!K$44</f>
        <v>3395</v>
      </c>
      <c r="I63" s="169"/>
      <c r="J63" s="169"/>
      <c r="K63" s="169">
        <f>'将来負担比率（分子）の構造'!L$44</f>
        <v>3175</v>
      </c>
      <c r="L63" s="169"/>
      <c r="M63" s="169"/>
      <c r="N63" s="169">
        <f>'将来負担比率（分子）の構造'!M$44</f>
        <v>2916</v>
      </c>
      <c r="O63" s="169"/>
      <c r="P63" s="169"/>
    </row>
    <row r="64" spans="1:16" x14ac:dyDescent="0.2">
      <c r="A64" s="169" t="s">
        <v>33</v>
      </c>
      <c r="B64" s="169">
        <f>'将来負担比率（分子）の構造'!I$43</f>
        <v>8062</v>
      </c>
      <c r="C64" s="169"/>
      <c r="D64" s="169"/>
      <c r="E64" s="169">
        <f>'将来負担比率（分子）の構造'!J$43</f>
        <v>6177</v>
      </c>
      <c r="F64" s="169"/>
      <c r="G64" s="169"/>
      <c r="H64" s="169">
        <f>'将来負担比率（分子）の構造'!K$43</f>
        <v>4987</v>
      </c>
      <c r="I64" s="169"/>
      <c r="J64" s="169"/>
      <c r="K64" s="169">
        <f>'将来負担比率（分子）の構造'!L$43</f>
        <v>3905</v>
      </c>
      <c r="L64" s="169"/>
      <c r="M64" s="169"/>
      <c r="N64" s="169">
        <f>'将来負担比率（分子）の構造'!M$43</f>
        <v>3055</v>
      </c>
      <c r="O64" s="169"/>
      <c r="P64" s="169"/>
    </row>
    <row r="65" spans="1:16" x14ac:dyDescent="0.2">
      <c r="A65" s="169" t="s">
        <v>32</v>
      </c>
      <c r="B65" s="169">
        <f>'将来負担比率（分子）の構造'!I$42</f>
        <v>420</v>
      </c>
      <c r="C65" s="169"/>
      <c r="D65" s="169"/>
      <c r="E65" s="169">
        <f>'将来負担比率（分子）の構造'!J$42</f>
        <v>452</v>
      </c>
      <c r="F65" s="169"/>
      <c r="G65" s="169"/>
      <c r="H65" s="169">
        <f>'将来負担比率（分子）の構造'!K$42</f>
        <v>152</v>
      </c>
      <c r="I65" s="169"/>
      <c r="J65" s="169"/>
      <c r="K65" s="169">
        <f>'将来負担比率（分子）の構造'!L$42</f>
        <v>299</v>
      </c>
      <c r="L65" s="169"/>
      <c r="M65" s="169"/>
      <c r="N65" s="169">
        <f>'将来負担比率（分子）の構造'!M$42</f>
        <v>328</v>
      </c>
      <c r="O65" s="169"/>
      <c r="P65" s="169"/>
    </row>
    <row r="66" spans="1:16" x14ac:dyDescent="0.2">
      <c r="A66" s="169" t="s">
        <v>31</v>
      </c>
      <c r="B66" s="169">
        <f>'将来負担比率（分子）の構造'!I$41</f>
        <v>16801</v>
      </c>
      <c r="C66" s="169"/>
      <c r="D66" s="169"/>
      <c r="E66" s="169">
        <f>'将来負担比率（分子）の構造'!J$41</f>
        <v>15881</v>
      </c>
      <c r="F66" s="169"/>
      <c r="G66" s="169"/>
      <c r="H66" s="169">
        <f>'将来負担比率（分子）の構造'!K$41</f>
        <v>15721</v>
      </c>
      <c r="I66" s="169"/>
      <c r="J66" s="169"/>
      <c r="K66" s="169">
        <f>'将来負担比率（分子）の構造'!L$41</f>
        <v>14704</v>
      </c>
      <c r="L66" s="169"/>
      <c r="M66" s="169"/>
      <c r="N66" s="169">
        <f>'将来負担比率（分子）の構造'!M$41</f>
        <v>14149</v>
      </c>
      <c r="O66" s="169"/>
      <c r="P66" s="169"/>
    </row>
    <row r="67" spans="1:16" x14ac:dyDescent="0.2">
      <c r="A67" s="169" t="s">
        <v>71</v>
      </c>
      <c r="B67" s="169" t="e">
        <f>NA()</f>
        <v>#N/A</v>
      </c>
      <c r="C67" s="169">
        <f>IF(ISNUMBER('将来負担比率（分子）の構造'!I$53), IF('将来負担比率（分子）の構造'!I$53 &lt; 0, 0, '将来負担比率（分子）の構造'!I$53), NA())</f>
        <v>6989</v>
      </c>
      <c r="D67" s="169" t="e">
        <f>NA()</f>
        <v>#N/A</v>
      </c>
      <c r="E67" s="169" t="e">
        <f>NA()</f>
        <v>#N/A</v>
      </c>
      <c r="F67" s="169">
        <f>IF(ISNUMBER('将来負担比率（分子）の構造'!J$53), IF('将来負担比率（分子）の構造'!J$53 &lt; 0, 0, '将来負担比率（分子）の構造'!J$53), NA())</f>
        <v>4233</v>
      </c>
      <c r="G67" s="169" t="e">
        <f>NA()</f>
        <v>#N/A</v>
      </c>
      <c r="H67" s="169" t="e">
        <f>NA()</f>
        <v>#N/A</v>
      </c>
      <c r="I67" s="169">
        <f>IF(ISNUMBER('将来負担比率（分子）の構造'!K$53), IF('将来負担比率（分子）の構造'!K$53 &lt; 0, 0, '将来負担比率（分子）の構造'!K$53), NA())</f>
        <v>1286</v>
      </c>
      <c r="J67" s="169" t="e">
        <f>NA()</f>
        <v>#N/A</v>
      </c>
      <c r="K67" s="169" t="e">
        <f>NA()</f>
        <v>#N/A</v>
      </c>
      <c r="L67" s="169">
        <f>IF(ISNUMBER('将来負担比率（分子）の構造'!L$53), IF('将来負担比率（分子）の構造'!L$53 &lt; 0, 0, '将来負担比率（分子）の構造'!L$53), NA())</f>
        <v>0</v>
      </c>
      <c r="M67" s="169" t="e">
        <f>NA()</f>
        <v>#N/A</v>
      </c>
      <c r="N67" s="169" t="e">
        <f>NA()</f>
        <v>#N/A</v>
      </c>
      <c r="O67" s="169">
        <f>IF(ISNUMBER('将来負担比率（分子）の構造'!M$53), IF('将来負担比率（分子）の構造'!M$53 &lt; 0, 0, '将来負担比率（分子）の構造'!M$53), NA())</f>
        <v>0</v>
      </c>
      <c r="P67" s="169" t="e">
        <f>NA()</f>
        <v>#N/A</v>
      </c>
    </row>
    <row r="70" spans="1:16" x14ac:dyDescent="0.2">
      <c r="A70" s="171" t="s">
        <v>72</v>
      </c>
      <c r="B70" s="171"/>
      <c r="C70" s="171"/>
      <c r="D70" s="171"/>
      <c r="E70" s="171"/>
      <c r="F70" s="171"/>
    </row>
    <row r="71" spans="1:16" x14ac:dyDescent="0.2">
      <c r="A71" s="172"/>
      <c r="B71" s="172" t="str">
        <f>基金残高に係る経年分析!F54</f>
        <v>R03</v>
      </c>
      <c r="C71" s="172" t="str">
        <f>基金残高に係る経年分析!G54</f>
        <v>R04</v>
      </c>
      <c r="D71" s="172" t="str">
        <f>基金残高に係る経年分析!H54</f>
        <v>R05</v>
      </c>
    </row>
    <row r="72" spans="1:16" x14ac:dyDescent="0.2">
      <c r="A72" s="172" t="s">
        <v>73</v>
      </c>
      <c r="B72" s="173">
        <f>基金残高に係る経年分析!F55</f>
        <v>3142</v>
      </c>
      <c r="C72" s="173">
        <f>基金残高に係る経年分析!G55</f>
        <v>3137</v>
      </c>
      <c r="D72" s="173">
        <f>基金残高に係る経年分析!H55</f>
        <v>3140</v>
      </c>
    </row>
    <row r="73" spans="1:16" x14ac:dyDescent="0.2">
      <c r="A73" s="172" t="s">
        <v>74</v>
      </c>
      <c r="B73" s="173" t="str">
        <f>基金残高に係る経年分析!F56</f>
        <v>-</v>
      </c>
      <c r="C73" s="173" t="str">
        <f>基金残高に係る経年分析!G56</f>
        <v>-</v>
      </c>
      <c r="D73" s="173" t="str">
        <f>基金残高に係る経年分析!H56</f>
        <v>-</v>
      </c>
    </row>
    <row r="74" spans="1:16" x14ac:dyDescent="0.2">
      <c r="A74" s="172" t="s">
        <v>75</v>
      </c>
      <c r="B74" s="173">
        <f>基金残高に係る経年分析!F57</f>
        <v>2257</v>
      </c>
      <c r="C74" s="173">
        <f>基金残高に係る経年分析!G57</f>
        <v>3389</v>
      </c>
      <c r="D74" s="173">
        <f>基金残高に係る経年分析!H57</f>
        <v>4967</v>
      </c>
    </row>
  </sheetData>
  <sheetProtection algorithmName="SHA-512" hashValue="IcDdlAbydCROR65xxydmaGuD0eU5f+3ng8O1OTq1Ks8flIWBa/QGDMtAMz5wqQbvfBo+auYCTjynaVjkNKF6sg==" saltValue="N/RgUfaNQj4cBwflVQ87d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2025-09-16T02:22:24Z</cp:lastPrinted>
  <dcterms:created xsi:type="dcterms:W3CDTF">2025-02-19T02:01:29Z</dcterms:created>
  <dcterms:modified xsi:type="dcterms:W3CDTF">2026-09-18T07:02:56Z</dcterms:modified>
  <cp:category/>
</cp:coreProperties>
</file>