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4 助成（共通）\11 現況調査\Ｒ８現況調査\01_依頼\02_小中高\09_R8生徒数様式\"/>
    </mc:Choice>
  </mc:AlternateContent>
  <xr:revisionPtr revIDLastSave="0" documentId="13_ncr:1_{1F6FAEC4-9EBF-4536-84C8-05A3F38BE71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報告書表紙" sheetId="2" r:id="rId1"/>
    <sheet name="在籍生徒数" sheetId="1" r:id="rId2"/>
    <sheet name="学費負担者居住地" sheetId="4" r:id="rId3"/>
    <sheet name="生徒の入学状況" sheetId="5" r:id="rId4"/>
    <sheet name="出身中学校の地域別" sheetId="10" r:id="rId5"/>
  </sheets>
  <definedNames>
    <definedName name="_xlnm.Print_Area" localSheetId="2">学費負担者居住地!$B$1:$O$147</definedName>
    <definedName name="_xlnm.Print_Area" localSheetId="1">在籍生徒数!$B$1:$N$95</definedName>
    <definedName name="_xlnm.Print_Area" localSheetId="4">出身中学校の地域別!$B$1:$R$19</definedName>
    <definedName name="_xlnm.Print_Area" localSheetId="3">生徒の入学状況!$B$1:$L$23</definedName>
    <definedName name="_xlnm.Print_Area" localSheetId="0">報告書表紙!$A$1:$AN$34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  <c r="Q17" i="10"/>
  <c r="R17" i="10"/>
  <c r="R7" i="10"/>
  <c r="R15" i="10"/>
  <c r="R14" i="10"/>
  <c r="R13" i="10"/>
  <c r="R12" i="10"/>
  <c r="R11" i="10"/>
  <c r="R10" i="10"/>
  <c r="R9" i="10"/>
  <c r="R8" i="10"/>
  <c r="R6" i="10"/>
  <c r="O17" i="10"/>
  <c r="O16" i="10"/>
  <c r="N17" i="10"/>
  <c r="N16" i="10"/>
  <c r="M17" i="10"/>
  <c r="M16" i="10"/>
  <c r="P17" i="10"/>
  <c r="P16" i="10"/>
  <c r="P15" i="10"/>
  <c r="P14" i="10"/>
  <c r="P13" i="10"/>
  <c r="P12" i="10"/>
  <c r="P11" i="10"/>
  <c r="P10" i="10"/>
  <c r="P9" i="10"/>
  <c r="P8" i="10"/>
  <c r="P7" i="10"/>
  <c r="P6" i="10"/>
  <c r="K17" i="10"/>
  <c r="K16" i="10"/>
  <c r="J17" i="10"/>
  <c r="J16" i="10"/>
  <c r="I17" i="10"/>
  <c r="I16" i="10"/>
  <c r="L17" i="10"/>
  <c r="L16" i="10"/>
  <c r="L15" i="10"/>
  <c r="L14" i="10"/>
  <c r="L13" i="10"/>
  <c r="L12" i="10"/>
  <c r="L11" i="10"/>
  <c r="L10" i="10"/>
  <c r="L9" i="10"/>
  <c r="L8" i="10"/>
  <c r="L7" i="10"/>
  <c r="L6" i="10"/>
  <c r="E16" i="10"/>
  <c r="H17" i="10"/>
  <c r="H16" i="10"/>
  <c r="H15" i="10"/>
  <c r="H14" i="10"/>
  <c r="H13" i="10"/>
  <c r="H12" i="10"/>
  <c r="H11" i="10"/>
  <c r="H10" i="10"/>
  <c r="H9" i="10"/>
  <c r="H8" i="10"/>
  <c r="H7" i="10"/>
  <c r="H6" i="10"/>
  <c r="E22" i="5"/>
  <c r="E21" i="5"/>
  <c r="E20" i="5"/>
  <c r="E7" i="5"/>
  <c r="C55" i="4"/>
  <c r="C14" i="4"/>
  <c r="C13" i="4"/>
  <c r="C108" i="4"/>
  <c r="C104" i="4"/>
  <c r="C103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F113" i="4"/>
  <c r="E113" i="4"/>
  <c r="D113" i="4"/>
  <c r="C113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C65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C23" i="4"/>
  <c r="I86" i="1"/>
  <c r="I89" i="1" s="1"/>
  <c r="I66" i="1"/>
  <c r="C15" i="1" s="1"/>
  <c r="I53" i="1"/>
  <c r="I56" i="1" s="1"/>
  <c r="H18" i="1"/>
  <c r="C8" i="1"/>
  <c r="C7" i="1"/>
  <c r="C6" i="1"/>
  <c r="C5" i="1"/>
  <c r="F4" i="1"/>
  <c r="E4" i="1"/>
  <c r="E22" i="1"/>
  <c r="F22" i="1" s="1"/>
  <c r="D4" i="1"/>
  <c r="C4" i="1"/>
  <c r="E18" i="1"/>
  <c r="D18" i="1"/>
  <c r="C16" i="1"/>
  <c r="F13" i="1"/>
  <c r="E13" i="1"/>
  <c r="D13" i="1"/>
  <c r="C13" i="1"/>
  <c r="I88" i="1"/>
  <c r="I87" i="1"/>
  <c r="F86" i="1"/>
  <c r="E86" i="1"/>
  <c r="D86" i="1"/>
  <c r="C86" i="1"/>
  <c r="I79" i="1"/>
  <c r="I78" i="1"/>
  <c r="I77" i="1"/>
  <c r="I76" i="1"/>
  <c r="F76" i="1"/>
  <c r="E76" i="1"/>
  <c r="D76" i="1"/>
  <c r="C76" i="1"/>
  <c r="I68" i="1"/>
  <c r="I67" i="1"/>
  <c r="F66" i="1"/>
  <c r="E66" i="1"/>
  <c r="D66" i="1"/>
  <c r="C66" i="1"/>
  <c r="I55" i="1"/>
  <c r="I54" i="1"/>
  <c r="F53" i="1"/>
  <c r="E53" i="1"/>
  <c r="D53" i="1"/>
  <c r="C53" i="1"/>
  <c r="I25" i="1"/>
  <c r="I24" i="1"/>
  <c r="I23" i="1"/>
  <c r="I22" i="1"/>
  <c r="C22" i="1"/>
  <c r="BH4" i="2"/>
  <c r="BH1" i="2"/>
  <c r="AR34" i="2"/>
  <c r="G113" i="4" l="1"/>
  <c r="C17" i="1"/>
  <c r="I69" i="1"/>
  <c r="C14" i="1"/>
  <c r="C18" i="1" s="1"/>
  <c r="R16" i="10"/>
  <c r="J21" i="5"/>
  <c r="I21" i="5"/>
  <c r="H21" i="5"/>
  <c r="G21" i="5"/>
  <c r="F21" i="5"/>
  <c r="F20" i="5"/>
  <c r="G20" i="5"/>
  <c r="H20" i="5"/>
  <c r="I20" i="5"/>
  <c r="J20" i="5"/>
  <c r="J19" i="5"/>
  <c r="I19" i="5"/>
  <c r="H19" i="5"/>
  <c r="G19" i="5"/>
  <c r="F19" i="5"/>
  <c r="E19" i="5"/>
  <c r="J16" i="5"/>
  <c r="I16" i="5"/>
  <c r="H16" i="5"/>
  <c r="G16" i="5"/>
  <c r="F16" i="5"/>
  <c r="E16" i="5"/>
  <c r="J13" i="5"/>
  <c r="I13" i="5"/>
  <c r="H13" i="5"/>
  <c r="G13" i="5"/>
  <c r="F13" i="5"/>
  <c r="E13" i="5"/>
  <c r="J10" i="5"/>
  <c r="J22" i="5" s="1"/>
  <c r="I10" i="5"/>
  <c r="H10" i="5"/>
  <c r="G10" i="5"/>
  <c r="F10" i="5"/>
  <c r="E10" i="5"/>
  <c r="J7" i="5"/>
  <c r="F7" i="5"/>
  <c r="G7" i="5"/>
  <c r="G22" i="5" s="1"/>
  <c r="H7" i="5"/>
  <c r="I7" i="5"/>
  <c r="B17" i="5"/>
  <c r="B14" i="5"/>
  <c r="B11" i="5"/>
  <c r="B8" i="5"/>
  <c r="F22" i="5" l="1"/>
  <c r="I22" i="5"/>
  <c r="H22" i="5"/>
  <c r="J142" i="4"/>
  <c r="J143" i="4"/>
  <c r="J144" i="4"/>
  <c r="J145" i="4"/>
  <c r="J141" i="4"/>
  <c r="O141" i="4"/>
  <c r="O142" i="4"/>
  <c r="O143" i="4"/>
  <c r="O144" i="4"/>
  <c r="O145" i="4"/>
  <c r="O140" i="4"/>
  <c r="J131" i="4"/>
  <c r="J132" i="4"/>
  <c r="J133" i="4"/>
  <c r="J134" i="4"/>
  <c r="J130" i="4"/>
  <c r="O130" i="4"/>
  <c r="O131" i="4"/>
  <c r="O132" i="4"/>
  <c r="O133" i="4"/>
  <c r="O134" i="4"/>
  <c r="O129" i="4"/>
  <c r="J120" i="4"/>
  <c r="J121" i="4"/>
  <c r="J122" i="4"/>
  <c r="J123" i="4"/>
  <c r="J119" i="4"/>
  <c r="O119" i="4"/>
  <c r="O120" i="4"/>
  <c r="O121" i="4"/>
  <c r="O122" i="4"/>
  <c r="O123" i="4"/>
  <c r="O118" i="4"/>
  <c r="O105" i="4"/>
  <c r="O106" i="4"/>
  <c r="O107" i="4"/>
  <c r="O108" i="4"/>
  <c r="O109" i="4"/>
  <c r="O110" i="4"/>
  <c r="O111" i="4"/>
  <c r="O112" i="4"/>
  <c r="O104" i="4"/>
  <c r="J94" i="4"/>
  <c r="J95" i="4"/>
  <c r="J96" i="4"/>
  <c r="J97" i="4"/>
  <c r="J93" i="4"/>
  <c r="O93" i="4"/>
  <c r="O94" i="4"/>
  <c r="O95" i="4"/>
  <c r="O96" i="4"/>
  <c r="O97" i="4"/>
  <c r="O92" i="4"/>
  <c r="J83" i="4"/>
  <c r="J84" i="4"/>
  <c r="J85" i="4"/>
  <c r="J86" i="4"/>
  <c r="J82" i="4"/>
  <c r="O82" i="4"/>
  <c r="O83" i="4"/>
  <c r="O84" i="4"/>
  <c r="O85" i="4"/>
  <c r="O86" i="4"/>
  <c r="O81" i="4"/>
  <c r="J72" i="4"/>
  <c r="J73" i="4"/>
  <c r="J74" i="4"/>
  <c r="J75" i="4"/>
  <c r="J71" i="4"/>
  <c r="O71" i="4"/>
  <c r="O72" i="4"/>
  <c r="O73" i="4"/>
  <c r="O74" i="4"/>
  <c r="O75" i="4"/>
  <c r="O70" i="4"/>
  <c r="O57" i="4"/>
  <c r="O58" i="4"/>
  <c r="O59" i="4"/>
  <c r="O60" i="4"/>
  <c r="O61" i="4"/>
  <c r="O62" i="4"/>
  <c r="O63" i="4"/>
  <c r="O64" i="4"/>
  <c r="O56" i="4"/>
  <c r="J46" i="4"/>
  <c r="J47" i="4"/>
  <c r="J48" i="4"/>
  <c r="J49" i="4"/>
  <c r="J45" i="4"/>
  <c r="O45" i="4"/>
  <c r="O46" i="4"/>
  <c r="O47" i="4"/>
  <c r="O48" i="4"/>
  <c r="O49" i="4"/>
  <c r="O44" i="4"/>
  <c r="J35" i="4"/>
  <c r="J36" i="4"/>
  <c r="J37" i="4"/>
  <c r="J38" i="4"/>
  <c r="J34" i="4"/>
  <c r="O34" i="4"/>
  <c r="O35" i="4"/>
  <c r="O36" i="4"/>
  <c r="O37" i="4"/>
  <c r="O38" i="4"/>
  <c r="O33" i="4"/>
  <c r="J24" i="4"/>
  <c r="J25" i="4"/>
  <c r="J26" i="4"/>
  <c r="J27" i="4"/>
  <c r="J23" i="4"/>
  <c r="O23" i="4"/>
  <c r="O24" i="4"/>
  <c r="O25" i="4"/>
  <c r="O26" i="4"/>
  <c r="O27" i="4"/>
  <c r="O22" i="4"/>
  <c r="O9" i="4"/>
  <c r="O10" i="4"/>
  <c r="O11" i="4"/>
  <c r="O12" i="4"/>
  <c r="O13" i="4"/>
  <c r="O14" i="4"/>
  <c r="O15" i="4"/>
  <c r="O16" i="4"/>
  <c r="O8" i="4"/>
  <c r="B84" i="1"/>
  <c r="B74" i="1"/>
  <c r="B64" i="1"/>
  <c r="E16" i="1"/>
  <c r="D16" i="1"/>
  <c r="F16" i="1"/>
  <c r="E7" i="1"/>
  <c r="D7" i="1"/>
  <c r="F7" i="1"/>
  <c r="E17" i="1"/>
  <c r="D17" i="1"/>
  <c r="F8" i="1"/>
  <c r="D8" i="1"/>
  <c r="N84" i="1"/>
  <c r="N74" i="1"/>
  <c r="E15" i="1"/>
  <c r="D15" i="1"/>
  <c r="E6" i="1"/>
  <c r="D6" i="1"/>
  <c r="N64" i="1"/>
  <c r="B51" i="1"/>
  <c r="D5" i="1"/>
  <c r="E5" i="1"/>
  <c r="E8" i="1" l="1"/>
  <c r="F17" i="1"/>
  <c r="F15" i="1"/>
  <c r="F6" i="1"/>
  <c r="F5" i="1"/>
  <c r="D22" i="1" l="1"/>
  <c r="R1" i="10" l="1"/>
  <c r="K1" i="5"/>
  <c r="O99" i="4"/>
  <c r="O51" i="4"/>
  <c r="O1" i="4"/>
  <c r="N51" i="1"/>
  <c r="N1" i="1"/>
  <c r="Q16" i="10" l="1"/>
  <c r="G17" i="10"/>
  <c r="F17" i="10"/>
  <c r="G16" i="10"/>
  <c r="F16" i="10"/>
  <c r="B14" i="10"/>
  <c r="B12" i="10"/>
  <c r="B10" i="10"/>
  <c r="B8" i="10"/>
  <c r="F23" i="4"/>
  <c r="F13" i="4" s="1"/>
  <c r="N7" i="4"/>
  <c r="F14" i="4" s="1"/>
  <c r="N21" i="4"/>
  <c r="F15" i="4" s="1"/>
  <c r="N32" i="4"/>
  <c r="F16" i="4" s="1"/>
  <c r="N43" i="4"/>
  <c r="F17" i="4" s="1"/>
  <c r="F65" i="4"/>
  <c r="F55" i="4" s="1"/>
  <c r="N55" i="4"/>
  <c r="F56" i="4" s="1"/>
  <c r="N69" i="4"/>
  <c r="F57" i="4" s="1"/>
  <c r="N80" i="4"/>
  <c r="F58" i="4" s="1"/>
  <c r="N91" i="4"/>
  <c r="F59" i="4" s="1"/>
  <c r="F103" i="4"/>
  <c r="N103" i="4"/>
  <c r="F104" i="4" s="1"/>
  <c r="N117" i="4"/>
  <c r="F105" i="4" s="1"/>
  <c r="N128" i="4"/>
  <c r="F106" i="4" s="1"/>
  <c r="N139" i="4"/>
  <c r="F107" i="4" s="1"/>
  <c r="E23" i="4"/>
  <c r="E13" i="4" s="1"/>
  <c r="M7" i="4"/>
  <c r="E14" i="4" s="1"/>
  <c r="M21" i="4"/>
  <c r="E15" i="4" s="1"/>
  <c r="M32" i="4"/>
  <c r="E16" i="4" s="1"/>
  <c r="M43" i="4"/>
  <c r="E17" i="4" s="1"/>
  <c r="E65" i="4"/>
  <c r="E55" i="4" s="1"/>
  <c r="M55" i="4"/>
  <c r="E56" i="4" s="1"/>
  <c r="M69" i="4"/>
  <c r="E57" i="4" s="1"/>
  <c r="M80" i="4"/>
  <c r="E58" i="4" s="1"/>
  <c r="M91" i="4"/>
  <c r="E59" i="4" s="1"/>
  <c r="E103" i="4"/>
  <c r="M103" i="4"/>
  <c r="E104" i="4" s="1"/>
  <c r="M117" i="4"/>
  <c r="E105" i="4" s="1"/>
  <c r="M128" i="4"/>
  <c r="E106" i="4" s="1"/>
  <c r="M139" i="4"/>
  <c r="E107" i="4" s="1"/>
  <c r="D23" i="4"/>
  <c r="D13" i="4" s="1"/>
  <c r="L7" i="4"/>
  <c r="D14" i="4" s="1"/>
  <c r="L21" i="4"/>
  <c r="D15" i="4" s="1"/>
  <c r="L32" i="4"/>
  <c r="D16" i="4" s="1"/>
  <c r="L43" i="4"/>
  <c r="D17" i="4" s="1"/>
  <c r="D65" i="4"/>
  <c r="D55" i="4" s="1"/>
  <c r="L55" i="4"/>
  <c r="D56" i="4" s="1"/>
  <c r="L69" i="4"/>
  <c r="D57" i="4" s="1"/>
  <c r="L80" i="4"/>
  <c r="D58" i="4" s="1"/>
  <c r="L91" i="4"/>
  <c r="D59" i="4" s="1"/>
  <c r="D103" i="4"/>
  <c r="L103" i="4"/>
  <c r="D104" i="4" s="1"/>
  <c r="L117" i="4"/>
  <c r="D105" i="4" s="1"/>
  <c r="L128" i="4"/>
  <c r="D106" i="4" s="1"/>
  <c r="L139" i="4"/>
  <c r="D107" i="4" s="1"/>
  <c r="K7" i="4"/>
  <c r="K21" i="4"/>
  <c r="C15" i="4" s="1"/>
  <c r="K32" i="4"/>
  <c r="C16" i="4" s="1"/>
  <c r="K43" i="4"/>
  <c r="C17" i="4" s="1"/>
  <c r="K55" i="4"/>
  <c r="C56" i="4" s="1"/>
  <c r="K69" i="4"/>
  <c r="C57" i="4" s="1"/>
  <c r="K80" i="4"/>
  <c r="C58" i="4" s="1"/>
  <c r="K91" i="4"/>
  <c r="C59" i="4" s="1"/>
  <c r="K103" i="4"/>
  <c r="K117" i="4"/>
  <c r="C105" i="4" s="1"/>
  <c r="K128" i="4"/>
  <c r="C106" i="4" s="1"/>
  <c r="K139" i="4"/>
  <c r="C107" i="4" s="1"/>
  <c r="J112" i="4"/>
  <c r="J111" i="4"/>
  <c r="J110" i="4"/>
  <c r="J109" i="4"/>
  <c r="J108" i="4"/>
  <c r="J107" i="4"/>
  <c r="J106" i="4"/>
  <c r="J105" i="4"/>
  <c r="B107" i="4"/>
  <c r="J136" i="4" s="1"/>
  <c r="B106" i="4"/>
  <c r="J125" i="4" s="1"/>
  <c r="B105" i="4"/>
  <c r="J114" i="4" s="1"/>
  <c r="B104" i="4"/>
  <c r="J100" i="4" s="1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03" i="4"/>
  <c r="J64" i="4"/>
  <c r="J63" i="4"/>
  <c r="J62" i="4"/>
  <c r="J61" i="4"/>
  <c r="J60" i="4"/>
  <c r="J59" i="4"/>
  <c r="J58" i="4"/>
  <c r="J57" i="4"/>
  <c r="B59" i="4"/>
  <c r="J88" i="4" s="1"/>
  <c r="B58" i="4"/>
  <c r="J77" i="4" s="1"/>
  <c r="B57" i="4"/>
  <c r="J66" i="4" s="1"/>
  <c r="B56" i="4"/>
  <c r="J52" i="4" s="1"/>
  <c r="B17" i="4"/>
  <c r="J40" i="4" s="1"/>
  <c r="B16" i="4"/>
  <c r="J29" i="4" s="1"/>
  <c r="B15" i="4"/>
  <c r="J18" i="4" s="1"/>
  <c r="B14" i="4"/>
  <c r="J4" i="4" s="1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55" i="4"/>
  <c r="B13" i="4"/>
  <c r="J10" i="4"/>
  <c r="J11" i="4"/>
  <c r="J12" i="4"/>
  <c r="J13" i="4"/>
  <c r="J14" i="4"/>
  <c r="J15" i="4"/>
  <c r="J16" i="4"/>
  <c r="J9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25" i="4"/>
  <c r="B17" i="1"/>
  <c r="B16" i="1"/>
  <c r="B15" i="1"/>
  <c r="B14" i="1"/>
  <c r="B8" i="1"/>
  <c r="B7" i="1"/>
  <c r="B6" i="1"/>
  <c r="B5" i="1"/>
  <c r="E14" i="1" l="1"/>
  <c r="D14" i="1"/>
  <c r="O55" i="4"/>
  <c r="G56" i="4" s="1"/>
  <c r="C18" i="4"/>
  <c r="C5" i="4" s="1"/>
  <c r="F60" i="4"/>
  <c r="F6" i="4" s="1"/>
  <c r="D9" i="1"/>
  <c r="C60" i="4"/>
  <c r="C6" i="4" s="1"/>
  <c r="O21" i="4"/>
  <c r="G15" i="4" s="1"/>
  <c r="O43" i="4"/>
  <c r="G17" i="4" s="1"/>
  <c r="D60" i="4"/>
  <c r="D6" i="4" s="1"/>
  <c r="O91" i="4"/>
  <c r="G59" i="4" s="1"/>
  <c r="G65" i="4"/>
  <c r="G55" i="4" s="1"/>
  <c r="O80" i="4"/>
  <c r="G58" i="4" s="1"/>
  <c r="E9" i="1"/>
  <c r="O139" i="4"/>
  <c r="G107" i="4" s="1"/>
  <c r="O117" i="4"/>
  <c r="G105" i="4" s="1"/>
  <c r="C7" i="4"/>
  <c r="D18" i="4"/>
  <c r="D5" i="4" s="1"/>
  <c r="E60" i="4"/>
  <c r="E6" i="4" s="1"/>
  <c r="E18" i="4"/>
  <c r="E5" i="4" s="1"/>
  <c r="O7" i="4"/>
  <c r="G14" i="4" s="1"/>
  <c r="D108" i="4"/>
  <c r="D7" i="4" s="1"/>
  <c r="F108" i="4"/>
  <c r="F7" i="4" s="1"/>
  <c r="O69" i="4"/>
  <c r="G57" i="4" s="1"/>
  <c r="O32" i="4"/>
  <c r="G16" i="4" s="1"/>
  <c r="E108" i="4"/>
  <c r="E7" i="4" s="1"/>
  <c r="F18" i="4"/>
  <c r="F5" i="4" s="1"/>
  <c r="G23" i="4"/>
  <c r="G13" i="4" s="1"/>
  <c r="G103" i="4"/>
  <c r="O103" i="4"/>
  <c r="G104" i="4" s="1"/>
  <c r="O128" i="4"/>
  <c r="G106" i="4" s="1"/>
  <c r="F14" i="1" l="1"/>
  <c r="F18" i="1" s="1"/>
  <c r="F9" i="1"/>
  <c r="C9" i="1"/>
  <c r="C8" i="4"/>
  <c r="G18" i="4"/>
  <c r="G5" i="4" s="1"/>
  <c r="G108" i="4"/>
  <c r="G7" i="4" s="1"/>
  <c r="E8" i="4"/>
  <c r="D8" i="4"/>
  <c r="G60" i="4"/>
  <c r="G6" i="4" s="1"/>
  <c r="F8" i="4"/>
  <c r="G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Ａ、Ｂ、Ｃ ･･･
さくら、きく、もも ･･･
等、アラビア数字以外のクラス名を用いている学校においては、
実際に使用している名称に書き換えてください。</t>
        </r>
      </text>
    </comment>
  </commentList>
</comments>
</file>

<file path=xl/sharedStrings.xml><?xml version="1.0" encoding="utf-8"?>
<sst xmlns="http://schemas.openxmlformats.org/spreadsheetml/2006/main" count="366" uniqueCount="106">
  <si>
    <t>学年</t>
    <rPh sb="0" eb="2">
      <t>ガクネン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</si>
  <si>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</si>
  <si>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</si>
  <si>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</si>
  <si>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</si>
  <si>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</si>
  <si>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普通科</t>
    <rPh sb="0" eb="2">
      <t>フツウ</t>
    </rPh>
    <rPh sb="2" eb="3">
      <t>カ</t>
    </rPh>
    <phoneticPr fontId="1"/>
  </si>
  <si>
    <t>ｸﾗｽ外</t>
    <rPh sb="3" eb="4">
      <t>ガイ</t>
    </rPh>
    <phoneticPr fontId="1"/>
  </si>
  <si>
    <t>学級数</t>
    <rPh sb="0" eb="2">
      <t>ガッキュウ</t>
    </rPh>
    <rPh sb="2" eb="3">
      <t>スウ</t>
    </rPh>
    <phoneticPr fontId="1"/>
  </si>
  <si>
    <t>ｸﾗｽ外</t>
    <rPh sb="3" eb="4">
      <t>ガイ</t>
    </rPh>
    <phoneticPr fontId="3"/>
  </si>
  <si>
    <t>その他
道府県</t>
    <rPh sb="2" eb="3">
      <t>タ</t>
    </rPh>
    <rPh sb="4" eb="7">
      <t>ドウフケン</t>
    </rPh>
    <phoneticPr fontId="3"/>
  </si>
  <si>
    <t>外　国</t>
    <rPh sb="0" eb="1">
      <t>ソト</t>
    </rPh>
    <rPh sb="2" eb="3">
      <t>コク</t>
    </rPh>
    <phoneticPr fontId="3"/>
  </si>
  <si>
    <t>合　計</t>
    <rPh sb="0" eb="1">
      <t>ゴウ</t>
    </rPh>
    <rPh sb="2" eb="3">
      <t>ケイ</t>
    </rPh>
    <phoneticPr fontId="3"/>
  </si>
  <si>
    <t>普通科</t>
    <rPh sb="0" eb="2">
      <t>フツウ</t>
    </rPh>
    <rPh sb="2" eb="3">
      <t>カ</t>
    </rPh>
    <phoneticPr fontId="3"/>
  </si>
  <si>
    <t>神奈川
県</t>
    <rPh sb="0" eb="3">
      <t>カナガワ</t>
    </rPh>
    <rPh sb="4" eb="5">
      <t>ケン</t>
    </rPh>
    <phoneticPr fontId="3"/>
  </si>
  <si>
    <t>東京都</t>
    <rPh sb="0" eb="1">
      <t>ヒガシ</t>
    </rPh>
    <rPh sb="1" eb="2">
      <t>キョウ</t>
    </rPh>
    <rPh sb="2" eb="3">
      <t>ト</t>
    </rPh>
    <phoneticPr fontId="3"/>
  </si>
  <si>
    <t>小計</t>
    <rPh sb="0" eb="2">
      <t>ショウケイ</t>
    </rPh>
    <phoneticPr fontId="3"/>
  </si>
  <si>
    <t>計</t>
    <rPh sb="0" eb="1">
      <t>ケイ</t>
    </rPh>
    <phoneticPr fontId="3"/>
  </si>
  <si>
    <t>公募</t>
    <rPh sb="0" eb="2">
      <t>コウボ</t>
    </rPh>
    <phoneticPr fontId="3"/>
  </si>
  <si>
    <t>併設</t>
    <rPh sb="0" eb="2">
      <t>ヘイセツ</t>
    </rPh>
    <phoneticPr fontId="3"/>
  </si>
  <si>
    <t>合計</t>
    <rPh sb="0" eb="2">
      <t>ゴウケイ</t>
    </rPh>
    <phoneticPr fontId="3"/>
  </si>
  <si>
    <t>募集人員</t>
    <rPh sb="0" eb="2">
      <t>ボシュウ</t>
    </rPh>
    <rPh sb="2" eb="4">
      <t>ジンイン</t>
    </rPh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</si>
  <si>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</si>
  <si>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</si>
  <si>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入学者数</t>
    <rPh sb="0" eb="2">
      <t>ニュウガク</t>
    </rPh>
    <rPh sb="2" eb="3">
      <t>シャ</t>
    </rPh>
    <rPh sb="3" eb="4">
      <t>スウ</t>
    </rPh>
    <phoneticPr fontId="3"/>
  </si>
  <si>
    <t>左記のうち
入学辞退数</t>
    <rPh sb="0" eb="2">
      <t>サキ</t>
    </rPh>
    <rPh sb="6" eb="8">
      <t>ニュウガク</t>
    </rPh>
    <rPh sb="8" eb="10">
      <t>ジタイ</t>
    </rPh>
    <rPh sb="10" eb="11">
      <t>スウ</t>
    </rPh>
    <phoneticPr fontId="3"/>
  </si>
  <si>
    <t>学科</t>
    <rPh sb="0" eb="2">
      <t>ガッカ</t>
    </rPh>
    <phoneticPr fontId="3"/>
  </si>
  <si>
    <t>受験</t>
    <rPh sb="0" eb="2">
      <t>ジュケン</t>
    </rPh>
    <phoneticPr fontId="3"/>
  </si>
  <si>
    <t>備　考</t>
    <rPh sb="0" eb="1">
      <t>ソナエ</t>
    </rPh>
    <rPh sb="2" eb="3">
      <t>コウ</t>
    </rPh>
    <phoneticPr fontId="3"/>
  </si>
  <si>
    <t>神奈川県</t>
    <rPh sb="0" eb="3">
      <t>カナガワ</t>
    </rPh>
    <rPh sb="3" eb="4">
      <t>ケン</t>
    </rPh>
    <phoneticPr fontId="3"/>
  </si>
  <si>
    <t>県/市町村</t>
    <rPh sb="0" eb="1">
      <t>ケン</t>
    </rPh>
    <rPh sb="2" eb="5">
      <t>シチョウソン</t>
    </rPh>
    <phoneticPr fontId="3"/>
  </si>
  <si>
    <t>外国</t>
    <rPh sb="0" eb="2">
      <t>ガイコク</t>
    </rPh>
    <phoneticPr fontId="3"/>
  </si>
  <si>
    <t>東京都</t>
    <rPh sb="0" eb="2">
      <t>トウキョウ</t>
    </rPh>
    <rPh sb="2" eb="3">
      <t>ト</t>
    </rPh>
    <phoneticPr fontId="3"/>
  </si>
  <si>
    <t>その他道府県</t>
    <rPh sb="2" eb="3">
      <t>タ</t>
    </rPh>
    <rPh sb="3" eb="6">
      <t>ドウフケン</t>
    </rPh>
    <phoneticPr fontId="3"/>
  </si>
  <si>
    <t>設置者</t>
    <rPh sb="0" eb="2">
      <t>セッチ</t>
    </rPh>
    <rPh sb="2" eb="3">
      <t>シャ</t>
    </rPh>
    <phoneticPr fontId="3"/>
  </si>
  <si>
    <t>国</t>
    <rPh sb="0" eb="1">
      <t>クニ</t>
    </rPh>
    <phoneticPr fontId="3"/>
  </si>
  <si>
    <t>学校法人</t>
    <rPh sb="0" eb="2">
      <t>ガッコウ</t>
    </rPh>
    <rPh sb="2" eb="4">
      <t>ホウジン</t>
    </rPh>
    <phoneticPr fontId="3"/>
  </si>
  <si>
    <t>道府県/市町村</t>
    <rPh sb="0" eb="1">
      <t>ドウ</t>
    </rPh>
    <rPh sb="1" eb="2">
      <t>フ</t>
    </rPh>
    <rPh sb="2" eb="3">
      <t>ケン</t>
    </rPh>
    <rPh sb="4" eb="7">
      <t>シチョウソン</t>
    </rPh>
    <phoneticPr fontId="3"/>
  </si>
  <si>
    <t>都/市区町村</t>
    <rPh sb="0" eb="1">
      <t>ト</t>
    </rPh>
    <rPh sb="2" eb="4">
      <t>シク</t>
    </rPh>
    <rPh sb="4" eb="6">
      <t>チョウソン</t>
    </rPh>
    <phoneticPr fontId="3"/>
  </si>
  <si>
    <t>学科
計</t>
    <rPh sb="0" eb="2">
      <t>ガッカ</t>
    </rPh>
    <rPh sb="3" eb="4">
      <t>ケイ</t>
    </rPh>
    <phoneticPr fontId="3"/>
  </si>
  <si>
    <t>中学校所在地</t>
    <rPh sb="0" eb="3">
      <t>チュウガッコウ</t>
    </rPh>
    <rPh sb="3" eb="6">
      <t>ショザイチ</t>
    </rPh>
    <phoneticPr fontId="3"/>
  </si>
  <si>
    <t>うち
 　過年度卒</t>
    <rPh sb="5" eb="6">
      <t>カ</t>
    </rPh>
    <rPh sb="6" eb="8">
      <t>ネンド</t>
    </rPh>
    <rPh sb="8" eb="9">
      <t>ソツ</t>
    </rPh>
    <phoneticPr fontId="3"/>
  </si>
  <si>
    <t>学校所在地</t>
    <rPh sb="0" eb="2">
      <t>ガッコウ</t>
    </rPh>
    <rPh sb="2" eb="5">
      <t>ショザイチ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</si>
  <si>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</si>
  <si>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</si>
  <si>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</si>
  <si>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</si>
  <si>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</si>
  <si>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課　程</t>
    <rPh sb="0" eb="1">
      <t>カ</t>
    </rPh>
    <rPh sb="2" eb="3">
      <t>ホド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</si>
  <si>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</si>
  <si>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</si>
  <si>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ﾌｧｸｼﾐﾘ</t>
    <phoneticPr fontId="1"/>
  </si>
  <si>
    <t>学校長氏名</t>
    <rPh sb="0" eb="3">
      <t>ガッコウチョウ</t>
    </rPh>
    <rPh sb="3" eb="5">
      <t>シメイ</t>
    </rPh>
    <phoneticPr fontId="1"/>
  </si>
  <si>
    <t>(フリガナ)</t>
    <phoneticPr fontId="1"/>
  </si>
  <si>
    <t>理事長氏名</t>
    <rPh sb="0" eb="3">
      <t>リジチョウ</t>
    </rPh>
    <rPh sb="3" eb="5">
      <t>シメイ</t>
    </rPh>
    <phoneticPr fontId="1"/>
  </si>
  <si>
    <t>作成者氏名</t>
    <rPh sb="0" eb="3">
      <t>サクセイシャ</t>
    </rPh>
    <rPh sb="3" eb="5">
      <t>シメイ</t>
    </rPh>
    <phoneticPr fontId="1"/>
  </si>
  <si>
    <t>法人所在地</t>
    <rPh sb="0" eb="2">
      <t>ホウジン</t>
    </rPh>
    <rPh sb="2" eb="5">
      <t>ショザイチ</t>
    </rPh>
    <phoneticPr fontId="1"/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</si>
  <si>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</si>
  <si>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設置者</t>
    <rPh sb="0" eb="2">
      <t>セッチ</t>
    </rPh>
    <rPh sb="2" eb="3">
      <t>シャ</t>
    </rPh>
    <phoneticPr fontId="1"/>
  </si>
  <si>
    <t>学校</t>
    <rPh sb="0" eb="2">
      <t>ガッコウ</t>
    </rPh>
    <phoneticPr fontId="1"/>
  </si>
  <si>
    <t>設置している学科</t>
    <rPh sb="0" eb="2">
      <t>セッチ</t>
    </rPh>
    <rPh sb="6" eb="8">
      <t>ガッカ</t>
    </rPh>
    <phoneticPr fontId="1"/>
  </si>
  <si>
    <t>私　立　学　校　現　況　調　査　報　告　書</t>
    <rPh sb="0" eb="1">
      <t>ワタシ</t>
    </rPh>
    <rPh sb="2" eb="3">
      <t>リツ</t>
    </rPh>
    <rPh sb="4" eb="5">
      <t>ガク</t>
    </rPh>
    <rPh sb="6" eb="7">
      <t>コウ</t>
    </rPh>
    <rPh sb="8" eb="9">
      <t>ウツツ</t>
    </rPh>
    <rPh sb="10" eb="11">
      <t>キョウ</t>
    </rPh>
    <rPh sb="12" eb="13">
      <t>チョウ</t>
    </rPh>
    <rPh sb="14" eb="15">
      <t>サ</t>
    </rPh>
    <rPh sb="16" eb="17">
      <t>ホウ</t>
    </rPh>
    <rPh sb="18" eb="19">
      <t>コク</t>
    </rPh>
    <rPh sb="20" eb="21">
      <t>ショ</t>
    </rPh>
    <phoneticPr fontId="1"/>
  </si>
  <si>
    <t>私立学校現況調査報告書（記載例）</t>
    <rPh sb="0" eb="1">
      <t>ワタシ</t>
    </rPh>
    <rPh sb="1" eb="2">
      <t>リツ</t>
    </rPh>
    <rPh sb="2" eb="3">
      <t>ガク</t>
    </rPh>
    <rPh sb="3" eb="4">
      <t>コウ</t>
    </rPh>
    <rPh sb="4" eb="5">
      <t>ウツツ</t>
    </rPh>
    <rPh sb="5" eb="6">
      <t>キョウ</t>
    </rPh>
    <rPh sb="6" eb="7">
      <t>チョウ</t>
    </rPh>
    <rPh sb="7" eb="8">
      <t>サ</t>
    </rPh>
    <rPh sb="8" eb="9">
      <t>ホウ</t>
    </rPh>
    <rPh sb="9" eb="10">
      <t>コク</t>
    </rPh>
    <rPh sb="10" eb="11">
      <t>ショ</t>
    </rPh>
    <rPh sb="12" eb="14">
      <t>キサイ</t>
    </rPh>
    <rPh sb="14" eb="15">
      <t>レイ</t>
    </rPh>
    <phoneticPr fontId="1"/>
  </si>
  <si>
    <t>○○高等学校</t>
    <rPh sb="2" eb="4">
      <t>コウトウ</t>
    </rPh>
    <rPh sb="4" eb="6">
      <t>ガッコウ</t>
    </rPh>
    <phoneticPr fontId="1"/>
  </si>
  <si>
    <t>　　２～５の順番については、特に指定はありません</t>
    <rPh sb="6" eb="8">
      <t>ジュンバン</t>
    </rPh>
    <rPh sb="14" eb="15">
      <t>トク</t>
    </rPh>
    <rPh sb="16" eb="18">
      <t>シテイ</t>
    </rPh>
    <phoneticPr fontId="1"/>
  </si>
  <si>
    <t>231-0024　（半角で入力）</t>
    <rPh sb="10" eb="12">
      <t>ハンカク</t>
    </rPh>
    <rPh sb="13" eb="15">
      <t>ニュウリョク</t>
    </rPh>
    <phoneticPr fontId="1"/>
  </si>
  <si>
    <t>　　普通科以外の学科を設置していれば入力してください</t>
    <rPh sb="2" eb="4">
      <t>フツウ</t>
    </rPh>
    <rPh sb="4" eb="5">
      <t>カ</t>
    </rPh>
    <rPh sb="5" eb="7">
      <t>イガイ</t>
    </rPh>
    <rPh sb="8" eb="10">
      <t>ガッカ</t>
    </rPh>
    <rPh sb="11" eb="13">
      <t>セッチ</t>
    </rPh>
    <rPh sb="18" eb="20">
      <t>ニュウリョク</t>
    </rPh>
    <phoneticPr fontId="1"/>
  </si>
  <si>
    <t>○○市△△町XX-XX　（神奈川県は省略可、番地等は半角で入力）</t>
    <rPh sb="2" eb="3">
      <t>シ</t>
    </rPh>
    <rPh sb="5" eb="6">
      <t>マチ</t>
    </rPh>
    <rPh sb="13" eb="16">
      <t>カナガワ</t>
    </rPh>
    <rPh sb="16" eb="17">
      <t>ケン</t>
    </rPh>
    <rPh sb="18" eb="20">
      <t>ショウリャク</t>
    </rPh>
    <rPh sb="20" eb="21">
      <t>カ</t>
    </rPh>
    <rPh sb="22" eb="24">
      <t>バンチ</t>
    </rPh>
    <rPh sb="24" eb="25">
      <t>トウ</t>
    </rPh>
    <rPh sb="26" eb="28">
      <t>ハンカク</t>
    </rPh>
    <rPh sb="29" eb="31">
      <t>ニュウリョク</t>
    </rPh>
    <phoneticPr fontId="1"/>
  </si>
  <si>
    <t>○○　△△　（姓と名の間は、全角で１文字空ける）</t>
    <rPh sb="7" eb="8">
      <t>セイ</t>
    </rPh>
    <rPh sb="9" eb="10">
      <t>メイ</t>
    </rPh>
    <rPh sb="11" eb="12">
      <t>アイダ</t>
    </rPh>
    <rPh sb="14" eb="16">
      <t>ゼンカク</t>
    </rPh>
    <rPh sb="18" eb="20">
      <t>モジ</t>
    </rPh>
    <rPh sb="20" eb="21">
      <t>ア</t>
    </rPh>
    <phoneticPr fontId="1"/>
  </si>
  <si>
    <t>(045)210-3772　（半角で入力）</t>
    <rPh sb="15" eb="17">
      <t>ハンカク</t>
    </rPh>
    <rPh sb="18" eb="20">
      <t>ニュウリョク</t>
    </rPh>
    <phoneticPr fontId="1"/>
  </si>
  <si>
    <t>(045)210-8839　（半角で入力）</t>
    <rPh sb="15" eb="17">
      <t>ハンカク</t>
    </rPh>
    <rPh sb="18" eb="20">
      <t>ニュウリョク</t>
    </rPh>
    <phoneticPr fontId="1"/>
  </si>
  <si>
    <t>学校法人○○学舎</t>
    <rPh sb="0" eb="2">
      <t>ガッコウ</t>
    </rPh>
    <rPh sb="2" eb="4">
      <t>ホウジン</t>
    </rPh>
    <rPh sb="6" eb="7">
      <t>ガク</t>
    </rPh>
    <rPh sb="7" eb="8">
      <t>シャ</t>
    </rPh>
    <phoneticPr fontId="1"/>
  </si>
  <si>
    <t>マルマル　サンカクサンカク　（全角で入力し、姓と名の間は、全角で１文字空ける）</t>
    <rPh sb="15" eb="17">
      <t>ゼンカク</t>
    </rPh>
    <rPh sb="18" eb="20">
      <t>ニュウリョク</t>
    </rPh>
    <rPh sb="22" eb="23">
      <t>セイ</t>
    </rPh>
    <rPh sb="24" eb="25">
      <t>メイ</t>
    </rPh>
    <rPh sb="26" eb="27">
      <t>アイダ</t>
    </rPh>
    <rPh sb="29" eb="31">
      <t>ゼンカク</t>
    </rPh>
    <rPh sb="33" eb="35">
      <t>モジ</t>
    </rPh>
    <rPh sb="35" eb="36">
      <t>ア</t>
    </rPh>
    <phoneticPr fontId="1"/>
  </si>
  <si>
    <t>全日制　（又は通信制と入力してください）</t>
    <rPh sb="0" eb="1">
      <t>ゼン</t>
    </rPh>
    <rPh sb="1" eb="2">
      <t>ニチ</t>
    </rPh>
    <rPh sb="2" eb="3">
      <t>セイ</t>
    </rPh>
    <rPh sb="5" eb="6">
      <t>マタ</t>
    </rPh>
    <rPh sb="7" eb="9">
      <t>ツウシン</t>
    </rPh>
    <rPh sb="9" eb="10">
      <t>セイ</t>
    </rPh>
    <rPh sb="11" eb="13">
      <t>ニュウリョク</t>
    </rPh>
    <phoneticPr fontId="1"/>
  </si>
  <si>
    <t>　　</t>
    <phoneticPr fontId="1"/>
  </si>
  <si>
    <t>学校コード</t>
    <rPh sb="0" eb="2">
      <t>ガッコウ</t>
    </rPh>
    <phoneticPr fontId="1"/>
  </si>
  <si>
    <t>AXXXX　　（法人コード、学校コード一覧表の学校コードを半角で入力）</t>
    <rPh sb="8" eb="10">
      <t>ホウジン</t>
    </rPh>
    <rPh sb="14" eb="16">
      <t>ガッコウ</t>
    </rPh>
    <rPh sb="19" eb="21">
      <t>イチラン</t>
    </rPh>
    <rPh sb="21" eb="22">
      <t>ヒョウ</t>
    </rPh>
    <rPh sb="23" eb="25">
      <t>ガッコウ</t>
    </rPh>
    <rPh sb="29" eb="31">
      <t>ハンカク</t>
    </rPh>
    <rPh sb="32" eb="34">
      <t>ニュウリョク</t>
    </rPh>
    <phoneticPr fontId="1"/>
  </si>
  <si>
    <t>入学者（公募のみ）の出身中学校の地域別内訳</t>
    <phoneticPr fontId="3"/>
  </si>
  <si>
    <t>学科学年別学級数</t>
    <phoneticPr fontId="1"/>
  </si>
  <si>
    <t>学費負担者の居住地別生徒数</t>
    <rPh sb="9" eb="10">
      <t>ベツ</t>
    </rPh>
    <rPh sb="10" eb="13">
      <t>セイトスウ</t>
    </rPh>
    <phoneticPr fontId="3"/>
  </si>
  <si>
    <t>生徒の入学状況</t>
    <rPh sb="0" eb="2">
      <t>セイト</t>
    </rPh>
    <phoneticPr fontId="3"/>
  </si>
  <si>
    <t>学科別・学年別学級数及び生徒数</t>
    <rPh sb="0" eb="2">
      <t>ガッカ</t>
    </rPh>
    <rPh sb="2" eb="3">
      <t>ベツ</t>
    </rPh>
    <rPh sb="6" eb="7">
      <t>ベツ</t>
    </rPh>
    <rPh sb="7" eb="9">
      <t>ガッキュウ</t>
    </rPh>
    <rPh sb="9" eb="10">
      <t>スウ</t>
    </rPh>
    <rPh sb="10" eb="11">
      <t>オヨ</t>
    </rPh>
    <phoneticPr fontId="1"/>
  </si>
  <si>
    <t>○○市△△町XX-XX　（神奈川県は省略、番地等は半角で入力）</t>
    <rPh sb="2" eb="3">
      <t>シ</t>
    </rPh>
    <rPh sb="5" eb="6">
      <t>マチ</t>
    </rPh>
    <rPh sb="13" eb="16">
      <t>カナガワ</t>
    </rPh>
    <rPh sb="16" eb="17">
      <t>ケン</t>
    </rPh>
    <rPh sb="18" eb="20">
      <t>ショウリャク</t>
    </rPh>
    <rPh sb="21" eb="23">
      <t>バンチ</t>
    </rPh>
    <rPh sb="23" eb="24">
      <t>トウ</t>
    </rPh>
    <rPh sb="25" eb="27">
      <t>ハンカク</t>
    </rPh>
    <rPh sb="28" eb="30">
      <t>ニュウリョク</t>
    </rPh>
    <phoneticPr fontId="1"/>
  </si>
  <si>
    <t>－ 高等学校 －</t>
    <rPh sb="2" eb="4">
      <t>コウトウ</t>
    </rPh>
    <rPh sb="4" eb="6">
      <t>ガッコウ</t>
    </rPh>
    <phoneticPr fontId="1"/>
  </si>
  <si>
    <t>　延納制度
　非活用者数</t>
    <rPh sb="1" eb="3">
      <t>エンノウ</t>
    </rPh>
    <rPh sb="3" eb="5">
      <t>セイド</t>
    </rPh>
    <rPh sb="7" eb="8">
      <t>ヒ</t>
    </rPh>
    <rPh sb="8" eb="10">
      <t>カツヨウ</t>
    </rPh>
    <rPh sb="10" eb="11">
      <t>シャ</t>
    </rPh>
    <rPh sb="11" eb="12">
      <t>スウ</t>
    </rPh>
    <phoneticPr fontId="3"/>
  </si>
  <si>
    <t>志願者数</t>
    <rPh sb="0" eb="3">
      <t>シガンシャ</t>
    </rPh>
    <rPh sb="3" eb="4">
      <t>スウ</t>
    </rPh>
    <phoneticPr fontId="3"/>
  </si>
  <si>
    <t>人数</t>
    <rPh sb="0" eb="2">
      <t>ニンズウ</t>
    </rPh>
    <phoneticPr fontId="1"/>
  </si>
  <si>
    <t>増減の理由</t>
    <rPh sb="0" eb="2">
      <t>ゾウゲン</t>
    </rPh>
    <rPh sb="3" eb="5">
      <t>リユウ</t>
    </rPh>
    <phoneticPr fontId="1"/>
  </si>
  <si>
    <t>１学年</t>
    <rPh sb="1" eb="2">
      <t>ガク</t>
    </rPh>
    <rPh sb="2" eb="3">
      <t>ネン</t>
    </rPh>
    <phoneticPr fontId="1"/>
  </si>
  <si>
    <t>２学年</t>
    <rPh sb="1" eb="2">
      <t>ガク</t>
    </rPh>
    <rPh sb="2" eb="3">
      <t>ネン</t>
    </rPh>
    <phoneticPr fontId="1"/>
  </si>
  <si>
    <t>３学年</t>
    <rPh sb="1" eb="2">
      <t>ガク</t>
    </rPh>
    <rPh sb="2" eb="3">
      <t>ネン</t>
    </rPh>
    <phoneticPr fontId="1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</si>
  <si>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</si>
  <si>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</si>
  <si>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</si>
  <si>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１学年　学費負担者居住地</t>
    <rPh sb="1" eb="2">
      <t>ガク</t>
    </rPh>
    <phoneticPr fontId="3"/>
  </si>
  <si>
    <t>２学年　学費負担者居住地</t>
    <rPh sb="1" eb="2">
      <t>ガク</t>
    </rPh>
    <phoneticPr fontId="3"/>
  </si>
  <si>
    <t>３学年　学費負担者居住地</t>
    <rPh sb="1" eb="2">
      <t>ガク</t>
    </rPh>
    <phoneticPr fontId="3"/>
  </si>
  <si>
    <t>入学者と１学年生徒に変動がある場合の理由</t>
    <rPh sb="0" eb="3">
      <t>ニュウガクシャ</t>
    </rPh>
    <rPh sb="5" eb="6">
      <t>ガク</t>
    </rPh>
    <rPh sb="7" eb="9">
      <t>セイト</t>
    </rPh>
    <rPh sb="10" eb="12">
      <t>ヘンドウ</t>
    </rPh>
    <rPh sb="15" eb="17">
      <t>バアイ</t>
    </rPh>
    <rPh sb="18" eb="20">
      <t>リユウ</t>
    </rPh>
    <phoneticPr fontId="1"/>
  </si>
  <si>
    <t>１学年</t>
    <rPh sb="1" eb="3">
      <t>ガクネン</t>
    </rPh>
    <rPh sb="2" eb="3">
      <t>ネン</t>
    </rPh>
    <phoneticPr fontId="1"/>
  </si>
  <si>
    <t>令　和　８　年　度</t>
    <rPh sb="0" eb="1">
      <t>レイ</t>
    </rPh>
    <rPh sb="2" eb="3">
      <t>ワ</t>
    </rPh>
    <rPh sb="6" eb="7">
      <t>トシ</t>
    </rPh>
    <rPh sb="8" eb="9">
      <t>ド</t>
    </rPh>
    <phoneticPr fontId="1"/>
  </si>
  <si>
    <t>（令和８年５月１日現在）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</si>
  <si>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R8</t>
    <phoneticPr fontId="1"/>
  </si>
  <si>
    <t>R8から男女別内訳の調査は行いません。</t>
    <rPh sb="4" eb="6">
      <t>ダンジョ</t>
    </rPh>
    <rPh sb="6" eb="7">
      <t>ベツ</t>
    </rPh>
    <rPh sb="7" eb="9">
      <t>ウチワケ</t>
    </rPh>
    <rPh sb="10" eb="12">
      <t>チョウサ</t>
    </rPh>
    <rPh sb="13" eb="14">
      <t>オコナ</t>
    </rPh>
    <phoneticPr fontId="1"/>
  </si>
  <si>
    <t>普通科　学年学級別生徒数</t>
    <phoneticPr fontId="1"/>
  </si>
  <si>
    <t>普通科</t>
    <rPh sb="0" eb="3">
      <t>フツウカ</t>
    </rPh>
    <phoneticPr fontId="3"/>
  </si>
  <si>
    <t>※令和６年度から本票の審査業務を委託しています。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</si>
</sst>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339">
    <xf numFmtId="0" fontId="0" fillId="0" borderId="0" xfId="0"/>
    <xf numFmtId="0" fontId="5" fillId="0" borderId="0" xfId="0" applyFont="1" applyAlignment="1">
      <alignment vertical="center"/>
    </xf>
    <xf numFmtId="176" fontId="4" fillId="2" borderId="13" xfId="2" applyNumberFormat="1" applyFont="1" applyFill="1" applyBorder="1">
      <alignment vertical="center"/>
    </xf>
    <xf numFmtId="176" fontId="4" fillId="2" borderId="14" xfId="2" applyNumberFormat="1" applyFont="1" applyFill="1" applyBorder="1">
      <alignment vertical="center"/>
    </xf>
    <xf numFmtId="176" fontId="4" fillId="2" borderId="15" xfId="2" applyNumberFormat="1" applyFont="1" applyFill="1" applyBorder="1">
      <alignment vertical="center"/>
    </xf>
    <xf numFmtId="0" fontId="4" fillId="0" borderId="0" xfId="2" applyFont="1" applyFill="1" applyBorder="1">
      <alignment vertical="center"/>
    </xf>
    <xf numFmtId="176" fontId="4" fillId="2" borderId="59" xfId="2" applyNumberFormat="1" applyFont="1" applyFill="1" applyBorder="1">
      <alignment vertical="center"/>
    </xf>
    <xf numFmtId="0" fontId="6" fillId="0" borderId="0" xfId="2" applyFont="1" applyFill="1" applyBorder="1">
      <alignment vertical="center"/>
    </xf>
    <xf numFmtId="0" fontId="4" fillId="0" borderId="33" xfId="2" applyFont="1" applyFill="1" applyBorder="1">
      <alignment vertical="center"/>
    </xf>
    <xf numFmtId="0" fontId="4" fillId="0" borderId="55" xfId="2" applyFont="1" applyFill="1" applyBorder="1">
      <alignment vertical="center"/>
    </xf>
    <xf numFmtId="0" fontId="4" fillId="0" borderId="34" xfId="2" applyFont="1" applyFill="1" applyBorder="1">
      <alignment vertical="center"/>
    </xf>
    <xf numFmtId="0" fontId="4" fillId="0" borderId="39" xfId="2" applyFont="1" applyFill="1" applyBorder="1">
      <alignment vertical="center"/>
    </xf>
    <xf numFmtId="0" fontId="4" fillId="0" borderId="60" xfId="2" applyFont="1" applyFill="1" applyBorder="1" applyAlignment="1">
      <alignment horizontal="center" vertical="center"/>
    </xf>
    <xf numFmtId="0" fontId="4" fillId="0" borderId="34" xfId="2" applyFont="1" applyFill="1" applyBorder="1" applyAlignment="1">
      <alignment vertical="center"/>
    </xf>
    <xf numFmtId="0" fontId="4" fillId="0" borderId="17" xfId="2" applyFont="1" applyFill="1" applyBorder="1" applyAlignment="1">
      <alignment vertical="center"/>
    </xf>
    <xf numFmtId="0" fontId="11" fillId="0" borderId="55" xfId="2" applyFont="1" applyFill="1" applyBorder="1" applyAlignment="1">
      <alignment vertical="center"/>
    </xf>
    <xf numFmtId="0" fontId="4" fillId="0" borderId="70" xfId="2" applyFont="1" applyFill="1" applyBorder="1" applyAlignment="1">
      <alignment horizontal="right" vertical="top"/>
    </xf>
    <xf numFmtId="0" fontId="11" fillId="0" borderId="71" xfId="2" applyFont="1" applyFill="1" applyBorder="1" applyAlignment="1">
      <alignment vertical="center"/>
    </xf>
    <xf numFmtId="0" fontId="11" fillId="0" borderId="19" xfId="2" applyFont="1" applyFill="1" applyBorder="1" applyAlignment="1">
      <alignment horizontal="right" vertical="top"/>
    </xf>
    <xf numFmtId="176" fontId="4" fillId="2" borderId="72" xfId="2" applyNumberFormat="1" applyFont="1" applyFill="1" applyBorder="1">
      <alignment vertical="center"/>
    </xf>
    <xf numFmtId="176" fontId="4" fillId="2" borderId="20" xfId="2" applyNumberFormat="1" applyFont="1" applyFill="1" applyBorder="1">
      <alignment vertical="center"/>
    </xf>
    <xf numFmtId="176" fontId="4" fillId="2" borderId="73" xfId="2" applyNumberFormat="1" applyFont="1" applyFill="1" applyBorder="1">
      <alignment vertical="center"/>
    </xf>
    <xf numFmtId="176" fontId="4" fillId="2" borderId="19" xfId="2" applyNumberFormat="1" applyFont="1" applyFill="1" applyBorder="1">
      <alignment vertical="center"/>
    </xf>
    <xf numFmtId="176" fontId="4" fillId="2" borderId="74" xfId="2" applyNumberFormat="1" applyFont="1" applyFill="1" applyBorder="1">
      <alignment vertical="center"/>
    </xf>
    <xf numFmtId="176" fontId="4" fillId="2" borderId="75" xfId="2" applyNumberFormat="1" applyFont="1" applyFill="1" applyBorder="1">
      <alignment vertical="center"/>
    </xf>
    <xf numFmtId="176" fontId="4" fillId="2" borderId="76" xfId="2" applyNumberFormat="1" applyFont="1" applyFill="1" applyBorder="1">
      <alignment vertical="center"/>
    </xf>
    <xf numFmtId="176" fontId="4" fillId="2" borderId="77" xfId="2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79" xfId="2" applyFont="1" applyFill="1" applyBorder="1" applyAlignment="1">
      <alignment horizontal="right" vertical="center"/>
    </xf>
    <xf numFmtId="0" fontId="11" fillId="0" borderId="39" xfId="2" applyFont="1" applyFill="1" applyBorder="1" applyAlignment="1">
      <alignment vertical="center"/>
    </xf>
    <xf numFmtId="176" fontId="7" fillId="0" borderId="0" xfId="0" applyNumberFormat="1" applyFont="1" applyFill="1" applyAlignment="1">
      <alignment horizontal="right" vertical="center"/>
    </xf>
    <xf numFmtId="0" fontId="4" fillId="0" borderId="82" xfId="2" applyFont="1" applyFill="1" applyBorder="1" applyAlignment="1">
      <alignment vertical="center"/>
    </xf>
    <xf numFmtId="0" fontId="15" fillId="0" borderId="0" xfId="0" quotePrefix="1" applyFont="1" applyAlignment="1">
      <alignment horizontal="center" vertical="center"/>
    </xf>
    <xf numFmtId="176" fontId="4" fillId="0" borderId="27" xfId="0" applyNumberFormat="1" applyFont="1" applyFill="1" applyBorder="1" applyAlignment="1" applyProtection="1">
      <alignment vertical="center"/>
      <protection locked="0"/>
    </xf>
    <xf numFmtId="176" fontId="4" fillId="0" borderId="6" xfId="0" applyNumberFormat="1" applyFont="1" applyFill="1" applyBorder="1" applyAlignment="1" applyProtection="1">
      <alignment vertical="center"/>
      <protection locked="0"/>
    </xf>
    <xf numFmtId="176" fontId="4" fillId="0" borderId="2" xfId="0" applyNumberFormat="1" applyFont="1" applyFill="1" applyBorder="1" applyAlignment="1" applyProtection="1">
      <alignment vertical="center"/>
      <protection locked="0"/>
    </xf>
    <xf numFmtId="176" fontId="4" fillId="0" borderId="52" xfId="2" applyNumberFormat="1" applyFont="1" applyFill="1" applyBorder="1" applyProtection="1">
      <alignment vertical="center"/>
      <protection locked="0"/>
    </xf>
    <xf numFmtId="176" fontId="4" fillId="0" borderId="1" xfId="2" applyNumberFormat="1" applyFont="1" applyFill="1" applyBorder="1" applyProtection="1">
      <alignment vertical="center"/>
      <protection locked="0"/>
    </xf>
    <xf numFmtId="176" fontId="4" fillId="0" borderId="53" xfId="2" applyNumberFormat="1" applyFont="1" applyFill="1" applyBorder="1" applyProtection="1">
      <alignment vertical="center"/>
      <protection locked="0"/>
    </xf>
    <xf numFmtId="176" fontId="4" fillId="0" borderId="86" xfId="2" applyNumberFormat="1" applyFont="1" applyFill="1" applyBorder="1" applyAlignment="1" applyProtection="1">
      <alignment vertical="center"/>
      <protection locked="0"/>
    </xf>
    <xf numFmtId="176" fontId="4" fillId="0" borderId="54" xfId="2" applyNumberFormat="1" applyFont="1" applyFill="1" applyBorder="1" applyAlignment="1" applyProtection="1">
      <alignment vertical="center"/>
      <protection locked="0"/>
    </xf>
    <xf numFmtId="176" fontId="4" fillId="0" borderId="72" xfId="2" applyNumberFormat="1" applyFont="1" applyFill="1" applyBorder="1" applyAlignment="1" applyProtection="1">
      <alignment vertical="center"/>
      <protection locked="0"/>
    </xf>
    <xf numFmtId="176" fontId="4" fillId="0" borderId="10" xfId="2" applyNumberFormat="1" applyFont="1" applyFill="1" applyBorder="1" applyProtection="1">
      <alignment vertical="center"/>
      <protection locked="0"/>
    </xf>
    <xf numFmtId="176" fontId="4" fillId="0" borderId="11" xfId="2" applyNumberFormat="1" applyFont="1" applyFill="1" applyBorder="1" applyProtection="1">
      <alignment vertical="center"/>
      <protection locked="0"/>
    </xf>
    <xf numFmtId="176" fontId="4" fillId="0" borderId="12" xfId="2" applyNumberFormat="1" applyFont="1" applyFill="1" applyBorder="1" applyProtection="1">
      <alignment vertical="center"/>
      <protection locked="0"/>
    </xf>
    <xf numFmtId="176" fontId="4" fillId="0" borderId="13" xfId="2" applyNumberFormat="1" applyFont="1" applyFill="1" applyBorder="1" applyProtection="1">
      <alignment vertical="center"/>
      <protection locked="0"/>
    </xf>
    <xf numFmtId="176" fontId="4" fillId="0" borderId="14" xfId="2" applyNumberFormat="1" applyFont="1" applyFill="1" applyBorder="1" applyProtection="1">
      <alignment vertical="center"/>
      <protection locked="0"/>
    </xf>
    <xf numFmtId="176" fontId="4" fillId="0" borderId="15" xfId="2" applyNumberFormat="1" applyFont="1" applyFill="1" applyBorder="1" applyProtection="1">
      <alignment vertical="center"/>
      <protection locked="0"/>
    </xf>
    <xf numFmtId="176" fontId="4" fillId="0" borderId="80" xfId="2" applyNumberFormat="1" applyFont="1" applyFill="1" applyBorder="1" applyProtection="1">
      <alignment vertical="center"/>
      <protection locked="0"/>
    </xf>
    <xf numFmtId="176" fontId="4" fillId="0" borderId="83" xfId="2" applyNumberFormat="1" applyFont="1" applyFill="1" applyBorder="1" applyProtection="1">
      <alignment vertical="center"/>
      <protection locked="0"/>
    </xf>
    <xf numFmtId="176" fontId="4" fillId="0" borderId="81" xfId="2" applyNumberFormat="1" applyFont="1" applyFill="1" applyBorder="1" applyProtection="1">
      <alignment vertical="center"/>
      <protection locked="0"/>
    </xf>
    <xf numFmtId="176" fontId="4" fillId="0" borderId="7" xfId="2" applyNumberFormat="1" applyFont="1" applyFill="1" applyBorder="1" applyProtection="1">
      <alignment vertical="center"/>
      <protection locked="0"/>
    </xf>
    <xf numFmtId="176" fontId="4" fillId="0" borderId="8" xfId="2" applyNumberFormat="1" applyFont="1" applyFill="1" applyBorder="1" applyProtection="1">
      <alignment vertical="center"/>
      <protection locked="0"/>
    </xf>
    <xf numFmtId="176" fontId="4" fillId="0" borderId="9" xfId="2" applyNumberFormat="1" applyFont="1" applyFill="1" applyBorder="1" applyProtection="1">
      <alignment vertical="center"/>
      <protection locked="0"/>
    </xf>
    <xf numFmtId="0" fontId="4" fillId="0" borderId="66" xfId="2" applyFont="1" applyFill="1" applyBorder="1" applyProtection="1">
      <alignment vertical="center"/>
      <protection locked="0"/>
    </xf>
    <xf numFmtId="176" fontId="4" fillId="0" borderId="86" xfId="2" applyNumberFormat="1" applyFont="1" applyFill="1" applyBorder="1" applyProtection="1">
      <alignment vertical="center"/>
      <protection locked="0"/>
    </xf>
    <xf numFmtId="176" fontId="4" fillId="0" borderId="54" xfId="2" applyNumberFormat="1" applyFont="1" applyFill="1" applyBorder="1" applyProtection="1">
      <alignment vertical="center"/>
      <protection locked="0"/>
    </xf>
    <xf numFmtId="176" fontId="4" fillId="0" borderId="87" xfId="2" applyNumberFormat="1" applyFont="1" applyFill="1" applyBorder="1" applyProtection="1">
      <alignment vertical="center"/>
      <protection locked="0"/>
    </xf>
    <xf numFmtId="176" fontId="4" fillId="0" borderId="84" xfId="2" applyNumberFormat="1" applyFont="1" applyFill="1" applyBorder="1" applyProtection="1">
      <alignment vertical="center"/>
      <protection locked="0"/>
    </xf>
    <xf numFmtId="176" fontId="4" fillId="0" borderId="88" xfId="2" applyNumberFormat="1" applyFont="1" applyFill="1" applyBorder="1" applyProtection="1">
      <alignment vertical="center"/>
      <protection locked="0"/>
    </xf>
    <xf numFmtId="176" fontId="4" fillId="0" borderId="89" xfId="2" applyNumberFormat="1" applyFont="1" applyFill="1" applyBorder="1" applyProtection="1">
      <alignment vertical="center"/>
      <protection locked="0"/>
    </xf>
    <xf numFmtId="176" fontId="4" fillId="0" borderId="19" xfId="2" applyNumberFormat="1" applyFont="1" applyFill="1" applyBorder="1" applyProtection="1">
      <alignment vertical="center"/>
      <protection locked="0"/>
    </xf>
    <xf numFmtId="176" fontId="4" fillId="0" borderId="74" xfId="2" applyNumberFormat="1" applyFont="1" applyFill="1" applyBorder="1" applyProtection="1">
      <alignment vertical="center"/>
      <protection locked="0"/>
    </xf>
    <xf numFmtId="176" fontId="4" fillId="0" borderId="59" xfId="2" applyNumberFormat="1" applyFont="1" applyFill="1" applyBorder="1" applyProtection="1">
      <alignment vertical="center"/>
      <protection locked="0"/>
    </xf>
    <xf numFmtId="176" fontId="4" fillId="0" borderId="79" xfId="2" applyNumberFormat="1" applyFont="1" applyFill="1" applyBorder="1" applyProtection="1">
      <alignment vertical="center"/>
      <protection locked="0"/>
    </xf>
    <xf numFmtId="0" fontId="16" fillId="0" borderId="0" xfId="0" applyFont="1" applyAlignment="1">
      <alignment vertical="center"/>
    </xf>
    <xf numFmtId="176" fontId="4" fillId="0" borderId="32" xfId="0" applyNumberFormat="1" applyFont="1" applyFill="1" applyBorder="1" applyAlignment="1" applyProtection="1">
      <alignment vertical="center"/>
      <protection locked="0"/>
    </xf>
    <xf numFmtId="176" fontId="4" fillId="0" borderId="43" xfId="0" applyNumberFormat="1" applyFont="1" applyFill="1" applyBorder="1" applyAlignment="1" applyProtection="1">
      <alignment vertical="center"/>
      <protection locked="0"/>
    </xf>
    <xf numFmtId="176" fontId="4" fillId="0" borderId="45" xfId="0" applyNumberFormat="1" applyFont="1" applyFill="1" applyBorder="1" applyAlignment="1" applyProtection="1">
      <alignment vertical="center"/>
      <protection locked="0"/>
    </xf>
    <xf numFmtId="176" fontId="4" fillId="0" borderId="46" xfId="0" applyNumberFormat="1" applyFont="1" applyFill="1" applyBorder="1" applyAlignment="1" applyProtection="1">
      <alignment vertical="center"/>
      <protection locked="0"/>
    </xf>
    <xf numFmtId="176" fontId="4" fillId="0" borderId="56" xfId="0" applyNumberFormat="1" applyFont="1" applyFill="1" applyBorder="1" applyAlignment="1" applyProtection="1">
      <alignment vertical="center"/>
      <protection locked="0"/>
    </xf>
    <xf numFmtId="176" fontId="4" fillId="3" borderId="24" xfId="0" applyNumberFormat="1" applyFont="1" applyFill="1" applyBorder="1" applyAlignment="1" applyProtection="1">
      <alignment vertical="center"/>
    </xf>
    <xf numFmtId="176" fontId="4" fillId="3" borderId="38" xfId="0" applyNumberFormat="1" applyFont="1" applyFill="1" applyBorder="1" applyAlignment="1" applyProtection="1">
      <alignment vertical="center"/>
    </xf>
    <xf numFmtId="176" fontId="4" fillId="3" borderId="27" xfId="0" applyNumberFormat="1" applyFont="1" applyFill="1" applyBorder="1" applyAlignment="1" applyProtection="1">
      <alignment vertical="center"/>
    </xf>
    <xf numFmtId="176" fontId="4" fillId="3" borderId="104" xfId="0" applyNumberFormat="1" applyFont="1" applyFill="1" applyBorder="1" applyAlignment="1" applyProtection="1">
      <alignment vertical="center"/>
    </xf>
    <xf numFmtId="176" fontId="4" fillId="3" borderId="43" xfId="0" applyNumberFormat="1" applyFont="1" applyFill="1" applyBorder="1" applyAlignment="1" applyProtection="1">
      <alignment vertical="center"/>
    </xf>
    <xf numFmtId="176" fontId="4" fillId="2" borderId="27" xfId="0" applyNumberFormat="1" applyFont="1" applyFill="1" applyBorder="1" applyAlignment="1" applyProtection="1">
      <alignment vertical="center"/>
    </xf>
    <xf numFmtId="176" fontId="4" fillId="2" borderId="6" xfId="0" applyNumberFormat="1" applyFont="1" applyFill="1" applyBorder="1" applyAlignment="1" applyProtection="1">
      <alignment vertical="center"/>
    </xf>
    <xf numFmtId="176" fontId="4" fillId="2" borderId="32" xfId="0" applyNumberFormat="1" applyFont="1" applyFill="1" applyBorder="1" applyAlignment="1" applyProtection="1">
      <alignment vertical="center"/>
    </xf>
    <xf numFmtId="176" fontId="4" fillId="3" borderId="32" xfId="0" applyNumberFormat="1" applyFont="1" applyFill="1" applyBorder="1" applyAlignment="1" applyProtection="1">
      <alignment vertical="center"/>
    </xf>
    <xf numFmtId="0" fontId="4" fillId="0" borderId="20" xfId="2" applyFont="1" applyFill="1" applyBorder="1" applyProtection="1">
      <alignment vertical="center"/>
      <protection locked="0"/>
    </xf>
    <xf numFmtId="0" fontId="4" fillId="0" borderId="51" xfId="2" applyFont="1" applyFill="1" applyBorder="1" applyProtection="1">
      <alignment vertical="center"/>
      <protection locked="0"/>
    </xf>
    <xf numFmtId="176" fontId="4" fillId="0" borderId="20" xfId="2" applyNumberFormat="1" applyFont="1" applyFill="1" applyBorder="1" applyProtection="1">
      <alignment vertical="center"/>
      <protection locked="0"/>
    </xf>
    <xf numFmtId="176" fontId="4" fillId="0" borderId="85" xfId="2" applyNumberFormat="1" applyFont="1" applyFill="1" applyBorder="1" applyProtection="1">
      <alignment vertical="center"/>
      <protection locked="0"/>
    </xf>
    <xf numFmtId="176" fontId="4" fillId="0" borderId="50" xfId="2" applyNumberFormat="1" applyFont="1" applyFill="1" applyBorder="1" applyProtection="1">
      <alignment vertical="center"/>
      <protection locked="0"/>
    </xf>
    <xf numFmtId="176" fontId="4" fillId="0" borderId="51" xfId="2" applyNumberFormat="1" applyFont="1" applyFill="1" applyBorder="1" applyProtection="1">
      <alignment vertical="center"/>
      <protection locked="0"/>
    </xf>
    <xf numFmtId="176" fontId="4" fillId="0" borderId="107" xfId="2" applyNumberFormat="1" applyFont="1" applyFill="1" applyBorder="1" applyProtection="1">
      <alignment vertical="center"/>
      <protection locked="0"/>
    </xf>
    <xf numFmtId="176" fontId="4" fillId="2" borderId="90" xfId="2" applyNumberFormat="1" applyFont="1" applyFill="1" applyBorder="1" applyProtection="1">
      <alignment vertical="center"/>
    </xf>
    <xf numFmtId="176" fontId="4" fillId="2" borderId="65" xfId="2" applyNumberFormat="1" applyFont="1" applyFill="1" applyBorder="1" applyProtection="1">
      <alignment vertical="center"/>
    </xf>
    <xf numFmtId="176" fontId="4" fillId="2" borderId="66" xfId="2" applyNumberFormat="1" applyFont="1" applyFill="1" applyBorder="1" applyProtection="1">
      <alignment vertical="center"/>
    </xf>
    <xf numFmtId="176" fontId="4" fillId="2" borderId="17" xfId="2" applyNumberFormat="1" applyFont="1" applyFill="1" applyBorder="1" applyProtection="1">
      <alignment vertical="center"/>
    </xf>
    <xf numFmtId="176" fontId="4" fillId="3" borderId="105" xfId="2" applyNumberFormat="1" applyFont="1" applyFill="1" applyBorder="1" applyProtection="1">
      <alignment vertical="center"/>
    </xf>
    <xf numFmtId="176" fontId="4" fillId="3" borderId="84" xfId="2" applyNumberFormat="1" applyFont="1" applyFill="1" applyBorder="1" applyProtection="1">
      <alignment vertical="center"/>
    </xf>
    <xf numFmtId="176" fontId="4" fillId="3" borderId="20" xfId="2" applyNumberFormat="1" applyFont="1" applyFill="1" applyBorder="1" applyProtection="1">
      <alignment vertical="center"/>
    </xf>
    <xf numFmtId="176" fontId="4" fillId="3" borderId="85" xfId="2" applyNumberFormat="1" applyFont="1" applyFill="1" applyBorder="1" applyProtection="1">
      <alignment vertical="center"/>
    </xf>
    <xf numFmtId="176" fontId="4" fillId="3" borderId="106" xfId="2" applyNumberFormat="1" applyFont="1" applyFill="1" applyBorder="1" applyProtection="1">
      <alignment vertical="center"/>
    </xf>
    <xf numFmtId="176" fontId="4" fillId="3" borderId="50" xfId="2" applyNumberFormat="1" applyFont="1" applyFill="1" applyBorder="1" applyProtection="1">
      <alignment vertical="center"/>
    </xf>
    <xf numFmtId="176" fontId="4" fillId="3" borderId="51" xfId="2" applyNumberFormat="1" applyFont="1" applyFill="1" applyBorder="1" applyProtection="1">
      <alignment vertical="center"/>
    </xf>
    <xf numFmtId="176" fontId="4" fillId="3" borderId="107" xfId="2" applyNumberFormat="1" applyFont="1" applyFill="1" applyBorder="1" applyProtection="1">
      <alignment vertical="center"/>
    </xf>
    <xf numFmtId="176" fontId="4" fillId="3" borderId="90" xfId="2" applyNumberFormat="1" applyFont="1" applyFill="1" applyBorder="1" applyProtection="1">
      <alignment vertical="center"/>
    </xf>
    <xf numFmtId="176" fontId="4" fillId="3" borderId="65" xfId="2" applyNumberFormat="1" applyFont="1" applyFill="1" applyBorder="1" applyProtection="1">
      <alignment vertical="center"/>
    </xf>
    <xf numFmtId="176" fontId="4" fillId="3" borderId="66" xfId="2" applyNumberFormat="1" applyFont="1" applyFill="1" applyBorder="1" applyProtection="1">
      <alignment vertical="center"/>
    </xf>
    <xf numFmtId="176" fontId="4" fillId="3" borderId="17" xfId="2" applyNumberFormat="1" applyFont="1" applyFill="1" applyBorder="1" applyProtection="1">
      <alignment vertical="center"/>
    </xf>
    <xf numFmtId="176" fontId="4" fillId="0" borderId="105" xfId="2" applyNumberFormat="1" applyFont="1" applyFill="1" applyBorder="1" applyProtection="1">
      <alignment vertical="center"/>
    </xf>
    <xf numFmtId="176" fontId="4" fillId="0" borderId="106" xfId="2" applyNumberFormat="1" applyFont="1" applyFill="1" applyBorder="1" applyProtection="1">
      <alignment vertical="center"/>
    </xf>
    <xf numFmtId="176" fontId="4" fillId="0" borderId="98" xfId="2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176" fontId="7" fillId="0" borderId="0" xfId="0" applyNumberFormat="1" applyFont="1" applyFill="1" applyAlignment="1" applyProtection="1">
      <alignment horizontal="right" vertical="center"/>
    </xf>
    <xf numFmtId="176" fontId="6" fillId="0" borderId="17" xfId="0" applyNumberFormat="1" applyFont="1" applyFill="1" applyBorder="1" applyAlignment="1" applyProtection="1">
      <alignment vertical="center"/>
    </xf>
    <xf numFmtId="176" fontId="4" fillId="0" borderId="17" xfId="0" applyNumberFormat="1" applyFont="1" applyFill="1" applyBorder="1" applyAlignment="1" applyProtection="1">
      <alignment vertical="center"/>
    </xf>
    <xf numFmtId="176" fontId="4" fillId="0" borderId="24" xfId="0" applyNumberFormat="1" applyFont="1" applyFill="1" applyBorder="1" applyAlignment="1" applyProtection="1">
      <alignment horizontal="center" vertical="center"/>
    </xf>
    <xf numFmtId="176" fontId="4" fillId="0" borderId="27" xfId="0" applyNumberFormat="1" applyFont="1" applyFill="1" applyBorder="1" applyAlignment="1" applyProtection="1">
      <alignment horizontal="center" vertical="center"/>
    </xf>
    <xf numFmtId="176" fontId="17" fillId="0" borderId="0" xfId="0" applyNumberFormat="1" applyFont="1" applyFill="1" applyAlignment="1" applyProtection="1">
      <alignment vertical="center"/>
    </xf>
    <xf numFmtId="176" fontId="11" fillId="0" borderId="24" xfId="0" applyNumberFormat="1" applyFont="1" applyFill="1" applyBorder="1" applyAlignment="1" applyProtection="1">
      <alignment vertical="center"/>
    </xf>
    <xf numFmtId="176" fontId="4" fillId="0" borderId="31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11" fillId="0" borderId="27" xfId="0" applyNumberFormat="1" applyFont="1" applyFill="1" applyBorder="1" applyAlignment="1" applyProtection="1">
      <alignment vertical="center"/>
    </xf>
    <xf numFmtId="176" fontId="4" fillId="0" borderId="27" xfId="0" applyNumberFormat="1" applyFont="1" applyFill="1" applyBorder="1" applyAlignment="1" applyProtection="1">
      <alignment vertical="center"/>
    </xf>
    <xf numFmtId="176" fontId="4" fillId="0" borderId="32" xfId="0" applyNumberFormat="1" applyFont="1" applyFill="1" applyBorder="1" applyAlignment="1" applyProtection="1">
      <alignment vertical="center"/>
    </xf>
    <xf numFmtId="176" fontId="7" fillId="0" borderId="17" xfId="0" applyNumberFormat="1" applyFont="1" applyFill="1" applyBorder="1" applyAlignment="1" applyProtection="1">
      <alignment vertical="center"/>
    </xf>
    <xf numFmtId="176" fontId="4" fillId="0" borderId="24" xfId="0" applyNumberFormat="1" applyFont="1" applyFill="1" applyBorder="1" applyAlignment="1" applyProtection="1">
      <alignment vertical="center"/>
    </xf>
    <xf numFmtId="176" fontId="4" fillId="0" borderId="26" xfId="0" applyNumberFormat="1" applyFont="1" applyFill="1" applyBorder="1" applyAlignment="1" applyProtection="1">
      <alignment vertical="center"/>
    </xf>
    <xf numFmtId="176" fontId="4" fillId="0" borderId="33" xfId="0" applyNumberFormat="1" applyFont="1" applyFill="1" applyBorder="1" applyAlignment="1" applyProtection="1">
      <alignment horizontal="center" vertical="center"/>
    </xf>
    <xf numFmtId="176" fontId="11" fillId="0" borderId="27" xfId="0" applyNumberFormat="1" applyFont="1" applyFill="1" applyBorder="1" applyAlignment="1" applyProtection="1">
      <alignment horizontal="center" vertical="center"/>
    </xf>
    <xf numFmtId="176" fontId="4" fillId="0" borderId="31" xfId="0" applyNumberFormat="1" applyFont="1" applyFill="1" applyBorder="1" applyAlignment="1" applyProtection="1">
      <alignment horizontal="center" vertical="center"/>
    </xf>
    <xf numFmtId="176" fontId="11" fillId="0" borderId="6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6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Fill="1" applyProtection="1">
      <alignment vertical="center"/>
    </xf>
    <xf numFmtId="176" fontId="4" fillId="0" borderId="33" xfId="2" applyNumberFormat="1" applyFont="1" applyFill="1" applyBorder="1" applyAlignment="1" applyProtection="1">
      <alignment horizontal="center" vertical="center"/>
    </xf>
    <xf numFmtId="176" fontId="4" fillId="0" borderId="18" xfId="2" applyNumberFormat="1" applyFont="1" applyFill="1" applyBorder="1" applyProtection="1">
      <alignment vertical="center"/>
    </xf>
    <xf numFmtId="176" fontId="4" fillId="0" borderId="34" xfId="2" applyNumberFormat="1" applyFont="1" applyFill="1" applyBorder="1" applyAlignment="1" applyProtection="1">
      <alignment horizontal="center" vertical="center"/>
    </xf>
    <xf numFmtId="176" fontId="4" fillId="0" borderId="35" xfId="2" applyNumberFormat="1" applyFont="1" applyFill="1" applyBorder="1" applyProtection="1">
      <alignment vertical="center"/>
    </xf>
    <xf numFmtId="176" fontId="7" fillId="0" borderId="17" xfId="2" applyNumberFormat="1" applyFont="1" applyFill="1" applyBorder="1" applyProtection="1">
      <alignment vertical="center"/>
    </xf>
    <xf numFmtId="176" fontId="4" fillId="0" borderId="17" xfId="2" applyNumberFormat="1" applyFont="1" applyFill="1" applyBorder="1" applyProtection="1">
      <alignment vertical="center"/>
    </xf>
    <xf numFmtId="176" fontId="8" fillId="0" borderId="36" xfId="2" applyNumberFormat="1" applyFont="1" applyFill="1" applyBorder="1" applyAlignment="1" applyProtection="1">
      <alignment horizontal="center" vertical="center"/>
    </xf>
    <xf numFmtId="176" fontId="4" fillId="2" borderId="7" xfId="2" applyNumberFormat="1" applyFont="1" applyFill="1" applyBorder="1" applyProtection="1">
      <alignment vertical="center"/>
    </xf>
    <xf numFmtId="176" fontId="4" fillId="2" borderId="8" xfId="2" applyNumberFormat="1" applyFont="1" applyFill="1" applyBorder="1" applyProtection="1">
      <alignment vertical="center"/>
    </xf>
    <xf numFmtId="176" fontId="4" fillId="2" borderId="9" xfId="2" applyNumberFormat="1" applyFont="1" applyFill="1" applyBorder="1" applyProtection="1">
      <alignment vertical="center"/>
    </xf>
    <xf numFmtId="176" fontId="4" fillId="2" borderId="60" xfId="2" applyNumberFormat="1" applyFont="1" applyFill="1" applyBorder="1" applyProtection="1">
      <alignment vertical="center"/>
    </xf>
    <xf numFmtId="176" fontId="4" fillId="0" borderId="34" xfId="2" applyNumberFormat="1" applyFont="1" applyFill="1" applyBorder="1" applyAlignment="1" applyProtection="1">
      <alignment vertical="center"/>
    </xf>
    <xf numFmtId="176" fontId="8" fillId="0" borderId="37" xfId="2" applyNumberFormat="1" applyFont="1" applyFill="1" applyBorder="1" applyAlignment="1" applyProtection="1">
      <alignment horizontal="center" vertical="center"/>
    </xf>
    <xf numFmtId="176" fontId="4" fillId="2" borderId="10" xfId="2" applyNumberFormat="1" applyFont="1" applyFill="1" applyBorder="1" applyProtection="1">
      <alignment vertical="center"/>
    </xf>
    <xf numFmtId="176" fontId="4" fillId="2" borderId="11" xfId="2" applyNumberFormat="1" applyFont="1" applyFill="1" applyBorder="1" applyProtection="1">
      <alignment vertical="center"/>
    </xf>
    <xf numFmtId="176" fontId="4" fillId="2" borderId="12" xfId="2" applyNumberFormat="1" applyFont="1" applyFill="1" applyBorder="1" applyProtection="1">
      <alignment vertical="center"/>
    </xf>
    <xf numFmtId="176" fontId="4" fillId="2" borderId="58" xfId="2" applyNumberFormat="1" applyFont="1" applyFill="1" applyBorder="1" applyProtection="1">
      <alignment vertical="center"/>
    </xf>
    <xf numFmtId="176" fontId="8" fillId="0" borderId="41" xfId="2" applyNumberFormat="1" applyFont="1" applyFill="1" applyBorder="1" applyAlignment="1" applyProtection="1">
      <alignment horizontal="center" vertical="center"/>
    </xf>
    <xf numFmtId="176" fontId="4" fillId="2" borderId="61" xfId="2" applyNumberFormat="1" applyFont="1" applyFill="1" applyBorder="1" applyProtection="1">
      <alignment vertical="center"/>
    </xf>
    <xf numFmtId="176" fontId="4" fillId="2" borderId="62" xfId="2" applyNumberFormat="1" applyFont="1" applyFill="1" applyBorder="1" applyProtection="1">
      <alignment vertical="center"/>
    </xf>
    <xf numFmtId="176" fontId="4" fillId="2" borderId="63" xfId="2" applyNumberFormat="1" applyFont="1" applyFill="1" applyBorder="1" applyProtection="1">
      <alignment vertical="center"/>
    </xf>
    <xf numFmtId="176" fontId="4" fillId="2" borderId="67" xfId="2" applyNumberFormat="1" applyFont="1" applyFill="1" applyBorder="1" applyProtection="1">
      <alignment vertical="center"/>
    </xf>
    <xf numFmtId="176" fontId="4" fillId="0" borderId="38" xfId="2" applyNumberFormat="1" applyFont="1" applyFill="1" applyBorder="1" applyAlignment="1" applyProtection="1">
      <alignment horizontal="center" vertical="center"/>
    </xf>
    <xf numFmtId="176" fontId="4" fillId="2" borderId="49" xfId="2" applyNumberFormat="1" applyFont="1" applyFill="1" applyBorder="1" applyAlignment="1" applyProtection="1">
      <alignment vertical="center" wrapText="1"/>
    </xf>
    <xf numFmtId="176" fontId="4" fillId="2" borderId="50" xfId="2" applyNumberFormat="1" applyFont="1" applyFill="1" applyBorder="1" applyAlignment="1" applyProtection="1">
      <alignment vertical="center"/>
    </xf>
    <xf numFmtId="176" fontId="4" fillId="2" borderId="50" xfId="2" applyNumberFormat="1" applyFont="1" applyFill="1" applyBorder="1" applyAlignment="1" applyProtection="1">
      <alignment vertical="center" wrapText="1"/>
    </xf>
    <xf numFmtId="176" fontId="4" fillId="2" borderId="51" xfId="2" applyNumberFormat="1" applyFont="1" applyFill="1" applyBorder="1" applyAlignment="1" applyProtection="1">
      <alignment vertical="center"/>
    </xf>
    <xf numFmtId="176" fontId="4" fillId="2" borderId="69" xfId="2" applyNumberFormat="1" applyFont="1" applyFill="1" applyBorder="1" applyAlignment="1" applyProtection="1">
      <alignment vertical="center"/>
    </xf>
    <xf numFmtId="176" fontId="4" fillId="0" borderId="39" xfId="2" applyNumberFormat="1" applyFont="1" applyFill="1" applyBorder="1" applyAlignment="1" applyProtection="1">
      <alignment horizontal="center" vertical="center"/>
    </xf>
    <xf numFmtId="176" fontId="4" fillId="2" borderId="64" xfId="2" applyNumberFormat="1" applyFont="1" applyFill="1" applyBorder="1" applyProtection="1">
      <alignment vertical="center"/>
    </xf>
    <xf numFmtId="176" fontId="4" fillId="2" borderId="68" xfId="2" applyNumberFormat="1" applyFont="1" applyFill="1" applyBorder="1" applyProtection="1">
      <alignment vertical="center"/>
    </xf>
    <xf numFmtId="176" fontId="11" fillId="0" borderId="31" xfId="2" applyNumberFormat="1" applyFont="1" applyFill="1" applyBorder="1" applyAlignment="1" applyProtection="1">
      <alignment horizontal="center" vertical="center"/>
    </xf>
    <xf numFmtId="176" fontId="4" fillId="2" borderId="56" xfId="2" applyNumberFormat="1" applyFont="1" applyFill="1" applyBorder="1" applyProtection="1">
      <alignment vertical="center"/>
    </xf>
    <xf numFmtId="176" fontId="4" fillId="0" borderId="0" xfId="2" applyNumberFormat="1" applyFont="1" applyFill="1" applyAlignment="1" applyProtection="1">
      <alignment horizontal="center" vertical="center"/>
    </xf>
    <xf numFmtId="176" fontId="4" fillId="0" borderId="6" xfId="2" applyNumberFormat="1" applyFont="1" applyFill="1" applyBorder="1" applyAlignment="1" applyProtection="1">
      <alignment horizontal="center" vertical="center"/>
    </xf>
    <xf numFmtId="176" fontId="4" fillId="2" borderId="6" xfId="2" applyNumberFormat="1" applyFont="1" applyFill="1" applyBorder="1" applyAlignment="1" applyProtection="1">
      <alignment vertical="center"/>
    </xf>
    <xf numFmtId="176" fontId="7" fillId="0" borderId="16" xfId="2" applyNumberFormat="1" applyFont="1" applyFill="1" applyBorder="1" applyAlignment="1" applyProtection="1">
      <alignment vertical="center"/>
    </xf>
    <xf numFmtId="176" fontId="4" fillId="0" borderId="16" xfId="2" applyNumberFormat="1" applyFont="1" applyFill="1" applyBorder="1" applyProtection="1">
      <alignment vertical="center"/>
    </xf>
    <xf numFmtId="176" fontId="4" fillId="0" borderId="37" xfId="2" applyNumberFormat="1" applyFont="1" applyFill="1" applyBorder="1" applyAlignment="1" applyProtection="1">
      <alignment horizontal="center" vertical="center"/>
    </xf>
    <xf numFmtId="176" fontId="8" fillId="0" borderId="36" xfId="2" applyNumberFormat="1" applyFont="1" applyFill="1" applyBorder="1" applyAlignment="1" applyProtection="1">
      <alignment vertical="center"/>
    </xf>
    <xf numFmtId="176" fontId="4" fillId="0" borderId="37" xfId="2" applyNumberFormat="1" applyFont="1" applyFill="1" applyBorder="1" applyAlignment="1" applyProtection="1">
      <alignment vertical="center"/>
    </xf>
    <xf numFmtId="176" fontId="4" fillId="0" borderId="40" xfId="2" applyNumberFormat="1" applyFont="1" applyFill="1" applyBorder="1" applyAlignment="1" applyProtection="1">
      <alignment horizontal="center" vertical="center"/>
    </xf>
    <xf numFmtId="176" fontId="4" fillId="2" borderId="59" xfId="2" applyNumberFormat="1" applyFont="1" applyFill="1" applyBorder="1" applyProtection="1">
      <alignment vertical="center"/>
    </xf>
    <xf numFmtId="176" fontId="4" fillId="0" borderId="41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Protection="1">
      <alignment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33" xfId="2" applyNumberFormat="1" applyFont="1" applyFill="1" applyBorder="1" applyAlignment="1" applyProtection="1">
      <alignment vertical="center"/>
    </xf>
    <xf numFmtId="176" fontId="7" fillId="0" borderId="17" xfId="2" applyNumberFormat="1" applyFont="1" applyFill="1" applyBorder="1" applyAlignment="1" applyProtection="1">
      <alignment vertical="center"/>
    </xf>
    <xf numFmtId="176" fontId="4" fillId="0" borderId="42" xfId="2" applyNumberFormat="1" applyFont="1" applyFill="1" applyBorder="1" applyAlignment="1" applyProtection="1">
      <alignment horizontal="center" vertical="center"/>
    </xf>
    <xf numFmtId="176" fontId="4" fillId="2" borderId="57" xfId="2" applyNumberFormat="1" applyFont="1" applyFill="1" applyBorder="1" applyProtection="1">
      <alignment vertical="center"/>
    </xf>
    <xf numFmtId="176" fontId="11" fillId="0" borderId="31" xfId="2" applyNumberFormat="1" applyFont="1" applyFill="1" applyBorder="1" applyAlignment="1" applyProtection="1">
      <alignment vertical="center"/>
    </xf>
    <xf numFmtId="176" fontId="4" fillId="0" borderId="36" xfId="2" applyNumberFormat="1" applyFont="1" applyFill="1" applyBorder="1" applyAlignment="1" applyProtection="1">
      <alignment horizontal="center" vertical="center"/>
    </xf>
    <xf numFmtId="176" fontId="4" fillId="0" borderId="43" xfId="2" applyNumberFormat="1" applyFont="1" applyFill="1" applyBorder="1" applyAlignment="1" applyProtection="1">
      <alignment vertical="center"/>
    </xf>
    <xf numFmtId="176" fontId="4" fillId="0" borderId="39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Protection="1">
      <alignment vertical="center"/>
    </xf>
    <xf numFmtId="176" fontId="4" fillId="0" borderId="44" xfId="2" applyNumberFormat="1" applyFont="1" applyFill="1" applyBorder="1" applyAlignment="1" applyProtection="1">
      <alignment horizontal="center" vertical="center"/>
    </xf>
    <xf numFmtId="176" fontId="4" fillId="0" borderId="45" xfId="2" applyNumberFormat="1" applyFont="1" applyFill="1" applyBorder="1" applyAlignment="1" applyProtection="1">
      <alignment horizontal="center" vertical="center"/>
    </xf>
    <xf numFmtId="176" fontId="4" fillId="0" borderId="46" xfId="2" applyNumberFormat="1" applyFont="1" applyFill="1" applyBorder="1" applyAlignment="1" applyProtection="1">
      <alignment horizontal="center" vertical="center"/>
    </xf>
    <xf numFmtId="176" fontId="4" fillId="0" borderId="32" xfId="2" applyNumberFormat="1" applyFont="1" applyFill="1" applyBorder="1" applyAlignment="1" applyProtection="1">
      <alignment horizontal="center" vertical="center"/>
    </xf>
    <xf numFmtId="176" fontId="11" fillId="0" borderId="31" xfId="2" applyNumberFormat="1" applyFont="1" applyFill="1" applyBorder="1" applyAlignment="1" applyProtection="1">
      <alignment horizontal="center" vertical="center"/>
      <protection locked="0"/>
    </xf>
    <xf numFmtId="176" fontId="4" fillId="0" borderId="6" xfId="2" applyNumberFormat="1" applyFont="1" applyFill="1" applyBorder="1" applyAlignment="1" applyProtection="1">
      <alignment horizontal="center" vertical="center"/>
      <protection locked="0"/>
    </xf>
    <xf numFmtId="176" fontId="4" fillId="0" borderId="37" xfId="2" applyNumberFormat="1" applyFont="1" applyFill="1" applyBorder="1" applyAlignment="1" applyProtection="1">
      <alignment horizontal="center" vertical="center"/>
      <protection locked="0"/>
    </xf>
    <xf numFmtId="176" fontId="4" fillId="0" borderId="40" xfId="2" applyNumberFormat="1" applyFont="1" applyFill="1" applyBorder="1" applyAlignment="1" applyProtection="1">
      <alignment horizontal="center" vertical="center"/>
      <protection locked="0"/>
    </xf>
    <xf numFmtId="176" fontId="4" fillId="0" borderId="42" xfId="2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Protection="1">
      <alignment vertical="center"/>
    </xf>
    <xf numFmtId="0" fontId="4" fillId="0" borderId="0" xfId="2" applyFont="1" applyFill="1" applyProtection="1">
      <alignment vertical="center"/>
    </xf>
    <xf numFmtId="0" fontId="17" fillId="0" borderId="0" xfId="2" applyFont="1" applyFill="1" applyProtection="1">
      <alignment vertical="center"/>
    </xf>
    <xf numFmtId="0" fontId="4" fillId="0" borderId="0" xfId="2" applyFont="1" applyFill="1" applyBorder="1" applyProtection="1">
      <alignment vertical="center"/>
    </xf>
    <xf numFmtId="0" fontId="4" fillId="0" borderId="19" xfId="2" applyFont="1" applyFill="1" applyBorder="1" applyProtection="1">
      <alignment vertical="center"/>
    </xf>
    <xf numFmtId="0" fontId="9" fillId="0" borderId="15" xfId="2" applyFont="1" applyFill="1" applyBorder="1" applyAlignment="1" applyProtection="1">
      <alignment vertical="center" wrapText="1"/>
    </xf>
    <xf numFmtId="0" fontId="4" fillId="0" borderId="34" xfId="2" applyFont="1" applyFill="1" applyBorder="1" applyAlignment="1" applyProtection="1">
      <alignment horizontal="center" vertical="center"/>
    </xf>
    <xf numFmtId="0" fontId="4" fillId="0" borderId="38" xfId="2" applyFont="1" applyFill="1" applyBorder="1" applyAlignment="1" applyProtection="1">
      <alignment horizontal="center" vertical="center"/>
    </xf>
    <xf numFmtId="0" fontId="4" fillId="0" borderId="39" xfId="2" applyFont="1" applyFill="1" applyBorder="1" applyAlignment="1" applyProtection="1">
      <alignment horizontal="center" vertical="center"/>
    </xf>
    <xf numFmtId="176" fontId="4" fillId="0" borderId="42" xfId="0" applyNumberFormat="1" applyFont="1" applyFill="1" applyBorder="1" applyAlignment="1" applyProtection="1">
      <alignment horizontal="center" vertical="center"/>
      <protection locked="0"/>
    </xf>
    <xf numFmtId="176" fontId="4" fillId="0" borderId="37" xfId="0" applyNumberFormat="1" applyFont="1" applyFill="1" applyBorder="1" applyAlignment="1" applyProtection="1">
      <alignment horizontal="center" vertical="center"/>
      <protection locked="0"/>
    </xf>
    <xf numFmtId="176" fontId="4" fillId="0" borderId="40" xfId="0" applyNumberFormat="1" applyFont="1" applyFill="1" applyBorder="1" applyAlignment="1" applyProtection="1">
      <alignment horizontal="center" vertical="center"/>
      <protection locked="0"/>
    </xf>
    <xf numFmtId="176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8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9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0" fontId="5" fillId="0" borderId="93" xfId="0" quotePrefix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92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4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95" xfId="0" applyFont="1" applyBorder="1" applyAlignment="1">
      <alignment horizontal="center" vertical="center" textRotation="255"/>
    </xf>
    <xf numFmtId="0" fontId="5" fillId="0" borderId="21" xfId="0" quotePrefix="1" applyFont="1" applyBorder="1" applyAlignment="1">
      <alignment horizontal="center" vertical="center"/>
    </xf>
    <xf numFmtId="0" fontId="5" fillId="0" borderId="96" xfId="0" quotePrefix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23" xfId="0" quotePrefix="1" applyFont="1" applyBorder="1" applyAlignment="1">
      <alignment horizontal="center" vertical="center"/>
    </xf>
    <xf numFmtId="0" fontId="5" fillId="0" borderId="97" xfId="0" quotePrefix="1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176" fontId="4" fillId="0" borderId="24" xfId="0" applyNumberFormat="1" applyFont="1" applyFill="1" applyBorder="1" applyAlignment="1" applyProtection="1">
      <alignment vertical="center"/>
      <protection locked="0"/>
    </xf>
    <xf numFmtId="176" fontId="4" fillId="0" borderId="25" xfId="0" applyNumberFormat="1" applyFont="1" applyFill="1" applyBorder="1" applyAlignment="1" applyProtection="1">
      <alignment vertical="center"/>
      <protection locked="0"/>
    </xf>
    <xf numFmtId="176" fontId="4" fillId="0" borderId="26" xfId="0" applyNumberFormat="1" applyFont="1" applyFill="1" applyBorder="1" applyAlignment="1" applyProtection="1">
      <alignment vertical="center"/>
      <protection locked="0"/>
    </xf>
    <xf numFmtId="176" fontId="4" fillId="0" borderId="24" xfId="0" applyNumberFormat="1" applyFont="1" applyFill="1" applyBorder="1" applyAlignment="1" applyProtection="1">
      <alignment horizontal="center" vertical="center"/>
    </xf>
    <xf numFmtId="176" fontId="4" fillId="0" borderId="25" xfId="0" applyNumberFormat="1" applyFont="1" applyFill="1" applyBorder="1" applyAlignment="1" applyProtection="1">
      <alignment horizontal="center" vertical="center"/>
    </xf>
    <xf numFmtId="176" fontId="4" fillId="0" borderId="26" xfId="0" applyNumberFormat="1" applyFont="1" applyFill="1" applyBorder="1" applyAlignment="1" applyProtection="1">
      <alignment horizontal="center" vertical="center"/>
    </xf>
    <xf numFmtId="176" fontId="4" fillId="0" borderId="7" xfId="2" applyNumberFormat="1" applyFont="1" applyFill="1" applyBorder="1" applyAlignment="1" applyProtection="1">
      <alignment horizontal="center" vertical="center" wrapText="1"/>
    </xf>
    <xf numFmtId="176" fontId="4" fillId="0" borderId="87" xfId="2" applyNumberFormat="1" applyFont="1" applyFill="1" applyBorder="1" applyAlignment="1" applyProtection="1">
      <alignment horizontal="center" vertical="center" wrapText="1"/>
    </xf>
    <xf numFmtId="176" fontId="4" fillId="0" borderId="8" xfId="2" applyNumberFormat="1" applyFont="1" applyFill="1" applyBorder="1" applyAlignment="1" applyProtection="1">
      <alignment horizontal="center" vertical="center"/>
    </xf>
    <xf numFmtId="176" fontId="4" fillId="0" borderId="84" xfId="2" applyNumberFormat="1" applyFont="1" applyFill="1" applyBorder="1" applyAlignment="1" applyProtection="1">
      <alignment horizontal="center" vertical="center"/>
    </xf>
    <xf numFmtId="176" fontId="4" fillId="0" borderId="8" xfId="2" applyNumberFormat="1" applyFont="1" applyFill="1" applyBorder="1" applyAlignment="1" applyProtection="1">
      <alignment horizontal="center" vertical="center" wrapText="1"/>
    </xf>
    <xf numFmtId="176" fontId="4" fillId="0" borderId="84" xfId="2" applyNumberFormat="1" applyFont="1" applyFill="1" applyBorder="1" applyAlignment="1" applyProtection="1">
      <alignment horizontal="center" vertical="center" wrapText="1"/>
    </xf>
    <xf numFmtId="176" fontId="4" fillId="0" borderId="9" xfId="2" applyNumberFormat="1" applyFont="1" applyFill="1" applyBorder="1" applyAlignment="1" applyProtection="1">
      <alignment horizontal="center" vertical="center"/>
    </xf>
    <xf numFmtId="176" fontId="4" fillId="0" borderId="20" xfId="2" applyNumberFormat="1" applyFont="1" applyFill="1" applyBorder="1" applyAlignment="1" applyProtection="1">
      <alignment horizontal="center" vertical="center"/>
    </xf>
    <xf numFmtId="176" fontId="4" fillId="0" borderId="60" xfId="2" applyNumberFormat="1" applyFont="1" applyFill="1" applyBorder="1" applyAlignment="1" applyProtection="1">
      <alignment horizontal="center" vertical="center"/>
    </xf>
    <xf numFmtId="176" fontId="4" fillId="0" borderId="74" xfId="2" applyNumberFormat="1" applyFont="1" applyFill="1" applyBorder="1" applyAlignment="1" applyProtection="1">
      <alignment horizontal="center" vertical="center"/>
    </xf>
    <xf numFmtId="176" fontId="4" fillId="0" borderId="86" xfId="2" applyNumberFormat="1" applyFont="1" applyFill="1" applyBorder="1" applyAlignment="1" applyProtection="1">
      <alignment horizontal="center" vertical="center" wrapText="1"/>
    </xf>
    <xf numFmtId="176" fontId="4" fillId="0" borderId="88" xfId="2" applyNumberFormat="1" applyFont="1" applyFill="1" applyBorder="1" applyAlignment="1" applyProtection="1">
      <alignment horizontal="center" vertical="center" wrapText="1"/>
    </xf>
    <xf numFmtId="176" fontId="4" fillId="0" borderId="54" xfId="2" applyNumberFormat="1" applyFont="1" applyFill="1" applyBorder="1" applyAlignment="1" applyProtection="1">
      <alignment horizontal="center" vertical="center"/>
    </xf>
    <xf numFmtId="176" fontId="4" fillId="0" borderId="89" xfId="2" applyNumberFormat="1" applyFont="1" applyFill="1" applyBorder="1" applyAlignment="1" applyProtection="1">
      <alignment horizontal="center" vertical="center"/>
    </xf>
    <xf numFmtId="176" fontId="4" fillId="0" borderId="54" xfId="2" applyNumberFormat="1" applyFont="1" applyFill="1" applyBorder="1" applyAlignment="1" applyProtection="1">
      <alignment horizontal="center" vertical="center" wrapText="1"/>
    </xf>
    <xf numFmtId="176" fontId="4" fillId="0" borderId="89" xfId="2" applyNumberFormat="1" applyFont="1" applyFill="1" applyBorder="1" applyAlignment="1" applyProtection="1">
      <alignment horizontal="center" vertical="center" wrapText="1"/>
    </xf>
    <xf numFmtId="176" fontId="4" fillId="0" borderId="72" xfId="2" applyNumberFormat="1" applyFont="1" applyFill="1" applyBorder="1" applyAlignment="1" applyProtection="1">
      <alignment horizontal="center" vertical="center"/>
    </xf>
    <xf numFmtId="176" fontId="4" fillId="0" borderId="98" xfId="2" applyNumberFormat="1" applyFont="1" applyFill="1" applyBorder="1" applyAlignment="1" applyProtection="1">
      <alignment horizontal="center" vertical="center"/>
    </xf>
    <xf numFmtId="176" fontId="4" fillId="0" borderId="79" xfId="2" applyNumberFormat="1" applyFont="1" applyFill="1" applyBorder="1" applyAlignment="1" applyProtection="1">
      <alignment horizontal="center" vertical="center"/>
    </xf>
    <xf numFmtId="176" fontId="4" fillId="0" borderId="19" xfId="2" applyNumberFormat="1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 applyProtection="1">
      <alignment horizontal="center" vertical="center" textRotation="255"/>
    </xf>
    <xf numFmtId="0" fontId="4" fillId="0" borderId="99" xfId="2" applyFont="1" applyFill="1" applyBorder="1" applyAlignment="1" applyProtection="1">
      <alignment horizontal="center" vertical="center" textRotation="255"/>
    </xf>
    <xf numFmtId="0" fontId="4" fillId="0" borderId="43" xfId="2" applyFont="1" applyFill="1" applyBorder="1" applyAlignment="1" applyProtection="1">
      <alignment horizontal="center" vertical="center" textRotation="255"/>
    </xf>
    <xf numFmtId="0" fontId="4" fillId="0" borderId="34" xfId="2" applyFont="1" applyFill="1" applyBorder="1" applyAlignment="1" applyProtection="1">
      <alignment horizontal="center" vertical="center" textRotation="255"/>
    </xf>
    <xf numFmtId="0" fontId="4" fillId="0" borderId="39" xfId="2" applyFont="1" applyFill="1" applyBorder="1" applyAlignment="1" applyProtection="1">
      <alignment horizontal="center" vertical="center" textRotation="255"/>
    </xf>
    <xf numFmtId="0" fontId="4" fillId="0" borderId="54" xfId="2" applyFont="1" applyFill="1" applyBorder="1" applyAlignment="1" applyProtection="1">
      <alignment horizontal="center" vertical="center" wrapText="1"/>
    </xf>
    <xf numFmtId="0" fontId="4" fillId="0" borderId="65" xfId="2" applyFont="1" applyFill="1" applyBorder="1" applyAlignment="1" applyProtection="1">
      <alignment horizontal="center" vertical="center"/>
    </xf>
    <xf numFmtId="0" fontId="4" fillId="0" borderId="54" xfId="2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 applyProtection="1">
      <alignment horizontal="center" vertical="center"/>
    </xf>
    <xf numFmtId="0" fontId="4" fillId="0" borderId="43" xfId="2" applyFont="1" applyFill="1" applyBorder="1" applyAlignment="1" applyProtection="1">
      <alignment horizontal="center" vertical="center"/>
    </xf>
    <xf numFmtId="0" fontId="10" fillId="0" borderId="33" xfId="2" applyFont="1" applyFill="1" applyBorder="1" applyAlignment="1" applyProtection="1">
      <alignment vertical="center" wrapText="1"/>
    </xf>
    <xf numFmtId="0" fontId="10" fillId="0" borderId="39" xfId="2" applyFont="1" applyFill="1" applyBorder="1" applyAlignment="1" applyProtection="1">
      <alignment vertical="center"/>
    </xf>
    <xf numFmtId="0" fontId="4" fillId="0" borderId="72" xfId="2" applyFont="1" applyFill="1" applyBorder="1" applyAlignment="1" applyProtection="1">
      <alignment horizontal="center" vertical="center"/>
    </xf>
    <xf numFmtId="0" fontId="4" fillId="0" borderId="66" xfId="2" applyFont="1" applyFill="1" applyBorder="1" applyAlignment="1" applyProtection="1">
      <alignment horizontal="center" vertical="center"/>
    </xf>
    <xf numFmtId="0" fontId="4" fillId="0" borderId="86" xfId="2" applyFont="1" applyFill="1" applyBorder="1" applyAlignment="1" applyProtection="1">
      <alignment horizontal="center" vertical="center" textRotation="255"/>
    </xf>
    <xf numFmtId="0" fontId="4" fillId="0" borderId="64" xfId="2" applyFont="1" applyFill="1" applyBorder="1" applyAlignment="1" applyProtection="1">
      <alignment horizontal="center" vertical="center" textRotation="255"/>
    </xf>
    <xf numFmtId="0" fontId="4" fillId="0" borderId="86" xfId="2" applyFont="1" applyFill="1" applyBorder="1" applyAlignment="1" applyProtection="1">
      <alignment horizontal="center" vertical="center"/>
    </xf>
    <xf numFmtId="0" fontId="4" fillId="0" borderId="64" xfId="2" applyFont="1" applyFill="1" applyBorder="1" applyAlignment="1" applyProtection="1">
      <alignment horizontal="center" vertical="center"/>
    </xf>
    <xf numFmtId="0" fontId="4" fillId="0" borderId="84" xfId="2" applyFont="1" applyFill="1" applyBorder="1" applyAlignment="1">
      <alignment horizontal="center" vertical="center" wrapText="1"/>
    </xf>
    <xf numFmtId="0" fontId="4" fillId="0" borderId="6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vertical="center" wrapText="1"/>
    </xf>
    <xf numFmtId="0" fontId="8" fillId="0" borderId="59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99" xfId="2" applyFont="1" applyFill="1" applyBorder="1" applyAlignment="1">
      <alignment horizontal="center" vertical="center" wrapText="1"/>
    </xf>
    <xf numFmtId="0" fontId="4" fillId="0" borderId="43" xfId="2" applyFont="1" applyFill="1" applyBorder="1" applyAlignment="1">
      <alignment horizontal="center" vertical="center" wrapText="1"/>
    </xf>
    <xf numFmtId="0" fontId="4" fillId="0" borderId="100" xfId="2" applyFont="1" applyFill="1" applyBorder="1" applyAlignment="1">
      <alignment horizontal="center" vertical="center" wrapText="1"/>
    </xf>
    <xf numFmtId="0" fontId="4" fillId="0" borderId="101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4" fillId="0" borderId="66" xfId="2" applyFont="1" applyFill="1" applyBorder="1" applyAlignment="1">
      <alignment horizontal="center" vertical="center" wrapText="1"/>
    </xf>
    <xf numFmtId="0" fontId="4" fillId="0" borderId="87" xfId="2" applyFont="1" applyFill="1" applyBorder="1" applyAlignment="1">
      <alignment horizontal="center" vertical="center" wrapText="1"/>
    </xf>
    <xf numFmtId="0" fontId="4" fillId="0" borderId="64" xfId="2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0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vertical="center"/>
    </xf>
    <xf numFmtId="0" fontId="4" fillId="0" borderId="55" xfId="2" applyFont="1" applyFill="1" applyBorder="1" applyAlignment="1">
      <alignment vertical="center"/>
    </xf>
    <xf numFmtId="0" fontId="4" fillId="0" borderId="34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102" xfId="2" applyFont="1" applyFill="1" applyBorder="1" applyAlignment="1">
      <alignment vertical="center"/>
    </xf>
    <xf numFmtId="0" fontId="4" fillId="0" borderId="103" xfId="2" applyFont="1" applyFill="1" applyBorder="1" applyAlignment="1">
      <alignment vertical="center"/>
    </xf>
    <xf numFmtId="0" fontId="4" fillId="0" borderId="19" xfId="2" applyFont="1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66675</xdr:colOff>
      <xdr:row>10</xdr:row>
      <xdr:rowOff>9525</xdr:rowOff>
    </xdr:from>
    <xdr:to>
      <xdr:col>48</xdr:col>
      <xdr:colOff>142875</xdr:colOff>
      <xdr:row>14</xdr:row>
      <xdr:rowOff>0</xdr:rowOff>
    </xdr:to>
    <xdr:sp macro="" textlink="">
      <xdr:nvSpPr>
        <xdr:cNvPr id="2086" name="AutoShape 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/>
        </xdr:cNvSpPr>
      </xdr:nvSpPr>
      <xdr:spPr bwMode="auto">
        <a:xfrm>
          <a:off x="7839075" y="2705100"/>
          <a:ext cx="76200" cy="1247775"/>
        </a:xfrm>
        <a:prstGeom prst="rightBrace">
          <a:avLst>
            <a:gd name="adj1" fmla="val 136458"/>
            <a:gd name="adj2" fmla="val 22139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35"/>
  <sheetViews>
    <sheetView zoomScaleNormal="100" workbookViewId="0">
      <selection activeCell="I18" sqref="I18:AH18"/>
    </sheetView>
  </sheetViews>
  <sheetFormatPr defaultColWidth="2.109375" defaultRowHeight="24.9" customHeight="1"/>
  <cols>
    <col min="1" max="59" width="2.109375" style="1"/>
    <col min="60" max="60" width="2.5546875" style="1" bestFit="1" customWidth="1"/>
    <col min="61" max="16384" width="2.109375" style="1"/>
  </cols>
  <sheetData>
    <row r="1" spans="4:76" ht="15" customHeight="1">
      <c r="T1" s="27" t="s">
        <v>99</v>
      </c>
      <c r="BH1" s="27" t="str">
        <f>T1</f>
        <v>令　和　８　年　度</v>
      </c>
    </row>
    <row r="2" spans="4:76" ht="30" customHeight="1">
      <c r="T2" s="36" t="s">
        <v>61</v>
      </c>
      <c r="BH2" s="36" t="s">
        <v>62</v>
      </c>
    </row>
    <row r="3" spans="4:76" ht="19.2">
      <c r="T3" s="42" t="s">
        <v>83</v>
      </c>
      <c r="BH3" s="42" t="s">
        <v>83</v>
      </c>
    </row>
    <row r="4" spans="4:76" ht="15" customHeight="1">
      <c r="T4" s="27" t="s">
        <v>100</v>
      </c>
      <c r="BH4" s="27" t="str">
        <f>T4</f>
        <v>（令和８年５月１日現在）</v>
      </c>
    </row>
    <row r="5" spans="4:76" ht="9.9" customHeight="1"/>
    <row r="6" spans="4:76" ht="24.9" customHeight="1">
      <c r="D6" s="37" t="s">
        <v>59</v>
      </c>
      <c r="AR6" s="37" t="s">
        <v>59</v>
      </c>
    </row>
    <row r="7" spans="4:76" ht="24.9" customHeight="1">
      <c r="D7" s="221" t="s">
        <v>75</v>
      </c>
      <c r="E7" s="222"/>
      <c r="F7" s="222"/>
      <c r="G7" s="222"/>
      <c r="H7" s="222"/>
      <c r="I7" s="227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9"/>
      <c r="AR7" s="249" t="s">
        <v>75</v>
      </c>
      <c r="AS7" s="250"/>
      <c r="AT7" s="250"/>
      <c r="AU7" s="250"/>
      <c r="AV7" s="251"/>
      <c r="AW7" s="28" t="s">
        <v>76</v>
      </c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30"/>
    </row>
    <row r="8" spans="4:76" ht="24.9" customHeight="1">
      <c r="D8" s="249" t="s">
        <v>4</v>
      </c>
      <c r="E8" s="250"/>
      <c r="F8" s="250"/>
      <c r="G8" s="250"/>
      <c r="H8" s="251"/>
      <c r="I8" s="227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9"/>
      <c r="AR8" s="249" t="s">
        <v>4</v>
      </c>
      <c r="AS8" s="250"/>
      <c r="AT8" s="250"/>
      <c r="AU8" s="250"/>
      <c r="AV8" s="251"/>
      <c r="AW8" s="227" t="s">
        <v>63</v>
      </c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9"/>
    </row>
    <row r="9" spans="4:76" ht="24.9" customHeight="1">
      <c r="D9" s="249" t="s">
        <v>48</v>
      </c>
      <c r="E9" s="250"/>
      <c r="F9" s="250"/>
      <c r="G9" s="250"/>
      <c r="H9" s="251"/>
      <c r="I9" s="227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9"/>
      <c r="AR9" s="249" t="s">
        <v>48</v>
      </c>
      <c r="AS9" s="250"/>
      <c r="AT9" s="250"/>
      <c r="AU9" s="250"/>
      <c r="AV9" s="251"/>
      <c r="AW9" s="227" t="s">
        <v>73</v>
      </c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9"/>
    </row>
    <row r="10" spans="4:76" ht="24.9" customHeight="1">
      <c r="D10" s="254" t="s">
        <v>60</v>
      </c>
      <c r="E10" s="255"/>
      <c r="F10" s="256"/>
      <c r="G10" s="263" t="s">
        <v>43</v>
      </c>
      <c r="H10" s="264"/>
      <c r="I10" s="265" t="s">
        <v>6</v>
      </c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7"/>
      <c r="AR10" s="254" t="s">
        <v>60</v>
      </c>
      <c r="AS10" s="255"/>
      <c r="AT10" s="256"/>
      <c r="AU10" s="263" t="s">
        <v>43</v>
      </c>
      <c r="AV10" s="264"/>
      <c r="AW10" s="265" t="s">
        <v>6</v>
      </c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7"/>
    </row>
    <row r="11" spans="4:76" ht="24.9" customHeight="1">
      <c r="D11" s="257"/>
      <c r="E11" s="258"/>
      <c r="F11" s="259"/>
      <c r="G11" s="252" t="s">
        <v>44</v>
      </c>
      <c r="H11" s="253"/>
      <c r="I11" s="240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2"/>
      <c r="AR11" s="257"/>
      <c r="AS11" s="258"/>
      <c r="AT11" s="259"/>
      <c r="AU11" s="252" t="s">
        <v>44</v>
      </c>
      <c r="AV11" s="253"/>
      <c r="AW11" s="240" t="s">
        <v>66</v>
      </c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241"/>
      <c r="BX11" s="242"/>
    </row>
    <row r="12" spans="4:76" ht="24.9" customHeight="1">
      <c r="D12" s="257"/>
      <c r="E12" s="258"/>
      <c r="F12" s="259"/>
      <c r="G12" s="252" t="s">
        <v>45</v>
      </c>
      <c r="H12" s="253"/>
      <c r="I12" s="240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2"/>
      <c r="AR12" s="257"/>
      <c r="AS12" s="258"/>
      <c r="AT12" s="259"/>
      <c r="AU12" s="252" t="s">
        <v>45</v>
      </c>
      <c r="AV12" s="253"/>
      <c r="AW12" s="240" t="s">
        <v>64</v>
      </c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2"/>
    </row>
    <row r="13" spans="4:76" ht="24.9" customHeight="1">
      <c r="D13" s="257"/>
      <c r="E13" s="258"/>
      <c r="F13" s="259"/>
      <c r="G13" s="252" t="s">
        <v>46</v>
      </c>
      <c r="H13" s="253"/>
      <c r="I13" s="240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2"/>
      <c r="AR13" s="257"/>
      <c r="AS13" s="258"/>
      <c r="AT13" s="259"/>
      <c r="AU13" s="252" t="s">
        <v>46</v>
      </c>
      <c r="AV13" s="253"/>
      <c r="AW13" s="240" t="s">
        <v>74</v>
      </c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2"/>
    </row>
    <row r="14" spans="4:76" ht="24.9" customHeight="1">
      <c r="D14" s="260"/>
      <c r="E14" s="261"/>
      <c r="F14" s="262"/>
      <c r="G14" s="268" t="s">
        <v>47</v>
      </c>
      <c r="H14" s="269"/>
      <c r="I14" s="243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5"/>
      <c r="AR14" s="260"/>
      <c r="AS14" s="261"/>
      <c r="AT14" s="262"/>
      <c r="AU14" s="268" t="s">
        <v>47</v>
      </c>
      <c r="AV14" s="269"/>
      <c r="AW14" s="243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5"/>
    </row>
    <row r="15" spans="4:76" ht="20.100000000000001" customHeight="1">
      <c r="D15" s="246" t="s">
        <v>49</v>
      </c>
      <c r="E15" s="247"/>
      <c r="F15" s="247"/>
      <c r="G15" s="247"/>
      <c r="H15" s="248"/>
      <c r="I15" s="230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2"/>
      <c r="AR15" s="246" t="s">
        <v>49</v>
      </c>
      <c r="AS15" s="247"/>
      <c r="AT15" s="247"/>
      <c r="AU15" s="247"/>
      <c r="AV15" s="248"/>
      <c r="AW15" s="230" t="s">
        <v>65</v>
      </c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2"/>
    </row>
    <row r="16" spans="4:76" ht="35.1" customHeight="1">
      <c r="D16" s="225" t="s">
        <v>42</v>
      </c>
      <c r="E16" s="226"/>
      <c r="F16" s="226"/>
      <c r="G16" s="226"/>
      <c r="H16" s="226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4"/>
      <c r="AR16" s="225" t="s">
        <v>42</v>
      </c>
      <c r="AS16" s="226"/>
      <c r="AT16" s="226"/>
      <c r="AU16" s="226"/>
      <c r="AV16" s="226"/>
      <c r="AW16" s="233" t="s">
        <v>82</v>
      </c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4"/>
    </row>
    <row r="17" spans="4:76" ht="15" customHeight="1">
      <c r="D17" s="235" t="s">
        <v>53</v>
      </c>
      <c r="E17" s="236"/>
      <c r="F17" s="236"/>
      <c r="G17" s="236"/>
      <c r="H17" s="236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1"/>
      <c r="AR17" s="235" t="s">
        <v>53</v>
      </c>
      <c r="AS17" s="236"/>
      <c r="AT17" s="236"/>
      <c r="AU17" s="236"/>
      <c r="AV17" s="236"/>
      <c r="AW17" s="34" t="s">
        <v>72</v>
      </c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</row>
    <row r="18" spans="4:76" ht="35.1" customHeight="1">
      <c r="D18" s="225" t="s">
        <v>52</v>
      </c>
      <c r="E18" s="226"/>
      <c r="F18" s="226"/>
      <c r="G18" s="226"/>
      <c r="H18" s="226"/>
      <c r="I18" s="237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9"/>
      <c r="AR18" s="225" t="s">
        <v>52</v>
      </c>
      <c r="AS18" s="226"/>
      <c r="AT18" s="226"/>
      <c r="AU18" s="226"/>
      <c r="AV18" s="226"/>
      <c r="AW18" s="237" t="s">
        <v>68</v>
      </c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9"/>
    </row>
    <row r="19" spans="4:76" ht="20.100000000000001" customHeight="1">
      <c r="D19" s="221" t="s">
        <v>50</v>
      </c>
      <c r="E19" s="222"/>
      <c r="F19" s="222"/>
      <c r="G19" s="222"/>
      <c r="H19" s="222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4"/>
      <c r="AR19" s="221" t="s">
        <v>50</v>
      </c>
      <c r="AS19" s="222"/>
      <c r="AT19" s="222"/>
      <c r="AU19" s="222"/>
      <c r="AV19" s="222"/>
      <c r="AW19" s="223" t="s">
        <v>69</v>
      </c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  <c r="BK19" s="223"/>
      <c r="BL19" s="223"/>
      <c r="BM19" s="223"/>
      <c r="BN19" s="223"/>
      <c r="BO19" s="223"/>
      <c r="BP19" s="223"/>
      <c r="BQ19" s="223"/>
      <c r="BR19" s="223"/>
      <c r="BS19" s="223"/>
      <c r="BT19" s="223"/>
      <c r="BU19" s="223"/>
      <c r="BV19" s="223"/>
      <c r="BW19" s="223"/>
      <c r="BX19" s="224"/>
    </row>
    <row r="20" spans="4:76" ht="20.100000000000001" customHeight="1">
      <c r="D20" s="221" t="s">
        <v>51</v>
      </c>
      <c r="E20" s="222"/>
      <c r="F20" s="222"/>
      <c r="G20" s="222"/>
      <c r="H20" s="222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4"/>
      <c r="AR20" s="221" t="s">
        <v>51</v>
      </c>
      <c r="AS20" s="222"/>
      <c r="AT20" s="222"/>
      <c r="AU20" s="222"/>
      <c r="AV20" s="222"/>
      <c r="AW20" s="223" t="s">
        <v>70</v>
      </c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4"/>
    </row>
    <row r="21" spans="4:76" ht="9.9" customHeight="1">
      <c r="D21" s="35"/>
      <c r="E21" s="35"/>
      <c r="F21" s="35"/>
      <c r="G21" s="35"/>
      <c r="H21" s="35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R21" s="35"/>
      <c r="AS21" s="35"/>
      <c r="AT21" s="35"/>
      <c r="AU21" s="35"/>
      <c r="AV21" s="35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</row>
    <row r="22" spans="4:76" ht="24.9" customHeight="1">
      <c r="D22" s="37" t="s">
        <v>58</v>
      </c>
      <c r="AR22" s="37" t="s">
        <v>58</v>
      </c>
    </row>
    <row r="23" spans="4:76" ht="24.9" customHeight="1">
      <c r="D23" s="221" t="s">
        <v>5</v>
      </c>
      <c r="E23" s="222"/>
      <c r="F23" s="222"/>
      <c r="G23" s="222"/>
      <c r="H23" s="222"/>
      <c r="I23" s="227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9"/>
      <c r="AR23" s="221" t="s">
        <v>5</v>
      </c>
      <c r="AS23" s="222"/>
      <c r="AT23" s="222"/>
      <c r="AU23" s="222"/>
      <c r="AV23" s="222"/>
      <c r="AW23" s="227" t="s">
        <v>71</v>
      </c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  <c r="BK23" s="228"/>
      <c r="BL23" s="228"/>
      <c r="BM23" s="228"/>
      <c r="BN23" s="228"/>
      <c r="BO23" s="228"/>
      <c r="BP23" s="228"/>
      <c r="BQ23" s="228"/>
      <c r="BR23" s="228"/>
      <c r="BS23" s="228"/>
      <c r="BT23" s="228"/>
      <c r="BU23" s="228"/>
      <c r="BV23" s="228"/>
      <c r="BW23" s="228"/>
      <c r="BX23" s="229"/>
    </row>
    <row r="24" spans="4:76" ht="20.100000000000001" customHeight="1">
      <c r="D24" s="235" t="s">
        <v>49</v>
      </c>
      <c r="E24" s="236"/>
      <c r="F24" s="236"/>
      <c r="G24" s="236"/>
      <c r="H24" s="236"/>
      <c r="I24" s="230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2"/>
      <c r="AR24" s="235" t="s">
        <v>49</v>
      </c>
      <c r="AS24" s="236"/>
      <c r="AT24" s="236"/>
      <c r="AU24" s="236"/>
      <c r="AV24" s="236"/>
      <c r="AW24" s="230" t="s">
        <v>65</v>
      </c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2"/>
    </row>
    <row r="25" spans="4:76" ht="35.1" customHeight="1">
      <c r="D25" s="225" t="s">
        <v>56</v>
      </c>
      <c r="E25" s="226"/>
      <c r="F25" s="226"/>
      <c r="G25" s="226"/>
      <c r="H25" s="226"/>
      <c r="I25" s="237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9"/>
      <c r="AR25" s="225" t="s">
        <v>56</v>
      </c>
      <c r="AS25" s="226"/>
      <c r="AT25" s="226"/>
      <c r="AU25" s="226"/>
      <c r="AV25" s="226"/>
      <c r="AW25" s="233" t="s">
        <v>67</v>
      </c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4"/>
    </row>
    <row r="26" spans="4:76" ht="15" customHeight="1">
      <c r="D26" s="235" t="s">
        <v>53</v>
      </c>
      <c r="E26" s="236"/>
      <c r="F26" s="236"/>
      <c r="G26" s="236"/>
      <c r="H26" s="236"/>
      <c r="I26" s="230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2"/>
      <c r="AR26" s="235" t="s">
        <v>53</v>
      </c>
      <c r="AS26" s="236"/>
      <c r="AT26" s="236"/>
      <c r="AU26" s="236"/>
      <c r="AV26" s="236"/>
      <c r="AW26" s="34" t="s">
        <v>72</v>
      </c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2"/>
    </row>
    <row r="27" spans="4:76" ht="35.1" customHeight="1">
      <c r="D27" s="225" t="s">
        <v>54</v>
      </c>
      <c r="E27" s="226"/>
      <c r="F27" s="226"/>
      <c r="G27" s="226"/>
      <c r="H27" s="226"/>
      <c r="I27" s="237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9"/>
      <c r="AR27" s="225" t="s">
        <v>54</v>
      </c>
      <c r="AS27" s="226"/>
      <c r="AT27" s="226"/>
      <c r="AU27" s="226"/>
      <c r="AV27" s="226"/>
      <c r="AW27" s="237" t="s">
        <v>68</v>
      </c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9"/>
    </row>
    <row r="28" spans="4:76" ht="20.100000000000001" customHeight="1">
      <c r="D28" s="221" t="s">
        <v>50</v>
      </c>
      <c r="E28" s="222"/>
      <c r="F28" s="222"/>
      <c r="G28" s="222"/>
      <c r="H28" s="222"/>
      <c r="I28" s="227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9"/>
      <c r="AR28" s="221" t="s">
        <v>50</v>
      </c>
      <c r="AS28" s="222"/>
      <c r="AT28" s="222"/>
      <c r="AU28" s="222"/>
      <c r="AV28" s="222"/>
      <c r="AW28" s="223" t="s">
        <v>69</v>
      </c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4"/>
    </row>
    <row r="29" spans="4:76" ht="20.100000000000001" customHeight="1">
      <c r="D29" s="221" t="s">
        <v>51</v>
      </c>
      <c r="E29" s="222"/>
      <c r="F29" s="222"/>
      <c r="G29" s="222"/>
      <c r="H29" s="222"/>
      <c r="I29" s="227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9"/>
      <c r="AR29" s="221" t="s">
        <v>51</v>
      </c>
      <c r="AS29" s="222"/>
      <c r="AT29" s="222"/>
      <c r="AU29" s="222"/>
      <c r="AV29" s="222"/>
      <c r="AW29" s="223" t="s">
        <v>70</v>
      </c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4"/>
    </row>
    <row r="30" spans="4:76" ht="9.9" customHeight="1"/>
    <row r="31" spans="4:76" ht="24.9" customHeight="1">
      <c r="D31" s="37" t="s">
        <v>57</v>
      </c>
      <c r="AR31" s="37" t="s">
        <v>57</v>
      </c>
    </row>
    <row r="32" spans="4:76" ht="35.1" customHeight="1">
      <c r="D32" s="221" t="s">
        <v>55</v>
      </c>
      <c r="E32" s="222"/>
      <c r="F32" s="222"/>
      <c r="G32" s="222"/>
      <c r="H32" s="222"/>
      <c r="I32" s="227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9"/>
      <c r="AR32" s="221" t="s">
        <v>55</v>
      </c>
      <c r="AS32" s="222"/>
      <c r="AT32" s="222"/>
      <c r="AU32" s="222"/>
      <c r="AV32" s="222"/>
      <c r="AW32" s="227" t="s">
        <v>68</v>
      </c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  <c r="BK32" s="228"/>
      <c r="BL32" s="228"/>
      <c r="BM32" s="228"/>
      <c r="BN32" s="228"/>
      <c r="BO32" s="228"/>
      <c r="BP32" s="228"/>
      <c r="BQ32" s="228"/>
      <c r="BR32" s="228"/>
      <c r="BS32" s="228"/>
      <c r="BT32" s="228"/>
      <c r="BU32" s="228"/>
      <c r="BV32" s="228"/>
      <c r="BW32" s="228"/>
      <c r="BX32" s="229"/>
    </row>
    <row r="33" spans="1:76" ht="20.100000000000001" customHeight="1">
      <c r="D33" s="221" t="s">
        <v>50</v>
      </c>
      <c r="E33" s="222"/>
      <c r="F33" s="222"/>
      <c r="G33" s="222"/>
      <c r="H33" s="222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9"/>
      <c r="AR33" s="221" t="s">
        <v>50</v>
      </c>
      <c r="AS33" s="222"/>
      <c r="AT33" s="222"/>
      <c r="AU33" s="222"/>
      <c r="AV33" s="222"/>
      <c r="AW33" s="223" t="s">
        <v>69</v>
      </c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4"/>
    </row>
    <row r="34" spans="1:76" ht="24.9" customHeight="1">
      <c r="D34" s="1" t="s">
        <v>105</v>
      </c>
      <c r="AR34" s="1" t="str">
        <f>D34</f>
        <v>※令和６年度から本票の審査業務を委託しています。</v>
      </c>
      <c r="AU34" s="75"/>
    </row>
    <row r="35" spans="1:76" ht="24.9" customHeight="1">
      <c r="A35" s="1" t="s">
        <v>101</v>
      </c>
    </row>
  </sheetData>
  <mergeCells count="97">
    <mergeCell ref="I14:AJ14"/>
    <mergeCell ref="I13:AJ13"/>
    <mergeCell ref="D7:H7"/>
    <mergeCell ref="I7:AJ7"/>
    <mergeCell ref="I8:AJ8"/>
    <mergeCell ref="I9:AJ9"/>
    <mergeCell ref="D8:H8"/>
    <mergeCell ref="D9:H9"/>
    <mergeCell ref="D15:H15"/>
    <mergeCell ref="D16:H16"/>
    <mergeCell ref="D10:F14"/>
    <mergeCell ref="G10:H10"/>
    <mergeCell ref="G11:H11"/>
    <mergeCell ref="G12:H12"/>
    <mergeCell ref="G13:H13"/>
    <mergeCell ref="G14:H14"/>
    <mergeCell ref="I17:AJ17"/>
    <mergeCell ref="I19:AJ19"/>
    <mergeCell ref="I20:AJ20"/>
    <mergeCell ref="D17:H17"/>
    <mergeCell ref="D18:H18"/>
    <mergeCell ref="D19:H19"/>
    <mergeCell ref="D20:H20"/>
    <mergeCell ref="D33:H33"/>
    <mergeCell ref="I33:AJ33"/>
    <mergeCell ref="I32:AH32"/>
    <mergeCell ref="AI32:AJ32"/>
    <mergeCell ref="I24:AJ24"/>
    <mergeCell ref="D25:H25"/>
    <mergeCell ref="I25:AJ25"/>
    <mergeCell ref="D32:H32"/>
    <mergeCell ref="I26:AJ26"/>
    <mergeCell ref="I28:AJ28"/>
    <mergeCell ref="I29:AJ29"/>
    <mergeCell ref="AI27:AJ27"/>
    <mergeCell ref="I27:AH27"/>
    <mergeCell ref="D29:H29"/>
    <mergeCell ref="D28:H28"/>
    <mergeCell ref="D27:H27"/>
    <mergeCell ref="D26:H26"/>
    <mergeCell ref="I16:AJ16"/>
    <mergeCell ref="AR7:AV7"/>
    <mergeCell ref="AR9:AV9"/>
    <mergeCell ref="AU13:AV13"/>
    <mergeCell ref="AR16:AV16"/>
    <mergeCell ref="AU14:AV14"/>
    <mergeCell ref="I10:AJ10"/>
    <mergeCell ref="I11:AJ11"/>
    <mergeCell ref="I12:AJ12"/>
    <mergeCell ref="D24:H24"/>
    <mergeCell ref="I15:AJ15"/>
    <mergeCell ref="D23:H23"/>
    <mergeCell ref="I23:AJ23"/>
    <mergeCell ref="I18:AH18"/>
    <mergeCell ref="AI18:AJ18"/>
    <mergeCell ref="AR8:AV8"/>
    <mergeCell ref="AW8:BX8"/>
    <mergeCell ref="AU12:AV12"/>
    <mergeCell ref="AW12:BX12"/>
    <mergeCell ref="AW16:BX16"/>
    <mergeCell ref="AR10:AT14"/>
    <mergeCell ref="AU10:AV10"/>
    <mergeCell ref="AW10:BX10"/>
    <mergeCell ref="AU11:AV11"/>
    <mergeCell ref="AW18:BV18"/>
    <mergeCell ref="BW18:BX18"/>
    <mergeCell ref="AR17:AV17"/>
    <mergeCell ref="AR18:AV18"/>
    <mergeCell ref="AW9:BX9"/>
    <mergeCell ref="AW11:BX11"/>
    <mergeCell ref="AW13:BX13"/>
    <mergeCell ref="AW14:BX14"/>
    <mergeCell ref="AR15:AV15"/>
    <mergeCell ref="AW15:BX15"/>
    <mergeCell ref="AR23:AV23"/>
    <mergeCell ref="AW23:BX23"/>
    <mergeCell ref="AR19:AV19"/>
    <mergeCell ref="AW19:BX19"/>
    <mergeCell ref="AR20:AV20"/>
    <mergeCell ref="AW20:BX20"/>
    <mergeCell ref="AW24:BX24"/>
    <mergeCell ref="AR25:AV25"/>
    <mergeCell ref="AW25:BX25"/>
    <mergeCell ref="AR26:AV26"/>
    <mergeCell ref="AW27:BV27"/>
    <mergeCell ref="BW27:BX27"/>
    <mergeCell ref="AR24:AV24"/>
    <mergeCell ref="AR33:AV33"/>
    <mergeCell ref="AW33:BX33"/>
    <mergeCell ref="AR32:AV32"/>
    <mergeCell ref="AW32:BV32"/>
    <mergeCell ref="BW32:BX32"/>
    <mergeCell ref="AR28:AV28"/>
    <mergeCell ref="AW28:BX28"/>
    <mergeCell ref="AR27:AV27"/>
    <mergeCell ref="AR29:AV29"/>
    <mergeCell ref="AW29:BX29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92"/>
  <sheetViews>
    <sheetView showGridLines="0" showZeros="0" topLeftCell="A72" zoomScaleNormal="100" workbookViewId="0">
      <selection activeCell="B88" sqref="B88"/>
    </sheetView>
  </sheetViews>
  <sheetFormatPr defaultColWidth="9" defaultRowHeight="16.5" customHeight="1"/>
  <cols>
    <col min="1" max="1" width="10.6640625" style="118" customWidth="1"/>
    <col min="2" max="2" width="6.109375" style="140" customWidth="1"/>
    <col min="3" max="5" width="6.33203125" style="118" customWidth="1"/>
    <col min="6" max="6" width="7.88671875" style="118" customWidth="1"/>
    <col min="7" max="13" width="6.33203125" style="118" customWidth="1"/>
    <col min="14" max="14" width="8" style="118" customWidth="1"/>
    <col min="15" max="16384" width="9" style="118"/>
  </cols>
  <sheetData>
    <row r="1" spans="2:15" ht="16.5" customHeight="1">
      <c r="B1" s="116" t="s">
        <v>81</v>
      </c>
      <c r="C1" s="117"/>
      <c r="D1" s="117"/>
      <c r="E1" s="117"/>
      <c r="F1" s="117"/>
      <c r="N1" s="119" t="str">
        <f>CONCATENATE(報告書表紙!$A$35,"　",報告書表紙!$I$8,"　",報告書表紙!$I$7)</f>
        <v>R8　　</v>
      </c>
    </row>
    <row r="2" spans="2:15" s="117" customFormat="1" ht="9.9" customHeight="1">
      <c r="B2" s="120"/>
      <c r="C2" s="121"/>
      <c r="D2" s="121"/>
      <c r="E2" s="121"/>
      <c r="F2" s="121"/>
    </row>
    <row r="3" spans="2:15" ht="16.5" customHeight="1">
      <c r="B3" s="122" t="s">
        <v>0</v>
      </c>
      <c r="C3" s="123" t="s">
        <v>88</v>
      </c>
      <c r="D3" s="123" t="s">
        <v>89</v>
      </c>
      <c r="E3" s="123" t="s">
        <v>90</v>
      </c>
      <c r="F3" s="123" t="s">
        <v>3</v>
      </c>
      <c r="H3" s="124" t="s">
        <v>102</v>
      </c>
    </row>
    <row r="4" spans="2:15" ht="16.5" customHeight="1">
      <c r="B4" s="125" t="s">
        <v>6</v>
      </c>
      <c r="C4" s="83">
        <f>C22</f>
        <v>0</v>
      </c>
      <c r="D4" s="83">
        <f>D22</f>
        <v>0</v>
      </c>
      <c r="E4" s="83">
        <f>E22</f>
        <v>0</v>
      </c>
      <c r="F4" s="83">
        <f>F22</f>
        <v>0</v>
      </c>
    </row>
    <row r="5" spans="2:15" ht="16.5" customHeight="1">
      <c r="B5" s="81">
        <f>報告書表紙!I11</f>
        <v>0</v>
      </c>
      <c r="C5" s="83">
        <f>C53</f>
        <v>0</v>
      </c>
      <c r="D5" s="83">
        <f t="shared" ref="D5:F5" si="0">D53</f>
        <v>0</v>
      </c>
      <c r="E5" s="83">
        <f t="shared" si="0"/>
        <v>0</v>
      </c>
      <c r="F5" s="83">
        <f t="shared" si="0"/>
        <v>0</v>
      </c>
    </row>
    <row r="6" spans="2:15" ht="16.5" customHeight="1">
      <c r="B6" s="81">
        <f>報告書表紙!I12</f>
        <v>0</v>
      </c>
      <c r="C6" s="83">
        <f>C66</f>
        <v>0</v>
      </c>
      <c r="D6" s="83">
        <f t="shared" ref="D6:F6" si="1">D66</f>
        <v>0</v>
      </c>
      <c r="E6" s="83">
        <f t="shared" si="1"/>
        <v>0</v>
      </c>
      <c r="F6" s="83">
        <f t="shared" si="1"/>
        <v>0</v>
      </c>
    </row>
    <row r="7" spans="2:15" ht="16.5" customHeight="1">
      <c r="B7" s="81">
        <f>報告書表紙!I13</f>
        <v>0</v>
      </c>
      <c r="C7" s="83">
        <f>C76</f>
        <v>0</v>
      </c>
      <c r="D7" s="83">
        <f t="shared" ref="D7:F7" si="2">D76</f>
        <v>0</v>
      </c>
      <c r="E7" s="83">
        <f t="shared" si="2"/>
        <v>0</v>
      </c>
      <c r="F7" s="83">
        <f t="shared" si="2"/>
        <v>0</v>
      </c>
    </row>
    <row r="8" spans="2:15" ht="16.5" customHeight="1" thickBot="1">
      <c r="B8" s="82">
        <f>報告書表紙!I14</f>
        <v>0</v>
      </c>
      <c r="C8" s="84">
        <f>C86</f>
        <v>0</v>
      </c>
      <c r="D8" s="84">
        <f t="shared" ref="D8:F8" si="3">D86</f>
        <v>0</v>
      </c>
      <c r="E8" s="84">
        <f t="shared" si="3"/>
        <v>0</v>
      </c>
      <c r="F8" s="84">
        <f t="shared" si="3"/>
        <v>0</v>
      </c>
    </row>
    <row r="9" spans="2:15" ht="16.5" customHeight="1" thickTop="1">
      <c r="B9" s="126" t="s">
        <v>3</v>
      </c>
      <c r="C9" s="85">
        <f t="shared" ref="C9:F9" si="4">SUM(C4:C8)</f>
        <v>0</v>
      </c>
      <c r="D9" s="85">
        <f t="shared" si="4"/>
        <v>0</v>
      </c>
      <c r="E9" s="85">
        <f t="shared" si="4"/>
        <v>0</v>
      </c>
      <c r="F9" s="85">
        <f t="shared" si="4"/>
        <v>0</v>
      </c>
    </row>
    <row r="11" spans="2:15" ht="16.5" customHeight="1">
      <c r="B11" s="127" t="s">
        <v>78</v>
      </c>
      <c r="H11" s="127" t="s">
        <v>97</v>
      </c>
    </row>
    <row r="12" spans="2:15" ht="16.5" customHeight="1">
      <c r="B12" s="123" t="s">
        <v>0</v>
      </c>
      <c r="C12" s="123" t="s">
        <v>88</v>
      </c>
      <c r="D12" s="123" t="s">
        <v>89</v>
      </c>
      <c r="E12" s="123" t="s">
        <v>90</v>
      </c>
      <c r="F12" s="123" t="s">
        <v>3</v>
      </c>
      <c r="G12" s="128"/>
      <c r="H12" s="123" t="s">
        <v>86</v>
      </c>
      <c r="I12" s="275" t="s">
        <v>87</v>
      </c>
      <c r="J12" s="276"/>
      <c r="K12" s="276"/>
      <c r="L12" s="276"/>
      <c r="M12" s="276"/>
      <c r="N12" s="277"/>
      <c r="O12" s="117"/>
    </row>
    <row r="13" spans="2:15" ht="16.5" customHeight="1">
      <c r="B13" s="129" t="s">
        <v>6</v>
      </c>
      <c r="C13" s="86">
        <f>I22</f>
        <v>0</v>
      </c>
      <c r="D13" s="86">
        <f>I23</f>
        <v>0</v>
      </c>
      <c r="E13" s="86">
        <f>I24</f>
        <v>0</v>
      </c>
      <c r="F13" s="86">
        <f>I25</f>
        <v>0</v>
      </c>
      <c r="G13" s="117"/>
      <c r="H13" s="43"/>
      <c r="I13" s="272"/>
      <c r="J13" s="273"/>
      <c r="K13" s="273"/>
      <c r="L13" s="273"/>
      <c r="M13" s="273"/>
      <c r="N13" s="274"/>
      <c r="O13" s="117"/>
    </row>
    <row r="14" spans="2:15" ht="16.5" customHeight="1">
      <c r="B14" s="43">
        <f>報告書表紙!I11</f>
        <v>0</v>
      </c>
      <c r="C14" s="86">
        <f>I53</f>
        <v>0</v>
      </c>
      <c r="D14" s="86">
        <f>I54</f>
        <v>0</v>
      </c>
      <c r="E14" s="86">
        <f>I55</f>
        <v>0</v>
      </c>
      <c r="F14" s="86">
        <f>I56</f>
        <v>0</v>
      </c>
      <c r="G14" s="117"/>
      <c r="H14" s="43"/>
      <c r="I14" s="272"/>
      <c r="J14" s="273"/>
      <c r="K14" s="273"/>
      <c r="L14" s="273"/>
      <c r="M14" s="273"/>
      <c r="N14" s="274"/>
      <c r="O14" s="117"/>
    </row>
    <row r="15" spans="2:15" ht="16.5" customHeight="1">
      <c r="B15" s="43">
        <f>報告書表紙!I12</f>
        <v>0</v>
      </c>
      <c r="C15" s="86">
        <f>I66</f>
        <v>0</v>
      </c>
      <c r="D15" s="86">
        <f>I67</f>
        <v>0</v>
      </c>
      <c r="E15" s="86">
        <f>I68</f>
        <v>0</v>
      </c>
      <c r="F15" s="86">
        <f>I69</f>
        <v>0</v>
      </c>
      <c r="G15" s="117"/>
      <c r="H15" s="43"/>
      <c r="I15" s="272"/>
      <c r="J15" s="273"/>
      <c r="K15" s="273"/>
      <c r="L15" s="273"/>
      <c r="M15" s="273"/>
      <c r="N15" s="274"/>
      <c r="O15" s="117"/>
    </row>
    <row r="16" spans="2:15" ht="16.5" customHeight="1">
      <c r="B16" s="43">
        <f>報告書表紙!I13</f>
        <v>0</v>
      </c>
      <c r="C16" s="86">
        <f>I76</f>
        <v>0</v>
      </c>
      <c r="D16" s="86">
        <f>I77</f>
        <v>0</v>
      </c>
      <c r="E16" s="86">
        <f>I78</f>
        <v>0</v>
      </c>
      <c r="F16" s="86">
        <f>I79</f>
        <v>0</v>
      </c>
      <c r="G16" s="117"/>
      <c r="H16" s="43"/>
      <c r="I16" s="272"/>
      <c r="J16" s="273"/>
      <c r="K16" s="273"/>
      <c r="L16" s="273"/>
      <c r="M16" s="273"/>
      <c r="N16" s="274"/>
      <c r="O16" s="117"/>
    </row>
    <row r="17" spans="2:15" ht="16.5" customHeight="1" thickBot="1">
      <c r="B17" s="44">
        <f>報告書表紙!I14</f>
        <v>0</v>
      </c>
      <c r="C17" s="87">
        <f>I86</f>
        <v>0</v>
      </c>
      <c r="D17" s="87">
        <f>I87</f>
        <v>0</v>
      </c>
      <c r="E17" s="87">
        <f>I88</f>
        <v>0</v>
      </c>
      <c r="F17" s="87">
        <f>I89</f>
        <v>0</v>
      </c>
      <c r="G17" s="117"/>
      <c r="H17" s="44"/>
      <c r="I17" s="272"/>
      <c r="J17" s="273"/>
      <c r="K17" s="273"/>
      <c r="L17" s="273"/>
      <c r="M17" s="273"/>
      <c r="N17" s="274"/>
      <c r="O17" s="117"/>
    </row>
    <row r="18" spans="2:15" s="117" customFormat="1" ht="16.5" customHeight="1" thickTop="1">
      <c r="B18" s="131" t="s">
        <v>3</v>
      </c>
      <c r="C18" s="88">
        <f>SUM(C13:C17)</f>
        <v>0</v>
      </c>
      <c r="D18" s="88">
        <f>SUM(D13:D17)</f>
        <v>0</v>
      </c>
      <c r="E18" s="88">
        <f>SUM(E13:E17)</f>
        <v>0</v>
      </c>
      <c r="F18" s="88">
        <f>SUM(F13:F17)</f>
        <v>0</v>
      </c>
      <c r="H18" s="89">
        <f>SUM(H13:H17)</f>
        <v>0</v>
      </c>
      <c r="I18" s="45"/>
      <c r="J18" s="45"/>
      <c r="K18" s="45"/>
      <c r="L18" s="45"/>
      <c r="M18" s="45"/>
      <c r="N18" s="80"/>
    </row>
    <row r="19" spans="2:15" ht="16.5" customHeight="1">
      <c r="B19" s="118"/>
      <c r="N19" s="117"/>
      <c r="O19" s="117"/>
    </row>
    <row r="20" spans="2:15" ht="16.5" customHeight="1">
      <c r="B20" s="132" t="s">
        <v>103</v>
      </c>
      <c r="C20" s="121"/>
      <c r="D20" s="121"/>
      <c r="E20" s="121"/>
      <c r="F20" s="121"/>
      <c r="G20" s="117"/>
      <c r="H20" s="117"/>
    </row>
    <row r="21" spans="2:15" ht="16.5" customHeight="1">
      <c r="B21" s="122" t="s">
        <v>0</v>
      </c>
      <c r="C21" s="123" t="s">
        <v>88</v>
      </c>
      <c r="D21" s="123" t="s">
        <v>89</v>
      </c>
      <c r="E21" s="123" t="s">
        <v>90</v>
      </c>
      <c r="F21" s="123" t="s">
        <v>3</v>
      </c>
      <c r="G21" s="128"/>
      <c r="H21" s="133" t="s">
        <v>8</v>
      </c>
      <c r="I21" s="134"/>
      <c r="J21" s="128"/>
      <c r="K21" s="128"/>
      <c r="L21" s="117"/>
      <c r="M21" s="117"/>
      <c r="N21" s="117"/>
    </row>
    <row r="22" spans="2:15" ht="16.5" customHeight="1" thickBot="1">
      <c r="B22" s="135" t="s">
        <v>1</v>
      </c>
      <c r="C22" s="87">
        <f>SUM(C23:C48)</f>
        <v>0</v>
      </c>
      <c r="D22" s="87">
        <f>SUM(D23:D48)</f>
        <v>0</v>
      </c>
      <c r="E22" s="87">
        <f>SUM(E23:E48)</f>
        <v>0</v>
      </c>
      <c r="F22" s="86">
        <f>C22+D22+E22</f>
        <v>0</v>
      </c>
      <c r="H22" s="136" t="s">
        <v>98</v>
      </c>
      <c r="I22" s="86">
        <f>COUNTIF(C24:C48,"&gt;0")</f>
        <v>0</v>
      </c>
    </row>
    <row r="23" spans="2:15" ht="16.5" customHeight="1" thickTop="1">
      <c r="B23" s="137" t="s">
        <v>7</v>
      </c>
      <c r="C23" s="76"/>
      <c r="D23" s="76"/>
      <c r="E23" s="76"/>
      <c r="F23" s="117"/>
      <c r="H23" s="136" t="s">
        <v>89</v>
      </c>
      <c r="I23" s="86">
        <f>COUNTIF(D24:D48,"&gt;0")</f>
        <v>0</v>
      </c>
    </row>
    <row r="24" spans="2:15" ht="16.5" customHeight="1" thickBot="1">
      <c r="B24" s="217">
        <v>1</v>
      </c>
      <c r="C24" s="44"/>
      <c r="D24" s="44"/>
      <c r="E24" s="44"/>
      <c r="G24" s="117"/>
      <c r="H24" s="138" t="s">
        <v>90</v>
      </c>
      <c r="I24" s="87">
        <f>COUNTIF(E24:E48,"&gt;0")</f>
        <v>0</v>
      </c>
    </row>
    <row r="25" spans="2:15" ht="16.5" customHeight="1" thickTop="1">
      <c r="B25" s="218">
        <v>2</v>
      </c>
      <c r="C25" s="78"/>
      <c r="D25" s="78"/>
      <c r="E25" s="78"/>
      <c r="H25" s="139" t="s">
        <v>2</v>
      </c>
      <c r="I25" s="88">
        <f>I22+I23+I24</f>
        <v>0</v>
      </c>
    </row>
    <row r="26" spans="2:15" ht="16.5" customHeight="1">
      <c r="B26" s="218">
        <v>3</v>
      </c>
      <c r="C26" s="78"/>
      <c r="D26" s="78"/>
      <c r="E26" s="78"/>
    </row>
    <row r="27" spans="2:15" ht="16.5" customHeight="1">
      <c r="B27" s="218">
        <v>4</v>
      </c>
      <c r="C27" s="78"/>
      <c r="D27" s="78"/>
      <c r="E27" s="78"/>
    </row>
    <row r="28" spans="2:15" ht="16.5" customHeight="1">
      <c r="B28" s="218">
        <v>5</v>
      </c>
      <c r="C28" s="78"/>
      <c r="D28" s="78"/>
      <c r="E28" s="78"/>
    </row>
    <row r="29" spans="2:15" ht="16.5" customHeight="1">
      <c r="B29" s="218">
        <v>6</v>
      </c>
      <c r="C29" s="78"/>
      <c r="D29" s="78"/>
      <c r="E29" s="78"/>
    </row>
    <row r="30" spans="2:15" ht="16.5" customHeight="1">
      <c r="B30" s="218">
        <v>7</v>
      </c>
      <c r="C30" s="78"/>
      <c r="D30" s="78"/>
      <c r="E30" s="78"/>
    </row>
    <row r="31" spans="2:15" ht="16.5" customHeight="1">
      <c r="B31" s="218">
        <v>8</v>
      </c>
      <c r="C31" s="78"/>
      <c r="D31" s="78"/>
      <c r="E31" s="78"/>
    </row>
    <row r="32" spans="2:15" ht="16.5" customHeight="1">
      <c r="B32" s="218">
        <v>9</v>
      </c>
      <c r="C32" s="78"/>
      <c r="D32" s="78"/>
      <c r="E32" s="78"/>
    </row>
    <row r="33" spans="2:13" ht="16.5" customHeight="1">
      <c r="B33" s="218">
        <v>10</v>
      </c>
      <c r="C33" s="78"/>
      <c r="D33" s="78"/>
      <c r="E33" s="78"/>
      <c r="M33" s="140"/>
    </row>
    <row r="34" spans="2:13" ht="16.5" customHeight="1">
      <c r="B34" s="218">
        <v>11</v>
      </c>
      <c r="C34" s="78"/>
      <c r="D34" s="78"/>
      <c r="E34" s="78"/>
    </row>
    <row r="35" spans="2:13" ht="16.5" customHeight="1">
      <c r="B35" s="218">
        <v>12</v>
      </c>
      <c r="C35" s="78"/>
      <c r="D35" s="78"/>
      <c r="E35" s="78"/>
    </row>
    <row r="36" spans="2:13" ht="16.5" customHeight="1">
      <c r="B36" s="218">
        <v>13</v>
      </c>
      <c r="C36" s="78"/>
      <c r="D36" s="78"/>
      <c r="E36" s="78"/>
    </row>
    <row r="37" spans="2:13" ht="16.5" customHeight="1">
      <c r="B37" s="218">
        <v>14</v>
      </c>
      <c r="C37" s="78"/>
      <c r="D37" s="78"/>
      <c r="E37" s="78"/>
    </row>
    <row r="38" spans="2:13" ht="16.5" customHeight="1">
      <c r="B38" s="218">
        <v>15</v>
      </c>
      <c r="C38" s="78"/>
      <c r="D38" s="78"/>
      <c r="E38" s="78"/>
    </row>
    <row r="39" spans="2:13" ht="16.5" customHeight="1">
      <c r="B39" s="218">
        <v>16</v>
      </c>
      <c r="C39" s="78"/>
      <c r="D39" s="78"/>
      <c r="E39" s="78"/>
    </row>
    <row r="40" spans="2:13" ht="16.5" customHeight="1">
      <c r="B40" s="218">
        <v>17</v>
      </c>
      <c r="C40" s="78"/>
      <c r="D40" s="78"/>
      <c r="E40" s="78"/>
    </row>
    <row r="41" spans="2:13" ht="16.5" customHeight="1">
      <c r="B41" s="218">
        <v>18</v>
      </c>
      <c r="C41" s="78"/>
      <c r="D41" s="78"/>
      <c r="E41" s="78"/>
    </row>
    <row r="42" spans="2:13" ht="16.5" customHeight="1">
      <c r="B42" s="218">
        <v>19</v>
      </c>
      <c r="C42" s="78"/>
      <c r="D42" s="78"/>
      <c r="E42" s="78"/>
    </row>
    <row r="43" spans="2:13" ht="16.5" customHeight="1">
      <c r="B43" s="218">
        <v>20</v>
      </c>
      <c r="C43" s="78"/>
      <c r="D43" s="78"/>
      <c r="E43" s="78"/>
    </row>
    <row r="44" spans="2:13" ht="16.5" customHeight="1">
      <c r="B44" s="218">
        <v>21</v>
      </c>
      <c r="C44" s="78"/>
      <c r="D44" s="78"/>
      <c r="E44" s="78"/>
    </row>
    <row r="45" spans="2:13" ht="16.5" customHeight="1">
      <c r="B45" s="218">
        <v>22</v>
      </c>
      <c r="C45" s="78"/>
      <c r="D45" s="78"/>
      <c r="E45" s="78"/>
    </row>
    <row r="46" spans="2:13" ht="16.5" customHeight="1">
      <c r="B46" s="218">
        <v>23</v>
      </c>
      <c r="C46" s="78"/>
      <c r="D46" s="78"/>
      <c r="E46" s="78"/>
    </row>
    <row r="47" spans="2:13" ht="16.5" customHeight="1">
      <c r="B47" s="218">
        <v>24</v>
      </c>
      <c r="C47" s="78"/>
      <c r="D47" s="78"/>
      <c r="E47" s="78"/>
    </row>
    <row r="48" spans="2:13" ht="16.5" customHeight="1">
      <c r="B48" s="219">
        <v>25</v>
      </c>
      <c r="C48" s="77"/>
      <c r="D48" s="77"/>
      <c r="E48" s="77"/>
    </row>
    <row r="51" spans="2:14" ht="16.5" customHeight="1">
      <c r="B51" s="132" t="str">
        <f>CONCATENATE(報告書表紙!I11,"　学年学級別生徒数")</f>
        <v>　学年学級別生徒数</v>
      </c>
      <c r="C51" s="121"/>
      <c r="D51" s="121"/>
      <c r="E51" s="121"/>
      <c r="F51" s="121"/>
      <c r="N51" s="119" t="str">
        <f>CONCATENATE(報告書表紙!$A$35,"　",報告書表紙!$I$8,"　",報告書表紙!$I$7)</f>
        <v>R8　　</v>
      </c>
    </row>
    <row r="52" spans="2:14" ht="16.5" customHeight="1">
      <c r="B52" s="122" t="s">
        <v>0</v>
      </c>
      <c r="C52" s="130" t="s">
        <v>88</v>
      </c>
      <c r="D52" s="130" t="s">
        <v>89</v>
      </c>
      <c r="E52" s="130" t="s">
        <v>90</v>
      </c>
      <c r="F52" s="123" t="s">
        <v>3</v>
      </c>
      <c r="G52" s="117"/>
      <c r="H52" s="133" t="s">
        <v>8</v>
      </c>
      <c r="I52" s="134"/>
    </row>
    <row r="53" spans="2:14" ht="16.5" customHeight="1" thickBot="1">
      <c r="B53" s="135" t="s">
        <v>1</v>
      </c>
      <c r="C53" s="87">
        <f>SUM(C54:C62)</f>
        <v>0</v>
      </c>
      <c r="D53" s="87">
        <f>SUM(D54:D62)</f>
        <v>0</v>
      </c>
      <c r="E53" s="87">
        <f>SUM(E54:E62)</f>
        <v>0</v>
      </c>
      <c r="F53" s="86">
        <f>C53+D53+E53</f>
        <v>0</v>
      </c>
      <c r="H53" s="136" t="s">
        <v>98</v>
      </c>
      <c r="I53" s="86">
        <f>COUNTIF(C55:C62,"&gt;0")</f>
        <v>0</v>
      </c>
    </row>
    <row r="54" spans="2:14" ht="16.5" customHeight="1" thickTop="1">
      <c r="B54" s="137" t="s">
        <v>7</v>
      </c>
      <c r="C54" s="76"/>
      <c r="D54" s="76"/>
      <c r="E54" s="76"/>
      <c r="F54" s="117"/>
      <c r="H54" s="136" t="s">
        <v>89</v>
      </c>
      <c r="I54" s="86">
        <f>COUNTIF(D55:D62,"&gt;0")</f>
        <v>0</v>
      </c>
    </row>
    <row r="55" spans="2:14" ht="16.5" customHeight="1" thickBot="1">
      <c r="B55" s="220">
        <v>1</v>
      </c>
      <c r="C55" s="44"/>
      <c r="D55" s="44"/>
      <c r="E55" s="44"/>
      <c r="H55" s="138" t="s">
        <v>90</v>
      </c>
      <c r="I55" s="87">
        <f>COUNTIF(E55:E62,"&gt;0")</f>
        <v>0</v>
      </c>
    </row>
    <row r="56" spans="2:14" ht="16.5" customHeight="1" thickTop="1">
      <c r="B56" s="218">
        <v>2</v>
      </c>
      <c r="C56" s="78"/>
      <c r="D56" s="78"/>
      <c r="E56" s="78"/>
      <c r="G56" s="117"/>
      <c r="H56" s="139" t="s">
        <v>2</v>
      </c>
      <c r="I56" s="88">
        <f>I53+I54+I55</f>
        <v>0</v>
      </c>
    </row>
    <row r="57" spans="2:14" ht="16.5" customHeight="1">
      <c r="B57" s="218">
        <v>3</v>
      </c>
      <c r="C57" s="78"/>
      <c r="D57" s="78"/>
      <c r="E57" s="78"/>
    </row>
    <row r="58" spans="2:14" ht="16.5" customHeight="1">
      <c r="B58" s="218">
        <v>4</v>
      </c>
      <c r="C58" s="78"/>
      <c r="D58" s="78"/>
      <c r="E58" s="78"/>
    </row>
    <row r="59" spans="2:14" ht="16.5" customHeight="1">
      <c r="B59" s="218">
        <v>5</v>
      </c>
      <c r="C59" s="78"/>
      <c r="D59" s="78"/>
      <c r="E59" s="78"/>
    </row>
    <row r="60" spans="2:14" ht="16.5" customHeight="1">
      <c r="B60" s="218">
        <v>6</v>
      </c>
      <c r="C60" s="78"/>
      <c r="D60" s="78"/>
      <c r="E60" s="78"/>
    </row>
    <row r="61" spans="2:14" ht="16.5" customHeight="1">
      <c r="B61" s="218">
        <v>7</v>
      </c>
      <c r="C61" s="78"/>
      <c r="D61" s="78"/>
      <c r="E61" s="78"/>
    </row>
    <row r="62" spans="2:14" ht="16.5" customHeight="1">
      <c r="B62" s="219">
        <v>8</v>
      </c>
      <c r="C62" s="77"/>
      <c r="D62" s="77"/>
      <c r="E62" s="77"/>
    </row>
    <row r="64" spans="2:14" ht="16.5" customHeight="1">
      <c r="B64" s="132" t="str">
        <f>CONCATENATE(報告書表紙!I12,"　学年学級別生徒数")</f>
        <v>　学年学級別生徒数</v>
      </c>
      <c r="C64" s="121"/>
      <c r="D64" s="121"/>
      <c r="E64" s="121"/>
      <c r="F64" s="121"/>
      <c r="N64" s="119" t="str">
        <f>CONCATENATE(報告書表紙!$A$35,"　",報告書表紙!$I$8,"　",報告書表紙!$I$7)</f>
        <v>R8　　</v>
      </c>
    </row>
    <row r="65" spans="2:14" ht="16.5" customHeight="1">
      <c r="B65" s="122" t="s">
        <v>0</v>
      </c>
      <c r="C65" s="130" t="s">
        <v>88</v>
      </c>
      <c r="D65" s="130" t="s">
        <v>89</v>
      </c>
      <c r="E65" s="130" t="s">
        <v>90</v>
      </c>
      <c r="F65" s="123" t="s">
        <v>3</v>
      </c>
      <c r="G65" s="117"/>
      <c r="H65" s="133" t="s">
        <v>8</v>
      </c>
      <c r="I65" s="134"/>
    </row>
    <row r="66" spans="2:14" ht="16.5" customHeight="1" thickBot="1">
      <c r="B66" s="135" t="s">
        <v>1</v>
      </c>
      <c r="C66" s="87">
        <f>SUM(C67:C72)</f>
        <v>0</v>
      </c>
      <c r="D66" s="87">
        <f>SUM(D67:D72)</f>
        <v>0</v>
      </c>
      <c r="E66" s="87">
        <f>SUM(E67:E72)</f>
        <v>0</v>
      </c>
      <c r="F66" s="86">
        <f>C66+D66+E66</f>
        <v>0</v>
      </c>
      <c r="H66" s="136" t="s">
        <v>98</v>
      </c>
      <c r="I66" s="86">
        <f>COUNTIF(C68:C72,"&gt;0")</f>
        <v>0</v>
      </c>
    </row>
    <row r="67" spans="2:14" ht="16.5" customHeight="1" thickTop="1">
      <c r="B67" s="137" t="s">
        <v>7</v>
      </c>
      <c r="C67" s="76"/>
      <c r="D67" s="76"/>
      <c r="E67" s="76"/>
      <c r="F67" s="117"/>
      <c r="H67" s="136" t="s">
        <v>89</v>
      </c>
      <c r="I67" s="86">
        <f>COUNTIF(D68:D72,"&gt;0")</f>
        <v>0</v>
      </c>
    </row>
    <row r="68" spans="2:14" ht="16.5" customHeight="1" thickBot="1">
      <c r="B68" s="220">
        <v>1</v>
      </c>
      <c r="C68" s="44"/>
      <c r="D68" s="44"/>
      <c r="E68" s="44"/>
      <c r="H68" s="138" t="s">
        <v>90</v>
      </c>
      <c r="I68" s="87">
        <f>COUNTIF(E68:E72,"&gt;0")</f>
        <v>0</v>
      </c>
    </row>
    <row r="69" spans="2:14" ht="16.5" customHeight="1" thickTop="1">
      <c r="B69" s="218">
        <v>2</v>
      </c>
      <c r="C69" s="78"/>
      <c r="D69" s="78"/>
      <c r="E69" s="78"/>
      <c r="G69" s="117"/>
      <c r="H69" s="139" t="s">
        <v>2</v>
      </c>
      <c r="I69" s="88">
        <f>I66+I67+I68</f>
        <v>0</v>
      </c>
    </row>
    <row r="70" spans="2:14" ht="16.5" customHeight="1">
      <c r="B70" s="218">
        <v>3</v>
      </c>
      <c r="C70" s="78"/>
      <c r="D70" s="78"/>
      <c r="E70" s="78"/>
    </row>
    <row r="71" spans="2:14" ht="16.5" customHeight="1">
      <c r="B71" s="218">
        <v>4</v>
      </c>
      <c r="C71" s="78"/>
      <c r="D71" s="78"/>
      <c r="E71" s="78"/>
    </row>
    <row r="72" spans="2:14" ht="16.5" customHeight="1">
      <c r="B72" s="219">
        <v>5</v>
      </c>
      <c r="C72" s="79"/>
      <c r="D72" s="79"/>
      <c r="E72" s="79"/>
    </row>
    <row r="74" spans="2:14" ht="16.5" customHeight="1">
      <c r="B74" s="132" t="str">
        <f>CONCATENATE(報告書表紙!I13,"　学年学級別生徒数")</f>
        <v>　学年学級別生徒数</v>
      </c>
      <c r="C74" s="121"/>
      <c r="D74" s="121"/>
      <c r="E74" s="121"/>
      <c r="F74" s="121"/>
      <c r="N74" s="119" t="str">
        <f>CONCATENATE(報告書表紙!$A$35,"　",報告書表紙!$I$8,"　",報告書表紙!$I$7)</f>
        <v>R8　　</v>
      </c>
    </row>
    <row r="75" spans="2:14" ht="16.5" customHeight="1">
      <c r="B75" s="122" t="s">
        <v>0</v>
      </c>
      <c r="C75" s="130" t="s">
        <v>88</v>
      </c>
      <c r="D75" s="130" t="s">
        <v>89</v>
      </c>
      <c r="E75" s="130" t="s">
        <v>90</v>
      </c>
      <c r="F75" s="123" t="s">
        <v>3</v>
      </c>
      <c r="G75" s="117"/>
      <c r="H75" s="133" t="s">
        <v>8</v>
      </c>
      <c r="I75" s="134"/>
    </row>
    <row r="76" spans="2:14" ht="16.5" customHeight="1" thickBot="1">
      <c r="B76" s="135" t="s">
        <v>1</v>
      </c>
      <c r="C76" s="87">
        <f>SUM(C77:C82)</f>
        <v>0</v>
      </c>
      <c r="D76" s="87">
        <f>SUM(D77:D82)</f>
        <v>0</v>
      </c>
      <c r="E76" s="87">
        <f>SUM(E77:E82)</f>
        <v>0</v>
      </c>
      <c r="F76" s="86">
        <f>C76+D76+E76</f>
        <v>0</v>
      </c>
      <c r="H76" s="136" t="s">
        <v>98</v>
      </c>
      <c r="I76" s="86">
        <f>COUNTIF(C78:C82,"&gt;0")</f>
        <v>0</v>
      </c>
    </row>
    <row r="77" spans="2:14" ht="16.5" customHeight="1" thickTop="1">
      <c r="B77" s="137" t="s">
        <v>7</v>
      </c>
      <c r="C77" s="76"/>
      <c r="D77" s="76"/>
      <c r="E77" s="76"/>
      <c r="F77" s="117"/>
      <c r="H77" s="136" t="s">
        <v>89</v>
      </c>
      <c r="I77" s="86">
        <f>COUNTIF(D78:D82,"&gt;0")</f>
        <v>0</v>
      </c>
    </row>
    <row r="78" spans="2:14" ht="16.5" customHeight="1" thickBot="1">
      <c r="B78" s="220">
        <v>1</v>
      </c>
      <c r="C78" s="44"/>
      <c r="D78" s="44"/>
      <c r="E78" s="44"/>
      <c r="H78" s="138" t="s">
        <v>90</v>
      </c>
      <c r="I78" s="87">
        <f>COUNTIF(E78:E82,"&gt;0")</f>
        <v>0</v>
      </c>
    </row>
    <row r="79" spans="2:14" ht="16.5" customHeight="1" thickTop="1">
      <c r="B79" s="218">
        <v>2</v>
      </c>
      <c r="C79" s="78"/>
      <c r="D79" s="78"/>
      <c r="E79" s="78"/>
      <c r="G79" s="117"/>
      <c r="H79" s="139" t="s">
        <v>2</v>
      </c>
      <c r="I79" s="88">
        <f>I76+I77+I78</f>
        <v>0</v>
      </c>
    </row>
    <row r="80" spans="2:14" ht="16.5" customHeight="1">
      <c r="B80" s="218">
        <v>3</v>
      </c>
      <c r="C80" s="78"/>
      <c r="D80" s="78"/>
      <c r="E80" s="78"/>
    </row>
    <row r="81" spans="2:14" ht="16.5" customHeight="1">
      <c r="B81" s="218">
        <v>4</v>
      </c>
      <c r="C81" s="78"/>
      <c r="D81" s="78"/>
      <c r="E81" s="78"/>
    </row>
    <row r="82" spans="2:14" ht="16.5" customHeight="1">
      <c r="B82" s="219">
        <v>5</v>
      </c>
      <c r="C82" s="79"/>
      <c r="D82" s="79"/>
      <c r="E82" s="79"/>
    </row>
    <row r="84" spans="2:14" ht="16.5" customHeight="1">
      <c r="B84" s="132" t="str">
        <f>CONCATENATE(報告書表紙!I14,"　学年学級別生徒数")</f>
        <v>　学年学級別生徒数</v>
      </c>
      <c r="C84" s="121"/>
      <c r="D84" s="121"/>
      <c r="E84" s="121"/>
      <c r="F84" s="121"/>
      <c r="N84" s="119" t="str">
        <f>CONCATENATE(報告書表紙!$A$35,"　",報告書表紙!$I$8,"　",報告書表紙!$I$7)</f>
        <v>R8　　</v>
      </c>
    </row>
    <row r="85" spans="2:14" ht="16.5" customHeight="1">
      <c r="B85" s="122" t="s">
        <v>0</v>
      </c>
      <c r="C85" s="130" t="s">
        <v>88</v>
      </c>
      <c r="D85" s="130" t="s">
        <v>89</v>
      </c>
      <c r="E85" s="130" t="s">
        <v>90</v>
      </c>
      <c r="F85" s="123" t="s">
        <v>3</v>
      </c>
      <c r="G85" s="117"/>
      <c r="H85" s="133" t="s">
        <v>8</v>
      </c>
      <c r="I85" s="134"/>
    </row>
    <row r="86" spans="2:14" ht="16.5" customHeight="1" thickBot="1">
      <c r="B86" s="135" t="s">
        <v>1</v>
      </c>
      <c r="C86" s="87">
        <f>SUM(C87:C92)</f>
        <v>0</v>
      </c>
      <c r="D86" s="87">
        <f>SUM(D87:D92)</f>
        <v>0</v>
      </c>
      <c r="E86" s="87">
        <f>SUM(E87:E92)</f>
        <v>0</v>
      </c>
      <c r="F86" s="86">
        <f>C86+D86+E86</f>
        <v>0</v>
      </c>
      <c r="H86" s="136" t="s">
        <v>98</v>
      </c>
      <c r="I86" s="86">
        <f>COUNTIF(C88:C92,"&gt;0")</f>
        <v>0</v>
      </c>
    </row>
    <row r="87" spans="2:14" ht="16.5" customHeight="1" thickTop="1">
      <c r="B87" s="137" t="s">
        <v>7</v>
      </c>
      <c r="C87" s="76"/>
      <c r="D87" s="76"/>
      <c r="E87" s="76"/>
      <c r="F87" s="117"/>
      <c r="H87" s="136" t="s">
        <v>89</v>
      </c>
      <c r="I87" s="86">
        <f>COUNTIF(D88:D92,"&gt;0")</f>
        <v>0</v>
      </c>
    </row>
    <row r="88" spans="2:14" ht="16.5" customHeight="1" thickBot="1">
      <c r="B88" s="220">
        <v>1</v>
      </c>
      <c r="C88" s="44"/>
      <c r="D88" s="44"/>
      <c r="E88" s="44"/>
      <c r="H88" s="138" t="s">
        <v>90</v>
      </c>
      <c r="I88" s="87">
        <f>COUNTIF(E88:E92,"&gt;0")</f>
        <v>0</v>
      </c>
    </row>
    <row r="89" spans="2:14" ht="16.5" customHeight="1" thickTop="1">
      <c r="B89" s="218">
        <v>2</v>
      </c>
      <c r="C89" s="78"/>
      <c r="D89" s="78"/>
      <c r="E89" s="78"/>
      <c r="G89" s="117"/>
      <c r="H89" s="139" t="s">
        <v>2</v>
      </c>
      <c r="I89" s="88">
        <f>I86+I87+I88</f>
        <v>0</v>
      </c>
    </row>
    <row r="90" spans="2:14" ht="16.5" customHeight="1">
      <c r="B90" s="218">
        <v>3</v>
      </c>
      <c r="C90" s="78"/>
      <c r="D90" s="78"/>
      <c r="E90" s="78"/>
    </row>
    <row r="91" spans="2:14" ht="16.5" customHeight="1">
      <c r="B91" s="218">
        <v>4</v>
      </c>
      <c r="C91" s="78"/>
      <c r="D91" s="78"/>
      <c r="E91" s="78"/>
    </row>
    <row r="92" spans="2:14" ht="16.5" customHeight="1">
      <c r="B92" s="219">
        <v>5</v>
      </c>
      <c r="C92" s="79"/>
      <c r="D92" s="79"/>
      <c r="E92" s="79"/>
    </row>
  </sheetData>
  <sheetProtection algorithmName="SHA-512" hashValue="dbvENCU2ljgz6uM0DdtDqGBLOTua+kQMUJdfM8+hGOn3D6Gk1qA6S8Q7vNh01r4XmWWpnbTJfZgsyxu7eA+Z4Q==" saltValue="KEsBpaN2ovD/6bwgQOK38A==" spinCount="100000" sheet="1" formatColumns="0" formatRows="0" selectLockedCells="1"/>
  <mergeCells count="6">
    <mergeCell ref="I17:N17"/>
    <mergeCell ref="I12:N12"/>
    <mergeCell ref="I13:N13"/>
    <mergeCell ref="I14:N14"/>
    <mergeCell ref="I15:N15"/>
    <mergeCell ref="I16:N16"/>
  </mergeCells>
  <phoneticPr fontId="1"/>
  <pageMargins left="0.98425196850393704" right="0.39370078740157483" top="0.59055118110236227" bottom="0.39370078740157483" header="0.31496062992125984" footer="0.51181102362204722"/>
  <pageSetup paperSize="9" scale="97" orientation="portrait" horizontalDpi="300" verticalDpi="300" r:id="rId1"/>
  <headerFooter alignWithMargins="0">
    <oddHeader>&amp;C&amp;"ＭＳ ゴシック,標準"&amp;12私立学校現況調査票</oddHeader>
  </headerFooter>
  <rowBreaks count="1" manualBreakCount="1">
    <brk id="50" min="1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45"/>
  <sheetViews>
    <sheetView showGridLines="0" showZeros="0" topLeftCell="A25" zoomScaleNormal="100" workbookViewId="0">
      <selection activeCell="K59" sqref="K59"/>
    </sheetView>
  </sheetViews>
  <sheetFormatPr defaultColWidth="6.33203125" defaultRowHeight="17.100000000000001" customHeight="1"/>
  <cols>
    <col min="1" max="1" width="10.6640625" style="142" customWidth="1"/>
    <col min="2" max="2" width="5.109375" style="176" customWidth="1"/>
    <col min="3" max="7" width="6.33203125" style="142" customWidth="1"/>
    <col min="8" max="9" width="3.33203125" style="142" customWidth="1"/>
    <col min="10" max="10" width="5.6640625" style="142" customWidth="1"/>
    <col min="11" max="14" width="6.33203125" style="142" customWidth="1"/>
    <col min="15" max="15" width="6.5546875" style="142" bestFit="1" customWidth="1"/>
    <col min="16" max="16384" width="6.33203125" style="142"/>
  </cols>
  <sheetData>
    <row r="1" spans="2:15" ht="17.100000000000001" customHeight="1">
      <c r="B1" s="141" t="s">
        <v>79</v>
      </c>
      <c r="O1" s="119" t="str">
        <f>CONCATENATE(報告書表紙!$A$35,"　",報告書表紙!C35,"　",報告書表紙!$I$8,"　",報告書表紙!$I$7)</f>
        <v>R8　　　</v>
      </c>
    </row>
    <row r="2" spans="2:15" ht="9.9" customHeight="1">
      <c r="B2" s="141"/>
    </row>
    <row r="3" spans="2:15" ht="17.100000000000001" customHeight="1">
      <c r="B3" s="143"/>
      <c r="C3" s="288" t="s">
        <v>14</v>
      </c>
      <c r="D3" s="290" t="s">
        <v>15</v>
      </c>
      <c r="E3" s="292" t="s">
        <v>10</v>
      </c>
      <c r="F3" s="294" t="s">
        <v>11</v>
      </c>
      <c r="G3" s="297" t="s">
        <v>12</v>
      </c>
      <c r="I3" s="144"/>
      <c r="J3" s="144"/>
      <c r="K3" s="144"/>
      <c r="L3" s="144"/>
      <c r="M3" s="144"/>
      <c r="N3" s="144"/>
      <c r="O3" s="144"/>
    </row>
    <row r="4" spans="2:15" ht="17.100000000000001" customHeight="1">
      <c r="B4" s="145"/>
      <c r="C4" s="289"/>
      <c r="D4" s="291"/>
      <c r="E4" s="293"/>
      <c r="F4" s="295"/>
      <c r="G4" s="296"/>
      <c r="I4" s="146"/>
      <c r="J4" s="147">
        <f>B14</f>
        <v>0</v>
      </c>
      <c r="K4" s="148"/>
      <c r="L4" s="148"/>
      <c r="M4" s="148"/>
      <c r="N4" s="148"/>
      <c r="O4" s="148"/>
    </row>
    <row r="5" spans="2:15" ht="17.100000000000001" customHeight="1">
      <c r="B5" s="149" t="s">
        <v>91</v>
      </c>
      <c r="C5" s="150">
        <f>C18</f>
        <v>0</v>
      </c>
      <c r="D5" s="151">
        <f>D18</f>
        <v>0</v>
      </c>
      <c r="E5" s="151">
        <f>E18</f>
        <v>0</v>
      </c>
      <c r="F5" s="152">
        <f>F18</f>
        <v>0</v>
      </c>
      <c r="G5" s="153">
        <f>G18</f>
        <v>0</v>
      </c>
      <c r="I5" s="146"/>
      <c r="J5" s="154"/>
      <c r="K5" s="288" t="s">
        <v>14</v>
      </c>
      <c r="L5" s="290" t="s">
        <v>15</v>
      </c>
      <c r="M5" s="292" t="s">
        <v>10</v>
      </c>
      <c r="N5" s="294" t="s">
        <v>11</v>
      </c>
      <c r="O5" s="296" t="s">
        <v>12</v>
      </c>
    </row>
    <row r="6" spans="2:15" ht="17.100000000000001" customHeight="1">
      <c r="B6" s="155" t="s">
        <v>92</v>
      </c>
      <c r="C6" s="156">
        <f>C60</f>
        <v>0</v>
      </c>
      <c r="D6" s="157">
        <f>D60</f>
        <v>0</v>
      </c>
      <c r="E6" s="157">
        <f>E60</f>
        <v>0</v>
      </c>
      <c r="F6" s="158">
        <f>F60</f>
        <v>0</v>
      </c>
      <c r="G6" s="159">
        <f>G60</f>
        <v>0</v>
      </c>
      <c r="I6" s="146"/>
      <c r="J6" s="154"/>
      <c r="K6" s="289"/>
      <c r="L6" s="291"/>
      <c r="M6" s="293"/>
      <c r="N6" s="295"/>
      <c r="O6" s="296"/>
    </row>
    <row r="7" spans="2:15" ht="17.100000000000001" customHeight="1" thickBot="1">
      <c r="B7" s="160" t="s">
        <v>93</v>
      </c>
      <c r="C7" s="161">
        <f>C108</f>
        <v>0</v>
      </c>
      <c r="D7" s="162">
        <f>D108</f>
        <v>0</v>
      </c>
      <c r="E7" s="162">
        <f>E108</f>
        <v>0</v>
      </c>
      <c r="F7" s="163">
        <f>F108</f>
        <v>0</v>
      </c>
      <c r="G7" s="164">
        <f>G108</f>
        <v>0</v>
      </c>
      <c r="I7" s="146"/>
      <c r="J7" s="165" t="s">
        <v>16</v>
      </c>
      <c r="K7" s="166">
        <f>SUM(K8:K16)</f>
        <v>0</v>
      </c>
      <c r="L7" s="167">
        <f>SUM(L8:L16)</f>
        <v>0</v>
      </c>
      <c r="M7" s="168">
        <f>SUM(M8:M16)</f>
        <v>0</v>
      </c>
      <c r="N7" s="169">
        <f>SUM(N8:N16)</f>
        <v>0</v>
      </c>
      <c r="O7" s="170">
        <f>SUM(O8:O16)</f>
        <v>0</v>
      </c>
    </row>
    <row r="8" spans="2:15" ht="17.100000000000001" customHeight="1" thickTop="1">
      <c r="B8" s="171" t="s">
        <v>17</v>
      </c>
      <c r="C8" s="172">
        <f>SUM(C5:C7)</f>
        <v>0</v>
      </c>
      <c r="D8" s="98">
        <f>SUM(D5:D7)</f>
        <v>0</v>
      </c>
      <c r="E8" s="98">
        <f>SUM(E5:E7)</f>
        <v>0</v>
      </c>
      <c r="F8" s="99">
        <f>SUM(F5:F7)</f>
        <v>0</v>
      </c>
      <c r="G8" s="173">
        <f>SUM(G5:G7)</f>
        <v>0</v>
      </c>
      <c r="I8" s="146"/>
      <c r="J8" s="203" t="s">
        <v>9</v>
      </c>
      <c r="K8" s="46"/>
      <c r="L8" s="47"/>
      <c r="M8" s="47"/>
      <c r="N8" s="48"/>
      <c r="O8" s="175">
        <f>IF(K8+L8+M8+N8=在籍生徒数!C54,K8+L8+M8+N8,"要確認")</f>
        <v>0</v>
      </c>
    </row>
    <row r="9" spans="2:15" ht="17.100000000000001" customHeight="1">
      <c r="I9" s="146"/>
      <c r="J9" s="204">
        <f>在籍生徒数!B55</f>
        <v>1</v>
      </c>
      <c r="K9" s="49"/>
      <c r="L9" s="50"/>
      <c r="M9" s="50"/>
      <c r="N9" s="51"/>
      <c r="O9" s="178">
        <f>IF(K9+L9+M9+N9=在籍生徒数!C55,K9+L9+M9+N9,"要確認")</f>
        <v>0</v>
      </c>
    </row>
    <row r="10" spans="2:15" ht="17.100000000000001" customHeight="1">
      <c r="B10" s="179" t="s">
        <v>94</v>
      </c>
      <c r="C10" s="180"/>
      <c r="D10" s="180"/>
      <c r="E10" s="180"/>
      <c r="F10" s="180"/>
      <c r="G10" s="180"/>
      <c r="H10" s="180"/>
      <c r="J10" s="205">
        <f>在籍生徒数!B56</f>
        <v>2</v>
      </c>
      <c r="K10" s="52"/>
      <c r="L10" s="53"/>
      <c r="M10" s="53"/>
      <c r="N10" s="54"/>
      <c r="O10" s="159">
        <f>IF(K10+L10+M10+N10=在籍生徒数!C56,K10+L10+M10+N10,"要確認")</f>
        <v>0</v>
      </c>
    </row>
    <row r="11" spans="2:15" ht="17.100000000000001" customHeight="1">
      <c r="B11" s="143"/>
      <c r="C11" s="288" t="s">
        <v>14</v>
      </c>
      <c r="D11" s="290" t="s">
        <v>15</v>
      </c>
      <c r="E11" s="292" t="s">
        <v>10</v>
      </c>
      <c r="F11" s="294" t="s">
        <v>11</v>
      </c>
      <c r="G11" s="297" t="s">
        <v>12</v>
      </c>
      <c r="J11" s="205">
        <f>在籍生徒数!B57</f>
        <v>3</v>
      </c>
      <c r="K11" s="52"/>
      <c r="L11" s="53"/>
      <c r="M11" s="53"/>
      <c r="N11" s="54"/>
      <c r="O11" s="159">
        <f>IF(K11+L11+M11+N11=在籍生徒数!C57,K11+L11+M11+N11,"要確認")</f>
        <v>0</v>
      </c>
    </row>
    <row r="12" spans="2:15" ht="17.100000000000001" customHeight="1">
      <c r="B12" s="145"/>
      <c r="C12" s="289"/>
      <c r="D12" s="291"/>
      <c r="E12" s="293"/>
      <c r="F12" s="295"/>
      <c r="G12" s="296"/>
      <c r="J12" s="205">
        <f>在籍生徒数!B58</f>
        <v>4</v>
      </c>
      <c r="K12" s="52"/>
      <c r="L12" s="53"/>
      <c r="M12" s="53"/>
      <c r="N12" s="54"/>
      <c r="O12" s="159">
        <f>IF(K12+L12+M12+N12=在籍生徒数!C58,K12+L12+M12+N12,"要確認")</f>
        <v>0</v>
      </c>
    </row>
    <row r="13" spans="2:15" ht="17.100000000000001" customHeight="1">
      <c r="B13" s="182" t="str">
        <f>B20</f>
        <v>普通科</v>
      </c>
      <c r="C13" s="150">
        <f>C23</f>
        <v>0</v>
      </c>
      <c r="D13" s="151">
        <f>D23</f>
        <v>0</v>
      </c>
      <c r="E13" s="151">
        <f>E23</f>
        <v>0</v>
      </c>
      <c r="F13" s="152">
        <f>F23</f>
        <v>0</v>
      </c>
      <c r="G13" s="153">
        <f>G23</f>
        <v>0</v>
      </c>
      <c r="J13" s="205">
        <f>在籍生徒数!B59</f>
        <v>5</v>
      </c>
      <c r="K13" s="52"/>
      <c r="L13" s="53"/>
      <c r="M13" s="53"/>
      <c r="N13" s="54"/>
      <c r="O13" s="159">
        <f>IF(K13+L13+M13+N13=在籍生徒数!C59,K13+L13+M13+N13,"要確認")</f>
        <v>0</v>
      </c>
    </row>
    <row r="14" spans="2:15" ht="17.100000000000001" customHeight="1">
      <c r="B14" s="183">
        <f>報告書表紙!I11</f>
        <v>0</v>
      </c>
      <c r="C14" s="156">
        <f>K7</f>
        <v>0</v>
      </c>
      <c r="D14" s="157">
        <f>L7</f>
        <v>0</v>
      </c>
      <c r="E14" s="157">
        <f>M7</f>
        <v>0</v>
      </c>
      <c r="F14" s="158">
        <f>N7</f>
        <v>0</v>
      </c>
      <c r="G14" s="159">
        <f>O7</f>
        <v>0</v>
      </c>
      <c r="J14" s="205">
        <f>在籍生徒数!B60</f>
        <v>6</v>
      </c>
      <c r="K14" s="52"/>
      <c r="L14" s="53"/>
      <c r="M14" s="53"/>
      <c r="N14" s="54"/>
      <c r="O14" s="159">
        <f>IF(K14+L14+M14+N14=在籍生徒数!C60,K14+L14+M14+N14,"要確認")</f>
        <v>0</v>
      </c>
    </row>
    <row r="15" spans="2:15" ht="17.100000000000001" customHeight="1">
      <c r="B15" s="183">
        <f>報告書表紙!I12</f>
        <v>0</v>
      </c>
      <c r="C15" s="156">
        <f>K21</f>
        <v>0</v>
      </c>
      <c r="D15" s="157">
        <f>L21</f>
        <v>0</v>
      </c>
      <c r="E15" s="157">
        <f>M21</f>
        <v>0</v>
      </c>
      <c r="F15" s="158">
        <f>N21</f>
        <v>0</v>
      </c>
      <c r="G15" s="159">
        <f>O21</f>
        <v>0</v>
      </c>
      <c r="J15" s="205">
        <f>在籍生徒数!B61</f>
        <v>7</v>
      </c>
      <c r="K15" s="52"/>
      <c r="L15" s="53"/>
      <c r="M15" s="53"/>
      <c r="N15" s="54"/>
      <c r="O15" s="159">
        <f>IF(K15+L15+M15+N15=在籍生徒数!C61,K15+L15+M15+N15,"要確認")</f>
        <v>0</v>
      </c>
    </row>
    <row r="16" spans="2:15" ht="17.100000000000001" customHeight="1">
      <c r="B16" s="183">
        <f>報告書表紙!I13</f>
        <v>0</v>
      </c>
      <c r="C16" s="156">
        <f>K32</f>
        <v>0</v>
      </c>
      <c r="D16" s="157">
        <f>L32</f>
        <v>0</v>
      </c>
      <c r="E16" s="157">
        <f>M32</f>
        <v>0</v>
      </c>
      <c r="F16" s="158">
        <f>N32</f>
        <v>0</v>
      </c>
      <c r="G16" s="159">
        <f>O32</f>
        <v>0</v>
      </c>
      <c r="J16" s="206">
        <f>在籍生徒数!B62</f>
        <v>8</v>
      </c>
      <c r="K16" s="55"/>
      <c r="L16" s="56"/>
      <c r="M16" s="56"/>
      <c r="N16" s="57"/>
      <c r="O16" s="185">
        <f>IF(K16+L16+M16+N16=在籍生徒数!C62,K16+L16+M16+N16,"要確認")</f>
        <v>0</v>
      </c>
    </row>
    <row r="17" spans="2:15" ht="17.100000000000001" customHeight="1" thickBot="1">
      <c r="B17" s="186">
        <f>報告書表紙!I14</f>
        <v>0</v>
      </c>
      <c r="C17" s="161">
        <f>K43</f>
        <v>0</v>
      </c>
      <c r="D17" s="162">
        <f>L43</f>
        <v>0</v>
      </c>
      <c r="E17" s="162">
        <f>M43</f>
        <v>0</v>
      </c>
      <c r="F17" s="163">
        <f>N43</f>
        <v>0</v>
      </c>
      <c r="G17" s="164">
        <f>O43</f>
        <v>0</v>
      </c>
      <c r="J17" s="176"/>
    </row>
    <row r="18" spans="2:15" ht="17.100000000000001" customHeight="1" thickTop="1">
      <c r="B18" s="171" t="s">
        <v>17</v>
      </c>
      <c r="C18" s="172">
        <f>SUM(C13:C17)</f>
        <v>0</v>
      </c>
      <c r="D18" s="98">
        <f>SUM(D13:D17)</f>
        <v>0</v>
      </c>
      <c r="E18" s="98">
        <f>SUM(E13:E17)</f>
        <v>0</v>
      </c>
      <c r="F18" s="99">
        <f>SUM(F13:F17)</f>
        <v>0</v>
      </c>
      <c r="G18" s="173">
        <f>SUM(G13:G17)</f>
        <v>0</v>
      </c>
      <c r="J18" s="187">
        <f>B15</f>
        <v>0</v>
      </c>
    </row>
    <row r="19" spans="2:15" ht="17.100000000000001" customHeight="1">
      <c r="B19" s="188"/>
      <c r="J19" s="189"/>
      <c r="K19" s="278" t="s">
        <v>14</v>
      </c>
      <c r="L19" s="280" t="s">
        <v>15</v>
      </c>
      <c r="M19" s="282" t="s">
        <v>10</v>
      </c>
      <c r="N19" s="284" t="s">
        <v>11</v>
      </c>
      <c r="O19" s="286" t="s">
        <v>12</v>
      </c>
    </row>
    <row r="20" spans="2:15" ht="17.100000000000001" customHeight="1">
      <c r="B20" s="190" t="s">
        <v>13</v>
      </c>
      <c r="C20" s="148"/>
      <c r="D20" s="148"/>
      <c r="E20" s="148"/>
      <c r="F20" s="148"/>
      <c r="G20" s="148"/>
      <c r="J20" s="154"/>
      <c r="K20" s="279"/>
      <c r="L20" s="281"/>
      <c r="M20" s="283"/>
      <c r="N20" s="285"/>
      <c r="O20" s="287"/>
    </row>
    <row r="21" spans="2:15" ht="17.100000000000001" customHeight="1" thickBot="1">
      <c r="B21" s="154"/>
      <c r="C21" s="288" t="s">
        <v>14</v>
      </c>
      <c r="D21" s="290" t="s">
        <v>15</v>
      </c>
      <c r="E21" s="292" t="s">
        <v>10</v>
      </c>
      <c r="F21" s="294" t="s">
        <v>11</v>
      </c>
      <c r="G21" s="296" t="s">
        <v>12</v>
      </c>
      <c r="J21" s="165" t="s">
        <v>16</v>
      </c>
      <c r="K21" s="166">
        <f>SUM(K22:K27)</f>
        <v>0</v>
      </c>
      <c r="L21" s="167">
        <f>SUM(L22:L27)</f>
        <v>0</v>
      </c>
      <c r="M21" s="168">
        <f>SUM(M22:M27)</f>
        <v>0</v>
      </c>
      <c r="N21" s="169">
        <f>SUM(N22:N27)</f>
        <v>0</v>
      </c>
      <c r="O21" s="170">
        <f>SUM(O22:O27)</f>
        <v>0</v>
      </c>
    </row>
    <row r="22" spans="2:15" ht="17.100000000000001" customHeight="1" thickTop="1">
      <c r="B22" s="154"/>
      <c r="C22" s="289"/>
      <c r="D22" s="291"/>
      <c r="E22" s="293"/>
      <c r="F22" s="295"/>
      <c r="G22" s="296"/>
      <c r="J22" s="203" t="s">
        <v>9</v>
      </c>
      <c r="K22" s="46"/>
      <c r="L22" s="47"/>
      <c r="M22" s="47"/>
      <c r="N22" s="48"/>
      <c r="O22" s="175">
        <f>IF(K22+L22+M22+N22=在籍生徒数!C67,K22+L22+M22+N22,"要確認")</f>
        <v>0</v>
      </c>
    </row>
    <row r="23" spans="2:15" ht="17.100000000000001" customHeight="1" thickBot="1">
      <c r="B23" s="165" t="s">
        <v>16</v>
      </c>
      <c r="C23" s="166">
        <f>SUM(C24:C49)</f>
        <v>0</v>
      </c>
      <c r="D23" s="167">
        <f>SUM(D24:D49)</f>
        <v>0</v>
      </c>
      <c r="E23" s="168">
        <f>SUM(E24:E49)</f>
        <v>0</v>
      </c>
      <c r="F23" s="169">
        <f>SUM(F24:F49)</f>
        <v>0</v>
      </c>
      <c r="G23" s="170">
        <f>SUM(G24:G49)</f>
        <v>0</v>
      </c>
      <c r="J23" s="207">
        <f>在籍生徒数!B68</f>
        <v>1</v>
      </c>
      <c r="K23" s="58"/>
      <c r="L23" s="59"/>
      <c r="M23" s="59"/>
      <c r="N23" s="60"/>
      <c r="O23" s="192">
        <f>IF(K23+L23+M23+N23=在籍生徒数!C68,K23+L23+M23+N23,"要確認")</f>
        <v>0</v>
      </c>
    </row>
    <row r="24" spans="2:15" ht="17.100000000000001" customHeight="1" thickTop="1">
      <c r="B24" s="193" t="s">
        <v>9</v>
      </c>
      <c r="C24" s="46"/>
      <c r="D24" s="47"/>
      <c r="E24" s="47"/>
      <c r="F24" s="48"/>
      <c r="G24" s="175">
        <f>IF(C24+D24+E24+F24=在籍生徒数!C23,C24+D24+E24+F24,"要確認")</f>
        <v>0</v>
      </c>
      <c r="J24" s="205">
        <f>在籍生徒数!B69</f>
        <v>2</v>
      </c>
      <c r="K24" s="52"/>
      <c r="L24" s="53"/>
      <c r="M24" s="53"/>
      <c r="N24" s="54"/>
      <c r="O24" s="159">
        <f>IF(K24+L24+M24+N24=在籍生徒数!C69,K24+L24+M24+N24,"要確認")</f>
        <v>0</v>
      </c>
    </row>
    <row r="25" spans="2:15" ht="17.100000000000001" customHeight="1">
      <c r="B25" s="194">
        <f>在籍生徒数!B24</f>
        <v>1</v>
      </c>
      <c r="C25" s="61"/>
      <c r="D25" s="62"/>
      <c r="E25" s="62"/>
      <c r="F25" s="63"/>
      <c r="G25" s="153">
        <f>IF(C25+D25+E25+F25=在籍生徒数!C24,C25+D25+E25+F25,"要確認")</f>
        <v>0</v>
      </c>
      <c r="J25" s="205">
        <f>在籍生徒数!B70</f>
        <v>3</v>
      </c>
      <c r="K25" s="52"/>
      <c r="L25" s="53"/>
      <c r="M25" s="53"/>
      <c r="N25" s="54"/>
      <c r="O25" s="159">
        <f>IF(K25+L25+M25+N25=在籍生徒数!C70,K25+L25+M25+N25,"要確認")</f>
        <v>0</v>
      </c>
    </row>
    <row r="26" spans="2:15" ht="17.100000000000001" customHeight="1">
      <c r="B26" s="181">
        <f>在籍生徒数!B25</f>
        <v>2</v>
      </c>
      <c r="C26" s="52"/>
      <c r="D26" s="53"/>
      <c r="E26" s="53"/>
      <c r="F26" s="54"/>
      <c r="G26" s="159">
        <f>IF(C26+D26+E26+F26=在籍生徒数!C25,C26+D26+E26+F26,"要確認")</f>
        <v>0</v>
      </c>
      <c r="J26" s="205">
        <f>在籍生徒数!B71</f>
        <v>4</v>
      </c>
      <c r="K26" s="52"/>
      <c r="L26" s="53"/>
      <c r="M26" s="53"/>
      <c r="N26" s="54"/>
      <c r="O26" s="159">
        <f>IF(K26+L26+M26+N26=在籍生徒数!C71,K26+L26+M26+N26,"要確認")</f>
        <v>0</v>
      </c>
    </row>
    <row r="27" spans="2:15" ht="17.100000000000001" customHeight="1">
      <c r="B27" s="181">
        <f>在籍生徒数!B26</f>
        <v>3</v>
      </c>
      <c r="C27" s="52"/>
      <c r="D27" s="53"/>
      <c r="E27" s="53"/>
      <c r="F27" s="54"/>
      <c r="G27" s="159">
        <f>IF(C27+D27+E27+F27=在籍生徒数!C26,C27+D27+E27+F27,"要確認")</f>
        <v>0</v>
      </c>
      <c r="J27" s="206">
        <f>在籍生徒数!B72</f>
        <v>5</v>
      </c>
      <c r="K27" s="55"/>
      <c r="L27" s="56"/>
      <c r="M27" s="56"/>
      <c r="N27" s="57"/>
      <c r="O27" s="185">
        <f>IF(K27+L27+M27+N27=在籍生徒数!C72,K27+L27+M27+N27,"要確認")</f>
        <v>0</v>
      </c>
    </row>
    <row r="28" spans="2:15" ht="17.100000000000001" customHeight="1">
      <c r="B28" s="181">
        <f>在籍生徒数!B27</f>
        <v>4</v>
      </c>
      <c r="C28" s="52"/>
      <c r="D28" s="53"/>
      <c r="E28" s="53"/>
      <c r="F28" s="54"/>
      <c r="G28" s="159">
        <f>IF(C28+D28+E28+F28=在籍生徒数!C27,C28+D28+E28+F28,"要確認")</f>
        <v>0</v>
      </c>
      <c r="J28" s="176"/>
    </row>
    <row r="29" spans="2:15" ht="17.100000000000001" customHeight="1">
      <c r="B29" s="181">
        <f>在籍生徒数!B28</f>
        <v>5</v>
      </c>
      <c r="C29" s="52"/>
      <c r="D29" s="53"/>
      <c r="E29" s="53"/>
      <c r="F29" s="54"/>
      <c r="G29" s="159">
        <f>IF(C29+D29+E29+F29=在籍生徒数!C28,C29+D29+E29+F29,"要確認")</f>
        <v>0</v>
      </c>
      <c r="J29" s="187">
        <f>B16</f>
        <v>0</v>
      </c>
    </row>
    <row r="30" spans="2:15" ht="17.100000000000001" customHeight="1">
      <c r="B30" s="181">
        <f>在籍生徒数!B29</f>
        <v>6</v>
      </c>
      <c r="C30" s="52"/>
      <c r="D30" s="53"/>
      <c r="E30" s="53"/>
      <c r="F30" s="54"/>
      <c r="G30" s="159">
        <f>IF(C30+D30+E30+F30=在籍生徒数!C29,C30+D30+E30+F30,"要確認")</f>
        <v>0</v>
      </c>
      <c r="J30" s="189"/>
      <c r="K30" s="278" t="s">
        <v>14</v>
      </c>
      <c r="L30" s="280" t="s">
        <v>15</v>
      </c>
      <c r="M30" s="282" t="s">
        <v>10</v>
      </c>
      <c r="N30" s="284" t="s">
        <v>11</v>
      </c>
      <c r="O30" s="286" t="s">
        <v>12</v>
      </c>
    </row>
    <row r="31" spans="2:15" ht="17.100000000000001" customHeight="1">
      <c r="B31" s="181">
        <f>在籍生徒数!B30</f>
        <v>7</v>
      </c>
      <c r="C31" s="52"/>
      <c r="D31" s="53"/>
      <c r="E31" s="53"/>
      <c r="F31" s="54"/>
      <c r="G31" s="159">
        <f>IF(C31+D31+E31+F31=在籍生徒数!C30,C31+D31+E31+F31,"要確認")</f>
        <v>0</v>
      </c>
      <c r="J31" s="195"/>
      <c r="K31" s="279"/>
      <c r="L31" s="281"/>
      <c r="M31" s="283"/>
      <c r="N31" s="285"/>
      <c r="O31" s="287"/>
    </row>
    <row r="32" spans="2:15" ht="17.100000000000001" customHeight="1" thickBot="1">
      <c r="B32" s="181">
        <f>在籍生徒数!B31</f>
        <v>8</v>
      </c>
      <c r="C32" s="52"/>
      <c r="D32" s="53"/>
      <c r="E32" s="53"/>
      <c r="F32" s="54"/>
      <c r="G32" s="159">
        <f>IF(C32+D32+E32+F32=在籍生徒数!C31,C32+D32+E32+F32,"要確認")</f>
        <v>0</v>
      </c>
      <c r="J32" s="165" t="s">
        <v>16</v>
      </c>
      <c r="K32" s="166">
        <f>SUM(K33:K38)</f>
        <v>0</v>
      </c>
      <c r="L32" s="167">
        <f>SUM(L33:L38)</f>
        <v>0</v>
      </c>
      <c r="M32" s="168">
        <f>SUM(M33:M38)</f>
        <v>0</v>
      </c>
      <c r="N32" s="169">
        <f>SUM(N33:N38)</f>
        <v>0</v>
      </c>
      <c r="O32" s="170">
        <f>SUM(O33:O38)</f>
        <v>0</v>
      </c>
    </row>
    <row r="33" spans="2:15" ht="17.100000000000001" customHeight="1" thickTop="1">
      <c r="B33" s="181">
        <f>在籍生徒数!B32</f>
        <v>9</v>
      </c>
      <c r="C33" s="52"/>
      <c r="D33" s="53"/>
      <c r="E33" s="53"/>
      <c r="F33" s="54"/>
      <c r="G33" s="159">
        <f>IF(C33+D33+E33+F33=在籍生徒数!C32,C33+D33+E33+F33,"要確認")</f>
        <v>0</v>
      </c>
      <c r="J33" s="203" t="s">
        <v>9</v>
      </c>
      <c r="K33" s="46"/>
      <c r="L33" s="47"/>
      <c r="M33" s="47"/>
      <c r="N33" s="48"/>
      <c r="O33" s="175">
        <f>IF(K33+L33+M33+N33=在籍生徒数!C77,K33+L33+M33+N33,"要確認")</f>
        <v>0</v>
      </c>
    </row>
    <row r="34" spans="2:15" ht="17.100000000000001" customHeight="1">
      <c r="B34" s="181">
        <f>在籍生徒数!B33</f>
        <v>10</v>
      </c>
      <c r="C34" s="52"/>
      <c r="D34" s="53"/>
      <c r="E34" s="53"/>
      <c r="F34" s="54"/>
      <c r="G34" s="159">
        <f>IF(C34+D34+E34+F34=在籍生徒数!C33,C34+D34+E34+F34,"要確認")</f>
        <v>0</v>
      </c>
      <c r="J34" s="207">
        <f>在籍生徒数!B78</f>
        <v>1</v>
      </c>
      <c r="K34" s="58"/>
      <c r="L34" s="59"/>
      <c r="M34" s="59"/>
      <c r="N34" s="60"/>
      <c r="O34" s="192">
        <f>IF(K34+L34+M34+N34=在籍生徒数!C78,K34+L34+M34+N34,"要確認")</f>
        <v>0</v>
      </c>
    </row>
    <row r="35" spans="2:15" ht="17.100000000000001" customHeight="1">
      <c r="B35" s="181">
        <f>在籍生徒数!B34</f>
        <v>11</v>
      </c>
      <c r="C35" s="52"/>
      <c r="D35" s="53"/>
      <c r="E35" s="53"/>
      <c r="F35" s="54"/>
      <c r="G35" s="159">
        <f>IF(C35+D35+E35+F35=在籍生徒数!C34,C35+D35+E35+F35,"要確認")</f>
        <v>0</v>
      </c>
      <c r="J35" s="205">
        <f>在籍生徒数!B79</f>
        <v>2</v>
      </c>
      <c r="K35" s="52"/>
      <c r="L35" s="53"/>
      <c r="M35" s="53"/>
      <c r="N35" s="54"/>
      <c r="O35" s="159">
        <f>IF(K35+L35+M35+N35=在籍生徒数!C79,K35+L35+M35+N35,"要確認")</f>
        <v>0</v>
      </c>
    </row>
    <row r="36" spans="2:15" ht="17.100000000000001" customHeight="1">
      <c r="B36" s="181">
        <f>在籍生徒数!B35</f>
        <v>12</v>
      </c>
      <c r="C36" s="52"/>
      <c r="D36" s="53"/>
      <c r="E36" s="53"/>
      <c r="F36" s="54"/>
      <c r="G36" s="159">
        <f>IF(C36+D36+E36+F36=在籍生徒数!C35,C36+D36+E36+F36,"要確認")</f>
        <v>0</v>
      </c>
      <c r="J36" s="205">
        <f>在籍生徒数!B80</f>
        <v>3</v>
      </c>
      <c r="K36" s="52"/>
      <c r="L36" s="53"/>
      <c r="M36" s="53"/>
      <c r="N36" s="54"/>
      <c r="O36" s="159">
        <f>IF(K36+L36+M36+N36=在籍生徒数!C80,K36+L36+M36+N36,"要確認")</f>
        <v>0</v>
      </c>
    </row>
    <row r="37" spans="2:15" ht="17.100000000000001" customHeight="1">
      <c r="B37" s="181">
        <f>在籍生徒数!B36</f>
        <v>13</v>
      </c>
      <c r="C37" s="52"/>
      <c r="D37" s="53"/>
      <c r="E37" s="53"/>
      <c r="F37" s="54"/>
      <c r="G37" s="159">
        <f>IF(C37+D37+E37+F37=在籍生徒数!C36,C37+D37+E37+F37,"要確認")</f>
        <v>0</v>
      </c>
      <c r="J37" s="205">
        <f>在籍生徒数!B81</f>
        <v>4</v>
      </c>
      <c r="K37" s="52"/>
      <c r="L37" s="53"/>
      <c r="M37" s="53"/>
      <c r="N37" s="54"/>
      <c r="O37" s="159">
        <f>IF(K37+L37+M37+N37=在籍生徒数!C81,K37+L37+M37+N37,"要確認")</f>
        <v>0</v>
      </c>
    </row>
    <row r="38" spans="2:15" ht="17.100000000000001" customHeight="1">
      <c r="B38" s="181">
        <f>在籍生徒数!B37</f>
        <v>14</v>
      </c>
      <c r="C38" s="52"/>
      <c r="D38" s="53"/>
      <c r="E38" s="53"/>
      <c r="F38" s="54"/>
      <c r="G38" s="159">
        <f>IF(C38+D38+E38+F38=在籍生徒数!C37,C38+D38+E38+F38,"要確認")</f>
        <v>0</v>
      </c>
      <c r="J38" s="206">
        <f>在籍生徒数!B82</f>
        <v>5</v>
      </c>
      <c r="K38" s="55"/>
      <c r="L38" s="56"/>
      <c r="M38" s="56"/>
      <c r="N38" s="57"/>
      <c r="O38" s="185">
        <f>IF(K38+L38+M38+N38=在籍生徒数!C82,K38+L38+M38+N38,"要確認")</f>
        <v>0</v>
      </c>
    </row>
    <row r="39" spans="2:15" ht="17.100000000000001" customHeight="1">
      <c r="B39" s="181">
        <f>在籍生徒数!B38</f>
        <v>15</v>
      </c>
      <c r="C39" s="52"/>
      <c r="D39" s="53"/>
      <c r="E39" s="53"/>
      <c r="F39" s="54"/>
      <c r="G39" s="159">
        <f>IF(C39+D39+E39+F39=在籍生徒数!C38,C39+D39+E39+F39,"要確認")</f>
        <v>0</v>
      </c>
      <c r="J39" s="176"/>
    </row>
    <row r="40" spans="2:15" ht="17.100000000000001" customHeight="1">
      <c r="B40" s="181">
        <f>在籍生徒数!B39</f>
        <v>16</v>
      </c>
      <c r="C40" s="52"/>
      <c r="D40" s="53"/>
      <c r="E40" s="53"/>
      <c r="F40" s="54"/>
      <c r="G40" s="159">
        <f>IF(C40+D40+E40+F40=在籍生徒数!C39,C40+D40+E40+F40,"要確認")</f>
        <v>0</v>
      </c>
      <c r="J40" s="187">
        <f>B17</f>
        <v>0</v>
      </c>
    </row>
    <row r="41" spans="2:15" ht="17.100000000000001" customHeight="1">
      <c r="B41" s="181">
        <f>在籍生徒数!B40</f>
        <v>17</v>
      </c>
      <c r="C41" s="52"/>
      <c r="D41" s="53"/>
      <c r="E41" s="53"/>
      <c r="F41" s="54"/>
      <c r="G41" s="159">
        <f>IF(C41+D41+E41+F41=在籍生徒数!C40,C41+D41+E41+F41,"要確認")</f>
        <v>0</v>
      </c>
      <c r="J41" s="189"/>
      <c r="K41" s="278" t="s">
        <v>14</v>
      </c>
      <c r="L41" s="280" t="s">
        <v>15</v>
      </c>
      <c r="M41" s="282" t="s">
        <v>10</v>
      </c>
      <c r="N41" s="284" t="s">
        <v>11</v>
      </c>
      <c r="O41" s="286" t="s">
        <v>12</v>
      </c>
    </row>
    <row r="42" spans="2:15" ht="17.100000000000001" customHeight="1">
      <c r="B42" s="181">
        <f>在籍生徒数!B41</f>
        <v>18</v>
      </c>
      <c r="C42" s="52"/>
      <c r="D42" s="53"/>
      <c r="E42" s="53"/>
      <c r="F42" s="54"/>
      <c r="G42" s="159">
        <f>IF(C42+D42+E42+F42=在籍生徒数!C41,C42+D42+E42+F42,"要確認")</f>
        <v>0</v>
      </c>
      <c r="J42" s="196"/>
      <c r="K42" s="279"/>
      <c r="L42" s="281"/>
      <c r="M42" s="283"/>
      <c r="N42" s="285"/>
      <c r="O42" s="287"/>
    </row>
    <row r="43" spans="2:15" ht="17.100000000000001" customHeight="1" thickBot="1">
      <c r="B43" s="181">
        <f>在籍生徒数!B42</f>
        <v>19</v>
      </c>
      <c r="C43" s="52"/>
      <c r="D43" s="53"/>
      <c r="E43" s="53"/>
      <c r="F43" s="54"/>
      <c r="G43" s="159">
        <f>IF(C43+D43+E43+F43=在籍生徒数!C42,C43+D43+E43+F43,"要確認")</f>
        <v>0</v>
      </c>
      <c r="J43" s="165" t="s">
        <v>16</v>
      </c>
      <c r="K43" s="166">
        <f>SUM(K44:K49)</f>
        <v>0</v>
      </c>
      <c r="L43" s="167">
        <f>SUM(L44:L49)</f>
        <v>0</v>
      </c>
      <c r="M43" s="168">
        <f>SUM(M44:M49)</f>
        <v>0</v>
      </c>
      <c r="N43" s="169">
        <f>SUM(N44:N49)</f>
        <v>0</v>
      </c>
      <c r="O43" s="170">
        <f>SUM(O44:O49)</f>
        <v>0</v>
      </c>
    </row>
    <row r="44" spans="2:15" ht="17.100000000000001" customHeight="1" thickTop="1">
      <c r="B44" s="181">
        <f>在籍生徒数!B43</f>
        <v>20</v>
      </c>
      <c r="C44" s="52"/>
      <c r="D44" s="53"/>
      <c r="E44" s="53"/>
      <c r="F44" s="54"/>
      <c r="G44" s="159">
        <f>IF(C44+D44+E44+F44=在籍生徒数!C43,C44+D44+E44+F44,"要確認")</f>
        <v>0</v>
      </c>
      <c r="J44" s="203" t="s">
        <v>9</v>
      </c>
      <c r="K44" s="46"/>
      <c r="L44" s="47"/>
      <c r="M44" s="47"/>
      <c r="N44" s="48"/>
      <c r="O44" s="175">
        <f>IF(K44+L44+M44+N44=在籍生徒数!C87,K44+L44+M44+N44,"要確認")</f>
        <v>0</v>
      </c>
    </row>
    <row r="45" spans="2:15" ht="17.100000000000001" customHeight="1">
      <c r="B45" s="181">
        <f>在籍生徒数!B44</f>
        <v>21</v>
      </c>
      <c r="C45" s="52"/>
      <c r="D45" s="53"/>
      <c r="E45" s="53"/>
      <c r="F45" s="54"/>
      <c r="G45" s="159">
        <f>IF(C45+D45+E45+F45=在籍生徒数!C44,C45+D45+E45+F45,"要確認")</f>
        <v>0</v>
      </c>
      <c r="J45" s="207">
        <f>在籍生徒数!B88</f>
        <v>1</v>
      </c>
      <c r="K45" s="58"/>
      <c r="L45" s="59"/>
      <c r="M45" s="59"/>
      <c r="N45" s="60"/>
      <c r="O45" s="192">
        <f>IF(K45+L45+M45+N45=在籍生徒数!C88,K45+L45+M45+N45,"要確認")</f>
        <v>0</v>
      </c>
    </row>
    <row r="46" spans="2:15" ht="17.100000000000001" customHeight="1">
      <c r="B46" s="181">
        <f>在籍生徒数!B45</f>
        <v>22</v>
      </c>
      <c r="C46" s="52"/>
      <c r="D46" s="53"/>
      <c r="E46" s="53"/>
      <c r="F46" s="54"/>
      <c r="G46" s="159">
        <f>IF(C46+D46+E46+F46=在籍生徒数!C45,C46+D46+E46+F46,"要確認")</f>
        <v>0</v>
      </c>
      <c r="J46" s="205">
        <f>在籍生徒数!B89</f>
        <v>2</v>
      </c>
      <c r="K46" s="52"/>
      <c r="L46" s="53"/>
      <c r="M46" s="53"/>
      <c r="N46" s="54"/>
      <c r="O46" s="159">
        <f>IF(K46+L46+M46+N46=在籍生徒数!C89,K46+L46+M46+N46,"要確認")</f>
        <v>0</v>
      </c>
    </row>
    <row r="47" spans="2:15" ht="17.100000000000001" customHeight="1">
      <c r="B47" s="181">
        <f>在籍生徒数!B46</f>
        <v>23</v>
      </c>
      <c r="C47" s="52"/>
      <c r="D47" s="53"/>
      <c r="E47" s="53"/>
      <c r="F47" s="54"/>
      <c r="G47" s="159">
        <f>IF(C47+D47+E47+F47=在籍生徒数!C46,C47+D47+E47+F47,"要確認")</f>
        <v>0</v>
      </c>
      <c r="J47" s="205">
        <f>在籍生徒数!B90</f>
        <v>3</v>
      </c>
      <c r="K47" s="52"/>
      <c r="L47" s="53"/>
      <c r="M47" s="53"/>
      <c r="N47" s="54"/>
      <c r="O47" s="159">
        <f>IF(K47+L47+M47+N47=在籍生徒数!C90,K47+L47+M47+N47,"要確認")</f>
        <v>0</v>
      </c>
    </row>
    <row r="48" spans="2:15" ht="17.100000000000001" customHeight="1">
      <c r="B48" s="181">
        <f>在籍生徒数!B47</f>
        <v>24</v>
      </c>
      <c r="C48" s="52"/>
      <c r="D48" s="53"/>
      <c r="E48" s="53"/>
      <c r="F48" s="54"/>
      <c r="G48" s="159">
        <f>IF(C48+D48+E48+F48=在籍生徒数!C47,C48+D48+E48+F48,"要確認")</f>
        <v>0</v>
      </c>
      <c r="J48" s="205">
        <f>在籍生徒数!B91</f>
        <v>4</v>
      </c>
      <c r="K48" s="52"/>
      <c r="L48" s="53"/>
      <c r="M48" s="53"/>
      <c r="N48" s="54"/>
      <c r="O48" s="159">
        <f>IF(K48+L48+M48+N48=在籍生徒数!C91,K48+L48+M48+N48,"要確認")</f>
        <v>0</v>
      </c>
    </row>
    <row r="49" spans="2:15" ht="17.100000000000001" customHeight="1">
      <c r="B49" s="184">
        <f>在籍生徒数!B48</f>
        <v>25</v>
      </c>
      <c r="C49" s="55"/>
      <c r="D49" s="56"/>
      <c r="E49" s="56"/>
      <c r="F49" s="57"/>
      <c r="G49" s="185">
        <f>IF(C49+D49+E49+F49=在籍生徒数!C48,C49+D49+E49+F49,"要確認")</f>
        <v>0</v>
      </c>
      <c r="J49" s="206">
        <f>在籍生徒数!B92</f>
        <v>5</v>
      </c>
      <c r="K49" s="55"/>
      <c r="L49" s="56"/>
      <c r="M49" s="56"/>
      <c r="N49" s="57"/>
      <c r="O49" s="185">
        <f>IF(K49+L49+M49+N49=在籍生徒数!C92,K49+L49+M49+N49,"要確認")</f>
        <v>0</v>
      </c>
    </row>
    <row r="51" spans="2:15" ht="17.100000000000001" customHeight="1">
      <c r="O51" s="119" t="str">
        <f>CONCATENATE(報告書表紙!$A$35,"　",報告書表紙!$I$8,"　",報告書表紙!$I$7)</f>
        <v>R8　　</v>
      </c>
    </row>
    <row r="52" spans="2:15" s="198" customFormat="1" ht="17.100000000000001" customHeight="1">
      <c r="B52" s="197" t="s">
        <v>95</v>
      </c>
      <c r="J52" s="147">
        <f>B56</f>
        <v>0</v>
      </c>
      <c r="K52" s="148"/>
      <c r="L52" s="148"/>
      <c r="M52" s="148"/>
      <c r="N52" s="148"/>
      <c r="O52" s="148"/>
    </row>
    <row r="53" spans="2:15" ht="17.100000000000001" customHeight="1">
      <c r="B53" s="143"/>
      <c r="C53" s="288" t="s">
        <v>14</v>
      </c>
      <c r="D53" s="290" t="s">
        <v>15</v>
      </c>
      <c r="E53" s="292" t="s">
        <v>10</v>
      </c>
      <c r="F53" s="294" t="s">
        <v>11</v>
      </c>
      <c r="G53" s="297" t="s">
        <v>12</v>
      </c>
      <c r="J53" s="154"/>
      <c r="K53" s="288" t="s">
        <v>14</v>
      </c>
      <c r="L53" s="290" t="s">
        <v>15</v>
      </c>
      <c r="M53" s="292" t="s">
        <v>10</v>
      </c>
      <c r="N53" s="294" t="s">
        <v>11</v>
      </c>
      <c r="O53" s="296" t="s">
        <v>12</v>
      </c>
    </row>
    <row r="54" spans="2:15" ht="17.100000000000001" customHeight="1">
      <c r="B54" s="145"/>
      <c r="C54" s="289"/>
      <c r="D54" s="291"/>
      <c r="E54" s="293"/>
      <c r="F54" s="295"/>
      <c r="G54" s="296"/>
      <c r="J54" s="154"/>
      <c r="K54" s="289"/>
      <c r="L54" s="291"/>
      <c r="M54" s="293"/>
      <c r="N54" s="295"/>
      <c r="O54" s="296"/>
    </row>
    <row r="55" spans="2:15" ht="17.100000000000001" customHeight="1" thickBot="1">
      <c r="B55" s="182" t="str">
        <f>B62</f>
        <v>普通科</v>
      </c>
      <c r="C55" s="150">
        <f>C65</f>
        <v>0</v>
      </c>
      <c r="D55" s="151">
        <f>D65</f>
        <v>0</v>
      </c>
      <c r="E55" s="151">
        <f>E65</f>
        <v>0</v>
      </c>
      <c r="F55" s="152">
        <f>F65</f>
        <v>0</v>
      </c>
      <c r="G55" s="153">
        <f>G65</f>
        <v>0</v>
      </c>
      <c r="J55" s="165" t="s">
        <v>16</v>
      </c>
      <c r="K55" s="166">
        <f>SUM(K56:K64)</f>
        <v>0</v>
      </c>
      <c r="L55" s="167">
        <f>SUM(L56:L64)</f>
        <v>0</v>
      </c>
      <c r="M55" s="168">
        <f>SUM(M56:M64)</f>
        <v>0</v>
      </c>
      <c r="N55" s="169">
        <f>SUM(N56:N64)</f>
        <v>0</v>
      </c>
      <c r="O55" s="170">
        <f>SUM(O56:O64)</f>
        <v>0</v>
      </c>
    </row>
    <row r="56" spans="2:15" ht="17.100000000000001" customHeight="1" thickTop="1">
      <c r="B56" s="183">
        <f>報告書表紙!I11</f>
        <v>0</v>
      </c>
      <c r="C56" s="156">
        <f>K55</f>
        <v>0</v>
      </c>
      <c r="D56" s="157">
        <f>L55</f>
        <v>0</v>
      </c>
      <c r="E56" s="157">
        <f>M55</f>
        <v>0</v>
      </c>
      <c r="F56" s="158">
        <f>N55</f>
        <v>0</v>
      </c>
      <c r="G56" s="159">
        <f>O55</f>
        <v>0</v>
      </c>
      <c r="J56" s="174" t="s">
        <v>9</v>
      </c>
      <c r="K56" s="46"/>
      <c r="L56" s="47"/>
      <c r="M56" s="47"/>
      <c r="N56" s="48"/>
      <c r="O56" s="175">
        <f>IF(K56+L56+M56+N56=在籍生徒数!D54,K56+L56+M56+N56,"要確認")</f>
        <v>0</v>
      </c>
    </row>
    <row r="57" spans="2:15" ht="17.100000000000001" customHeight="1">
      <c r="B57" s="183">
        <f>報告書表紙!I12</f>
        <v>0</v>
      </c>
      <c r="C57" s="156">
        <f>K69</f>
        <v>0</v>
      </c>
      <c r="D57" s="157">
        <f>L69</f>
        <v>0</v>
      </c>
      <c r="E57" s="157">
        <f>M69</f>
        <v>0</v>
      </c>
      <c r="F57" s="158">
        <f>N69</f>
        <v>0</v>
      </c>
      <c r="G57" s="159">
        <f>O69</f>
        <v>0</v>
      </c>
      <c r="J57" s="177">
        <f>在籍生徒数!B55</f>
        <v>1</v>
      </c>
      <c r="K57" s="49"/>
      <c r="L57" s="50"/>
      <c r="M57" s="50"/>
      <c r="N57" s="51"/>
      <c r="O57" s="178">
        <f>IF(K57+L57+M57+N57=在籍生徒数!D55,K57+L57+M57+N57,"要確認")</f>
        <v>0</v>
      </c>
    </row>
    <row r="58" spans="2:15" ht="17.100000000000001" customHeight="1">
      <c r="B58" s="183">
        <f>報告書表紙!I13</f>
        <v>0</v>
      </c>
      <c r="C58" s="156">
        <f>K80</f>
        <v>0</v>
      </c>
      <c r="D58" s="157">
        <f>L80</f>
        <v>0</v>
      </c>
      <c r="E58" s="157">
        <f>M80</f>
        <v>0</v>
      </c>
      <c r="F58" s="158">
        <f>N80</f>
        <v>0</v>
      </c>
      <c r="G58" s="159">
        <f>O80</f>
        <v>0</v>
      </c>
      <c r="J58" s="181">
        <f>在籍生徒数!B56</f>
        <v>2</v>
      </c>
      <c r="K58" s="52"/>
      <c r="L58" s="53"/>
      <c r="M58" s="53"/>
      <c r="N58" s="54"/>
      <c r="O58" s="159">
        <f>IF(K58+L58+M58+N58=在籍生徒数!D56,K58+L58+M58+N58,"要確認")</f>
        <v>0</v>
      </c>
    </row>
    <row r="59" spans="2:15" ht="17.100000000000001" customHeight="1" thickBot="1">
      <c r="B59" s="186">
        <f>報告書表紙!I14</f>
        <v>0</v>
      </c>
      <c r="C59" s="161">
        <f>K91</f>
        <v>0</v>
      </c>
      <c r="D59" s="162">
        <f>L91</f>
        <v>0</v>
      </c>
      <c r="E59" s="162">
        <f>M91</f>
        <v>0</v>
      </c>
      <c r="F59" s="163">
        <f>N91</f>
        <v>0</v>
      </c>
      <c r="G59" s="164">
        <f>O91</f>
        <v>0</v>
      </c>
      <c r="J59" s="181">
        <f>在籍生徒数!B57</f>
        <v>3</v>
      </c>
      <c r="K59" s="52"/>
      <c r="L59" s="53"/>
      <c r="M59" s="53"/>
      <c r="N59" s="54"/>
      <c r="O59" s="159">
        <f>IF(K59+L59+M59+N59=在籍生徒数!D57,K59+L59+M59+N59,"要確認")</f>
        <v>0</v>
      </c>
    </row>
    <row r="60" spans="2:15" ht="17.100000000000001" customHeight="1" thickTop="1">
      <c r="B60" s="171" t="s">
        <v>17</v>
      </c>
      <c r="C60" s="172">
        <f>SUM(C55:C59)</f>
        <v>0</v>
      </c>
      <c r="D60" s="98">
        <f>SUM(D55:D59)</f>
        <v>0</v>
      </c>
      <c r="E60" s="98">
        <f>SUM(E55:E59)</f>
        <v>0</v>
      </c>
      <c r="F60" s="99">
        <f>SUM(F55:F59)</f>
        <v>0</v>
      </c>
      <c r="G60" s="173">
        <f>SUM(G55:G59)</f>
        <v>0</v>
      </c>
      <c r="J60" s="181">
        <f>在籍生徒数!B58</f>
        <v>4</v>
      </c>
      <c r="K60" s="52"/>
      <c r="L60" s="53"/>
      <c r="M60" s="53"/>
      <c r="N60" s="54"/>
      <c r="O60" s="159">
        <f>IF(K60+L60+M60+N60=在籍生徒数!D58,K60+L60+M60+N60,"要確認")</f>
        <v>0</v>
      </c>
    </row>
    <row r="61" spans="2:15" ht="17.100000000000001" customHeight="1">
      <c r="B61" s="188"/>
      <c r="J61" s="181">
        <f>在籍生徒数!B59</f>
        <v>5</v>
      </c>
      <c r="K61" s="52"/>
      <c r="L61" s="53"/>
      <c r="M61" s="53"/>
      <c r="N61" s="54"/>
      <c r="O61" s="159">
        <f>IF(K61+L61+M61+N61=在籍生徒数!D59,K61+L61+M61+N61,"要確認")</f>
        <v>0</v>
      </c>
    </row>
    <row r="62" spans="2:15" ht="17.100000000000001" customHeight="1">
      <c r="B62" s="190" t="s">
        <v>13</v>
      </c>
      <c r="C62" s="148"/>
      <c r="D62" s="148"/>
      <c r="E62" s="148"/>
      <c r="F62" s="148"/>
      <c r="G62" s="148"/>
      <c r="J62" s="181">
        <f>在籍生徒数!B60</f>
        <v>6</v>
      </c>
      <c r="K62" s="52"/>
      <c r="L62" s="53"/>
      <c r="M62" s="53"/>
      <c r="N62" s="54"/>
      <c r="O62" s="159">
        <f>IF(K62+L62+M62+N62=在籍生徒数!D60,K62+L62+M62+N62,"要確認")</f>
        <v>0</v>
      </c>
    </row>
    <row r="63" spans="2:15" ht="17.100000000000001" customHeight="1">
      <c r="B63" s="154"/>
      <c r="C63" s="288" t="s">
        <v>14</v>
      </c>
      <c r="D63" s="290" t="s">
        <v>15</v>
      </c>
      <c r="E63" s="292" t="s">
        <v>10</v>
      </c>
      <c r="F63" s="294" t="s">
        <v>11</v>
      </c>
      <c r="G63" s="296" t="s">
        <v>12</v>
      </c>
      <c r="J63" s="181">
        <f>在籍生徒数!B61</f>
        <v>7</v>
      </c>
      <c r="K63" s="52"/>
      <c r="L63" s="53"/>
      <c r="M63" s="53"/>
      <c r="N63" s="54"/>
      <c r="O63" s="159">
        <f>IF(K63+L63+M63+N63=在籍生徒数!D61,K63+L63+M63+N63,"要確認")</f>
        <v>0</v>
      </c>
    </row>
    <row r="64" spans="2:15" ht="17.100000000000001" customHeight="1">
      <c r="B64" s="154"/>
      <c r="C64" s="289"/>
      <c r="D64" s="291"/>
      <c r="E64" s="293"/>
      <c r="F64" s="295"/>
      <c r="G64" s="296"/>
      <c r="J64" s="184">
        <f>在籍生徒数!B62</f>
        <v>8</v>
      </c>
      <c r="K64" s="55"/>
      <c r="L64" s="56"/>
      <c r="M64" s="56"/>
      <c r="N64" s="57"/>
      <c r="O64" s="185">
        <f>IF(K64+L64+M64+N64=在籍生徒数!D62,K64+L64+M64+N64,"要確認")</f>
        <v>0</v>
      </c>
    </row>
    <row r="65" spans="2:15" ht="17.100000000000001" customHeight="1" thickBot="1">
      <c r="B65" s="165" t="s">
        <v>16</v>
      </c>
      <c r="C65" s="166">
        <f>SUM(C66:C91)</f>
        <v>0</v>
      </c>
      <c r="D65" s="167">
        <f>SUM(D66:D91)</f>
        <v>0</v>
      </c>
      <c r="E65" s="168">
        <f>SUM(E66:E91)</f>
        <v>0</v>
      </c>
      <c r="F65" s="169">
        <f>SUM(F66:F91)</f>
        <v>0</v>
      </c>
      <c r="G65" s="170">
        <f>SUM(G66:G91)</f>
        <v>0</v>
      </c>
      <c r="J65" s="176"/>
    </row>
    <row r="66" spans="2:15" ht="17.100000000000001" customHeight="1" thickTop="1">
      <c r="B66" s="193" t="s">
        <v>9</v>
      </c>
      <c r="C66" s="46"/>
      <c r="D66" s="47"/>
      <c r="E66" s="47"/>
      <c r="F66" s="48"/>
      <c r="G66" s="175">
        <f>IF(C66+D66+E66+F66=在籍生徒数!D23,C66+D66+E66+F66,"要確認")</f>
        <v>0</v>
      </c>
      <c r="J66" s="187">
        <f>B57</f>
        <v>0</v>
      </c>
    </row>
    <row r="67" spans="2:15" ht="17.100000000000001" customHeight="1">
      <c r="B67" s="199">
        <f>在籍生徒数!B24</f>
        <v>1</v>
      </c>
      <c r="C67" s="61"/>
      <c r="D67" s="62"/>
      <c r="E67" s="62"/>
      <c r="F67" s="63"/>
      <c r="G67" s="153">
        <f>IF(C67+D67+E67+F67=在籍生徒数!D24,C67+D67+E67+F67,"要確認")</f>
        <v>0</v>
      </c>
      <c r="J67" s="189"/>
      <c r="K67" s="278" t="s">
        <v>14</v>
      </c>
      <c r="L67" s="280" t="s">
        <v>15</v>
      </c>
      <c r="M67" s="282" t="s">
        <v>10</v>
      </c>
      <c r="N67" s="284" t="s">
        <v>11</v>
      </c>
      <c r="O67" s="286" t="s">
        <v>12</v>
      </c>
    </row>
    <row r="68" spans="2:15" ht="17.100000000000001" customHeight="1">
      <c r="B68" s="200">
        <f>在籍生徒数!B25</f>
        <v>2</v>
      </c>
      <c r="C68" s="52"/>
      <c r="D68" s="53"/>
      <c r="E68" s="53"/>
      <c r="F68" s="54"/>
      <c r="G68" s="159">
        <f>IF(C68+D68+E68+F68=在籍生徒数!D25,C68+D68+E68+F68,"要確認")</f>
        <v>0</v>
      </c>
      <c r="J68" s="154"/>
      <c r="K68" s="279"/>
      <c r="L68" s="281"/>
      <c r="M68" s="283"/>
      <c r="N68" s="285"/>
      <c r="O68" s="287"/>
    </row>
    <row r="69" spans="2:15" ht="17.100000000000001" customHeight="1" thickBot="1">
      <c r="B69" s="200">
        <f>在籍生徒数!B26</f>
        <v>3</v>
      </c>
      <c r="C69" s="52"/>
      <c r="D69" s="53"/>
      <c r="E69" s="53"/>
      <c r="F69" s="54"/>
      <c r="G69" s="159">
        <f>IF(C69+D69+E69+F69=在籍生徒数!D26,C69+D69+E69+F69,"要確認")</f>
        <v>0</v>
      </c>
      <c r="J69" s="165" t="s">
        <v>16</v>
      </c>
      <c r="K69" s="166">
        <f>SUM(K70:K75)</f>
        <v>0</v>
      </c>
      <c r="L69" s="167">
        <f>SUM(L70:L75)</f>
        <v>0</v>
      </c>
      <c r="M69" s="168">
        <f>SUM(M70:M75)</f>
        <v>0</v>
      </c>
      <c r="N69" s="169">
        <f>SUM(N70:N75)</f>
        <v>0</v>
      </c>
      <c r="O69" s="170">
        <f>SUM(O70:O75)</f>
        <v>0</v>
      </c>
    </row>
    <row r="70" spans="2:15" ht="17.100000000000001" customHeight="1" thickTop="1">
      <c r="B70" s="200">
        <f>在籍生徒数!B27</f>
        <v>4</v>
      </c>
      <c r="C70" s="52"/>
      <c r="D70" s="53"/>
      <c r="E70" s="53"/>
      <c r="F70" s="54"/>
      <c r="G70" s="159">
        <f>IF(C70+D70+E70+F70=在籍生徒数!D27,C70+D70+E70+F70,"要確認")</f>
        <v>0</v>
      </c>
      <c r="J70" s="174" t="s">
        <v>9</v>
      </c>
      <c r="K70" s="46"/>
      <c r="L70" s="47"/>
      <c r="M70" s="47"/>
      <c r="N70" s="48"/>
      <c r="O70" s="175">
        <f>IF(K70+L70+M70+N70=在籍生徒数!D67,K70+L70+M70+N70,"要確認")</f>
        <v>0</v>
      </c>
    </row>
    <row r="71" spans="2:15" ht="17.100000000000001" customHeight="1">
      <c r="B71" s="200">
        <f>在籍生徒数!B28</f>
        <v>5</v>
      </c>
      <c r="C71" s="52"/>
      <c r="D71" s="53"/>
      <c r="E71" s="53"/>
      <c r="F71" s="54"/>
      <c r="G71" s="159">
        <f>IF(C71+D71+E71+F71=在籍生徒数!D28,C71+D71+E71+F71,"要確認")</f>
        <v>0</v>
      </c>
      <c r="J71" s="191">
        <f>在籍生徒数!B68</f>
        <v>1</v>
      </c>
      <c r="K71" s="58"/>
      <c r="L71" s="59"/>
      <c r="M71" s="59"/>
      <c r="N71" s="60"/>
      <c r="O71" s="192">
        <f>IF(K71+L71+M71+N71=在籍生徒数!D68,K71+L71+M71+N71,"要確認")</f>
        <v>0</v>
      </c>
    </row>
    <row r="72" spans="2:15" ht="17.100000000000001" customHeight="1">
      <c r="B72" s="200">
        <f>在籍生徒数!B29</f>
        <v>6</v>
      </c>
      <c r="C72" s="52"/>
      <c r="D72" s="53"/>
      <c r="E72" s="53"/>
      <c r="F72" s="54"/>
      <c r="G72" s="159">
        <f>IF(C72+D72+E72+F72=在籍生徒数!D29,C72+D72+E72+F72,"要確認")</f>
        <v>0</v>
      </c>
      <c r="J72" s="181">
        <f>在籍生徒数!B69</f>
        <v>2</v>
      </c>
      <c r="K72" s="52"/>
      <c r="L72" s="53"/>
      <c r="M72" s="53"/>
      <c r="N72" s="54"/>
      <c r="O72" s="159">
        <f>IF(K72+L72+M72+N72=在籍生徒数!D69,K72+L72+M72+N72,"要確認")</f>
        <v>0</v>
      </c>
    </row>
    <row r="73" spans="2:15" ht="17.100000000000001" customHeight="1">
      <c r="B73" s="200">
        <f>在籍生徒数!B30</f>
        <v>7</v>
      </c>
      <c r="C73" s="52"/>
      <c r="D73" s="53"/>
      <c r="E73" s="53"/>
      <c r="F73" s="54"/>
      <c r="G73" s="159">
        <f>IF(C73+D73+E73+F73=在籍生徒数!D30,C73+D73+E73+F73,"要確認")</f>
        <v>0</v>
      </c>
      <c r="J73" s="181">
        <f>在籍生徒数!B70</f>
        <v>3</v>
      </c>
      <c r="K73" s="52"/>
      <c r="L73" s="53"/>
      <c r="M73" s="53"/>
      <c r="N73" s="54"/>
      <c r="O73" s="159">
        <f>IF(K73+L73+M73+N73=在籍生徒数!D70,K73+L73+M73+N73,"要確認")</f>
        <v>0</v>
      </c>
    </row>
    <row r="74" spans="2:15" ht="17.100000000000001" customHeight="1">
      <c r="B74" s="200">
        <f>在籍生徒数!B31</f>
        <v>8</v>
      </c>
      <c r="C74" s="52"/>
      <c r="D74" s="53"/>
      <c r="E74" s="53"/>
      <c r="F74" s="54"/>
      <c r="G74" s="159">
        <f>IF(C74+D74+E74+F74=在籍生徒数!D31,C74+D74+E74+F74,"要確認")</f>
        <v>0</v>
      </c>
      <c r="J74" s="181">
        <f>在籍生徒数!B71</f>
        <v>4</v>
      </c>
      <c r="K74" s="52"/>
      <c r="L74" s="53"/>
      <c r="M74" s="53"/>
      <c r="N74" s="54"/>
      <c r="O74" s="159">
        <f>IF(K74+L74+M74+N74=在籍生徒数!D71,K74+L74+M74+N74,"要確認")</f>
        <v>0</v>
      </c>
    </row>
    <row r="75" spans="2:15" ht="17.100000000000001" customHeight="1">
      <c r="B75" s="200">
        <f>在籍生徒数!B32</f>
        <v>9</v>
      </c>
      <c r="C75" s="52"/>
      <c r="D75" s="53"/>
      <c r="E75" s="53"/>
      <c r="F75" s="54"/>
      <c r="G75" s="159">
        <f>IF(C75+D75+E75+F75=在籍生徒数!D32,C75+D75+E75+F75,"要確認")</f>
        <v>0</v>
      </c>
      <c r="J75" s="184">
        <f>在籍生徒数!B72</f>
        <v>5</v>
      </c>
      <c r="K75" s="55"/>
      <c r="L75" s="56"/>
      <c r="M75" s="56"/>
      <c r="N75" s="57"/>
      <c r="O75" s="185">
        <f>IF(K75+L75+M75+N75=在籍生徒数!D72,K75+L75+M75+N75,"要確認")</f>
        <v>0</v>
      </c>
    </row>
    <row r="76" spans="2:15" ht="17.100000000000001" customHeight="1">
      <c r="B76" s="200">
        <f>在籍生徒数!B33</f>
        <v>10</v>
      </c>
      <c r="C76" s="52"/>
      <c r="D76" s="53"/>
      <c r="E76" s="53"/>
      <c r="F76" s="54"/>
      <c r="G76" s="159">
        <f>IF(C76+D76+E76+F76=在籍生徒数!D33,C76+D76+E76+F76,"要確認")</f>
        <v>0</v>
      </c>
      <c r="J76" s="176"/>
    </row>
    <row r="77" spans="2:15" ht="17.100000000000001" customHeight="1">
      <c r="B77" s="200">
        <f>在籍生徒数!B34</f>
        <v>11</v>
      </c>
      <c r="C77" s="52"/>
      <c r="D77" s="53"/>
      <c r="E77" s="53"/>
      <c r="F77" s="54"/>
      <c r="G77" s="159">
        <f>IF(C77+D77+E77+F77=在籍生徒数!D34,C77+D77+E77+F77,"要確認")</f>
        <v>0</v>
      </c>
      <c r="J77" s="187">
        <f>B58</f>
        <v>0</v>
      </c>
    </row>
    <row r="78" spans="2:15" ht="17.100000000000001" customHeight="1">
      <c r="B78" s="200">
        <f>在籍生徒数!B35</f>
        <v>12</v>
      </c>
      <c r="C78" s="52"/>
      <c r="D78" s="53"/>
      <c r="E78" s="53"/>
      <c r="F78" s="54"/>
      <c r="G78" s="159">
        <f>IF(C78+D78+E78+F78=在籍生徒数!D35,C78+D78+E78+F78,"要確認")</f>
        <v>0</v>
      </c>
      <c r="J78" s="189"/>
      <c r="K78" s="278" t="s">
        <v>14</v>
      </c>
      <c r="L78" s="280" t="s">
        <v>15</v>
      </c>
      <c r="M78" s="282" t="s">
        <v>10</v>
      </c>
      <c r="N78" s="284" t="s">
        <v>11</v>
      </c>
      <c r="O78" s="286" t="s">
        <v>12</v>
      </c>
    </row>
    <row r="79" spans="2:15" ht="17.100000000000001" customHeight="1">
      <c r="B79" s="200">
        <f>在籍生徒数!B36</f>
        <v>13</v>
      </c>
      <c r="C79" s="52"/>
      <c r="D79" s="53"/>
      <c r="E79" s="53"/>
      <c r="F79" s="54"/>
      <c r="G79" s="159">
        <f>IF(C79+D79+E79+F79=在籍生徒数!D36,C79+D79+E79+F79,"要確認")</f>
        <v>0</v>
      </c>
      <c r="J79" s="195"/>
      <c r="K79" s="279"/>
      <c r="L79" s="281"/>
      <c r="M79" s="283"/>
      <c r="N79" s="285"/>
      <c r="O79" s="287"/>
    </row>
    <row r="80" spans="2:15" ht="17.100000000000001" customHeight="1" thickBot="1">
      <c r="B80" s="200">
        <f>在籍生徒数!B37</f>
        <v>14</v>
      </c>
      <c r="C80" s="52"/>
      <c r="D80" s="53"/>
      <c r="E80" s="53"/>
      <c r="F80" s="54"/>
      <c r="G80" s="159">
        <f>IF(C80+D80+E80+F80=在籍生徒数!D37,C80+D80+E80+F80,"要確認")</f>
        <v>0</v>
      </c>
      <c r="J80" s="165" t="s">
        <v>16</v>
      </c>
      <c r="K80" s="166">
        <f>SUM(K81:K86)</f>
        <v>0</v>
      </c>
      <c r="L80" s="167">
        <f>SUM(L81:L86)</f>
        <v>0</v>
      </c>
      <c r="M80" s="168">
        <f>SUM(M81:M86)</f>
        <v>0</v>
      </c>
      <c r="N80" s="169">
        <f>SUM(N81:N86)</f>
        <v>0</v>
      </c>
      <c r="O80" s="170">
        <f>SUM(O81:O86)</f>
        <v>0</v>
      </c>
    </row>
    <row r="81" spans="2:15" ht="17.100000000000001" customHeight="1" thickTop="1">
      <c r="B81" s="200">
        <f>在籍生徒数!B38</f>
        <v>15</v>
      </c>
      <c r="C81" s="52"/>
      <c r="D81" s="53"/>
      <c r="E81" s="53"/>
      <c r="F81" s="54"/>
      <c r="G81" s="159">
        <f>IF(C81+D81+E81+F81=在籍生徒数!D38,C81+D81+E81+F81,"要確認")</f>
        <v>0</v>
      </c>
      <c r="J81" s="174" t="s">
        <v>9</v>
      </c>
      <c r="K81" s="46"/>
      <c r="L81" s="47"/>
      <c r="M81" s="47"/>
      <c r="N81" s="48"/>
      <c r="O81" s="175">
        <f>IF(K81+L81+M81+N81=在籍生徒数!D77,K81+L81+M81+N81,"要確認")</f>
        <v>0</v>
      </c>
    </row>
    <row r="82" spans="2:15" ht="17.100000000000001" customHeight="1">
      <c r="B82" s="200">
        <f>在籍生徒数!B39</f>
        <v>16</v>
      </c>
      <c r="C82" s="52"/>
      <c r="D82" s="53"/>
      <c r="E82" s="53"/>
      <c r="F82" s="54"/>
      <c r="G82" s="159">
        <f>IF(C82+D82+E82+F82=在籍生徒数!D39,C82+D82+E82+F82,"要確認")</f>
        <v>0</v>
      </c>
      <c r="J82" s="191">
        <f>在籍生徒数!B78</f>
        <v>1</v>
      </c>
      <c r="K82" s="58"/>
      <c r="L82" s="59"/>
      <c r="M82" s="59"/>
      <c r="N82" s="60"/>
      <c r="O82" s="192">
        <f>IF(K82+L82+M82+N82=在籍生徒数!D78,K82+L82+M82+N82,"要確認")</f>
        <v>0</v>
      </c>
    </row>
    <row r="83" spans="2:15" ht="17.100000000000001" customHeight="1">
      <c r="B83" s="200">
        <f>在籍生徒数!B40</f>
        <v>17</v>
      </c>
      <c r="C83" s="52"/>
      <c r="D83" s="53"/>
      <c r="E83" s="53"/>
      <c r="F83" s="54"/>
      <c r="G83" s="159">
        <f>IF(C83+D83+E83+F83=在籍生徒数!D40,C83+D83+E83+F83,"要確認")</f>
        <v>0</v>
      </c>
      <c r="J83" s="181">
        <f>在籍生徒数!B79</f>
        <v>2</v>
      </c>
      <c r="K83" s="52"/>
      <c r="L83" s="53"/>
      <c r="M83" s="53"/>
      <c r="N83" s="54"/>
      <c r="O83" s="159">
        <f>IF(K83+L83+M83+N83=在籍生徒数!D79,K83+L83+M83+N83,"要確認")</f>
        <v>0</v>
      </c>
    </row>
    <row r="84" spans="2:15" ht="17.100000000000001" customHeight="1">
      <c r="B84" s="200">
        <f>在籍生徒数!B41</f>
        <v>18</v>
      </c>
      <c r="C84" s="52"/>
      <c r="D84" s="53"/>
      <c r="E84" s="53"/>
      <c r="F84" s="54"/>
      <c r="G84" s="159">
        <f>IF(C84+D84+E84+F84=在籍生徒数!D41,C84+D84+E84+F84,"要確認")</f>
        <v>0</v>
      </c>
      <c r="J84" s="181">
        <f>在籍生徒数!B80</f>
        <v>3</v>
      </c>
      <c r="K84" s="52"/>
      <c r="L84" s="53"/>
      <c r="M84" s="53"/>
      <c r="N84" s="54"/>
      <c r="O84" s="159">
        <f>IF(K84+L84+M84+N84=在籍生徒数!D80,K84+L84+M84+N84,"要確認")</f>
        <v>0</v>
      </c>
    </row>
    <row r="85" spans="2:15" ht="17.100000000000001" customHeight="1">
      <c r="B85" s="200">
        <f>在籍生徒数!B42</f>
        <v>19</v>
      </c>
      <c r="C85" s="52"/>
      <c r="D85" s="53"/>
      <c r="E85" s="53"/>
      <c r="F85" s="54"/>
      <c r="G85" s="159">
        <f>IF(C85+D85+E85+F85=在籍生徒数!D42,C85+D85+E85+F85,"要確認")</f>
        <v>0</v>
      </c>
      <c r="J85" s="181">
        <f>在籍生徒数!B81</f>
        <v>4</v>
      </c>
      <c r="K85" s="52"/>
      <c r="L85" s="53"/>
      <c r="M85" s="53"/>
      <c r="N85" s="54"/>
      <c r="O85" s="159">
        <f>IF(K85+L85+M85+N85=在籍生徒数!D81,K85+L85+M85+N85,"要確認")</f>
        <v>0</v>
      </c>
    </row>
    <row r="86" spans="2:15" ht="17.100000000000001" customHeight="1">
      <c r="B86" s="200">
        <f>在籍生徒数!B43</f>
        <v>20</v>
      </c>
      <c r="C86" s="52"/>
      <c r="D86" s="53"/>
      <c r="E86" s="53"/>
      <c r="F86" s="54"/>
      <c r="G86" s="159">
        <f>IF(C86+D86+E86+F86=在籍生徒数!D43,C86+D86+E86+F86,"要確認")</f>
        <v>0</v>
      </c>
      <c r="J86" s="184">
        <f>在籍生徒数!B82</f>
        <v>5</v>
      </c>
      <c r="K86" s="55"/>
      <c r="L86" s="56"/>
      <c r="M86" s="56"/>
      <c r="N86" s="57"/>
      <c r="O86" s="185">
        <f>IF(K86+L86+M86+N86=在籍生徒数!D82,K86+L86+M86+N86,"要確認")</f>
        <v>0</v>
      </c>
    </row>
    <row r="87" spans="2:15" ht="17.100000000000001" customHeight="1">
      <c r="B87" s="200">
        <f>在籍生徒数!B44</f>
        <v>21</v>
      </c>
      <c r="C87" s="52"/>
      <c r="D87" s="53"/>
      <c r="E87" s="53"/>
      <c r="F87" s="54"/>
      <c r="G87" s="159">
        <f>IF(C87+D87+E87+F87=在籍生徒数!D44,C87+D87+E87+F87,"要確認")</f>
        <v>0</v>
      </c>
      <c r="J87" s="176"/>
    </row>
    <row r="88" spans="2:15" ht="17.100000000000001" customHeight="1">
      <c r="B88" s="200">
        <f>在籍生徒数!B45</f>
        <v>22</v>
      </c>
      <c r="C88" s="52"/>
      <c r="D88" s="53"/>
      <c r="E88" s="53"/>
      <c r="F88" s="54"/>
      <c r="G88" s="159">
        <f>IF(C88+D88+E88+F88=在籍生徒数!D45,C88+D88+E88+F88,"要確認")</f>
        <v>0</v>
      </c>
      <c r="J88" s="187">
        <f>B59</f>
        <v>0</v>
      </c>
    </row>
    <row r="89" spans="2:15" ht="17.100000000000001" customHeight="1">
      <c r="B89" s="200">
        <f>在籍生徒数!B46</f>
        <v>23</v>
      </c>
      <c r="C89" s="52"/>
      <c r="D89" s="53"/>
      <c r="E89" s="53"/>
      <c r="F89" s="54"/>
      <c r="G89" s="159">
        <f>IF(C89+D89+E89+F89=在籍生徒数!D46,C89+D89+E89+F89,"要確認")</f>
        <v>0</v>
      </c>
      <c r="J89" s="189"/>
      <c r="K89" s="278" t="s">
        <v>14</v>
      </c>
      <c r="L89" s="280" t="s">
        <v>15</v>
      </c>
      <c r="M89" s="282" t="s">
        <v>10</v>
      </c>
      <c r="N89" s="284" t="s">
        <v>11</v>
      </c>
      <c r="O89" s="286" t="s">
        <v>12</v>
      </c>
    </row>
    <row r="90" spans="2:15" ht="17.100000000000001" customHeight="1">
      <c r="B90" s="200">
        <f>在籍生徒数!B47</f>
        <v>24</v>
      </c>
      <c r="C90" s="52"/>
      <c r="D90" s="53"/>
      <c r="E90" s="53"/>
      <c r="F90" s="54"/>
      <c r="G90" s="159">
        <f>IF(C90+D90+E90+F90=在籍生徒数!D47,C90+D90+E90+F90,"要確認")</f>
        <v>0</v>
      </c>
      <c r="J90" s="196"/>
      <c r="K90" s="279"/>
      <c r="L90" s="281"/>
      <c r="M90" s="283"/>
      <c r="N90" s="285"/>
      <c r="O90" s="287"/>
    </row>
    <row r="91" spans="2:15" ht="17.100000000000001" customHeight="1" thickBot="1">
      <c r="B91" s="201">
        <f>在籍生徒数!B48</f>
        <v>25</v>
      </c>
      <c r="C91" s="55"/>
      <c r="D91" s="56"/>
      <c r="E91" s="56"/>
      <c r="F91" s="57"/>
      <c r="G91" s="185">
        <f>IF(C91+D91+E91+F91=在籍生徒数!D48,C91+D91+E91+F91,"要確認")</f>
        <v>0</v>
      </c>
      <c r="J91" s="165" t="s">
        <v>16</v>
      </c>
      <c r="K91" s="166">
        <f>SUM(K92:K97)</f>
        <v>0</v>
      </c>
      <c r="L91" s="167">
        <f>SUM(L92:L97)</f>
        <v>0</v>
      </c>
      <c r="M91" s="168">
        <f>SUM(M92:M97)</f>
        <v>0</v>
      </c>
      <c r="N91" s="169">
        <f>SUM(N92:N97)</f>
        <v>0</v>
      </c>
      <c r="O91" s="170">
        <f>SUM(O92:O97)</f>
        <v>0</v>
      </c>
    </row>
    <row r="92" spans="2:15" ht="17.100000000000001" customHeight="1" thickTop="1">
      <c r="J92" s="174" t="s">
        <v>9</v>
      </c>
      <c r="K92" s="46"/>
      <c r="L92" s="47"/>
      <c r="M92" s="47"/>
      <c r="N92" s="48"/>
      <c r="O92" s="175">
        <f>IF(K92+L92+M92+N92=在籍生徒数!D87,K92+L92+M92+N92,"要確認")</f>
        <v>0</v>
      </c>
    </row>
    <row r="93" spans="2:15" ht="17.100000000000001" customHeight="1">
      <c r="J93" s="191">
        <f>在籍生徒数!B88</f>
        <v>1</v>
      </c>
      <c r="K93" s="58"/>
      <c r="L93" s="59"/>
      <c r="M93" s="59"/>
      <c r="N93" s="60"/>
      <c r="O93" s="192">
        <f>IF(K93+L93+M93+N93=在籍生徒数!D88,K93+L93+M93+N93,"要確認")</f>
        <v>0</v>
      </c>
    </row>
    <row r="94" spans="2:15" ht="17.100000000000001" customHeight="1">
      <c r="J94" s="181">
        <f>在籍生徒数!B89</f>
        <v>2</v>
      </c>
      <c r="K94" s="52"/>
      <c r="L94" s="53"/>
      <c r="M94" s="53"/>
      <c r="N94" s="54"/>
      <c r="O94" s="159">
        <f>IF(K94+L94+M94+N94=在籍生徒数!D89,K94+L94+M94+N94,"要確認")</f>
        <v>0</v>
      </c>
    </row>
    <row r="95" spans="2:15" ht="17.100000000000001" customHeight="1">
      <c r="J95" s="181">
        <f>在籍生徒数!B90</f>
        <v>3</v>
      </c>
      <c r="K95" s="52"/>
      <c r="L95" s="53"/>
      <c r="M95" s="53"/>
      <c r="N95" s="54"/>
      <c r="O95" s="159">
        <f>IF(K95+L95+M95+N95=在籍生徒数!D90,K95+L95+M95+N95,"要確認")</f>
        <v>0</v>
      </c>
    </row>
    <row r="96" spans="2:15" ht="17.100000000000001" customHeight="1">
      <c r="J96" s="181">
        <f>在籍生徒数!B91</f>
        <v>4</v>
      </c>
      <c r="K96" s="52"/>
      <c r="L96" s="53"/>
      <c r="M96" s="53"/>
      <c r="N96" s="54"/>
      <c r="O96" s="159">
        <f>IF(K96+L96+M96+N96=在籍生徒数!D91,K96+L96+M96+N96,"要確認")</f>
        <v>0</v>
      </c>
    </row>
    <row r="97" spans="2:15" ht="17.100000000000001" customHeight="1">
      <c r="J97" s="184">
        <f>在籍生徒数!B92</f>
        <v>5</v>
      </c>
      <c r="K97" s="55"/>
      <c r="L97" s="56"/>
      <c r="M97" s="56"/>
      <c r="N97" s="57"/>
      <c r="O97" s="185">
        <f>IF(K97+L97+M97+N97=在籍生徒数!D92,K97+L97+M97+N97,"要確認")</f>
        <v>0</v>
      </c>
    </row>
    <row r="99" spans="2:15" ht="17.100000000000001" customHeight="1">
      <c r="O99" s="119" t="str">
        <f>CONCATENATE(報告書表紙!$A$35,"　",報告書表紙!$I$8,"　",報告書表紙!$I$7)</f>
        <v>R8　　</v>
      </c>
    </row>
    <row r="100" spans="2:15" s="198" customFormat="1" ht="17.100000000000001" customHeight="1">
      <c r="B100" s="197" t="s">
        <v>96</v>
      </c>
      <c r="J100" s="147">
        <f>B104</f>
        <v>0</v>
      </c>
      <c r="K100" s="148"/>
      <c r="L100" s="148"/>
      <c r="M100" s="148"/>
      <c r="N100" s="148"/>
      <c r="O100" s="148"/>
    </row>
    <row r="101" spans="2:15" ht="17.100000000000001" customHeight="1">
      <c r="B101" s="143"/>
      <c r="C101" s="288" t="s">
        <v>14</v>
      </c>
      <c r="D101" s="290" t="s">
        <v>15</v>
      </c>
      <c r="E101" s="292" t="s">
        <v>10</v>
      </c>
      <c r="F101" s="294" t="s">
        <v>11</v>
      </c>
      <c r="G101" s="297" t="s">
        <v>12</v>
      </c>
      <c r="J101" s="154"/>
      <c r="K101" s="288" t="s">
        <v>14</v>
      </c>
      <c r="L101" s="290" t="s">
        <v>15</v>
      </c>
      <c r="M101" s="292" t="s">
        <v>10</v>
      </c>
      <c r="N101" s="294" t="s">
        <v>11</v>
      </c>
      <c r="O101" s="296" t="s">
        <v>12</v>
      </c>
    </row>
    <row r="102" spans="2:15" ht="17.100000000000001" customHeight="1">
      <c r="B102" s="145"/>
      <c r="C102" s="289"/>
      <c r="D102" s="291"/>
      <c r="E102" s="293"/>
      <c r="F102" s="295"/>
      <c r="G102" s="296"/>
      <c r="J102" s="154"/>
      <c r="K102" s="289"/>
      <c r="L102" s="291"/>
      <c r="M102" s="293"/>
      <c r="N102" s="295"/>
      <c r="O102" s="296"/>
    </row>
    <row r="103" spans="2:15" ht="17.100000000000001" customHeight="1" thickBot="1">
      <c r="B103" s="182" t="str">
        <f>B110</f>
        <v>普通科</v>
      </c>
      <c r="C103" s="150">
        <f>C113</f>
        <v>0</v>
      </c>
      <c r="D103" s="151">
        <f>D113</f>
        <v>0</v>
      </c>
      <c r="E103" s="151">
        <f>E113</f>
        <v>0</v>
      </c>
      <c r="F103" s="152">
        <f>F113</f>
        <v>0</v>
      </c>
      <c r="G103" s="153">
        <f>G113</f>
        <v>0</v>
      </c>
      <c r="J103" s="165" t="s">
        <v>16</v>
      </c>
      <c r="K103" s="166">
        <f>SUM(K104:K112)</f>
        <v>0</v>
      </c>
      <c r="L103" s="167">
        <f>SUM(L104:L112)</f>
        <v>0</v>
      </c>
      <c r="M103" s="168">
        <f>SUM(M104:M112)</f>
        <v>0</v>
      </c>
      <c r="N103" s="169">
        <f>SUM(N104:N112)</f>
        <v>0</v>
      </c>
      <c r="O103" s="170">
        <f>SUM(O104:O112)</f>
        <v>0</v>
      </c>
    </row>
    <row r="104" spans="2:15" ht="17.100000000000001" customHeight="1" thickTop="1">
      <c r="B104" s="183">
        <f>報告書表紙!I11</f>
        <v>0</v>
      </c>
      <c r="C104" s="156">
        <f>K103</f>
        <v>0</v>
      </c>
      <c r="D104" s="157">
        <f>L103</f>
        <v>0</v>
      </c>
      <c r="E104" s="157">
        <f>M103</f>
        <v>0</v>
      </c>
      <c r="F104" s="158">
        <f>N103</f>
        <v>0</v>
      </c>
      <c r="G104" s="159">
        <f>O103</f>
        <v>0</v>
      </c>
      <c r="J104" s="174" t="s">
        <v>9</v>
      </c>
      <c r="K104" s="46"/>
      <c r="L104" s="47"/>
      <c r="M104" s="47"/>
      <c r="N104" s="48"/>
      <c r="O104" s="175">
        <f>IF(K104+L104+M104+N104=在籍生徒数!E54,K104+L104+M104+N104,"要確認")</f>
        <v>0</v>
      </c>
    </row>
    <row r="105" spans="2:15" ht="17.100000000000001" customHeight="1">
      <c r="B105" s="183">
        <f>報告書表紙!I12</f>
        <v>0</v>
      </c>
      <c r="C105" s="156">
        <f>K117</f>
        <v>0</v>
      </c>
      <c r="D105" s="157">
        <f>L117</f>
        <v>0</v>
      </c>
      <c r="E105" s="157">
        <f>M117</f>
        <v>0</v>
      </c>
      <c r="F105" s="158">
        <f>N117</f>
        <v>0</v>
      </c>
      <c r="G105" s="159">
        <f>O117</f>
        <v>0</v>
      </c>
      <c r="J105" s="177">
        <f>在籍生徒数!B55</f>
        <v>1</v>
      </c>
      <c r="K105" s="49"/>
      <c r="L105" s="50"/>
      <c r="M105" s="50"/>
      <c r="N105" s="51"/>
      <c r="O105" s="178">
        <f>IF(K105+L105+M105+N105=在籍生徒数!E55,K105+L105+M105+N105,"要確認")</f>
        <v>0</v>
      </c>
    </row>
    <row r="106" spans="2:15" ht="17.100000000000001" customHeight="1">
      <c r="B106" s="183">
        <f>報告書表紙!I13</f>
        <v>0</v>
      </c>
      <c r="C106" s="156">
        <f>K128</f>
        <v>0</v>
      </c>
      <c r="D106" s="157">
        <f>L128</f>
        <v>0</v>
      </c>
      <c r="E106" s="157">
        <f>M128</f>
        <v>0</v>
      </c>
      <c r="F106" s="158">
        <f>N128</f>
        <v>0</v>
      </c>
      <c r="G106" s="159">
        <f>O128</f>
        <v>0</v>
      </c>
      <c r="J106" s="181">
        <f>在籍生徒数!B56</f>
        <v>2</v>
      </c>
      <c r="K106" s="52"/>
      <c r="L106" s="53"/>
      <c r="M106" s="53"/>
      <c r="N106" s="54"/>
      <c r="O106" s="159">
        <f>IF(K106+L106+M106+N106=在籍生徒数!E56,K106+L106+M106+N106,"要確認")</f>
        <v>0</v>
      </c>
    </row>
    <row r="107" spans="2:15" ht="17.100000000000001" customHeight="1" thickBot="1">
      <c r="B107" s="186">
        <f>報告書表紙!I14</f>
        <v>0</v>
      </c>
      <c r="C107" s="161">
        <f>K139</f>
        <v>0</v>
      </c>
      <c r="D107" s="162">
        <f>L139</f>
        <v>0</v>
      </c>
      <c r="E107" s="162">
        <f>M139</f>
        <v>0</v>
      </c>
      <c r="F107" s="163">
        <f>N139</f>
        <v>0</v>
      </c>
      <c r="G107" s="164">
        <f>O139</f>
        <v>0</v>
      </c>
      <c r="J107" s="181">
        <f>在籍生徒数!B57</f>
        <v>3</v>
      </c>
      <c r="K107" s="52"/>
      <c r="L107" s="53"/>
      <c r="M107" s="53"/>
      <c r="N107" s="54"/>
      <c r="O107" s="159">
        <f>IF(K107+L107+M107+N107=在籍生徒数!E57,K107+L107+M107+N107,"要確認")</f>
        <v>0</v>
      </c>
    </row>
    <row r="108" spans="2:15" ht="17.100000000000001" customHeight="1" thickTop="1">
      <c r="B108" s="171" t="s">
        <v>17</v>
      </c>
      <c r="C108" s="172">
        <f>SUM(C103:C107)</f>
        <v>0</v>
      </c>
      <c r="D108" s="98">
        <f>SUM(D103:D107)</f>
        <v>0</v>
      </c>
      <c r="E108" s="98">
        <f>SUM(E103:E107)</f>
        <v>0</v>
      </c>
      <c r="F108" s="99">
        <f>SUM(F103:F107)</f>
        <v>0</v>
      </c>
      <c r="G108" s="173">
        <f>SUM(G103:G107)</f>
        <v>0</v>
      </c>
      <c r="J108" s="181">
        <f>在籍生徒数!B58</f>
        <v>4</v>
      </c>
      <c r="K108" s="52"/>
      <c r="L108" s="53"/>
      <c r="M108" s="53"/>
      <c r="N108" s="54"/>
      <c r="O108" s="159">
        <f>IF(K108+L108+M108+N108=在籍生徒数!E58,K108+L108+M108+N108,"要確認")</f>
        <v>0</v>
      </c>
    </row>
    <row r="109" spans="2:15" ht="17.100000000000001" customHeight="1">
      <c r="B109" s="188"/>
      <c r="J109" s="181">
        <f>在籍生徒数!B59</f>
        <v>5</v>
      </c>
      <c r="K109" s="52"/>
      <c r="L109" s="53"/>
      <c r="M109" s="53"/>
      <c r="N109" s="54"/>
      <c r="O109" s="159">
        <f>IF(K109+L109+M109+N109=在籍生徒数!E59,K109+L109+M109+N109,"要確認")</f>
        <v>0</v>
      </c>
    </row>
    <row r="110" spans="2:15" ht="17.100000000000001" customHeight="1">
      <c r="B110" s="190" t="s">
        <v>13</v>
      </c>
      <c r="C110" s="148"/>
      <c r="D110" s="148"/>
      <c r="E110" s="148"/>
      <c r="F110" s="148"/>
      <c r="G110" s="148"/>
      <c r="J110" s="181">
        <f>在籍生徒数!B60</f>
        <v>6</v>
      </c>
      <c r="K110" s="52"/>
      <c r="L110" s="53"/>
      <c r="M110" s="53"/>
      <c r="N110" s="54"/>
      <c r="O110" s="159">
        <f>IF(K110+L110+M110+N110=在籍生徒数!E60,K110+L110+M110+N110,"要確認")</f>
        <v>0</v>
      </c>
    </row>
    <row r="111" spans="2:15" ht="17.100000000000001" customHeight="1">
      <c r="B111" s="154"/>
      <c r="C111" s="288" t="s">
        <v>14</v>
      </c>
      <c r="D111" s="290" t="s">
        <v>15</v>
      </c>
      <c r="E111" s="292" t="s">
        <v>10</v>
      </c>
      <c r="F111" s="294" t="s">
        <v>11</v>
      </c>
      <c r="G111" s="296" t="s">
        <v>12</v>
      </c>
      <c r="J111" s="181">
        <f>在籍生徒数!B61</f>
        <v>7</v>
      </c>
      <c r="K111" s="52"/>
      <c r="L111" s="53"/>
      <c r="M111" s="53"/>
      <c r="N111" s="54"/>
      <c r="O111" s="159">
        <f>IF(K111+L111+M111+N111=在籍生徒数!E61,K111+L111+M111+N111,"要確認")</f>
        <v>0</v>
      </c>
    </row>
    <row r="112" spans="2:15" ht="17.100000000000001" customHeight="1">
      <c r="B112" s="154"/>
      <c r="C112" s="289"/>
      <c r="D112" s="291"/>
      <c r="E112" s="293"/>
      <c r="F112" s="295"/>
      <c r="G112" s="296"/>
      <c r="J112" s="184">
        <f>在籍生徒数!B62</f>
        <v>8</v>
      </c>
      <c r="K112" s="55"/>
      <c r="L112" s="56"/>
      <c r="M112" s="56"/>
      <c r="N112" s="57"/>
      <c r="O112" s="185">
        <f>IF(K112+L112+M112+N112=在籍生徒数!E62,K112+L112+M112+N112,"要確認")</f>
        <v>0</v>
      </c>
    </row>
    <row r="113" spans="2:15" ht="17.100000000000001" customHeight="1" thickBot="1">
      <c r="B113" s="165" t="s">
        <v>16</v>
      </c>
      <c r="C113" s="166">
        <f>SUM(C114:C139)</f>
        <v>0</v>
      </c>
      <c r="D113" s="167">
        <f>SUM(D114:D139)</f>
        <v>0</v>
      </c>
      <c r="E113" s="168">
        <f>SUM(E114:E139)</f>
        <v>0</v>
      </c>
      <c r="F113" s="169">
        <f>SUM(F114:F139)</f>
        <v>0</v>
      </c>
      <c r="G113" s="170">
        <f>SUM(G114:G139)</f>
        <v>0</v>
      </c>
      <c r="J113" s="176"/>
    </row>
    <row r="114" spans="2:15" ht="17.100000000000001" customHeight="1" thickTop="1">
      <c r="B114" s="193" t="s">
        <v>9</v>
      </c>
      <c r="C114" s="46"/>
      <c r="D114" s="47"/>
      <c r="E114" s="47"/>
      <c r="F114" s="48"/>
      <c r="G114" s="175">
        <f>IF(C114+D114+E114+F114=在籍生徒数!E23,C114+D114+E114+F114,"要確認")</f>
        <v>0</v>
      </c>
      <c r="J114" s="187">
        <f>B105</f>
        <v>0</v>
      </c>
    </row>
    <row r="115" spans="2:15" ht="17.100000000000001" customHeight="1">
      <c r="B115" s="199">
        <f>在籍生徒数!B24</f>
        <v>1</v>
      </c>
      <c r="C115" s="61"/>
      <c r="D115" s="62"/>
      <c r="E115" s="62"/>
      <c r="F115" s="63"/>
      <c r="G115" s="153">
        <f>IF(C115+D115+E115+F115=在籍生徒数!E24,C115+D115+E115+F115,"要確認")</f>
        <v>0</v>
      </c>
      <c r="J115" s="189"/>
      <c r="K115" s="278" t="s">
        <v>14</v>
      </c>
      <c r="L115" s="280" t="s">
        <v>15</v>
      </c>
      <c r="M115" s="282" t="s">
        <v>10</v>
      </c>
      <c r="N115" s="284" t="s">
        <v>11</v>
      </c>
      <c r="O115" s="286" t="s">
        <v>12</v>
      </c>
    </row>
    <row r="116" spans="2:15" ht="17.100000000000001" customHeight="1">
      <c r="B116" s="200">
        <f>在籍生徒数!B25</f>
        <v>2</v>
      </c>
      <c r="C116" s="52"/>
      <c r="D116" s="53"/>
      <c r="E116" s="53"/>
      <c r="F116" s="54"/>
      <c r="G116" s="159">
        <f>IF(C116+D116+E116+F116=在籍生徒数!E25,C116+D116+E116+F116,"要確認")</f>
        <v>0</v>
      </c>
      <c r="J116" s="154"/>
      <c r="K116" s="279"/>
      <c r="L116" s="281"/>
      <c r="M116" s="283"/>
      <c r="N116" s="285"/>
      <c r="O116" s="287"/>
    </row>
    <row r="117" spans="2:15" ht="17.100000000000001" customHeight="1" thickBot="1">
      <c r="B117" s="200">
        <f>在籍生徒数!B26</f>
        <v>3</v>
      </c>
      <c r="C117" s="52"/>
      <c r="D117" s="53"/>
      <c r="E117" s="53"/>
      <c r="F117" s="54"/>
      <c r="G117" s="159">
        <f>IF(C117+D117+E117+F117=在籍生徒数!E26,C117+D117+E117+F117,"要確認")</f>
        <v>0</v>
      </c>
      <c r="J117" s="165" t="s">
        <v>16</v>
      </c>
      <c r="K117" s="166">
        <f>SUM(K118:K123)</f>
        <v>0</v>
      </c>
      <c r="L117" s="167">
        <f>SUM(L118:L123)</f>
        <v>0</v>
      </c>
      <c r="M117" s="168">
        <f>SUM(M118:M123)</f>
        <v>0</v>
      </c>
      <c r="N117" s="169">
        <f>SUM(N118:N123)</f>
        <v>0</v>
      </c>
      <c r="O117" s="170">
        <f>SUM(O118:O123)</f>
        <v>0</v>
      </c>
    </row>
    <row r="118" spans="2:15" ht="17.100000000000001" customHeight="1" thickTop="1">
      <c r="B118" s="200">
        <f>在籍生徒数!B27</f>
        <v>4</v>
      </c>
      <c r="C118" s="52"/>
      <c r="D118" s="53"/>
      <c r="E118" s="53"/>
      <c r="F118" s="54"/>
      <c r="G118" s="159">
        <f>IF(C118+D118+E118+F118=在籍生徒数!E27,C118+D118+E118+F118,"要確認")</f>
        <v>0</v>
      </c>
      <c r="J118" s="202" t="s">
        <v>9</v>
      </c>
      <c r="K118" s="46"/>
      <c r="L118" s="47"/>
      <c r="M118" s="47"/>
      <c r="N118" s="48"/>
      <c r="O118" s="175">
        <f>IF(K118+L118+M118+N118=在籍生徒数!E67,K118+L118+M118+N118,"要確認")</f>
        <v>0</v>
      </c>
    </row>
    <row r="119" spans="2:15" ht="17.100000000000001" customHeight="1">
      <c r="B119" s="200">
        <f>在籍生徒数!B28</f>
        <v>5</v>
      </c>
      <c r="C119" s="52"/>
      <c r="D119" s="53"/>
      <c r="E119" s="53"/>
      <c r="F119" s="54"/>
      <c r="G119" s="159">
        <f>IF(C119+D119+E119+F119=在籍生徒数!E28,C119+D119+E119+F119,"要確認")</f>
        <v>0</v>
      </c>
      <c r="J119" s="191">
        <f>在籍生徒数!B68</f>
        <v>1</v>
      </c>
      <c r="K119" s="58"/>
      <c r="L119" s="59"/>
      <c r="M119" s="59"/>
      <c r="N119" s="60"/>
      <c r="O119" s="192">
        <f>IF(K119+L119+M119+N119=在籍生徒数!E68,K119+L119+M119+N119,"要確認")</f>
        <v>0</v>
      </c>
    </row>
    <row r="120" spans="2:15" ht="17.100000000000001" customHeight="1">
      <c r="B120" s="200">
        <f>在籍生徒数!B29</f>
        <v>6</v>
      </c>
      <c r="C120" s="52"/>
      <c r="D120" s="53"/>
      <c r="E120" s="53"/>
      <c r="F120" s="54"/>
      <c r="G120" s="159">
        <f>IF(C120+D120+E120+F120=在籍生徒数!E29,C120+D120+E120+F120,"要確認")</f>
        <v>0</v>
      </c>
      <c r="J120" s="181">
        <f>在籍生徒数!B69</f>
        <v>2</v>
      </c>
      <c r="K120" s="52"/>
      <c r="L120" s="53"/>
      <c r="M120" s="53"/>
      <c r="N120" s="54"/>
      <c r="O120" s="159">
        <f>IF(K120+L120+M120+N120=在籍生徒数!E69,K120+L120+M120+N120,"要確認")</f>
        <v>0</v>
      </c>
    </row>
    <row r="121" spans="2:15" ht="17.100000000000001" customHeight="1">
      <c r="B121" s="200">
        <f>在籍生徒数!B30</f>
        <v>7</v>
      </c>
      <c r="C121" s="52"/>
      <c r="D121" s="53"/>
      <c r="E121" s="53"/>
      <c r="F121" s="54"/>
      <c r="G121" s="159">
        <f>IF(C121+D121+E121+F121=在籍生徒数!E30,C121+D121+E121+F121,"要確認")</f>
        <v>0</v>
      </c>
      <c r="J121" s="181">
        <f>在籍生徒数!B70</f>
        <v>3</v>
      </c>
      <c r="K121" s="52"/>
      <c r="L121" s="53"/>
      <c r="M121" s="53"/>
      <c r="N121" s="54"/>
      <c r="O121" s="159">
        <f>IF(K121+L121+M121+N121=在籍生徒数!E70,K121+L121+M121+N121,"要確認")</f>
        <v>0</v>
      </c>
    </row>
    <row r="122" spans="2:15" ht="17.100000000000001" customHeight="1">
      <c r="B122" s="200">
        <f>在籍生徒数!B31</f>
        <v>8</v>
      </c>
      <c r="C122" s="52"/>
      <c r="D122" s="53"/>
      <c r="E122" s="53"/>
      <c r="F122" s="54"/>
      <c r="G122" s="159">
        <f>IF(C122+D122+E122+F122=在籍生徒数!E31,C122+D122+E122+F122,"要確認")</f>
        <v>0</v>
      </c>
      <c r="J122" s="181">
        <f>在籍生徒数!B71</f>
        <v>4</v>
      </c>
      <c r="K122" s="52"/>
      <c r="L122" s="53"/>
      <c r="M122" s="53"/>
      <c r="N122" s="54"/>
      <c r="O122" s="159">
        <f>IF(K122+L122+M122+N122=在籍生徒数!E71,K122+L122+M122+N122,"要確認")</f>
        <v>0</v>
      </c>
    </row>
    <row r="123" spans="2:15" ht="17.100000000000001" customHeight="1">
      <c r="B123" s="200">
        <f>在籍生徒数!B32</f>
        <v>9</v>
      </c>
      <c r="C123" s="52"/>
      <c r="D123" s="53"/>
      <c r="E123" s="53"/>
      <c r="F123" s="54"/>
      <c r="G123" s="159">
        <f>IF(C123+D123+E123+F123=在籍生徒数!E32,C123+D123+E123+F123,"要確認")</f>
        <v>0</v>
      </c>
      <c r="J123" s="184">
        <f>在籍生徒数!B72</f>
        <v>5</v>
      </c>
      <c r="K123" s="55"/>
      <c r="L123" s="56"/>
      <c r="M123" s="56"/>
      <c r="N123" s="57"/>
      <c r="O123" s="185">
        <f>IF(K123+L123+M123+N123=在籍生徒数!E72,K123+L123+M123+N123,"要確認")</f>
        <v>0</v>
      </c>
    </row>
    <row r="124" spans="2:15" ht="17.100000000000001" customHeight="1">
      <c r="B124" s="200">
        <f>在籍生徒数!B33</f>
        <v>10</v>
      </c>
      <c r="C124" s="52"/>
      <c r="D124" s="53"/>
      <c r="E124" s="53"/>
      <c r="F124" s="54"/>
      <c r="G124" s="159">
        <f>IF(C124+D124+E124+F124=在籍生徒数!E33,C124+D124+E124+F124,"要確認")</f>
        <v>0</v>
      </c>
      <c r="J124" s="176"/>
    </row>
    <row r="125" spans="2:15" ht="17.100000000000001" customHeight="1">
      <c r="B125" s="200">
        <f>在籍生徒数!B34</f>
        <v>11</v>
      </c>
      <c r="C125" s="52"/>
      <c r="D125" s="53"/>
      <c r="E125" s="53"/>
      <c r="F125" s="54"/>
      <c r="G125" s="159">
        <f>IF(C125+D125+E125+F125=在籍生徒数!E34,C125+D125+E125+F125,"要確認")</f>
        <v>0</v>
      </c>
      <c r="J125" s="187">
        <f>B106</f>
        <v>0</v>
      </c>
    </row>
    <row r="126" spans="2:15" ht="17.100000000000001" customHeight="1">
      <c r="B126" s="200">
        <f>在籍生徒数!B35</f>
        <v>12</v>
      </c>
      <c r="C126" s="52"/>
      <c r="D126" s="53"/>
      <c r="E126" s="53"/>
      <c r="F126" s="54"/>
      <c r="G126" s="159">
        <f>IF(C126+D126+E126+F126=在籍生徒数!E35,C126+D126+E126+F126,"要確認")</f>
        <v>0</v>
      </c>
      <c r="J126" s="189"/>
      <c r="K126" s="278" t="s">
        <v>14</v>
      </c>
      <c r="L126" s="280" t="s">
        <v>15</v>
      </c>
      <c r="M126" s="282" t="s">
        <v>10</v>
      </c>
      <c r="N126" s="284" t="s">
        <v>11</v>
      </c>
      <c r="O126" s="286" t="s">
        <v>12</v>
      </c>
    </row>
    <row r="127" spans="2:15" ht="17.100000000000001" customHeight="1">
      <c r="B127" s="200">
        <f>在籍生徒数!B36</f>
        <v>13</v>
      </c>
      <c r="C127" s="52"/>
      <c r="D127" s="53"/>
      <c r="E127" s="53"/>
      <c r="F127" s="54"/>
      <c r="G127" s="159">
        <f>IF(C127+D127+E127+F127=在籍生徒数!E36,C127+D127+E127+F127,"要確認")</f>
        <v>0</v>
      </c>
      <c r="J127" s="195"/>
      <c r="K127" s="279"/>
      <c r="L127" s="281"/>
      <c r="M127" s="283"/>
      <c r="N127" s="285"/>
      <c r="O127" s="287"/>
    </row>
    <row r="128" spans="2:15" ht="17.100000000000001" customHeight="1" thickBot="1">
      <c r="B128" s="200">
        <f>在籍生徒数!B37</f>
        <v>14</v>
      </c>
      <c r="C128" s="52"/>
      <c r="D128" s="53"/>
      <c r="E128" s="53"/>
      <c r="F128" s="54"/>
      <c r="G128" s="159">
        <f>IF(C128+D128+E128+F128=在籍生徒数!E37,C128+D128+E128+F128,"要確認")</f>
        <v>0</v>
      </c>
      <c r="J128" s="165" t="s">
        <v>16</v>
      </c>
      <c r="K128" s="166">
        <f>SUM(K129:K134)</f>
        <v>0</v>
      </c>
      <c r="L128" s="167">
        <f>SUM(L129:L134)</f>
        <v>0</v>
      </c>
      <c r="M128" s="168">
        <f>SUM(M129:M134)</f>
        <v>0</v>
      </c>
      <c r="N128" s="169">
        <f>SUM(N129:N134)</f>
        <v>0</v>
      </c>
      <c r="O128" s="170">
        <f>SUM(O129:O134)</f>
        <v>0</v>
      </c>
    </row>
    <row r="129" spans="2:15" ht="17.100000000000001" customHeight="1" thickTop="1">
      <c r="B129" s="200">
        <f>在籍生徒数!B38</f>
        <v>15</v>
      </c>
      <c r="C129" s="52"/>
      <c r="D129" s="53"/>
      <c r="E129" s="53"/>
      <c r="F129" s="54"/>
      <c r="G129" s="159">
        <f>IF(C129+D129+E129+F129=在籍生徒数!E38,C129+D129+E129+F129,"要確認")</f>
        <v>0</v>
      </c>
      <c r="J129" s="174" t="s">
        <v>9</v>
      </c>
      <c r="K129" s="46"/>
      <c r="L129" s="47"/>
      <c r="M129" s="47"/>
      <c r="N129" s="48"/>
      <c r="O129" s="175">
        <f>IF(K129+L129+M129+N129=在籍生徒数!E77,K129+L129+M129+N129,"要確認")</f>
        <v>0</v>
      </c>
    </row>
    <row r="130" spans="2:15" ht="17.100000000000001" customHeight="1">
      <c r="B130" s="200">
        <f>在籍生徒数!B39</f>
        <v>16</v>
      </c>
      <c r="C130" s="52"/>
      <c r="D130" s="53"/>
      <c r="E130" s="53"/>
      <c r="F130" s="54"/>
      <c r="G130" s="159">
        <f>IF(C130+D130+E130+F130=在籍生徒数!E39,C130+D130+E130+F130,"要確認")</f>
        <v>0</v>
      </c>
      <c r="J130" s="191">
        <f>在籍生徒数!B78</f>
        <v>1</v>
      </c>
      <c r="K130" s="58"/>
      <c r="L130" s="59"/>
      <c r="M130" s="59"/>
      <c r="N130" s="60"/>
      <c r="O130" s="192">
        <f>IF(K130+L130+M130+N130=在籍生徒数!E78,K130+L130+M130+N130,"要確認")</f>
        <v>0</v>
      </c>
    </row>
    <row r="131" spans="2:15" ht="17.100000000000001" customHeight="1">
      <c r="B131" s="200">
        <f>在籍生徒数!B40</f>
        <v>17</v>
      </c>
      <c r="C131" s="52"/>
      <c r="D131" s="53"/>
      <c r="E131" s="53"/>
      <c r="F131" s="54"/>
      <c r="G131" s="159">
        <f>IF(C131+D131+E131+F131=在籍生徒数!E40,C131+D131+E131+F131,"要確認")</f>
        <v>0</v>
      </c>
      <c r="J131" s="181">
        <f>在籍生徒数!B79</f>
        <v>2</v>
      </c>
      <c r="K131" s="52"/>
      <c r="L131" s="53"/>
      <c r="M131" s="53"/>
      <c r="N131" s="54"/>
      <c r="O131" s="159">
        <f>IF(K131+L131+M131+N131=在籍生徒数!E79,K131+L131+M131+N131,"要確認")</f>
        <v>0</v>
      </c>
    </row>
    <row r="132" spans="2:15" ht="17.100000000000001" customHeight="1">
      <c r="B132" s="200">
        <f>在籍生徒数!B41</f>
        <v>18</v>
      </c>
      <c r="C132" s="52"/>
      <c r="D132" s="53"/>
      <c r="E132" s="53"/>
      <c r="F132" s="54"/>
      <c r="G132" s="159">
        <f>IF(C132+D132+E132+F132=在籍生徒数!E41,C132+D132+E132+F132,"要確認")</f>
        <v>0</v>
      </c>
      <c r="J132" s="181">
        <f>在籍生徒数!B80</f>
        <v>3</v>
      </c>
      <c r="K132" s="52"/>
      <c r="L132" s="53"/>
      <c r="M132" s="53"/>
      <c r="N132" s="54"/>
      <c r="O132" s="159">
        <f>IF(K132+L132+M132+N132=在籍生徒数!E80,K132+L132+M132+N132,"要確認")</f>
        <v>0</v>
      </c>
    </row>
    <row r="133" spans="2:15" ht="17.100000000000001" customHeight="1">
      <c r="B133" s="200">
        <f>在籍生徒数!B42</f>
        <v>19</v>
      </c>
      <c r="C133" s="52"/>
      <c r="D133" s="53"/>
      <c r="E133" s="53"/>
      <c r="F133" s="54"/>
      <c r="G133" s="159">
        <f>IF(C133+D133+E133+F133=在籍生徒数!E42,C133+D133+E133+F133,"要確認")</f>
        <v>0</v>
      </c>
      <c r="J133" s="181">
        <f>在籍生徒数!B81</f>
        <v>4</v>
      </c>
      <c r="K133" s="52"/>
      <c r="L133" s="53"/>
      <c r="M133" s="53"/>
      <c r="N133" s="54"/>
      <c r="O133" s="159">
        <f>IF(K133+L133+M133+N133=在籍生徒数!E81,K133+L133+M133+N133,"要確認")</f>
        <v>0</v>
      </c>
    </row>
    <row r="134" spans="2:15" ht="17.100000000000001" customHeight="1">
      <c r="B134" s="200">
        <f>在籍生徒数!B43</f>
        <v>20</v>
      </c>
      <c r="C134" s="52"/>
      <c r="D134" s="53"/>
      <c r="E134" s="53"/>
      <c r="F134" s="54"/>
      <c r="G134" s="159">
        <f>IF(C134+D134+E134+F134=在籍生徒数!E43,C134+D134+E134+F134,"要確認")</f>
        <v>0</v>
      </c>
      <c r="J134" s="184">
        <f>在籍生徒数!B82</f>
        <v>5</v>
      </c>
      <c r="K134" s="55"/>
      <c r="L134" s="56"/>
      <c r="M134" s="56"/>
      <c r="N134" s="57"/>
      <c r="O134" s="185">
        <f>IF(K134+L134+M134+N134=在籍生徒数!E82,K134+L134+M134+N134,"要確認")</f>
        <v>0</v>
      </c>
    </row>
    <row r="135" spans="2:15" ht="17.100000000000001" customHeight="1">
      <c r="B135" s="200">
        <f>在籍生徒数!B44</f>
        <v>21</v>
      </c>
      <c r="C135" s="52"/>
      <c r="D135" s="53"/>
      <c r="E135" s="53"/>
      <c r="F135" s="54"/>
      <c r="G135" s="159">
        <f>IF(C135+D135+E135+F135=在籍生徒数!E44,C135+D135+E135+F135,"要確認")</f>
        <v>0</v>
      </c>
      <c r="J135" s="176"/>
    </row>
    <row r="136" spans="2:15" ht="17.100000000000001" customHeight="1">
      <c r="B136" s="200">
        <f>在籍生徒数!B45</f>
        <v>22</v>
      </c>
      <c r="C136" s="52"/>
      <c r="D136" s="53"/>
      <c r="E136" s="53"/>
      <c r="F136" s="54"/>
      <c r="G136" s="159">
        <f>IF(C136+D136+E136+F136=在籍生徒数!E45,C136+D136+E136+F136,"要確認")</f>
        <v>0</v>
      </c>
      <c r="J136" s="187">
        <f>B107</f>
        <v>0</v>
      </c>
    </row>
    <row r="137" spans="2:15" ht="17.100000000000001" customHeight="1">
      <c r="B137" s="200">
        <f>在籍生徒数!B46</f>
        <v>23</v>
      </c>
      <c r="C137" s="52"/>
      <c r="D137" s="53"/>
      <c r="E137" s="53"/>
      <c r="F137" s="54"/>
      <c r="G137" s="159">
        <f>IF(C137+D137+E137+F137=在籍生徒数!E46,C137+D137+E137+F137,"要確認")</f>
        <v>0</v>
      </c>
      <c r="J137" s="189"/>
      <c r="K137" s="278" t="s">
        <v>14</v>
      </c>
      <c r="L137" s="280" t="s">
        <v>15</v>
      </c>
      <c r="M137" s="282" t="s">
        <v>10</v>
      </c>
      <c r="N137" s="284" t="s">
        <v>11</v>
      </c>
      <c r="O137" s="286" t="s">
        <v>12</v>
      </c>
    </row>
    <row r="138" spans="2:15" ht="17.100000000000001" customHeight="1">
      <c r="B138" s="200">
        <f>在籍生徒数!B47</f>
        <v>24</v>
      </c>
      <c r="C138" s="52"/>
      <c r="D138" s="53"/>
      <c r="E138" s="53"/>
      <c r="F138" s="54"/>
      <c r="G138" s="159">
        <f>IF(C138+D138+E138+F138=在籍生徒数!E47,C138+D138+E138+F138,"要確認")</f>
        <v>0</v>
      </c>
      <c r="J138" s="196"/>
      <c r="K138" s="279"/>
      <c r="L138" s="281"/>
      <c r="M138" s="283"/>
      <c r="N138" s="285"/>
      <c r="O138" s="287"/>
    </row>
    <row r="139" spans="2:15" ht="17.100000000000001" customHeight="1" thickBot="1">
      <c r="B139" s="201">
        <f>在籍生徒数!B48</f>
        <v>25</v>
      </c>
      <c r="C139" s="55"/>
      <c r="D139" s="56"/>
      <c r="E139" s="56"/>
      <c r="F139" s="57"/>
      <c r="G139" s="185">
        <f>IF(C139+D139+E139+F139=在籍生徒数!E48,C139+D139+E139+F139,"要確認")</f>
        <v>0</v>
      </c>
      <c r="J139" s="165" t="s">
        <v>16</v>
      </c>
      <c r="K139" s="166">
        <f>SUM(K140:K145)</f>
        <v>0</v>
      </c>
      <c r="L139" s="167">
        <f>SUM(L140:L145)</f>
        <v>0</v>
      </c>
      <c r="M139" s="168">
        <f>SUM(M140:M145)</f>
        <v>0</v>
      </c>
      <c r="N139" s="169">
        <f>SUM(N140:N145)</f>
        <v>0</v>
      </c>
      <c r="O139" s="170">
        <f>SUM(O140:O145)</f>
        <v>0</v>
      </c>
    </row>
    <row r="140" spans="2:15" ht="17.100000000000001" customHeight="1" thickTop="1">
      <c r="J140" s="174" t="s">
        <v>9</v>
      </c>
      <c r="K140" s="46"/>
      <c r="L140" s="47"/>
      <c r="M140" s="47"/>
      <c r="N140" s="48"/>
      <c r="O140" s="175">
        <f>IF(K140+L140+M140+N140=在籍生徒数!E87,K140+L140+M140+N140,"要確認")</f>
        <v>0</v>
      </c>
    </row>
    <row r="141" spans="2:15" ht="17.100000000000001" customHeight="1">
      <c r="J141" s="191">
        <f>在籍生徒数!B88</f>
        <v>1</v>
      </c>
      <c r="K141" s="58"/>
      <c r="L141" s="59"/>
      <c r="M141" s="59"/>
      <c r="N141" s="60"/>
      <c r="O141" s="192">
        <f>IF(K141+L141+M141+N141=在籍生徒数!E88,K141+L141+M141+N141,"要確認")</f>
        <v>0</v>
      </c>
    </row>
    <row r="142" spans="2:15" ht="17.100000000000001" customHeight="1">
      <c r="J142" s="181">
        <f>在籍生徒数!B89</f>
        <v>2</v>
      </c>
      <c r="K142" s="52"/>
      <c r="L142" s="53"/>
      <c r="M142" s="53"/>
      <c r="N142" s="54"/>
      <c r="O142" s="159">
        <f>IF(K142+L142+M142+N142=在籍生徒数!E89,K142+L142+M142+N142,"要確認")</f>
        <v>0</v>
      </c>
    </row>
    <row r="143" spans="2:15" ht="17.100000000000001" customHeight="1">
      <c r="J143" s="181">
        <f>在籍生徒数!B90</f>
        <v>3</v>
      </c>
      <c r="K143" s="52"/>
      <c r="L143" s="53"/>
      <c r="M143" s="53"/>
      <c r="N143" s="54"/>
      <c r="O143" s="159">
        <f>IF(K143+L143+M143+N143=在籍生徒数!E90,K143+L143+M143+N143,"要確認")</f>
        <v>0</v>
      </c>
    </row>
    <row r="144" spans="2:15" ht="17.100000000000001" customHeight="1">
      <c r="J144" s="181">
        <f>在籍生徒数!B91</f>
        <v>4</v>
      </c>
      <c r="K144" s="52"/>
      <c r="L144" s="53"/>
      <c r="M144" s="53"/>
      <c r="N144" s="54"/>
      <c r="O144" s="159">
        <f>IF(K144+L144+M144+N144=在籍生徒数!E91,K144+L144+M144+N144,"要確認")</f>
        <v>0</v>
      </c>
    </row>
    <row r="145" spans="10:15" ht="17.100000000000001" customHeight="1">
      <c r="J145" s="184">
        <f>在籍生徒数!B92</f>
        <v>5</v>
      </c>
      <c r="K145" s="55"/>
      <c r="L145" s="56"/>
      <c r="M145" s="56"/>
      <c r="N145" s="57"/>
      <c r="O145" s="185">
        <f>IF(K145+L145+M145+N145=在籍生徒数!E92,K145+L145+M145+N145,"要確認")</f>
        <v>0</v>
      </c>
    </row>
  </sheetData>
  <sheetProtection algorithmName="SHA-512" hashValue="gufrNryToyDTgloqAt8WoHhI5wQrVw7SSEvgkP3pf76rHLkAp+ZWenJEucPJTsmn1j5ZClW5qQiKEo/ReYCTtw==" saltValue="YzbKUNojMgcLD4qcnD99hg==" spinCount="100000" sheet="1" objects="1" scenarios="1" formatColumns="0" formatRows="0" selectLockedCells="1"/>
  <mergeCells count="95">
    <mergeCell ref="M19:M20"/>
    <mergeCell ref="N19:N20"/>
    <mergeCell ref="N41:N42"/>
    <mergeCell ref="M41:M42"/>
    <mergeCell ref="O19:O20"/>
    <mergeCell ref="M30:M31"/>
    <mergeCell ref="N30:N31"/>
    <mergeCell ref="O30:O31"/>
    <mergeCell ref="O41:O42"/>
    <mergeCell ref="F3:F4"/>
    <mergeCell ref="O5:O6"/>
    <mergeCell ref="C11:C12"/>
    <mergeCell ref="D11:D12"/>
    <mergeCell ref="E11:E12"/>
    <mergeCell ref="F11:F12"/>
    <mergeCell ref="G11:G12"/>
    <mergeCell ref="C3:C4"/>
    <mergeCell ref="M5:M6"/>
    <mergeCell ref="N5:N6"/>
    <mergeCell ref="K19:K20"/>
    <mergeCell ref="C21:C22"/>
    <mergeCell ref="D21:D22"/>
    <mergeCell ref="E21:E22"/>
    <mergeCell ref="F21:F22"/>
    <mergeCell ref="G21:G22"/>
    <mergeCell ref="K41:K42"/>
    <mergeCell ref="K30:K31"/>
    <mergeCell ref="E53:E54"/>
    <mergeCell ref="F53:F54"/>
    <mergeCell ref="G53:G54"/>
    <mergeCell ref="L30:L31"/>
    <mergeCell ref="L41:L42"/>
    <mergeCell ref="D3:D4"/>
    <mergeCell ref="E3:E4"/>
    <mergeCell ref="C63:C64"/>
    <mergeCell ref="D63:D64"/>
    <mergeCell ref="E63:E64"/>
    <mergeCell ref="F63:F64"/>
    <mergeCell ref="G63:G64"/>
    <mergeCell ref="K53:K54"/>
    <mergeCell ref="L53:L54"/>
    <mergeCell ref="L19:L20"/>
    <mergeCell ref="K5:K6"/>
    <mergeCell ref="L5:L6"/>
    <mergeCell ref="G3:G4"/>
    <mergeCell ref="C53:C54"/>
    <mergeCell ref="D53:D54"/>
    <mergeCell ref="K67:K68"/>
    <mergeCell ref="L67:L68"/>
    <mergeCell ref="M67:M68"/>
    <mergeCell ref="N67:N68"/>
    <mergeCell ref="O67:O68"/>
    <mergeCell ref="M53:M54"/>
    <mergeCell ref="N78:N79"/>
    <mergeCell ref="N53:N54"/>
    <mergeCell ref="M89:M90"/>
    <mergeCell ref="O53:O54"/>
    <mergeCell ref="O78:O79"/>
    <mergeCell ref="O89:O90"/>
    <mergeCell ref="N89:N90"/>
    <mergeCell ref="K78:K79"/>
    <mergeCell ref="L78:L79"/>
    <mergeCell ref="M78:M79"/>
    <mergeCell ref="K89:K90"/>
    <mergeCell ref="L89:L90"/>
    <mergeCell ref="C101:C102"/>
    <mergeCell ref="D101:D102"/>
    <mergeCell ref="E101:E102"/>
    <mergeCell ref="F101:F102"/>
    <mergeCell ref="G101:G102"/>
    <mergeCell ref="K101:K102"/>
    <mergeCell ref="L101:L102"/>
    <mergeCell ref="N101:N102"/>
    <mergeCell ref="M101:M102"/>
    <mergeCell ref="O115:O116"/>
    <mergeCell ref="O101:O102"/>
    <mergeCell ref="K115:K116"/>
    <mergeCell ref="L115:L116"/>
    <mergeCell ref="M115:M116"/>
    <mergeCell ref="N115:N116"/>
    <mergeCell ref="C111:C112"/>
    <mergeCell ref="D111:D112"/>
    <mergeCell ref="E111:E112"/>
    <mergeCell ref="F111:F112"/>
    <mergeCell ref="G111:G112"/>
    <mergeCell ref="O137:O138"/>
    <mergeCell ref="K137:K138"/>
    <mergeCell ref="L137:L138"/>
    <mergeCell ref="M137:M138"/>
    <mergeCell ref="N137:N138"/>
    <mergeCell ref="K126:K127"/>
    <mergeCell ref="L126:L127"/>
    <mergeCell ref="M126:M127"/>
    <mergeCell ref="N126:N127"/>
    <mergeCell ref="O126:O127"/>
  </mergeCells>
  <phoneticPr fontId="3"/>
  <pageMargins left="0.98425196850393704" right="0.39370078740157483" top="0.59055118110236227" bottom="0.19685039370078741" header="0.31496062992125984" footer="0.51181102362204722"/>
  <pageSetup paperSize="9" scale="99" orientation="portrait" r:id="rId1"/>
  <headerFooter alignWithMargins="0">
    <oddHeader>&amp;C&amp;"ＭＳ ゴシック,標準"&amp;12私立学校現況調査票</oddHeader>
  </headerFooter>
  <rowBreaks count="2" manualBreakCount="2">
    <brk id="50" min="1" max="16" man="1"/>
    <brk id="98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2"/>
  <sheetViews>
    <sheetView showGridLines="0" showZeros="0" topLeftCell="A5" zoomScaleNormal="100" workbookViewId="0">
      <selection activeCell="G6" sqref="G6"/>
    </sheetView>
  </sheetViews>
  <sheetFormatPr defaultColWidth="10.6640625" defaultRowHeight="17.100000000000001" customHeight="1"/>
  <cols>
    <col min="1" max="1" width="9" style="209" customWidth="1"/>
    <col min="2" max="2" width="3.6640625" style="209" customWidth="1"/>
    <col min="3" max="3" width="7.77734375" style="209" customWidth="1"/>
    <col min="4" max="8" width="9.109375" style="209" customWidth="1"/>
    <col min="9" max="9" width="10" style="211" customWidth="1"/>
    <col min="10" max="10" width="7.77734375" style="209" bestFit="1" customWidth="1"/>
    <col min="11" max="11" width="10.6640625" style="209" customWidth="1"/>
    <col min="12" max="12" width="1.6640625" style="209" customWidth="1"/>
    <col min="13" max="16384" width="10.6640625" style="209"/>
  </cols>
  <sheetData>
    <row r="1" spans="2:11" ht="17.100000000000001" customHeight="1">
      <c r="B1" s="208" t="s">
        <v>80</v>
      </c>
      <c r="E1" s="210" t="s">
        <v>102</v>
      </c>
      <c r="K1" s="119" t="str">
        <f>CONCATENATE(報告書表紙!$A$35,"　",,報告書表紙!$I$8,"　",報告書表紙!$I$7)</f>
        <v>R8　　</v>
      </c>
    </row>
    <row r="2" spans="2:11" ht="9.9" customHeight="1"/>
    <row r="3" spans="2:11" ht="6.9" customHeight="1">
      <c r="B3" s="298" t="s">
        <v>26</v>
      </c>
      <c r="C3" s="312" t="s">
        <v>27</v>
      </c>
      <c r="D3" s="314" t="s">
        <v>21</v>
      </c>
      <c r="E3" s="303" t="s">
        <v>85</v>
      </c>
      <c r="F3" s="305" t="s">
        <v>22</v>
      </c>
      <c r="G3" s="305" t="s">
        <v>23</v>
      </c>
      <c r="H3" s="310" t="s">
        <v>24</v>
      </c>
      <c r="I3" s="308" t="s">
        <v>84</v>
      </c>
      <c r="J3" s="212"/>
      <c r="K3" s="306" t="s">
        <v>28</v>
      </c>
    </row>
    <row r="4" spans="2:11" ht="24.6" customHeight="1">
      <c r="B4" s="300"/>
      <c r="C4" s="313"/>
      <c r="D4" s="315"/>
      <c r="E4" s="304"/>
      <c r="F4" s="304"/>
      <c r="G4" s="304"/>
      <c r="H4" s="311"/>
      <c r="I4" s="309"/>
      <c r="J4" s="213" t="s">
        <v>25</v>
      </c>
      <c r="K4" s="307"/>
    </row>
    <row r="5" spans="2:11" ht="18.600000000000001" customHeight="1">
      <c r="B5" s="301" t="s">
        <v>104</v>
      </c>
      <c r="C5" s="214" t="s">
        <v>18</v>
      </c>
      <c r="D5" s="113"/>
      <c r="E5" s="68"/>
      <c r="F5" s="68"/>
      <c r="G5" s="68"/>
      <c r="H5" s="92"/>
      <c r="I5" s="93"/>
      <c r="J5" s="115"/>
      <c r="K5" s="90"/>
    </row>
    <row r="6" spans="2:11" ht="18.600000000000001" customHeight="1" thickBot="1">
      <c r="B6" s="301"/>
      <c r="C6" s="215" t="s">
        <v>19</v>
      </c>
      <c r="D6" s="114"/>
      <c r="E6" s="94"/>
      <c r="F6" s="94"/>
      <c r="G6" s="94"/>
      <c r="H6" s="95"/>
      <c r="I6" s="96"/>
      <c r="J6" s="95"/>
      <c r="K6" s="91"/>
    </row>
    <row r="7" spans="2:11" ht="18.600000000000001" customHeight="1" thickTop="1">
      <c r="B7" s="302"/>
      <c r="C7" s="216" t="s">
        <v>20</v>
      </c>
      <c r="D7" s="97"/>
      <c r="E7" s="98">
        <f>E5+E6</f>
        <v>0</v>
      </c>
      <c r="F7" s="98">
        <f t="shared" ref="F7:J7" si="0">F5+F6</f>
        <v>0</v>
      </c>
      <c r="G7" s="98">
        <f t="shared" si="0"/>
        <v>0</v>
      </c>
      <c r="H7" s="99">
        <f t="shared" si="0"/>
        <v>0</v>
      </c>
      <c r="I7" s="100">
        <f t="shared" si="0"/>
        <v>0</v>
      </c>
      <c r="J7" s="99">
        <f t="shared" si="0"/>
        <v>0</v>
      </c>
      <c r="K7" s="64"/>
    </row>
    <row r="8" spans="2:11" ht="18.600000000000001" customHeight="1">
      <c r="B8" s="298">
        <f>報告書表紙!I11</f>
        <v>0</v>
      </c>
      <c r="C8" s="214" t="s">
        <v>18</v>
      </c>
      <c r="D8" s="113"/>
      <c r="E8" s="68"/>
      <c r="F8" s="68"/>
      <c r="G8" s="68"/>
      <c r="H8" s="92"/>
      <c r="I8" s="93"/>
      <c r="J8" s="92"/>
      <c r="K8" s="90"/>
    </row>
    <row r="9" spans="2:11" ht="18.600000000000001" customHeight="1" thickBot="1">
      <c r="B9" s="299"/>
      <c r="C9" s="215" t="s">
        <v>19</v>
      </c>
      <c r="D9" s="114"/>
      <c r="E9" s="94"/>
      <c r="F9" s="94"/>
      <c r="G9" s="94"/>
      <c r="H9" s="95"/>
      <c r="I9" s="96"/>
      <c r="J9" s="95"/>
      <c r="K9" s="91"/>
    </row>
    <row r="10" spans="2:11" ht="18.600000000000001" customHeight="1" thickTop="1">
      <c r="B10" s="300"/>
      <c r="C10" s="216" t="s">
        <v>20</v>
      </c>
      <c r="D10" s="97"/>
      <c r="E10" s="98">
        <f>E8+E9</f>
        <v>0</v>
      </c>
      <c r="F10" s="98">
        <f t="shared" ref="F10" si="1">F8+F9</f>
        <v>0</v>
      </c>
      <c r="G10" s="98">
        <f t="shared" ref="G10" si="2">G8+G9</f>
        <v>0</v>
      </c>
      <c r="H10" s="99">
        <f t="shared" ref="H10" si="3">H8+H9</f>
        <v>0</v>
      </c>
      <c r="I10" s="100">
        <f t="shared" ref="I10" si="4">I8+I9</f>
        <v>0</v>
      </c>
      <c r="J10" s="99">
        <f t="shared" ref="J10" si="5">J8+J9</f>
        <v>0</v>
      </c>
      <c r="K10" s="64"/>
    </row>
    <row r="11" spans="2:11" ht="18.600000000000001" customHeight="1">
      <c r="B11" s="298">
        <f>報告書表紙!I12</f>
        <v>0</v>
      </c>
      <c r="C11" s="214" t="s">
        <v>18</v>
      </c>
      <c r="D11" s="113"/>
      <c r="E11" s="68"/>
      <c r="F11" s="68"/>
      <c r="G11" s="68"/>
      <c r="H11" s="92"/>
      <c r="I11" s="93"/>
      <c r="J11" s="92"/>
      <c r="K11" s="90"/>
    </row>
    <row r="12" spans="2:11" ht="18.600000000000001" customHeight="1" thickBot="1">
      <c r="B12" s="299"/>
      <c r="C12" s="215" t="s">
        <v>19</v>
      </c>
      <c r="D12" s="114"/>
      <c r="E12" s="94"/>
      <c r="F12" s="94"/>
      <c r="G12" s="94"/>
      <c r="H12" s="95"/>
      <c r="I12" s="96"/>
      <c r="J12" s="95"/>
      <c r="K12" s="91"/>
    </row>
    <row r="13" spans="2:11" ht="18.600000000000001" customHeight="1" thickTop="1">
      <c r="B13" s="300"/>
      <c r="C13" s="216" t="s">
        <v>20</v>
      </c>
      <c r="D13" s="97"/>
      <c r="E13" s="98">
        <f>E11+E12</f>
        <v>0</v>
      </c>
      <c r="F13" s="98">
        <f t="shared" ref="F13" si="6">F11+F12</f>
        <v>0</v>
      </c>
      <c r="G13" s="98">
        <f t="shared" ref="G13" si="7">G11+G12</f>
        <v>0</v>
      </c>
      <c r="H13" s="99">
        <f t="shared" ref="H13" si="8">H11+H12</f>
        <v>0</v>
      </c>
      <c r="I13" s="100">
        <f t="shared" ref="I13" si="9">I11+I12</f>
        <v>0</v>
      </c>
      <c r="J13" s="99">
        <f t="shared" ref="J13" si="10">J11+J12</f>
        <v>0</v>
      </c>
      <c r="K13" s="64"/>
    </row>
    <row r="14" spans="2:11" ht="18.600000000000001" customHeight="1">
      <c r="B14" s="298">
        <f>報告書表紙!I13</f>
        <v>0</v>
      </c>
      <c r="C14" s="214" t="s">
        <v>18</v>
      </c>
      <c r="D14" s="113"/>
      <c r="E14" s="68"/>
      <c r="F14" s="68"/>
      <c r="G14" s="68"/>
      <c r="H14" s="92"/>
      <c r="I14" s="93"/>
      <c r="J14" s="92"/>
      <c r="K14" s="90"/>
    </row>
    <row r="15" spans="2:11" ht="18.600000000000001" customHeight="1" thickBot="1">
      <c r="B15" s="299"/>
      <c r="C15" s="215" t="s">
        <v>19</v>
      </c>
      <c r="D15" s="114"/>
      <c r="E15" s="94"/>
      <c r="F15" s="94"/>
      <c r="G15" s="94"/>
      <c r="H15" s="95"/>
      <c r="I15" s="96"/>
      <c r="J15" s="95"/>
      <c r="K15" s="91"/>
    </row>
    <row r="16" spans="2:11" ht="18.600000000000001" customHeight="1" thickTop="1">
      <c r="B16" s="300"/>
      <c r="C16" s="216" t="s">
        <v>20</v>
      </c>
      <c r="D16" s="97"/>
      <c r="E16" s="98">
        <f>E14+E15</f>
        <v>0</v>
      </c>
      <c r="F16" s="98">
        <f t="shared" ref="F16" si="11">F14+F15</f>
        <v>0</v>
      </c>
      <c r="G16" s="98">
        <f t="shared" ref="G16" si="12">G14+G15</f>
        <v>0</v>
      </c>
      <c r="H16" s="99">
        <f t="shared" ref="H16" si="13">H14+H15</f>
        <v>0</v>
      </c>
      <c r="I16" s="100">
        <f t="shared" ref="I16" si="14">I14+I15</f>
        <v>0</v>
      </c>
      <c r="J16" s="99">
        <f t="shared" ref="J16" si="15">J14+J15</f>
        <v>0</v>
      </c>
      <c r="K16" s="64"/>
    </row>
    <row r="17" spans="2:11" ht="18.600000000000001" customHeight="1">
      <c r="B17" s="298">
        <f>報告書表紙!I14</f>
        <v>0</v>
      </c>
      <c r="C17" s="214" t="s">
        <v>18</v>
      </c>
      <c r="D17" s="113"/>
      <c r="E17" s="68"/>
      <c r="F17" s="68"/>
      <c r="G17" s="68"/>
      <c r="H17" s="92"/>
      <c r="I17" s="93"/>
      <c r="J17" s="92"/>
      <c r="K17" s="90"/>
    </row>
    <row r="18" spans="2:11" ht="18.600000000000001" customHeight="1" thickBot="1">
      <c r="B18" s="299"/>
      <c r="C18" s="215" t="s">
        <v>19</v>
      </c>
      <c r="D18" s="114"/>
      <c r="E18" s="94"/>
      <c r="F18" s="94"/>
      <c r="G18" s="94"/>
      <c r="H18" s="95"/>
      <c r="I18" s="96"/>
      <c r="J18" s="95"/>
      <c r="K18" s="91"/>
    </row>
    <row r="19" spans="2:11" ht="18.600000000000001" customHeight="1" thickTop="1">
      <c r="B19" s="300"/>
      <c r="C19" s="216" t="s">
        <v>20</v>
      </c>
      <c r="D19" s="97"/>
      <c r="E19" s="98">
        <f>E17+E18</f>
        <v>0</v>
      </c>
      <c r="F19" s="98">
        <f t="shared" ref="F19" si="16">F17+F18</f>
        <v>0</v>
      </c>
      <c r="G19" s="98">
        <f t="shared" ref="G19" si="17">G17+G18</f>
        <v>0</v>
      </c>
      <c r="H19" s="99">
        <f t="shared" ref="H19" si="18">H17+H18</f>
        <v>0</v>
      </c>
      <c r="I19" s="100">
        <f t="shared" ref="I19" si="19">I17+I18</f>
        <v>0</v>
      </c>
      <c r="J19" s="99">
        <f t="shared" ref="J19" si="20">J17+J18</f>
        <v>0</v>
      </c>
      <c r="K19" s="64"/>
    </row>
    <row r="20" spans="2:11" ht="18.600000000000001" customHeight="1">
      <c r="B20" s="298" t="s">
        <v>17</v>
      </c>
      <c r="C20" s="214" t="s">
        <v>18</v>
      </c>
      <c r="D20" s="101"/>
      <c r="E20" s="102">
        <f>E5+E8+E11+E14+E17</f>
        <v>0</v>
      </c>
      <c r="F20" s="102">
        <f t="shared" ref="F20:J22" si="21">F5+F8+F11+F14+F17</f>
        <v>0</v>
      </c>
      <c r="G20" s="102">
        <f t="shared" si="21"/>
        <v>0</v>
      </c>
      <c r="H20" s="103">
        <f t="shared" si="21"/>
        <v>0</v>
      </c>
      <c r="I20" s="104">
        <f t="shared" si="21"/>
        <v>0</v>
      </c>
      <c r="J20" s="103">
        <f t="shared" si="21"/>
        <v>0</v>
      </c>
      <c r="K20" s="90"/>
    </row>
    <row r="21" spans="2:11" ht="18.600000000000001" customHeight="1" thickBot="1">
      <c r="B21" s="299"/>
      <c r="C21" s="215" t="s">
        <v>19</v>
      </c>
      <c r="D21" s="105"/>
      <c r="E21" s="106">
        <f>E6+E9+E12+E15+E18</f>
        <v>0</v>
      </c>
      <c r="F21" s="106">
        <f t="shared" si="21"/>
        <v>0</v>
      </c>
      <c r="G21" s="106">
        <f t="shared" si="21"/>
        <v>0</v>
      </c>
      <c r="H21" s="107">
        <f t="shared" si="21"/>
        <v>0</v>
      </c>
      <c r="I21" s="108">
        <f t="shared" si="21"/>
        <v>0</v>
      </c>
      <c r="J21" s="107">
        <f t="shared" si="21"/>
        <v>0</v>
      </c>
      <c r="K21" s="91"/>
    </row>
    <row r="22" spans="2:11" ht="18.600000000000001" customHeight="1" thickTop="1">
      <c r="B22" s="300"/>
      <c r="C22" s="216" t="s">
        <v>20</v>
      </c>
      <c r="D22" s="109"/>
      <c r="E22" s="110">
        <f>E7+E10+E13+E16+E19</f>
        <v>0</v>
      </c>
      <c r="F22" s="110">
        <f t="shared" si="21"/>
        <v>0</v>
      </c>
      <c r="G22" s="110">
        <f t="shared" si="21"/>
        <v>0</v>
      </c>
      <c r="H22" s="111">
        <f t="shared" si="21"/>
        <v>0</v>
      </c>
      <c r="I22" s="112">
        <f t="shared" si="21"/>
        <v>0</v>
      </c>
      <c r="J22" s="111">
        <f t="shared" si="21"/>
        <v>0</v>
      </c>
      <c r="K22" s="64"/>
    </row>
  </sheetData>
  <sheetProtection algorithmName="SHA-512" hashValue="SUydsc+u5hc7dkbGEJaZn2PBwyIpg6gRbc8gLwej1F8fMHvkSuLA1SmqkIBLccSWb7zRBVHfkGCdH+zXEqX3sw==" saltValue="YIIdYOcl426c2nUox7e9CQ==" spinCount="100000" sheet="1" formatColumns="0" formatRows="0" selectLockedCells="1"/>
  <mergeCells count="15">
    <mergeCell ref="B5:B7"/>
    <mergeCell ref="E3:E4"/>
    <mergeCell ref="B3:B4"/>
    <mergeCell ref="F3:F4"/>
    <mergeCell ref="K3:K4"/>
    <mergeCell ref="G3:G4"/>
    <mergeCell ref="I3:I4"/>
    <mergeCell ref="H3:H4"/>
    <mergeCell ref="C3:C4"/>
    <mergeCell ref="D3:D4"/>
    <mergeCell ref="B8:B10"/>
    <mergeCell ref="B11:B13"/>
    <mergeCell ref="B14:B16"/>
    <mergeCell ref="B17:B19"/>
    <mergeCell ref="B20:B22"/>
  </mergeCells>
  <phoneticPr fontId="3"/>
  <pageMargins left="0.78740157480314965" right="0.39370078740157483" top="0.59055118110236227" bottom="0.78740157480314965" header="0.31496062992125984" footer="0.51181102362204722"/>
  <pageSetup paperSize="9" orientation="portrait" r:id="rId1"/>
  <headerFooter alignWithMargins="0">
    <oddHeader>&amp;C&amp;"ＭＳ ゴシック,標準"&amp;12私立学校現況調査票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7"/>
  <sheetViews>
    <sheetView showGridLines="0" showZeros="0" tabSelected="1" topLeftCell="A6" zoomScaleNormal="100" workbookViewId="0">
      <selection activeCell="E6" sqref="E6"/>
    </sheetView>
  </sheetViews>
  <sheetFormatPr defaultColWidth="7.77734375" defaultRowHeight="24.9" customHeight="1"/>
  <cols>
    <col min="1" max="1" width="9" style="5" customWidth="1"/>
    <col min="2" max="2" width="1.6640625" style="5" customWidth="1"/>
    <col min="3" max="3" width="3.6640625" style="5" customWidth="1"/>
    <col min="4" max="4" width="5.6640625" style="5" customWidth="1"/>
    <col min="5" max="5" width="5.33203125" style="5" customWidth="1"/>
    <col min="6" max="6" width="6.6640625" style="5" customWidth="1"/>
    <col min="7" max="16" width="5.33203125" style="5" customWidth="1"/>
    <col min="17" max="17" width="5.109375" style="5" customWidth="1"/>
    <col min="18" max="19" width="6.6640625" style="5" customWidth="1"/>
    <col min="20" max="16384" width="7.77734375" style="5"/>
  </cols>
  <sheetData>
    <row r="1" spans="2:18" ht="17.100000000000001" customHeight="1">
      <c r="B1" s="7" t="s">
        <v>77</v>
      </c>
      <c r="C1" s="7"/>
      <c r="D1" s="7"/>
      <c r="R1" s="40" t="str">
        <f>CONCATENATE(報告書表紙!$A$35,"　",報告書表紙!$I$8,"　",報告書表紙!$I$7)</f>
        <v>R8　　</v>
      </c>
    </row>
    <row r="2" spans="2:18" ht="9.9" customHeight="1"/>
    <row r="3" spans="2:18" ht="17.100000000000001" customHeight="1">
      <c r="B3" s="17"/>
      <c r="C3" s="15"/>
      <c r="D3" s="18" t="s">
        <v>40</v>
      </c>
      <c r="E3" s="329" t="s">
        <v>29</v>
      </c>
      <c r="F3" s="330"/>
      <c r="G3" s="330"/>
      <c r="H3" s="331"/>
      <c r="I3" s="329" t="s">
        <v>32</v>
      </c>
      <c r="J3" s="330"/>
      <c r="K3" s="330"/>
      <c r="L3" s="331"/>
      <c r="M3" s="329" t="s">
        <v>33</v>
      </c>
      <c r="N3" s="330"/>
      <c r="O3" s="330"/>
      <c r="P3" s="331"/>
      <c r="Q3" s="12" t="s">
        <v>31</v>
      </c>
      <c r="R3" s="320" t="s">
        <v>39</v>
      </c>
    </row>
    <row r="4" spans="2:18" ht="20.100000000000001" customHeight="1">
      <c r="B4" s="13"/>
      <c r="C4" s="41"/>
      <c r="D4" s="38" t="s">
        <v>34</v>
      </c>
      <c r="E4" s="327" t="s">
        <v>35</v>
      </c>
      <c r="F4" s="316" t="s">
        <v>30</v>
      </c>
      <c r="G4" s="316" t="s">
        <v>36</v>
      </c>
      <c r="H4" s="325" t="s">
        <v>16</v>
      </c>
      <c r="I4" s="327" t="s">
        <v>35</v>
      </c>
      <c r="J4" s="316" t="s">
        <v>38</v>
      </c>
      <c r="K4" s="316" t="s">
        <v>36</v>
      </c>
      <c r="L4" s="325" t="s">
        <v>16</v>
      </c>
      <c r="M4" s="327" t="s">
        <v>35</v>
      </c>
      <c r="N4" s="316" t="s">
        <v>37</v>
      </c>
      <c r="O4" s="316" t="s">
        <v>36</v>
      </c>
      <c r="P4" s="325" t="s">
        <v>16</v>
      </c>
      <c r="Q4" s="323"/>
      <c r="R4" s="321"/>
    </row>
    <row r="5" spans="2:18" ht="20.100000000000001" customHeight="1">
      <c r="B5" s="39" t="s">
        <v>26</v>
      </c>
      <c r="C5" s="14"/>
      <c r="D5" s="16"/>
      <c r="E5" s="328"/>
      <c r="F5" s="317"/>
      <c r="G5" s="317"/>
      <c r="H5" s="326"/>
      <c r="I5" s="328"/>
      <c r="J5" s="317"/>
      <c r="K5" s="317"/>
      <c r="L5" s="326"/>
      <c r="M5" s="328"/>
      <c r="N5" s="317"/>
      <c r="O5" s="317"/>
      <c r="P5" s="326"/>
      <c r="Q5" s="324"/>
      <c r="R5" s="322"/>
    </row>
    <row r="6" spans="2:18" ht="24.9" customHeight="1">
      <c r="B6" s="8" t="s">
        <v>13</v>
      </c>
      <c r="C6" s="9"/>
      <c r="D6" s="9"/>
      <c r="E6" s="65"/>
      <c r="F6" s="66"/>
      <c r="G6" s="66"/>
      <c r="H6" s="19">
        <f>E6+F6+G6</f>
        <v>0</v>
      </c>
      <c r="I6" s="65"/>
      <c r="J6" s="66"/>
      <c r="K6" s="66"/>
      <c r="L6" s="19">
        <f>I6+J6+K6</f>
        <v>0</v>
      </c>
      <c r="M6" s="65"/>
      <c r="N6" s="66"/>
      <c r="O6" s="66"/>
      <c r="P6" s="19">
        <f>M6+N6+O6</f>
        <v>0</v>
      </c>
      <c r="Q6" s="71"/>
      <c r="R6" s="22">
        <f>IF(H6+L6+P6+Q6=生徒の入学状況!H5,H6+L6+P6+Q6,"要確認")</f>
        <v>0</v>
      </c>
    </row>
    <row r="7" spans="2:18" ht="24.9" customHeight="1">
      <c r="B7" s="10"/>
      <c r="C7" s="318" t="s">
        <v>41</v>
      </c>
      <c r="D7" s="319"/>
      <c r="E7" s="67"/>
      <c r="F7" s="68"/>
      <c r="G7" s="68"/>
      <c r="H7" s="20">
        <f>E7+F7+G7</f>
        <v>0</v>
      </c>
      <c r="I7" s="67"/>
      <c r="J7" s="68"/>
      <c r="K7" s="68"/>
      <c r="L7" s="20">
        <f>I7+J7+K7</f>
        <v>0</v>
      </c>
      <c r="M7" s="67"/>
      <c r="N7" s="68"/>
      <c r="O7" s="68"/>
      <c r="P7" s="20">
        <f>M7+N7+O7</f>
        <v>0</v>
      </c>
      <c r="Q7" s="72"/>
      <c r="R7" s="23">
        <f>H7+L7+P7+Q7</f>
        <v>0</v>
      </c>
    </row>
    <row r="8" spans="2:18" ht="24.9" customHeight="1">
      <c r="B8" s="332">
        <f>報告書表紙!I11</f>
        <v>0</v>
      </c>
      <c r="C8" s="333"/>
      <c r="D8" s="333"/>
      <c r="E8" s="65"/>
      <c r="F8" s="66"/>
      <c r="G8" s="66"/>
      <c r="H8" s="19">
        <f>E8+F8+G8</f>
        <v>0</v>
      </c>
      <c r="I8" s="65"/>
      <c r="J8" s="66"/>
      <c r="K8" s="66"/>
      <c r="L8" s="19">
        <f>I8+J8+K8</f>
        <v>0</v>
      </c>
      <c r="M8" s="65"/>
      <c r="N8" s="66"/>
      <c r="O8" s="66"/>
      <c r="P8" s="19">
        <f>M8+N8+O8</f>
        <v>0</v>
      </c>
      <c r="Q8" s="71"/>
      <c r="R8" s="22">
        <f>IF(H8+L8+P8+Q8=生徒の入学状況!H8,H8+L8+P8+Q8,"要確認")</f>
        <v>0</v>
      </c>
    </row>
    <row r="9" spans="2:18" ht="24.9" customHeight="1">
      <c r="B9" s="10"/>
      <c r="C9" s="318" t="s">
        <v>41</v>
      </c>
      <c r="D9" s="319"/>
      <c r="E9" s="55"/>
      <c r="F9" s="56"/>
      <c r="G9" s="56"/>
      <c r="H9" s="4">
        <f>E9+F9+G9</f>
        <v>0</v>
      </c>
      <c r="I9" s="55"/>
      <c r="J9" s="56"/>
      <c r="K9" s="56"/>
      <c r="L9" s="4">
        <f>I9+J9+K9</f>
        <v>0</v>
      </c>
      <c r="M9" s="55"/>
      <c r="N9" s="56"/>
      <c r="O9" s="56"/>
      <c r="P9" s="4">
        <f>M9+N9+O9</f>
        <v>0</v>
      </c>
      <c r="Q9" s="73"/>
      <c r="R9" s="6">
        <f>H9+L9+P9+Q9</f>
        <v>0</v>
      </c>
    </row>
    <row r="10" spans="2:18" ht="24.9" customHeight="1">
      <c r="B10" s="332">
        <f>報告書表紙!I12</f>
        <v>0</v>
      </c>
      <c r="C10" s="333"/>
      <c r="D10" s="338"/>
      <c r="E10" s="69"/>
      <c r="F10" s="70"/>
      <c r="G10" s="70"/>
      <c r="H10" s="19">
        <f>E10+F10+G10</f>
        <v>0</v>
      </c>
      <c r="I10" s="65"/>
      <c r="J10" s="66"/>
      <c r="K10" s="66"/>
      <c r="L10" s="19">
        <f>I10+J10+K10</f>
        <v>0</v>
      </c>
      <c r="M10" s="65"/>
      <c r="N10" s="66"/>
      <c r="O10" s="66"/>
      <c r="P10" s="19">
        <f>M10+N10+O10</f>
        <v>0</v>
      </c>
      <c r="Q10" s="74"/>
      <c r="R10" s="22">
        <f>IF(H10+L10+P10+Q10=生徒の入学状況!H11,H10+L10+P10+Q10,"要確認")</f>
        <v>0</v>
      </c>
    </row>
    <row r="11" spans="2:18" ht="24.9" customHeight="1">
      <c r="B11" s="10"/>
      <c r="C11" s="318" t="s">
        <v>41</v>
      </c>
      <c r="D11" s="319"/>
      <c r="E11" s="67"/>
      <c r="F11" s="68"/>
      <c r="G11" s="68"/>
      <c r="H11" s="20">
        <f>E11+F11+G11</f>
        <v>0</v>
      </c>
      <c r="I11" s="67"/>
      <c r="J11" s="68"/>
      <c r="K11" s="68"/>
      <c r="L11" s="20">
        <f>I11+J11+K11</f>
        <v>0</v>
      </c>
      <c r="M11" s="67"/>
      <c r="N11" s="68"/>
      <c r="O11" s="68"/>
      <c r="P11" s="20">
        <f>M11+N11+O11</f>
        <v>0</v>
      </c>
      <c r="Q11" s="72"/>
      <c r="R11" s="23">
        <f>H11+L11+P11+Q11</f>
        <v>0</v>
      </c>
    </row>
    <row r="12" spans="2:18" ht="24.9" customHeight="1">
      <c r="B12" s="332">
        <f>報告書表紙!I13</f>
        <v>0</v>
      </c>
      <c r="C12" s="333"/>
      <c r="D12" s="338"/>
      <c r="E12" s="65"/>
      <c r="F12" s="66"/>
      <c r="G12" s="66"/>
      <c r="H12" s="19">
        <f>E12+F12+G12</f>
        <v>0</v>
      </c>
      <c r="I12" s="65"/>
      <c r="J12" s="66"/>
      <c r="K12" s="66"/>
      <c r="L12" s="19">
        <f>I12+J12+K12</f>
        <v>0</v>
      </c>
      <c r="M12" s="65"/>
      <c r="N12" s="66"/>
      <c r="O12" s="66"/>
      <c r="P12" s="19">
        <f>M12+N12+O12</f>
        <v>0</v>
      </c>
      <c r="Q12" s="71"/>
      <c r="R12" s="22">
        <f>IF(H12+L12+P12+Q12=生徒の入学状況!H14,H12+L12+P12+Q12,"要確認")</f>
        <v>0</v>
      </c>
    </row>
    <row r="13" spans="2:18" ht="24.9" customHeight="1">
      <c r="B13" s="11"/>
      <c r="C13" s="318" t="s">
        <v>41</v>
      </c>
      <c r="D13" s="319"/>
      <c r="E13" s="55"/>
      <c r="F13" s="56"/>
      <c r="G13" s="56"/>
      <c r="H13" s="4">
        <f>E13+F13+G13</f>
        <v>0</v>
      </c>
      <c r="I13" s="55"/>
      <c r="J13" s="56"/>
      <c r="K13" s="56"/>
      <c r="L13" s="4">
        <f>I13+J13+K13</f>
        <v>0</v>
      </c>
      <c r="M13" s="55"/>
      <c r="N13" s="56"/>
      <c r="O13" s="56"/>
      <c r="P13" s="4">
        <f>M13+N13+O13</f>
        <v>0</v>
      </c>
      <c r="Q13" s="73"/>
      <c r="R13" s="6">
        <f>H13+L13+P13+Q13</f>
        <v>0</v>
      </c>
    </row>
    <row r="14" spans="2:18" ht="24.9" customHeight="1">
      <c r="B14" s="334">
        <f>報告書表紙!I14</f>
        <v>0</v>
      </c>
      <c r="C14" s="335"/>
      <c r="D14" s="335"/>
      <c r="E14" s="69"/>
      <c r="F14" s="70"/>
      <c r="G14" s="70"/>
      <c r="H14" s="19">
        <f>E14+F14+G14</f>
        <v>0</v>
      </c>
      <c r="I14" s="65"/>
      <c r="J14" s="66"/>
      <c r="K14" s="66"/>
      <c r="L14" s="19">
        <f>I14+J14+K14</f>
        <v>0</v>
      </c>
      <c r="M14" s="65"/>
      <c r="N14" s="66"/>
      <c r="O14" s="66"/>
      <c r="P14" s="19">
        <f>M14+N14+O14</f>
        <v>0</v>
      </c>
      <c r="Q14" s="74"/>
      <c r="R14" s="22">
        <f>IF(H14+L14+P14+Q14=生徒の入学状況!H17,H14+L14+P14+Q14,"要確認")</f>
        <v>0</v>
      </c>
    </row>
    <row r="15" spans="2:18" ht="24.9" customHeight="1" thickBot="1">
      <c r="B15" s="10"/>
      <c r="C15" s="318" t="s">
        <v>41</v>
      </c>
      <c r="D15" s="319"/>
      <c r="E15" s="67"/>
      <c r="F15" s="68"/>
      <c r="G15" s="68"/>
      <c r="H15" s="20">
        <f>E15+F15+G15</f>
        <v>0</v>
      </c>
      <c r="I15" s="67"/>
      <c r="J15" s="68"/>
      <c r="K15" s="68"/>
      <c r="L15" s="20">
        <f>I15+J15+K15</f>
        <v>0</v>
      </c>
      <c r="M15" s="67"/>
      <c r="N15" s="68"/>
      <c r="O15" s="68"/>
      <c r="P15" s="20">
        <f>M15+N15+O15</f>
        <v>0</v>
      </c>
      <c r="Q15" s="72"/>
      <c r="R15" s="23">
        <f>H15+L15+P15+Q15</f>
        <v>0</v>
      </c>
    </row>
    <row r="16" spans="2:18" ht="24.9" customHeight="1" thickTop="1">
      <c r="B16" s="336" t="s">
        <v>20</v>
      </c>
      <c r="C16" s="337"/>
      <c r="D16" s="337"/>
      <c r="E16" s="25">
        <f>E6+E8+E10+E12+E14</f>
        <v>0</v>
      </c>
      <c r="F16" s="26">
        <f t="shared" ref="F16:Q17" si="0">F6+F8+F10+F12+F14</f>
        <v>0</v>
      </c>
      <c r="G16" s="26">
        <f t="shared" si="0"/>
        <v>0</v>
      </c>
      <c r="H16" s="21">
        <f>H6+H8+H10+H12+H14</f>
        <v>0</v>
      </c>
      <c r="I16" s="25">
        <f>I6+I8+I10+I12+I14</f>
        <v>0</v>
      </c>
      <c r="J16" s="26">
        <f>J6+J8+J10+J12+J14</f>
        <v>0</v>
      </c>
      <c r="K16" s="26">
        <f>K6+K8+K10+K12+K14</f>
        <v>0</v>
      </c>
      <c r="L16" s="21">
        <f>L6+L8+L10+L12+L14</f>
        <v>0</v>
      </c>
      <c r="M16" s="25">
        <f>M6+M8+M10+M12+M14</f>
        <v>0</v>
      </c>
      <c r="N16" s="26">
        <f>N6+N8+N10+N12+N14</f>
        <v>0</v>
      </c>
      <c r="O16" s="26">
        <f>O6+O8+O10+O12+O14</f>
        <v>0</v>
      </c>
      <c r="P16" s="21">
        <f>P6+P8+P10+P12+P14</f>
        <v>0</v>
      </c>
      <c r="Q16" s="24">
        <f>Q6+Q8+Q10+Q12+Q14</f>
        <v>0</v>
      </c>
      <c r="R16" s="24">
        <f>IF(H16+L16+P16+Q16=生徒の入学状況!H20,H16+L16+P16+Q16,"要確認")</f>
        <v>0</v>
      </c>
    </row>
    <row r="17" spans="2:18" ht="24.9" customHeight="1">
      <c r="B17" s="11"/>
      <c r="C17" s="318" t="s">
        <v>41</v>
      </c>
      <c r="D17" s="319"/>
      <c r="E17" s="2">
        <f>E7+E9+E11+E13+E15</f>
        <v>0</v>
      </c>
      <c r="F17" s="3">
        <f t="shared" si="0"/>
        <v>0</v>
      </c>
      <c r="G17" s="3">
        <f t="shared" si="0"/>
        <v>0</v>
      </c>
      <c r="H17" s="4">
        <f>H7+H9+H11+H13+H15</f>
        <v>0</v>
      </c>
      <c r="I17" s="2">
        <f>I7+I9+I11+I13+I15</f>
        <v>0</v>
      </c>
      <c r="J17" s="3">
        <f>J7+J9+J11+J13+J15</f>
        <v>0</v>
      </c>
      <c r="K17" s="3">
        <f>K7+K9+K11+K13+K15</f>
        <v>0</v>
      </c>
      <c r="L17" s="4">
        <f>L7+L9+L11+L13+L15</f>
        <v>0</v>
      </c>
      <c r="M17" s="2">
        <f>M7+M9+M11+M13+M15</f>
        <v>0</v>
      </c>
      <c r="N17" s="3">
        <f>N7+N9+N11+N13+N15</f>
        <v>0</v>
      </c>
      <c r="O17" s="3">
        <f>O7+O9+O11+O13+O15</f>
        <v>0</v>
      </c>
      <c r="P17" s="4">
        <f>P7+P9+P11+P13+P15</f>
        <v>0</v>
      </c>
      <c r="Q17" s="6">
        <f>Q7+Q9+Q11+Q13+Q15</f>
        <v>0</v>
      </c>
      <c r="R17" s="6">
        <f>R7+R9+R11+R13+R15</f>
        <v>0</v>
      </c>
    </row>
  </sheetData>
  <sheetProtection algorithmName="SHA-512" hashValue="jKdHH7WhxDTkWSNb/Ys5oSurxgeOTWBeQam3KJSrOasRrpEfUJqCDFzh49+TWhlYzku3HTlR5T3Ne7tXmh1nRA==" saltValue="D/cltlaeeIR5672g/NrapA==" spinCount="100000" sheet="1" objects="1" scenarios="1" formatColumns="0" formatRows="0" selectLockedCells="1"/>
  <mergeCells count="28">
    <mergeCell ref="B14:D14"/>
    <mergeCell ref="B16:D16"/>
    <mergeCell ref="C15:D15"/>
    <mergeCell ref="B10:D10"/>
    <mergeCell ref="B12:D12"/>
    <mergeCell ref="C11:D11"/>
    <mergeCell ref="C13:D13"/>
    <mergeCell ref="I3:L3"/>
    <mergeCell ref="K4:K5"/>
    <mergeCell ref="F4:F5"/>
    <mergeCell ref="B8:D8"/>
    <mergeCell ref="L4:L5"/>
    <mergeCell ref="O4:O5"/>
    <mergeCell ref="C17:D17"/>
    <mergeCell ref="R3:R5"/>
    <mergeCell ref="Q4:Q5"/>
    <mergeCell ref="P4:P5"/>
    <mergeCell ref="N4:N5"/>
    <mergeCell ref="J4:J5"/>
    <mergeCell ref="C7:D7"/>
    <mergeCell ref="C9:D9"/>
    <mergeCell ref="M4:M5"/>
    <mergeCell ref="M3:P3"/>
    <mergeCell ref="E4:E5"/>
    <mergeCell ref="G4:G5"/>
    <mergeCell ref="H4:H5"/>
    <mergeCell ref="I4:I5"/>
    <mergeCell ref="E3:H3"/>
  </mergeCells>
  <phoneticPr fontId="3"/>
  <pageMargins left="0.78740157480314965" right="0.19685039370078741" top="0.59055118110236227" bottom="0.78740157480314965" header="0.31496062992125984" footer="0.51181102362204722"/>
  <pageSetup paperSize="9" orientation="portrait" r:id="rId1"/>
  <headerFooter alignWithMargins="0">
    <oddHeader>&amp;C&amp;"ＭＳ ゴシック,標準"&amp;12私立学校現況調査票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報告書表紙</vt:lpstr>
      <vt:lpstr>在籍生徒数</vt:lpstr>
      <vt:lpstr>学費負担者居住地</vt:lpstr>
      <vt:lpstr>生徒の入学状況</vt:lpstr>
      <vt:lpstr>出身中学校の地域別</vt:lpstr>
      <vt:lpstr>学費負担者居住地!Print_Area</vt:lpstr>
      <vt:lpstr>在籍生徒数!Print_Area</vt:lpstr>
      <vt:lpstr>出身中学校の地域別!Print_Area</vt:lpstr>
      <vt:lpstr>生徒の入学状況!Print_Area</vt:lpstr>
      <vt:lpstr>報告書表紙!Print_Area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日野 宗太郎</dc:creator>
  <cp:lastModifiedBy>user</cp:lastModifiedBy>
  <cp:lastPrinted>2025-04-14T04:06:18Z</cp:lastPrinted>
  <dcterms:created xsi:type="dcterms:W3CDTF">1997-01-08T22:48:59Z</dcterms:created>
  <dcterms:modified xsi:type="dcterms:W3CDTF">2026-03-16T06:51:09Z</dcterms:modified>
</cp:coreProperties>
</file>