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9130430\業務用\業務従事者届（R7にR6集計分を更新して公表する）\更新用データ\"/>
    </mc:Choice>
  </mc:AlternateContent>
  <bookViews>
    <workbookView xWindow="10272" yWindow="180" windowWidth="10296" windowHeight="7872"/>
  </bookViews>
  <sheets>
    <sheet name="男女別数値" sheetId="11" r:id="rId1"/>
  </sheets>
  <calcPr calcId="162913"/>
</workbook>
</file>

<file path=xl/calcChain.xml><?xml version="1.0" encoding="utf-8"?>
<calcChain xmlns="http://schemas.openxmlformats.org/spreadsheetml/2006/main">
  <c r="R21" i="11" l="1"/>
  <c r="S21" i="11" s="1"/>
  <c r="Q21" i="11"/>
  <c r="P21" i="11"/>
  <c r="N21" i="11"/>
  <c r="O21" i="11" s="1"/>
  <c r="J21" i="11"/>
  <c r="K21" i="11" s="1"/>
  <c r="E21" i="11"/>
  <c r="F21" i="11" s="1"/>
  <c r="Q20" i="11"/>
  <c r="R20" i="11" s="1"/>
  <c r="S20" i="11" s="1"/>
  <c r="P20" i="11"/>
  <c r="O20" i="11"/>
  <c r="N20" i="11"/>
  <c r="J20" i="11"/>
  <c r="K20" i="11" s="1"/>
  <c r="E20" i="11"/>
  <c r="F20" i="11" s="1"/>
  <c r="Q22" i="11" l="1"/>
  <c r="P22" i="11"/>
  <c r="N22" i="11"/>
  <c r="O22" i="11" s="1"/>
  <c r="J22" i="11"/>
  <c r="K22" i="11" s="1"/>
  <c r="E22" i="11"/>
  <c r="F22" i="11" s="1"/>
  <c r="R22" i="11" l="1"/>
  <c r="S22" i="11" s="1"/>
  <c r="Q19" i="11"/>
  <c r="P19" i="11"/>
  <c r="R19" i="11" s="1"/>
  <c r="N19" i="11"/>
  <c r="O19" i="11" s="1"/>
  <c r="J19" i="11"/>
  <c r="K19" i="11" s="1"/>
  <c r="E19" i="11"/>
  <c r="F19" i="11" s="1"/>
  <c r="S19" i="11" l="1"/>
  <c r="Q18" i="11" l="1"/>
  <c r="P18" i="11"/>
  <c r="R18" i="11" s="1"/>
  <c r="N18" i="11"/>
  <c r="O18" i="11" s="1"/>
  <c r="J18" i="11"/>
  <c r="K18" i="11" s="1"/>
  <c r="E18" i="11"/>
  <c r="F18" i="11" s="1"/>
  <c r="Q17" i="11"/>
  <c r="P17" i="11"/>
  <c r="N17" i="11"/>
  <c r="O17" i="11" s="1"/>
  <c r="J17" i="11"/>
  <c r="K17" i="11" s="1"/>
  <c r="E17" i="11"/>
  <c r="F17" i="11" s="1"/>
  <c r="Q16" i="11"/>
  <c r="P16" i="11"/>
  <c r="N16" i="11"/>
  <c r="O16" i="11" s="1"/>
  <c r="J16" i="11"/>
  <c r="K16" i="11" s="1"/>
  <c r="E16" i="11"/>
  <c r="F16" i="11" s="1"/>
  <c r="Q15" i="11"/>
  <c r="P15" i="11"/>
  <c r="N15" i="11"/>
  <c r="O15" i="11" s="1"/>
  <c r="J15" i="11"/>
  <c r="K15" i="11" s="1"/>
  <c r="E15" i="11"/>
  <c r="F15" i="11" s="1"/>
  <c r="K14" i="11"/>
  <c r="F14" i="11"/>
  <c r="P13" i="11"/>
  <c r="O13" i="11"/>
  <c r="M13" i="11"/>
  <c r="K13" i="11"/>
  <c r="I13" i="11"/>
  <c r="Q13" i="11" s="1"/>
  <c r="F13" i="11"/>
  <c r="D13" i="11"/>
  <c r="P12" i="11"/>
  <c r="S12" i="11" s="1"/>
  <c r="O12" i="11"/>
  <c r="M12" i="11"/>
  <c r="K12" i="11"/>
  <c r="I12" i="11"/>
  <c r="F12" i="11"/>
  <c r="D12" i="11"/>
  <c r="S11" i="11"/>
  <c r="Q11" i="11"/>
  <c r="O11" i="11"/>
  <c r="M11" i="11"/>
  <c r="K11" i="11"/>
  <c r="I11" i="11"/>
  <c r="F11" i="11"/>
  <c r="D11" i="11"/>
  <c r="S10" i="11"/>
  <c r="Q10" i="11"/>
  <c r="O10" i="11"/>
  <c r="M10" i="11"/>
  <c r="K10" i="11"/>
  <c r="I10" i="11"/>
  <c r="F10" i="11"/>
  <c r="D10" i="11"/>
  <c r="S9" i="11"/>
  <c r="Q9" i="11"/>
  <c r="O9" i="11"/>
  <c r="M9" i="11"/>
  <c r="K9" i="11"/>
  <c r="I9" i="11"/>
  <c r="F9" i="11"/>
  <c r="D9" i="11"/>
  <c r="S8" i="11"/>
  <c r="Q8" i="11"/>
  <c r="O8" i="11"/>
  <c r="M8" i="11"/>
  <c r="K8" i="11"/>
  <c r="I8" i="11"/>
  <c r="F8" i="11"/>
  <c r="D8" i="11"/>
  <c r="S7" i="11"/>
  <c r="Q7" i="11"/>
  <c r="O7" i="11"/>
  <c r="M7" i="11"/>
  <c r="K7" i="11"/>
  <c r="I7" i="11"/>
  <c r="F7" i="11"/>
  <c r="D7" i="11"/>
  <c r="S6" i="11"/>
  <c r="Q6" i="11"/>
  <c r="O6" i="11"/>
  <c r="M6" i="11"/>
  <c r="K6" i="11"/>
  <c r="I6" i="11"/>
  <c r="F6" i="11"/>
  <c r="D6" i="11"/>
  <c r="Q12" i="11" l="1"/>
  <c r="R16" i="11"/>
  <c r="S16" i="11" s="1"/>
  <c r="S18" i="11"/>
  <c r="R13" i="11"/>
  <c r="S13" i="11" s="1"/>
  <c r="R15" i="11"/>
  <c r="S15" i="11" s="1"/>
  <c r="R17" i="11"/>
  <c r="S17" i="11" s="1"/>
</calcChain>
</file>

<file path=xl/sharedStrings.xml><?xml version="1.0" encoding="utf-8"?>
<sst xmlns="http://schemas.openxmlformats.org/spreadsheetml/2006/main" count="42" uniqueCount="30">
  <si>
    <t>(単位:人)</t>
    <rPh sb="1" eb="3">
      <t>タンイ</t>
    </rPh>
    <rPh sb="4" eb="5">
      <t>ニン</t>
    </rPh>
    <phoneticPr fontId="3"/>
  </si>
  <si>
    <t>業務従事者届による男女別数値</t>
    <rPh sb="12" eb="14">
      <t>スウチ</t>
    </rPh>
    <phoneticPr fontId="4"/>
  </si>
  <si>
    <t>保健師</t>
    <rPh sb="0" eb="2">
      <t>ホケン</t>
    </rPh>
    <rPh sb="2" eb="3">
      <t>シ</t>
    </rPh>
    <phoneticPr fontId="4"/>
  </si>
  <si>
    <t>助産師</t>
    <rPh sb="0" eb="2">
      <t>ジョサン</t>
    </rPh>
    <rPh sb="2" eb="3">
      <t>シ</t>
    </rPh>
    <phoneticPr fontId="4"/>
  </si>
  <si>
    <t>看護師</t>
    <rPh sb="0" eb="2">
      <t>カンゴ</t>
    </rPh>
    <rPh sb="2" eb="3">
      <t>シ</t>
    </rPh>
    <phoneticPr fontId="4"/>
  </si>
  <si>
    <t>准看護師</t>
    <rPh sb="0" eb="1">
      <t>ジュン</t>
    </rPh>
    <rPh sb="1" eb="3">
      <t>カンゴ</t>
    </rPh>
    <rPh sb="3" eb="4">
      <t>シ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</si>
  <si>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</si>
  <si>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</si>
  <si>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</si>
  <si>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</si>
  <si>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男性
比率</t>
    <rPh sb="0" eb="2">
      <t>ダンセイ</t>
    </rPh>
    <rPh sb="3" eb="5">
      <t>ヒリツ</t>
    </rPh>
    <phoneticPr fontId="4"/>
  </si>
  <si>
    <t>H10</t>
    <phoneticPr fontId="4"/>
  </si>
  <si>
    <t>H12</t>
    <phoneticPr fontId="4"/>
  </si>
  <si>
    <t>H20</t>
  </si>
  <si>
    <t>H24</t>
    <phoneticPr fontId="4"/>
  </si>
  <si>
    <t>H4</t>
    <phoneticPr fontId="4"/>
  </si>
  <si>
    <t>H6</t>
    <phoneticPr fontId="4"/>
  </si>
  <si>
    <t>H8</t>
    <phoneticPr fontId="4"/>
  </si>
  <si>
    <t>H14</t>
    <phoneticPr fontId="4"/>
  </si>
  <si>
    <t>H16</t>
    <phoneticPr fontId="4"/>
  </si>
  <si>
    <t>H18</t>
    <phoneticPr fontId="4"/>
  </si>
  <si>
    <t>H22</t>
    <phoneticPr fontId="4"/>
  </si>
  <si>
    <t>H26</t>
    <phoneticPr fontId="4"/>
  </si>
  <si>
    <t>H28</t>
    <phoneticPr fontId="4"/>
  </si>
  <si>
    <t>H30</t>
  </si>
  <si>
    <t>年度</t>
    <rPh sb="0" eb="2">
      <t>ネンド</t>
    </rPh>
    <phoneticPr fontId="4"/>
  </si>
  <si>
    <t>（実人員）R6.12.31現在</t>
    <phoneticPr fontId="4"/>
  </si>
  <si>
    <t>R2</t>
  </si>
  <si>
    <t>R4</t>
  </si>
  <si>
    <t>R6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</si>
</sst>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\(#,##0\)"/>
    <numFmt numFmtId="178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 applyAlignment="1">
      <alignment vertical="center"/>
    </xf>
    <xf numFmtId="177" fontId="2" fillId="2" borderId="2" xfId="0" applyNumberFormat="1" applyFont="1" applyFill="1" applyBorder="1" applyAlignment="1">
      <alignment horizontal="center" vertical="center" shrinkToFit="1"/>
    </xf>
    <xf numFmtId="177" fontId="2" fillId="2" borderId="18" xfId="0" applyNumberFormat="1" applyFont="1" applyFill="1" applyBorder="1" applyAlignment="1">
      <alignment horizontal="center" vertical="center" shrinkToFit="1"/>
    </xf>
    <xf numFmtId="177" fontId="2" fillId="2" borderId="6" xfId="0" applyNumberFormat="1" applyFont="1" applyFill="1" applyBorder="1" applyAlignment="1">
      <alignment horizontal="center" vertical="center" wrapText="1" shrinkToFit="1"/>
    </xf>
    <xf numFmtId="177" fontId="2" fillId="2" borderId="18" xfId="0" applyNumberFormat="1" applyFont="1" applyFill="1" applyBorder="1" applyAlignment="1">
      <alignment horizontal="center" vertical="center" wrapText="1" shrinkToFit="1"/>
    </xf>
    <xf numFmtId="177" fontId="2" fillId="2" borderId="19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3" fontId="2" fillId="0" borderId="10" xfId="0" applyNumberFormat="1" applyFont="1" applyBorder="1" applyAlignment="1">
      <alignment vertical="center" shrinkToFit="1"/>
    </xf>
    <xf numFmtId="3" fontId="2" fillId="0" borderId="15" xfId="0" applyNumberFormat="1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8" fontId="2" fillId="0" borderId="11" xfId="2" applyNumberFormat="1" applyFont="1" applyBorder="1" applyAlignment="1">
      <alignment vertical="center" shrinkToFit="1"/>
    </xf>
    <xf numFmtId="176" fontId="2" fillId="0" borderId="8" xfId="0" applyNumberFormat="1" applyFont="1" applyBorder="1" applyAlignment="1">
      <alignment vertical="center" shrinkToFit="1"/>
    </xf>
    <xf numFmtId="178" fontId="2" fillId="0" borderId="15" xfId="2" applyNumberFormat="1" applyFont="1" applyBorder="1" applyAlignment="1">
      <alignment vertical="center" shrinkToFit="1"/>
    </xf>
    <xf numFmtId="3" fontId="2" fillId="0" borderId="20" xfId="0" applyNumberFormat="1" applyFont="1" applyBorder="1" applyAlignment="1">
      <alignment vertical="center" shrinkToFit="1"/>
    </xf>
    <xf numFmtId="3" fontId="2" fillId="0" borderId="12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178" fontId="2" fillId="0" borderId="7" xfId="2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8" fontId="2" fillId="0" borderId="16" xfId="2" applyNumberFormat="1" applyFont="1" applyBorder="1" applyAlignment="1">
      <alignment vertical="center" shrinkToFit="1"/>
    </xf>
    <xf numFmtId="3" fontId="2" fillId="0" borderId="2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38" fontId="2" fillId="0" borderId="12" xfId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3" fontId="2" fillId="0" borderId="22" xfId="0" applyNumberFormat="1" applyFont="1" applyBorder="1" applyAlignment="1">
      <alignment vertical="center" shrinkToFit="1"/>
    </xf>
    <xf numFmtId="3" fontId="2" fillId="0" borderId="13" xfId="0" applyNumberFormat="1" applyFont="1" applyBorder="1" applyAlignment="1">
      <alignment vertical="center" shrinkToFit="1"/>
    </xf>
    <xf numFmtId="178" fontId="2" fillId="0" borderId="14" xfId="2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178" fontId="2" fillId="0" borderId="22" xfId="2" applyNumberFormat="1" applyFont="1" applyBorder="1" applyAlignment="1">
      <alignment vertical="center" shrinkToFit="1"/>
    </xf>
    <xf numFmtId="3" fontId="2" fillId="0" borderId="23" xfId="0" applyNumberFormat="1" applyFont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3" fontId="2" fillId="0" borderId="22" xfId="0" applyNumberFormat="1" applyFont="1" applyFill="1" applyBorder="1" applyAlignment="1">
      <alignment vertical="center" shrinkToFit="1"/>
    </xf>
    <xf numFmtId="3" fontId="2" fillId="0" borderId="13" xfId="0" applyNumberFormat="1" applyFont="1" applyFill="1" applyBorder="1" applyAlignment="1">
      <alignment vertical="center" shrinkToFit="1"/>
    </xf>
    <xf numFmtId="178" fontId="2" fillId="0" borderId="14" xfId="2" applyNumberFormat="1" applyFont="1" applyFill="1" applyBorder="1" applyAlignment="1">
      <alignment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8" fontId="2" fillId="0" borderId="22" xfId="2" applyNumberFormat="1" applyFont="1" applyFill="1" applyBorder="1" applyAlignment="1">
      <alignment vertical="center" shrinkToFit="1"/>
    </xf>
    <xf numFmtId="3" fontId="2" fillId="0" borderId="23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 shrinkToFit="1"/>
    </xf>
    <xf numFmtId="3" fontId="2" fillId="0" borderId="24" xfId="0" applyNumberFormat="1" applyFont="1" applyFill="1" applyBorder="1" applyAlignment="1">
      <alignment vertical="center" shrinkToFit="1"/>
    </xf>
    <xf numFmtId="3" fontId="2" fillId="0" borderId="25" xfId="0" applyNumberFormat="1" applyFont="1" applyFill="1" applyBorder="1" applyAlignment="1">
      <alignment vertical="center" shrinkToFit="1"/>
    </xf>
    <xf numFmtId="3" fontId="2" fillId="0" borderId="14" xfId="0" applyNumberFormat="1" applyFont="1" applyFill="1" applyBorder="1" applyAlignment="1">
      <alignment vertical="center" shrinkToFit="1"/>
    </xf>
    <xf numFmtId="3" fontId="2" fillId="0" borderId="26" xfId="0" applyNumberFormat="1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3" fontId="2" fillId="0" borderId="27" xfId="0" applyNumberFormat="1" applyFont="1" applyBorder="1" applyAlignment="1">
      <alignment vertical="center" shrinkToFit="1"/>
    </xf>
    <xf numFmtId="3" fontId="2" fillId="0" borderId="28" xfId="0" applyNumberFormat="1" applyFont="1" applyBorder="1" applyAlignment="1">
      <alignment vertical="center" shrinkToFit="1"/>
    </xf>
    <xf numFmtId="3" fontId="2" fillId="0" borderId="29" xfId="0" applyNumberFormat="1" applyFont="1" applyBorder="1" applyAlignment="1">
      <alignment vertical="center" shrinkToFit="1"/>
    </xf>
    <xf numFmtId="178" fontId="2" fillId="0" borderId="30" xfId="2" applyNumberFormat="1" applyFont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8" fontId="2" fillId="3" borderId="34" xfId="1" applyFont="1" applyFill="1" applyBorder="1" applyAlignment="1">
      <alignment vertical="center"/>
    </xf>
    <xf numFmtId="178" fontId="2" fillId="0" borderId="35" xfId="0" applyNumberFormat="1" applyFont="1" applyFill="1" applyBorder="1" applyAlignment="1">
      <alignment vertical="center"/>
    </xf>
    <xf numFmtId="38" fontId="2" fillId="3" borderId="36" xfId="1" applyFont="1" applyFill="1" applyBorder="1" applyAlignment="1">
      <alignment vertical="center"/>
    </xf>
    <xf numFmtId="38" fontId="2" fillId="0" borderId="35" xfId="1" applyFont="1" applyFill="1" applyBorder="1" applyAlignment="1">
      <alignment vertical="center"/>
    </xf>
    <xf numFmtId="38" fontId="2" fillId="0" borderId="34" xfId="1" applyFont="1" applyFill="1" applyBorder="1" applyAlignment="1">
      <alignment vertical="center"/>
    </xf>
    <xf numFmtId="38" fontId="2" fillId="3" borderId="32" xfId="1" applyFont="1" applyFill="1" applyBorder="1" applyAlignment="1">
      <alignment vertical="center"/>
    </xf>
    <xf numFmtId="178" fontId="2" fillId="0" borderId="33" xfId="0" applyNumberFormat="1" applyFont="1" applyFill="1" applyBorder="1" applyAlignment="1">
      <alignment vertical="center"/>
    </xf>
    <xf numFmtId="38" fontId="2" fillId="0" borderId="37" xfId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vertical="center" shrinkToFit="1"/>
    </xf>
    <xf numFmtId="38" fontId="2" fillId="0" borderId="40" xfId="1" applyFont="1" applyFill="1" applyBorder="1" applyAlignment="1">
      <alignment vertical="center"/>
    </xf>
    <xf numFmtId="38" fontId="2" fillId="0" borderId="41" xfId="1" applyFont="1" applyFill="1" applyBorder="1" applyAlignment="1">
      <alignment vertical="center"/>
    </xf>
    <xf numFmtId="178" fontId="2" fillId="0" borderId="43" xfId="0" applyNumberFormat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178" fontId="2" fillId="0" borderId="41" xfId="0" applyNumberFormat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39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8" fontId="2" fillId="0" borderId="17" xfId="1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textRotation="255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B1" sqref="B1:S1"/>
    </sheetView>
  </sheetViews>
  <sheetFormatPr defaultColWidth="9" defaultRowHeight="13.2" x14ac:dyDescent="0.2"/>
  <cols>
    <col min="1" max="1" width="0.44140625" style="1" customWidth="1"/>
    <col min="2" max="19" width="7.77734375" style="1" customWidth="1"/>
    <col min="20" max="16384" width="9" style="1"/>
  </cols>
  <sheetData>
    <row r="1" spans="2:19" ht="21.75" customHeight="1" x14ac:dyDescent="0.2">
      <c r="B1" s="73" t="s">
        <v>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2:19" ht="21" customHeight="1" x14ac:dyDescent="0.2">
      <c r="B2" s="1" t="s">
        <v>26</v>
      </c>
      <c r="I2" s="74"/>
      <c r="J2" s="74"/>
      <c r="K2" s="74"/>
      <c r="L2" s="74"/>
      <c r="R2" s="75" t="s">
        <v>0</v>
      </c>
      <c r="S2" s="75"/>
    </row>
    <row r="3" spans="2:19" ht="35.1" customHeight="1" x14ac:dyDescent="0.2">
      <c r="B3" s="83" t="s">
        <v>25</v>
      </c>
      <c r="C3" s="76" t="s">
        <v>2</v>
      </c>
      <c r="D3" s="77"/>
      <c r="E3" s="77"/>
      <c r="F3" s="78"/>
      <c r="G3" s="79" t="s">
        <v>3</v>
      </c>
      <c r="H3" s="76" t="s">
        <v>4</v>
      </c>
      <c r="I3" s="77"/>
      <c r="J3" s="77"/>
      <c r="K3" s="78"/>
      <c r="L3" s="76" t="s">
        <v>5</v>
      </c>
      <c r="M3" s="77"/>
      <c r="N3" s="77"/>
      <c r="O3" s="81"/>
      <c r="P3" s="82" t="s">
        <v>6</v>
      </c>
      <c r="Q3" s="77"/>
      <c r="R3" s="77"/>
      <c r="S3" s="78"/>
    </row>
    <row r="4" spans="2:19" s="7" customFormat="1" ht="50.1" customHeight="1" x14ac:dyDescent="0.2">
      <c r="B4" s="84"/>
      <c r="C4" s="2" t="s">
        <v>7</v>
      </c>
      <c r="D4" s="3" t="s">
        <v>8</v>
      </c>
      <c r="E4" s="2" t="s">
        <v>9</v>
      </c>
      <c r="F4" s="4" t="s">
        <v>10</v>
      </c>
      <c r="G4" s="80"/>
      <c r="H4" s="2" t="s">
        <v>7</v>
      </c>
      <c r="I4" s="3" t="s">
        <v>8</v>
      </c>
      <c r="J4" s="2" t="s">
        <v>9</v>
      </c>
      <c r="K4" s="4" t="s">
        <v>10</v>
      </c>
      <c r="L4" s="2" t="s">
        <v>7</v>
      </c>
      <c r="M4" s="3" t="s">
        <v>8</v>
      </c>
      <c r="N4" s="2" t="s">
        <v>9</v>
      </c>
      <c r="O4" s="5" t="s">
        <v>10</v>
      </c>
      <c r="P4" s="6" t="s">
        <v>7</v>
      </c>
      <c r="Q4" s="3" t="s">
        <v>8</v>
      </c>
      <c r="R4" s="2" t="s">
        <v>9</v>
      </c>
      <c r="S4" s="4" t="s">
        <v>10</v>
      </c>
    </row>
    <row r="5" spans="2:19" hidden="1" x14ac:dyDescent="0.2">
      <c r="B5" s="8"/>
      <c r="C5" s="9"/>
      <c r="D5" s="10"/>
      <c r="E5" s="11"/>
      <c r="F5" s="12"/>
      <c r="G5" s="13"/>
      <c r="H5" s="9"/>
      <c r="I5" s="10"/>
      <c r="J5" s="9"/>
      <c r="K5" s="12"/>
      <c r="L5" s="9"/>
      <c r="M5" s="10"/>
      <c r="N5" s="9"/>
      <c r="O5" s="14"/>
      <c r="P5" s="47"/>
      <c r="Q5" s="48"/>
      <c r="R5" s="49"/>
      <c r="S5" s="50"/>
    </row>
    <row r="6" spans="2:19" ht="35.1" customHeight="1" x14ac:dyDescent="0.2">
      <c r="B6" s="45" t="s">
        <v>15</v>
      </c>
      <c r="C6" s="16">
        <v>0</v>
      </c>
      <c r="D6" s="17">
        <f t="shared" ref="D6:D13" si="0">E6-C6</f>
        <v>1006</v>
      </c>
      <c r="E6" s="16">
        <v>1006</v>
      </c>
      <c r="F6" s="18">
        <f t="shared" ref="F6:F18" si="1">C6/E6</f>
        <v>0</v>
      </c>
      <c r="G6" s="19">
        <v>1301</v>
      </c>
      <c r="H6" s="16">
        <v>334</v>
      </c>
      <c r="I6" s="17">
        <f t="shared" ref="I6:I13" si="2">J6-H6</f>
        <v>23078</v>
      </c>
      <c r="J6" s="16">
        <v>23412</v>
      </c>
      <c r="K6" s="18">
        <f t="shared" ref="K6:K18" si="3">H6/J6</f>
        <v>1.4266188279514778E-2</v>
      </c>
      <c r="L6" s="16">
        <v>345</v>
      </c>
      <c r="M6" s="17">
        <f t="shared" ref="M6:M13" si="4">N6-L6</f>
        <v>11409</v>
      </c>
      <c r="N6" s="16">
        <v>11754</v>
      </c>
      <c r="O6" s="20">
        <f t="shared" ref="O6:O13" si="5">L6/N6</f>
        <v>2.9351710056151097E-2</v>
      </c>
      <c r="P6" s="15">
        <v>679</v>
      </c>
      <c r="Q6" s="10">
        <f t="shared" ref="Q6:Q12" si="6">R6-P6</f>
        <v>36794</v>
      </c>
      <c r="R6" s="9">
        <v>37473</v>
      </c>
      <c r="S6" s="12">
        <f t="shared" ref="S6:S13" si="7">P6/R6</f>
        <v>1.8119712859925814E-2</v>
      </c>
    </row>
    <row r="7" spans="2:19" ht="35.1" customHeight="1" x14ac:dyDescent="0.2">
      <c r="B7" s="45" t="s">
        <v>16</v>
      </c>
      <c r="C7" s="16">
        <v>0</v>
      </c>
      <c r="D7" s="17">
        <f t="shared" si="0"/>
        <v>1155</v>
      </c>
      <c r="E7" s="16">
        <v>1155</v>
      </c>
      <c r="F7" s="18">
        <f t="shared" si="1"/>
        <v>0</v>
      </c>
      <c r="G7" s="19">
        <v>1317</v>
      </c>
      <c r="H7" s="16">
        <v>397</v>
      </c>
      <c r="I7" s="17">
        <f t="shared" si="2"/>
        <v>25834</v>
      </c>
      <c r="J7" s="16">
        <v>26231</v>
      </c>
      <c r="K7" s="18">
        <f t="shared" si="3"/>
        <v>1.5134764210285539E-2</v>
      </c>
      <c r="L7" s="16">
        <v>395</v>
      </c>
      <c r="M7" s="17">
        <f t="shared" si="4"/>
        <v>11837</v>
      </c>
      <c r="N7" s="16">
        <v>12232</v>
      </c>
      <c r="O7" s="20">
        <f t="shared" si="5"/>
        <v>3.2292347939829956E-2</v>
      </c>
      <c r="P7" s="21">
        <v>792</v>
      </c>
      <c r="Q7" s="17">
        <f t="shared" si="6"/>
        <v>40143</v>
      </c>
      <c r="R7" s="16">
        <v>40935</v>
      </c>
      <c r="S7" s="18">
        <f t="shared" si="7"/>
        <v>1.9347746427262735E-2</v>
      </c>
    </row>
    <row r="8" spans="2:19" ht="35.1" customHeight="1" x14ac:dyDescent="0.2">
      <c r="B8" s="45" t="s">
        <v>17</v>
      </c>
      <c r="C8" s="16">
        <v>2</v>
      </c>
      <c r="D8" s="17">
        <f t="shared" si="0"/>
        <v>1246</v>
      </c>
      <c r="E8" s="16">
        <v>1248</v>
      </c>
      <c r="F8" s="18">
        <f t="shared" si="1"/>
        <v>1.6025641025641025E-3</v>
      </c>
      <c r="G8" s="19">
        <v>1334</v>
      </c>
      <c r="H8" s="16">
        <v>419</v>
      </c>
      <c r="I8" s="17">
        <f t="shared" si="2"/>
        <v>28295</v>
      </c>
      <c r="J8" s="16">
        <v>28714</v>
      </c>
      <c r="K8" s="18">
        <f t="shared" si="3"/>
        <v>1.459218499686564E-2</v>
      </c>
      <c r="L8" s="16">
        <v>423</v>
      </c>
      <c r="M8" s="17">
        <f t="shared" si="4"/>
        <v>12120</v>
      </c>
      <c r="N8" s="16">
        <v>12543</v>
      </c>
      <c r="O8" s="20">
        <f t="shared" si="5"/>
        <v>3.3723989476201865E-2</v>
      </c>
      <c r="P8" s="21">
        <v>844</v>
      </c>
      <c r="Q8" s="17">
        <f t="shared" si="6"/>
        <v>42995</v>
      </c>
      <c r="R8" s="16">
        <v>43839</v>
      </c>
      <c r="S8" s="18">
        <f t="shared" si="7"/>
        <v>1.9252263965875135E-2</v>
      </c>
    </row>
    <row r="9" spans="2:19" ht="35.1" customHeight="1" x14ac:dyDescent="0.2">
      <c r="B9" s="45" t="s">
        <v>11</v>
      </c>
      <c r="C9" s="16">
        <v>0</v>
      </c>
      <c r="D9" s="17">
        <f t="shared" si="0"/>
        <v>1335</v>
      </c>
      <c r="E9" s="16">
        <v>1335</v>
      </c>
      <c r="F9" s="18">
        <f t="shared" si="1"/>
        <v>0</v>
      </c>
      <c r="G9" s="19">
        <v>1408</v>
      </c>
      <c r="H9" s="16">
        <v>600</v>
      </c>
      <c r="I9" s="17">
        <f t="shared" si="2"/>
        <v>30953</v>
      </c>
      <c r="J9" s="16">
        <v>31553</v>
      </c>
      <c r="K9" s="18">
        <f t="shared" si="3"/>
        <v>1.9015624504801446E-2</v>
      </c>
      <c r="L9" s="16">
        <v>440</v>
      </c>
      <c r="M9" s="17">
        <f t="shared" si="4"/>
        <v>11926</v>
      </c>
      <c r="N9" s="16">
        <v>12366</v>
      </c>
      <c r="O9" s="20">
        <f t="shared" si="5"/>
        <v>3.5581432961345624E-2</v>
      </c>
      <c r="P9" s="21">
        <v>1040</v>
      </c>
      <c r="Q9" s="17">
        <f t="shared" si="6"/>
        <v>45622</v>
      </c>
      <c r="R9" s="16">
        <v>46662</v>
      </c>
      <c r="S9" s="18">
        <f t="shared" si="7"/>
        <v>2.2287943080022288E-2</v>
      </c>
    </row>
    <row r="10" spans="2:19" ht="35.1" customHeight="1" x14ac:dyDescent="0.2">
      <c r="B10" s="45" t="s">
        <v>12</v>
      </c>
      <c r="C10" s="16">
        <v>3</v>
      </c>
      <c r="D10" s="17">
        <f t="shared" si="0"/>
        <v>1353</v>
      </c>
      <c r="E10" s="16">
        <v>1356</v>
      </c>
      <c r="F10" s="18">
        <f t="shared" si="1"/>
        <v>2.2123893805309734E-3</v>
      </c>
      <c r="G10" s="19">
        <v>1454</v>
      </c>
      <c r="H10" s="16">
        <v>768</v>
      </c>
      <c r="I10" s="17">
        <f t="shared" si="2"/>
        <v>34406</v>
      </c>
      <c r="J10" s="16">
        <v>35174</v>
      </c>
      <c r="K10" s="18">
        <f t="shared" si="3"/>
        <v>2.1834309433103997E-2</v>
      </c>
      <c r="L10" s="16">
        <v>452</v>
      </c>
      <c r="M10" s="17">
        <f t="shared" si="4"/>
        <v>11533</v>
      </c>
      <c r="N10" s="16">
        <v>11985</v>
      </c>
      <c r="O10" s="20">
        <f t="shared" si="5"/>
        <v>3.7713808927826449E-2</v>
      </c>
      <c r="P10" s="21">
        <v>1223</v>
      </c>
      <c r="Q10" s="17">
        <f t="shared" si="6"/>
        <v>48746</v>
      </c>
      <c r="R10" s="16">
        <v>49969</v>
      </c>
      <c r="S10" s="18">
        <f t="shared" si="7"/>
        <v>2.4475174608257121E-2</v>
      </c>
    </row>
    <row r="11" spans="2:19" ht="35.1" customHeight="1" x14ac:dyDescent="0.2">
      <c r="B11" s="45" t="s">
        <v>18</v>
      </c>
      <c r="C11" s="16">
        <v>7</v>
      </c>
      <c r="D11" s="17">
        <f t="shared" si="0"/>
        <v>1510</v>
      </c>
      <c r="E11" s="16">
        <v>1517</v>
      </c>
      <c r="F11" s="18">
        <f t="shared" si="1"/>
        <v>4.6143704680290049E-3</v>
      </c>
      <c r="G11" s="19">
        <v>1341</v>
      </c>
      <c r="H11" s="16">
        <v>847</v>
      </c>
      <c r="I11" s="17">
        <f t="shared" si="2"/>
        <v>36573</v>
      </c>
      <c r="J11" s="16">
        <v>37420</v>
      </c>
      <c r="K11" s="18">
        <f t="shared" si="3"/>
        <v>2.2634954569748799E-2</v>
      </c>
      <c r="L11" s="16">
        <v>469</v>
      </c>
      <c r="M11" s="17">
        <f t="shared" si="4"/>
        <v>11530</v>
      </c>
      <c r="N11" s="16">
        <v>11999</v>
      </c>
      <c r="O11" s="20">
        <f t="shared" si="5"/>
        <v>3.9086590549212437E-2</v>
      </c>
      <c r="P11" s="21">
        <v>1323</v>
      </c>
      <c r="Q11" s="17">
        <f t="shared" si="6"/>
        <v>50954</v>
      </c>
      <c r="R11" s="16">
        <v>52277</v>
      </c>
      <c r="S11" s="18">
        <f t="shared" si="7"/>
        <v>2.5307496604625362E-2</v>
      </c>
    </row>
    <row r="12" spans="2:19" ht="35.1" customHeight="1" x14ac:dyDescent="0.2">
      <c r="B12" s="45" t="s">
        <v>19</v>
      </c>
      <c r="C12" s="22">
        <v>8</v>
      </c>
      <c r="D12" s="17">
        <f t="shared" si="0"/>
        <v>1482</v>
      </c>
      <c r="E12" s="22">
        <v>1490</v>
      </c>
      <c r="F12" s="18">
        <f t="shared" si="1"/>
        <v>5.3691275167785232E-3</v>
      </c>
      <c r="G12" s="19">
        <v>1436</v>
      </c>
      <c r="H12" s="16">
        <v>1096</v>
      </c>
      <c r="I12" s="17">
        <f t="shared" si="2"/>
        <v>39303</v>
      </c>
      <c r="J12" s="16">
        <v>40399</v>
      </c>
      <c r="K12" s="18">
        <f t="shared" si="3"/>
        <v>2.712938439070274E-2</v>
      </c>
      <c r="L12" s="22">
        <v>479</v>
      </c>
      <c r="M12" s="17">
        <f t="shared" si="4"/>
        <v>10887</v>
      </c>
      <c r="N12" s="16">
        <v>11366</v>
      </c>
      <c r="O12" s="20">
        <f t="shared" si="5"/>
        <v>4.2143234207284885E-2</v>
      </c>
      <c r="P12" s="21">
        <f>SUM(C12,H12,L12)</f>
        <v>1583</v>
      </c>
      <c r="Q12" s="17">
        <f t="shared" si="6"/>
        <v>53108</v>
      </c>
      <c r="R12" s="16">
        <v>54691</v>
      </c>
      <c r="S12" s="18">
        <f t="shared" si="7"/>
        <v>2.8944433270556399E-2</v>
      </c>
    </row>
    <row r="13" spans="2:19" ht="35.1" customHeight="1" x14ac:dyDescent="0.2">
      <c r="B13" s="45" t="s">
        <v>20</v>
      </c>
      <c r="C13" s="22">
        <v>12</v>
      </c>
      <c r="D13" s="17">
        <f t="shared" si="0"/>
        <v>1623</v>
      </c>
      <c r="E13" s="16">
        <v>1635</v>
      </c>
      <c r="F13" s="18">
        <f t="shared" si="1"/>
        <v>7.3394495412844041E-3</v>
      </c>
      <c r="G13" s="19">
        <v>1569</v>
      </c>
      <c r="H13" s="16">
        <v>1409</v>
      </c>
      <c r="I13" s="17">
        <f t="shared" si="2"/>
        <v>40581</v>
      </c>
      <c r="J13" s="23">
        <v>41990</v>
      </c>
      <c r="K13" s="18">
        <f t="shared" si="3"/>
        <v>3.3555608478209098E-2</v>
      </c>
      <c r="L13" s="22">
        <v>539</v>
      </c>
      <c r="M13" s="17">
        <f t="shared" si="4"/>
        <v>10781</v>
      </c>
      <c r="N13" s="16">
        <v>11320</v>
      </c>
      <c r="O13" s="20">
        <f t="shared" si="5"/>
        <v>4.761484098939929E-2</v>
      </c>
      <c r="P13" s="21">
        <f>SUM(C13,H13,L13)</f>
        <v>1960</v>
      </c>
      <c r="Q13" s="17">
        <f>SUM(D13,G13,I13,M13)</f>
        <v>54554</v>
      </c>
      <c r="R13" s="16">
        <f>SUM(P13:Q13)</f>
        <v>56514</v>
      </c>
      <c r="S13" s="18">
        <f t="shared" si="7"/>
        <v>3.4681671798138518E-2</v>
      </c>
    </row>
    <row r="14" spans="2:19" ht="35.1" customHeight="1" x14ac:dyDescent="0.2">
      <c r="B14" s="46" t="s">
        <v>13</v>
      </c>
      <c r="C14" s="24">
        <v>22</v>
      </c>
      <c r="D14" s="25">
        <v>1803</v>
      </c>
      <c r="E14" s="26">
        <v>1825</v>
      </c>
      <c r="F14" s="27">
        <f t="shared" si="1"/>
        <v>1.2054794520547946E-2</v>
      </c>
      <c r="G14" s="28">
        <v>1692</v>
      </c>
      <c r="H14" s="26">
        <v>1903</v>
      </c>
      <c r="I14" s="25">
        <v>44091</v>
      </c>
      <c r="J14" s="29">
        <v>45994</v>
      </c>
      <c r="K14" s="18">
        <f t="shared" si="3"/>
        <v>4.1374961951558896E-2</v>
      </c>
      <c r="L14" s="24">
        <v>607</v>
      </c>
      <c r="M14" s="25">
        <v>10532</v>
      </c>
      <c r="N14" s="26">
        <v>11139</v>
      </c>
      <c r="O14" s="30">
        <v>5.4493222012748005E-2</v>
      </c>
      <c r="P14" s="31">
        <v>2532</v>
      </c>
      <c r="Q14" s="25">
        <v>58118</v>
      </c>
      <c r="R14" s="26">
        <v>60650</v>
      </c>
      <c r="S14" s="27">
        <v>4.1747732893652099E-2</v>
      </c>
    </row>
    <row r="15" spans="2:19" ht="35.1" customHeight="1" x14ac:dyDescent="0.2">
      <c r="B15" s="46" t="s">
        <v>21</v>
      </c>
      <c r="C15" s="24">
        <v>25</v>
      </c>
      <c r="D15" s="25">
        <v>1874</v>
      </c>
      <c r="E15" s="26">
        <f t="shared" ref="E15:E19" si="8">SUM(C15:D15)</f>
        <v>1899</v>
      </c>
      <c r="F15" s="27">
        <f t="shared" si="1"/>
        <v>1.3164823591363875E-2</v>
      </c>
      <c r="G15" s="28">
        <v>1939</v>
      </c>
      <c r="H15" s="26">
        <v>2426</v>
      </c>
      <c r="I15" s="25">
        <v>49077</v>
      </c>
      <c r="J15" s="29">
        <f t="shared" ref="J15:J19" si="9">SUM(H15:I15)</f>
        <v>51503</v>
      </c>
      <c r="K15" s="18">
        <f t="shared" si="3"/>
        <v>4.7104052191134498E-2</v>
      </c>
      <c r="L15" s="24">
        <v>650</v>
      </c>
      <c r="M15" s="25">
        <v>10685</v>
      </c>
      <c r="N15" s="26">
        <f t="shared" ref="N15:N19" si="10">SUM(L15:M15)</f>
        <v>11335</v>
      </c>
      <c r="O15" s="30">
        <f t="shared" ref="O15:O19" si="11">L15/N15</f>
        <v>5.734450816056462E-2</v>
      </c>
      <c r="P15" s="31">
        <f t="shared" ref="P15:P19" si="12">SUM(C15,H15,L15)</f>
        <v>3101</v>
      </c>
      <c r="Q15" s="25">
        <f t="shared" ref="Q15:Q19" si="13">SUM(D15,G15,I15,M15)</f>
        <v>63575</v>
      </c>
      <c r="R15" s="26">
        <f t="shared" ref="R15:R19" si="14">SUM(P15:Q15)</f>
        <v>66676</v>
      </c>
      <c r="S15" s="27">
        <f t="shared" ref="S15:S19" si="15">P15/R15</f>
        <v>4.6508488811566384E-2</v>
      </c>
    </row>
    <row r="16" spans="2:19" s="39" customFormat="1" ht="35.1" customHeight="1" x14ac:dyDescent="0.2">
      <c r="B16" s="46" t="s">
        <v>14</v>
      </c>
      <c r="C16" s="32">
        <v>33</v>
      </c>
      <c r="D16" s="33">
        <v>1932</v>
      </c>
      <c r="E16" s="34">
        <f t="shared" si="8"/>
        <v>1965</v>
      </c>
      <c r="F16" s="35">
        <f t="shared" si="1"/>
        <v>1.6793893129770993E-2</v>
      </c>
      <c r="G16" s="36">
        <v>2091</v>
      </c>
      <c r="H16" s="34">
        <v>2865</v>
      </c>
      <c r="I16" s="33">
        <v>53809</v>
      </c>
      <c r="J16" s="34">
        <f t="shared" si="9"/>
        <v>56674</v>
      </c>
      <c r="K16" s="18">
        <f t="shared" si="3"/>
        <v>5.0552281469456894E-2</v>
      </c>
      <c r="L16" s="32">
        <v>603</v>
      </c>
      <c r="M16" s="33">
        <v>10261</v>
      </c>
      <c r="N16" s="34">
        <f t="shared" si="10"/>
        <v>10864</v>
      </c>
      <c r="O16" s="37">
        <f t="shared" si="11"/>
        <v>5.5504418262150218E-2</v>
      </c>
      <c r="P16" s="38">
        <f t="shared" si="12"/>
        <v>3501</v>
      </c>
      <c r="Q16" s="33">
        <f t="shared" si="13"/>
        <v>68093</v>
      </c>
      <c r="R16" s="34">
        <f t="shared" si="14"/>
        <v>71594</v>
      </c>
      <c r="S16" s="35">
        <f t="shared" si="15"/>
        <v>4.8900745872559152E-2</v>
      </c>
    </row>
    <row r="17" spans="2:19" s="39" customFormat="1" ht="35.1" customHeight="1" x14ac:dyDescent="0.2">
      <c r="B17" s="46" t="s">
        <v>22</v>
      </c>
      <c r="C17" s="32">
        <v>50</v>
      </c>
      <c r="D17" s="33">
        <v>2022</v>
      </c>
      <c r="E17" s="34">
        <f t="shared" si="8"/>
        <v>2072</v>
      </c>
      <c r="F17" s="35">
        <f t="shared" si="1"/>
        <v>2.4131274131274132E-2</v>
      </c>
      <c r="G17" s="36">
        <v>2196</v>
      </c>
      <c r="H17" s="34">
        <v>3641</v>
      </c>
      <c r="I17" s="33">
        <v>57523</v>
      </c>
      <c r="J17" s="34">
        <f t="shared" si="9"/>
        <v>61164</v>
      </c>
      <c r="K17" s="27">
        <f t="shared" si="3"/>
        <v>5.9528480805702701E-2</v>
      </c>
      <c r="L17" s="32">
        <v>584</v>
      </c>
      <c r="M17" s="33">
        <v>9647</v>
      </c>
      <c r="N17" s="34">
        <f t="shared" si="10"/>
        <v>10231</v>
      </c>
      <c r="O17" s="37">
        <f t="shared" si="11"/>
        <v>5.7081419216107911E-2</v>
      </c>
      <c r="P17" s="38">
        <f t="shared" si="12"/>
        <v>4275</v>
      </c>
      <c r="Q17" s="33">
        <f t="shared" si="13"/>
        <v>71388</v>
      </c>
      <c r="R17" s="34">
        <f t="shared" si="14"/>
        <v>75663</v>
      </c>
      <c r="S17" s="35">
        <f t="shared" si="15"/>
        <v>5.650053526822886E-2</v>
      </c>
    </row>
    <row r="18" spans="2:19" s="39" customFormat="1" ht="35.1" customHeight="1" x14ac:dyDescent="0.2">
      <c r="B18" s="46" t="s">
        <v>23</v>
      </c>
      <c r="C18" s="40">
        <v>47</v>
      </c>
      <c r="D18" s="33">
        <v>2102</v>
      </c>
      <c r="E18" s="41">
        <f t="shared" si="8"/>
        <v>2149</v>
      </c>
      <c r="F18" s="35">
        <f t="shared" si="1"/>
        <v>2.1870637505816658E-2</v>
      </c>
      <c r="G18" s="36">
        <v>2322</v>
      </c>
      <c r="H18" s="42">
        <v>4209</v>
      </c>
      <c r="I18" s="43">
        <v>58585</v>
      </c>
      <c r="J18" s="41">
        <f t="shared" si="9"/>
        <v>62794</v>
      </c>
      <c r="K18" s="27">
        <f t="shared" si="3"/>
        <v>6.7028697009268404E-2</v>
      </c>
      <c r="L18" s="40">
        <v>556</v>
      </c>
      <c r="M18" s="43">
        <v>8402</v>
      </c>
      <c r="N18" s="42">
        <f t="shared" si="10"/>
        <v>8958</v>
      </c>
      <c r="O18" s="37">
        <f t="shared" si="11"/>
        <v>6.2067425764679614E-2</v>
      </c>
      <c r="P18" s="44">
        <f t="shared" si="12"/>
        <v>4812</v>
      </c>
      <c r="Q18" s="43">
        <f t="shared" si="13"/>
        <v>71411</v>
      </c>
      <c r="R18" s="42">
        <f t="shared" si="14"/>
        <v>76223</v>
      </c>
      <c r="S18" s="35">
        <f t="shared" si="15"/>
        <v>6.3130551145979555E-2</v>
      </c>
    </row>
    <row r="19" spans="2:19" s="39" customFormat="1" ht="35.1" customHeight="1" x14ac:dyDescent="0.2">
      <c r="B19" s="46" t="s">
        <v>24</v>
      </c>
      <c r="C19" s="64">
        <v>55</v>
      </c>
      <c r="D19" s="33">
        <v>2102</v>
      </c>
      <c r="E19" s="41">
        <f t="shared" si="8"/>
        <v>2157</v>
      </c>
      <c r="F19" s="35">
        <f t="shared" ref="F19:F21" si="16">C19/E19</f>
        <v>2.5498377375985166E-2</v>
      </c>
      <c r="G19" s="36">
        <v>2337</v>
      </c>
      <c r="H19" s="42">
        <v>4829</v>
      </c>
      <c r="I19" s="43">
        <v>62934</v>
      </c>
      <c r="J19" s="41">
        <f t="shared" si="9"/>
        <v>67763</v>
      </c>
      <c r="K19" s="27">
        <f t="shared" ref="K19:K21" si="17">H19/J19</f>
        <v>7.126307867125127E-2</v>
      </c>
      <c r="L19" s="40">
        <v>542</v>
      </c>
      <c r="M19" s="43">
        <v>8016</v>
      </c>
      <c r="N19" s="42">
        <f t="shared" si="10"/>
        <v>8558</v>
      </c>
      <c r="O19" s="37">
        <f t="shared" si="11"/>
        <v>6.3332554335125024E-2</v>
      </c>
      <c r="P19" s="44">
        <f t="shared" si="12"/>
        <v>5426</v>
      </c>
      <c r="Q19" s="43">
        <f t="shared" si="13"/>
        <v>75389</v>
      </c>
      <c r="R19" s="42">
        <f t="shared" si="14"/>
        <v>80815</v>
      </c>
      <c r="S19" s="35">
        <f t="shared" si="15"/>
        <v>6.7141001051784943E-2</v>
      </c>
    </row>
    <row r="20" spans="2:19" s="39" customFormat="1" ht="35.1" customHeight="1" x14ac:dyDescent="0.2">
      <c r="B20" s="46" t="s">
        <v>27</v>
      </c>
      <c r="C20" s="64">
        <v>83</v>
      </c>
      <c r="D20" s="33">
        <v>2399</v>
      </c>
      <c r="E20" s="41">
        <f t="shared" ref="E20:E21" si="18">SUM(C20:D20)</f>
        <v>2482</v>
      </c>
      <c r="F20" s="35">
        <f t="shared" si="16"/>
        <v>3.3440773569701855E-2</v>
      </c>
      <c r="G20" s="36">
        <v>2384</v>
      </c>
      <c r="H20" s="42">
        <v>5374</v>
      </c>
      <c r="I20" s="43">
        <v>67765</v>
      </c>
      <c r="J20" s="41">
        <f t="shared" ref="J20:J21" si="19">SUM(H20:I20)</f>
        <v>73139</v>
      </c>
      <c r="K20" s="27">
        <f t="shared" si="17"/>
        <v>7.3476530988938873E-2</v>
      </c>
      <c r="L20" s="40">
        <v>552</v>
      </c>
      <c r="M20" s="43">
        <v>7803</v>
      </c>
      <c r="N20" s="42">
        <f t="shared" ref="N20:N21" si="20">SUM(L20:M20)</f>
        <v>8355</v>
      </c>
      <c r="O20" s="37">
        <f t="shared" ref="O20:O21" si="21">L20/N20</f>
        <v>6.6068222621184919E-2</v>
      </c>
      <c r="P20" s="44">
        <f t="shared" ref="P20:P21" si="22">SUM(C20,H20,L20)</f>
        <v>6009</v>
      </c>
      <c r="Q20" s="43">
        <f t="shared" ref="Q20:Q21" si="23">SUM(D20,G20,I20,M20)</f>
        <v>80351</v>
      </c>
      <c r="R20" s="42">
        <f t="shared" ref="R20:R21" si="24">SUM(P20:Q20)</f>
        <v>86360</v>
      </c>
      <c r="S20" s="35">
        <f t="shared" ref="S20:S21" si="25">P20/R20</f>
        <v>6.9580824455766563E-2</v>
      </c>
    </row>
    <row r="21" spans="2:19" ht="34.799999999999997" customHeight="1" thickBot="1" x14ac:dyDescent="0.25">
      <c r="B21" s="63" t="s">
        <v>28</v>
      </c>
      <c r="C21" s="65">
        <v>117</v>
      </c>
      <c r="D21" s="66">
        <v>2745</v>
      </c>
      <c r="E21" s="69">
        <f t="shared" si="18"/>
        <v>2862</v>
      </c>
      <c r="F21" s="67">
        <f t="shared" si="16"/>
        <v>4.0880503144654086E-2</v>
      </c>
      <c r="G21" s="72">
        <v>2494</v>
      </c>
      <c r="H21" s="65">
        <v>5660</v>
      </c>
      <c r="I21" s="68">
        <v>69414</v>
      </c>
      <c r="J21" s="69">
        <f t="shared" si="19"/>
        <v>75074</v>
      </c>
      <c r="K21" s="67">
        <f t="shared" si="17"/>
        <v>7.5392279617444116E-2</v>
      </c>
      <c r="L21" s="69">
        <v>519</v>
      </c>
      <c r="M21" s="68">
        <v>6819</v>
      </c>
      <c r="N21" s="65">
        <f t="shared" si="20"/>
        <v>7338</v>
      </c>
      <c r="O21" s="70">
        <f t="shared" si="21"/>
        <v>7.072771872444808E-2</v>
      </c>
      <c r="P21" s="71">
        <f t="shared" si="22"/>
        <v>6296</v>
      </c>
      <c r="Q21" s="68">
        <f t="shared" si="23"/>
        <v>81472</v>
      </c>
      <c r="R21" s="65">
        <f t="shared" si="24"/>
        <v>87768</v>
      </c>
      <c r="S21" s="67">
        <f t="shared" si="25"/>
        <v>7.1734572965089782E-2</v>
      </c>
    </row>
    <row r="22" spans="2:19" ht="34.799999999999997" customHeight="1" thickBot="1" x14ac:dyDescent="0.25">
      <c r="B22" s="51" t="s">
        <v>29</v>
      </c>
      <c r="C22" s="52">
        <v>107</v>
      </c>
      <c r="D22" s="53">
        <v>2976</v>
      </c>
      <c r="E22" s="54">
        <f t="shared" ref="E22" si="26">SUM(C22:D22)</f>
        <v>3083</v>
      </c>
      <c r="F22" s="55">
        <f t="shared" ref="F22" si="27">C22/E22</f>
        <v>3.4706454751865068E-2</v>
      </c>
      <c r="G22" s="56">
        <v>2540</v>
      </c>
      <c r="H22" s="52">
        <v>6022</v>
      </c>
      <c r="I22" s="57">
        <v>71166</v>
      </c>
      <c r="J22" s="54">
        <f t="shared" ref="J22" si="28">SUM(H22:I22)</f>
        <v>77188</v>
      </c>
      <c r="K22" s="55">
        <f t="shared" ref="K22" si="29">H22/J22</f>
        <v>7.8017308389905171E-2</v>
      </c>
      <c r="L22" s="58">
        <v>500</v>
      </c>
      <c r="M22" s="57">
        <v>5894</v>
      </c>
      <c r="N22" s="59">
        <f t="shared" ref="N22" si="30">SUM(L22:M22)</f>
        <v>6394</v>
      </c>
      <c r="O22" s="60">
        <f t="shared" ref="O22" si="31">L22/N22</f>
        <v>7.8198310916484201E-2</v>
      </c>
      <c r="P22" s="61">
        <f t="shared" ref="P22" si="32">SUM(C22,H22,L22)</f>
        <v>6629</v>
      </c>
      <c r="Q22" s="57">
        <f t="shared" ref="Q22" si="33">SUM(D22,G22,I22,M22)</f>
        <v>82576</v>
      </c>
      <c r="R22" s="59">
        <f t="shared" ref="R22" si="34">SUM(P22:Q22)</f>
        <v>89205</v>
      </c>
      <c r="S22" s="62">
        <f t="shared" ref="S22" si="35">P22/R22</f>
        <v>7.4311978028137438E-2</v>
      </c>
    </row>
  </sheetData>
  <mergeCells count="9">
    <mergeCell ref="B1:S1"/>
    <mergeCell ref="I2:L2"/>
    <mergeCell ref="R2:S2"/>
    <mergeCell ref="C3:F3"/>
    <mergeCell ref="G3:G4"/>
    <mergeCell ref="H3:K3"/>
    <mergeCell ref="L3:O3"/>
    <mergeCell ref="P3:S3"/>
    <mergeCell ref="B3:B4"/>
  </mergeCells>
  <phoneticPr fontId="4"/>
  <pageMargins left="0.51181102362204722" right="0.905511811023622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男女別数値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2023-12-20T07:01:37Z</cp:lastPrinted>
  <dcterms:modified xsi:type="dcterms:W3CDTF">2025-08-22T05:33:44Z</dcterms:modified>
</cp:coreProperties>
</file>