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368248\Desktop\新しいフォルダー\"/>
    </mc:Choice>
  </mc:AlternateContent>
  <xr:revisionPtr revIDLastSave="0" documentId="13_ncr:1_{D48346B7-16F0-464B-8E92-C6516AFFA271}"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W102" i="12" l="1"/>
  <c r="CR102" i="12"/>
  <c r="AF88" i="12"/>
  <c r="AU63" i="12"/>
  <c r="AP63" i="12"/>
  <c r="BG34"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C37" i="10"/>
  <c r="CO36" i="10"/>
  <c r="BW36" i="10"/>
  <c r="BE36" i="10"/>
  <c r="AM36" i="10"/>
  <c r="C36" i="10"/>
  <c r="CO35" i="10"/>
  <c r="BW35" i="10"/>
  <c r="BE35" i="10"/>
  <c r="C35" i="10"/>
  <c r="CO34" i="10"/>
  <c r="BW34" i="10"/>
  <c r="C34" i="10"/>
  <c r="U34" i="10" s="1"/>
  <c r="AM34" i="10" l="1"/>
  <c r="AM35" i="10" s="1"/>
  <c r="U35" i="10"/>
  <c r="U36" i="10" s="1"/>
  <c r="U37" i="10" s="1"/>
  <c r="BE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<sst xmlns="http://schemas.openxmlformats.org/spreadsheetml/2006/main" count="1070" uniqueCount="563">
  <si>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</si>
  <si>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</si>
  <si>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</si>
  <si>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</si>
  <si>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</si>
  <si>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</si>
  <si>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</si>
  <si>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</si>
  <si>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</si>
  <si>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</si>
  <si>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</si>
  <si>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</si>
  <si>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</si>
  <si>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</si>
  <si>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</si>
  <si>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</si>
  <si>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</si>
  <si>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</si>
  <si>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</si>
  <si>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</si>
  <si>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</si>
  <si>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</si>
  <si>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</si>
  <si>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</si>
  <si>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</si>
  <si>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</si>
  <si>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</si>
  <si>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</si>
  <si>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</si>
  <si>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</si>
  <si>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</si>
  <si>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</si>
  <si>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</si>
  <si>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</si>
  <si>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</si>
  <si>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</si>
  <si>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</si>
  <si>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</si>
  <si>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</si>
  <si>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</si>
  <si>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</si>
  <si>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</si>
  <si>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</si>
  <si>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</si>
  <si>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</si>
  <si>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</si>
  <si>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</si>
  <si>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</si>
  <si>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</si>
  <si>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</si>
  <si>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</si>
  <si>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</si>
  <si>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</si>
  <si>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</si>
  <si>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</si>
  <si>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</si>
  <si>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</si>
  <si>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</si>
  <si>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</si>
  <si>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</si>
  <si>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</si>
  <si>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</si>
  <si>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</si>
  <si>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</si>
  <si>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</si>
  <si>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</si>
  <si>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</si>
  <si>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</si>
  <si>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</si>
  <si>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</si>
  <si>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</si>
  <si>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</si>
  <si>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</si>
  <si>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</si>
  <si>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</si>
  <si>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</si>
  <si>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</si>
  <si>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</si>
  <si>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</si>
  <si>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</si>
  <si>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</si>
  <si>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施行時特例市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</si>
  <si>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</si>
  <si>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</si>
  <si>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</si>
  <si>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</si>
  <si>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</si>
  <si>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</si>
  <si>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</si>
  <si>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</si>
  <si>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</si>
  <si>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</si>
  <si>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</si>
  <si>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</si>
  <si>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平塚市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</si>
  <si>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</si>
  <si>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</si>
  <si>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</si>
  <si>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</si>
  <si>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</si>
  <si>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</si>
  <si>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</si>
  <si>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</si>
  <si>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</si>
  <si>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</si>
  <si>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</si>
  <si>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</si>
  <si>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</si>
  <si>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</si>
  <si>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</si>
  <si>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</si>
  <si>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</si>
  <si>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</si>
  <si>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</si>
  <si>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</si>
  <si>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</si>
  <si>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</si>
  <si>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</si>
  <si>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</si>
  <si>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</si>
  <si>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</si>
  <si>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</si>
  <si>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</si>
  <si>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</si>
  <si>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</si>
  <si>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</si>
  <si>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</si>
  <si>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</si>
  <si>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</si>
  <si>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</si>
  <si>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</si>
  <si>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</si>
  <si>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</si>
  <si>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</si>
  <si>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</si>
  <si>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</si>
  <si>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</si>
  <si>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</si>
  <si>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</si>
  <si>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</si>
  <si>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</si>
  <si>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</si>
  <si>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</si>
  <si>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</si>
  <si>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</si>
  <si>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</si>
  <si>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</si>
  <si>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</si>
  <si>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</si>
  <si>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</si>
  <si>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</si>
  <si>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</si>
  <si>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</si>
  <si>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</si>
  <si>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</si>
  <si>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</si>
  <si>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</si>
  <si>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</si>
  <si>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</si>
  <si>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</si>
  <si>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</si>
  <si>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</si>
  <si>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</si>
  <si>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</si>
  <si>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</si>
  <si>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</si>
  <si>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</si>
  <si>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</si>
  <si>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</si>
  <si>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</si>
  <si>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</si>
  <si>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</si>
  <si>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</si>
  <si>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</si>
  <si>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</si>
  <si>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</si>
  <si>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</si>
  <si>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</si>
  <si>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</si>
  <si>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</si>
  <si>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</si>
  <si>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</si>
  <si>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</si>
  <si>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</si>
  <si>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</si>
  <si>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</si>
  <si>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</si>
  <si>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</si>
  <si>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</si>
  <si>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</si>
  <si>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</si>
  <si>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</si>
  <si>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</si>
  <si>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</si>
  <si>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</si>
  <si>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</si>
  <si>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</si>
  <si>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</si>
  <si>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</si>
  <si>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</si>
  <si>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</si>
  <si>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</si>
  <si>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</si>
  <si>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神奈川県平塚市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</si>
  <si>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</si>
  <si>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</si>
  <si>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</si>
  <si>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</si>
  <si>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</si>
  <si>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</si>
  <si>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</si>
  <si>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</si>
  <si>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</si>
  <si>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</si>
  <si>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</si>
  <si>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</si>
  <si>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</si>
  <si>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</si>
  <si>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</si>
  <si>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</si>
  <si>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</si>
  <si>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</si>
  <si>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</si>
  <si>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</si>
  <si>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</si>
  <si>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</si>
  <si>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</si>
  <si>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</si>
  <si>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</si>
  <si>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</si>
  <si>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</si>
  <si>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</si>
  <si>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</si>
  <si>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</si>
  <si>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</si>
  <si>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</si>
  <si>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</si>
  <si>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</si>
  <si>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</si>
  <si>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</si>
  <si>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</si>
  <si>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</si>
  <si>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</si>
  <si>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</si>
  <si>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</si>
  <si>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</si>
  <si>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</si>
  <si>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</si>
  <si>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</si>
  <si>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</si>
  <si>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</si>
  <si>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</si>
  <si>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</si>
  <si>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</si>
  <si>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</si>
  <si>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</si>
  <si>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</si>
  <si>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</si>
  <si>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</si>
  <si>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</si>
  <si>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</si>
  <si>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</si>
  <si>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</si>
  <si>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</si>
  <si>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</si>
  <si>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</si>
  <si>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</si>
  <si>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</si>
  <si>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</si>
  <si>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</si>
  <si>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</si>
  <si>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</si>
  <si>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</si>
  <si>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</si>
  <si>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</si>
  <si>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</si>
  <si>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</si>
  <si>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</si>
  <si>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</si>
  <si>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</si>
  <si>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</si>
  <si>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</si>
  <si>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</si>
  <si>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</si>
  <si>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</si>
  <si>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</si>
  <si>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</si>
  <si>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</si>
  <si>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</si>
  <si>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</si>
  <si>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</si>
  <si>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</si>
  <si>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</si>
  <si>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</si>
  <si>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</si>
  <si>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</si>
  <si>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</si>
  <si>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</si>
  <si>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</si>
  <si>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</si>
  <si>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</si>
  <si>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</si>
  <si>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</si>
  <si>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</si>
  <si>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</si>
  <si>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</si>
  <si>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</si>
  <si>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</si>
  <si>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</si>
  <si>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</si>
  <si>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</si>
  <si>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</si>
  <si>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</si>
  <si>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</si>
  <si>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</si>
  <si>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</si>
  <si>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</si>
  <si>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</si>
  <si>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</si>
  <si>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</si>
  <si>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</si>
  <si>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</si>
  <si>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</si>
  <si>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</si>
  <si>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</si>
  <si>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</si>
  <si>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</si>
  <si>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市場</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</si>
  <si>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</si>
  <si>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</si>
  <si>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</si>
  <si>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</si>
  <si>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</si>
  <si>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</si>
  <si>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</si>
  <si>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</si>
  <si>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</si>
  <si>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</si>
  <si>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</si>
  <si>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</si>
  <si>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</si>
  <si>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</si>
  <si>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</si>
  <si>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</si>
  <si>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</si>
  <si>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</si>
  <si>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</si>
  <si>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</si>
  <si>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</si>
  <si>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</si>
  <si>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</si>
  <si>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</si>
  <si>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</si>
  <si>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</si>
  <si>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神奈川県平塚市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</si>
  <si>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</si>
  <si>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</si>
  <si>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</si>
  <si>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</si>
  <si>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</si>
  <si>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</si>
  <si>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</si>
  <si>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</si>
  <si>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</si>
  <si>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</si>
  <si>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</si>
  <si>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</si>
  <si>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</si>
  <si>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</si>
  <si>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</si>
  <si>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</si>
  <si>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</si>
  <si>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</si>
  <si>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</si>
  <si>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</si>
  <si>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</si>
  <si>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</si>
  <si>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</si>
  <si>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</si>
  <si>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</si>
  <si>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</si>
  <si>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</si>
  <si>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</si>
  <si>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</si>
  <si>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</si>
  <si>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</si>
  <si>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</si>
  <si>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</si>
  <si>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競輪事業特別会計</t>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</si>
  <si>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</si>
  <si>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</si>
  <si>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</si>
  <si>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</si>
  <si>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</si>
  <si>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下水道事業会計</t>
    <phoneticPr fontId="5"/>
  </si>
  <si>
    <t>水産物地方卸売市場事業特別会計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</si>
  <si>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</si>
  <si>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</si>
  <si>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</si>
  <si>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</si>
  <si>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</si>
  <si>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</si>
  <si>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</si>
  <si>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</si>
  <si>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</si>
  <si>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</si>
  <si>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</si>
  <si>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</si>
  <si>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</si>
  <si>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</si>
  <si>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</si>
  <si>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</si>
  <si>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</si>
  <si>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</si>
  <si>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</si>
  <si>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</si>
  <si>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</si>
  <si>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</si>
  <si>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</si>
  <si>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</si>
  <si>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</si>
  <si>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</si>
  <si>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</si>
  <si>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</si>
  <si>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</si>
  <si>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</si>
  <si>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</si>
  <si>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</si>
  <si>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</si>
  <si>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</si>
  <si>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</si>
  <si>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</si>
  <si>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</si>
  <si>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</si>
  <si>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</si>
  <si>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</si>
  <si>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</si>
  <si>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</si>
  <si>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</si>
  <si>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</si>
  <si>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</si>
  <si>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</si>
  <si>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</si>
  <si>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</si>
  <si>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</si>
  <si>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</si>
  <si>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</si>
  <si>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</si>
  <si>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</si>
  <si>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</si>
  <si>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</si>
  <si>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</si>
  <si>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</si>
  <si>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</si>
  <si>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</si>
  <si>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</si>
  <si>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</si>
  <si>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</si>
  <si>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</si>
  <si>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</si>
  <si>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</si>
  <si>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</si>
  <si>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</si>
  <si>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</si>
  <si>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</si>
  <si>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</si>
  <si>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</si>
  <si>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</si>
  <si>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</si>
  <si>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</si>
  <si>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</si>
  <si>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</si>
  <si>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</si>
  <si>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</si>
  <si>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</si>
  <si>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</si>
  <si>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</si>
  <si>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</si>
  <si>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</si>
  <si>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</si>
  <si>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</si>
  <si>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</si>
  <si>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</si>
  <si>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</si>
  <si>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</si>
  <si>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</si>
  <si>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</si>
  <si>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</si>
  <si>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</si>
  <si>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</si>
  <si>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</si>
  <si>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</si>
  <si>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</si>
  <si>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</si>
  <si>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</si>
  <si>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</si>
  <si>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</si>
  <si>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</si>
  <si>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</si>
  <si>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</si>
  <si>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</si>
  <si>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</si>
  <si>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</si>
  <si>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</si>
  <si>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</si>
  <si>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</si>
  <si>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</si>
  <si>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</si>
  <si>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</si>
  <si>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</si>
  <si>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</si>
  <si>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</si>
  <si>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</si>
  <si>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</si>
  <si>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</si>
  <si>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</si>
  <si>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</si>
  <si>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</si>
  <si>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</si>
  <si>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</si>
  <si>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</si>
  <si>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</si>
  <si>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</si>
  <si>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</si>
  <si>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</si>
  <si>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</si>
  <si>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</si>
  <si>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</si>
  <si>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</si>
  <si>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</si>
  <si>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</si>
  <si>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</si>
  <si>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2.29</t>
  </si>
  <si>
    <t>▲ 0.83</t>
  </si>
  <si>
    <t>▲ 0.87</t>
  </si>
  <si>
    <t>▲ 0.31</t>
  </si>
  <si>
    <t>病院事業会計</t>
  </si>
  <si>
    <t>下水道事業会計</t>
  </si>
  <si>
    <t>一般会計</t>
  </si>
  <si>
    <t>介護保険事業特別会計</t>
  </si>
  <si>
    <t>後期高齢者医療事業特別会計</t>
  </si>
  <si>
    <t>競輪事業特別会計</t>
  </si>
  <si>
    <t>国民健康保険事業特別会計</t>
  </si>
  <si>
    <t>水産物地方卸売市場事業特別会計</t>
  </si>
  <si>
    <t>その他会計（赤字）</t>
  </si>
  <si>
    <t>その他会計（黒字）</t>
  </si>
  <si>
    <t>R02</t>
    <phoneticPr fontId="5"/>
  </si>
  <si>
    <t>R03</t>
    <phoneticPr fontId="5"/>
  </si>
  <si>
    <t>R04</t>
    <phoneticPr fontId="5"/>
  </si>
  <si>
    <t>R05</t>
    <phoneticPr fontId="5"/>
  </si>
  <si>
    <t>R06</t>
    <phoneticPr fontId="5"/>
  </si>
  <si>
    <t>金目川水害予防組合</t>
    <rPh sb="0" eb="3">
      <t>カナメガワ</t>
    </rPh>
    <rPh sb="3" eb="5">
      <t>スイガイ</t>
    </rPh>
    <rPh sb="5" eb="7">
      <t>ヨボウ</t>
    </rPh>
    <rPh sb="7" eb="9">
      <t>クミアイ</t>
    </rPh>
    <phoneticPr fontId="2"/>
  </si>
  <si>
    <t>神奈川県後期高齢者医療広域連合（一般会計）</t>
    <rPh sb="0" eb="4">
      <t>カナガワケン</t>
    </rPh>
    <rPh sb="4" eb="9">
      <t>コウキコウレイシャ</t>
    </rPh>
    <rPh sb="9" eb="11">
      <t>イリョウ</t>
    </rPh>
    <rPh sb="11" eb="13">
      <t>コウイキ</t>
    </rPh>
    <rPh sb="13" eb="15">
      <t>レンゴウ</t>
    </rPh>
    <rPh sb="16" eb="18">
      <t>イッパン</t>
    </rPh>
    <rPh sb="18" eb="20">
      <t>カイケイ</t>
    </rPh>
    <phoneticPr fontId="2"/>
  </si>
  <si>
    <t>神奈川県後期高齢者医療広域連合（特別会計）</t>
    <rPh sb="0" eb="4">
      <t>カナガワケン</t>
    </rPh>
    <rPh sb="4" eb="9">
      <t>コウキコウレイシャ</t>
    </rPh>
    <rPh sb="9" eb="11">
      <t>イリョウ</t>
    </rPh>
    <rPh sb="11" eb="13">
      <t>コウイキ</t>
    </rPh>
    <rPh sb="13" eb="15">
      <t>レンゴウ</t>
    </rPh>
    <rPh sb="16" eb="18">
      <t>トクベツ</t>
    </rPh>
    <rPh sb="18" eb="20">
      <t>カイケイ</t>
    </rPh>
    <phoneticPr fontId="2"/>
  </si>
  <si>
    <t>-</t>
    <phoneticPr fontId="2"/>
  </si>
  <si>
    <t>（公財）平塚市まちづくり財団</t>
    <rPh sb="1" eb="3">
      <t>コウザイ</t>
    </rPh>
    <rPh sb="4" eb="7">
      <t>ヒラツカシ</t>
    </rPh>
    <rPh sb="12" eb="14">
      <t>ザイダン</t>
    </rPh>
    <phoneticPr fontId="2"/>
  </si>
  <si>
    <t>（公財）平塚市生きがい事業団</t>
    <rPh sb="1" eb="3">
      <t>コウザイ</t>
    </rPh>
    <rPh sb="4" eb="7">
      <t>ヒラツカシ</t>
    </rPh>
    <rPh sb="7" eb="8">
      <t>イ</t>
    </rPh>
    <rPh sb="11" eb="14">
      <t>ジギョウダン</t>
    </rPh>
    <phoneticPr fontId="2"/>
  </si>
  <si>
    <t>公共施設整備保全基金</t>
    <phoneticPr fontId="5"/>
  </si>
  <si>
    <t>子ども・子育て基金</t>
    <phoneticPr fontId="5"/>
  </si>
  <si>
    <t>環境みどり基金</t>
    <phoneticPr fontId="5"/>
  </si>
  <si>
    <t>河口対策事業基金</t>
    <phoneticPr fontId="5"/>
  </si>
  <si>
    <t>庁舎建設基金</t>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</si>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</sst>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43261</c:v>
                </c:pt>
                <c:pt idx="1">
                  <c:v>40626</c:v>
                </c:pt>
                <c:pt idx="2">
                  <c:v>46133</c:v>
                </c:pt>
                <c:pt idx="3">
                  <c:v>49174</c:v>
                </c:pt>
                <c:pt idx="4">
                  <c:v>50636</c:v>
                </c:pt>
              </c:numCache>
            </c:numRef>
          </c:val>
          <c:smooth val="0"/>
          <c:extLst>
            <c:ext xmlns:c16="http://schemas.microsoft.com/office/drawing/2014/chart" uri="{C3380CC4-5D6E-409C-BE32-E72D297353CC}">
              <c16:uniqueId val="{00000000-F1A8-429B-BF82-5E80A76384B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33337</c:v>
                </c:pt>
                <c:pt idx="1">
                  <c:v>46619</c:v>
                </c:pt>
                <c:pt idx="2">
                  <c:v>22159</c:v>
                </c:pt>
                <c:pt idx="3">
                  <c:v>23329</c:v>
                </c:pt>
                <c:pt idx="4">
                  <c:v>47357</c:v>
                </c:pt>
              </c:numCache>
            </c:numRef>
          </c:val>
          <c:smooth val="0"/>
          <c:extLst>
            <c:ext xmlns:c16="http://schemas.microsoft.com/office/drawing/2014/chart" uri="{C3380CC4-5D6E-409C-BE32-E72D297353CC}">
              <c16:uniqueId val="{00000001-F1A8-429B-BF82-5E80A76384B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6.14</c:v>
                </c:pt>
                <c:pt idx="1">
                  <c:v>6.43</c:v>
                </c:pt>
                <c:pt idx="2">
                  <c:v>6.78</c:v>
                </c:pt>
                <c:pt idx="3">
                  <c:v>5.28</c:v>
                </c:pt>
                <c:pt idx="4">
                  <c:v>5.71</c:v>
                </c:pt>
              </c:numCache>
            </c:numRef>
          </c:val>
          <c:extLst>
            <c:ext xmlns:c16="http://schemas.microsoft.com/office/drawing/2014/chart" uri="{C3380CC4-5D6E-409C-BE32-E72D297353CC}">
              <c16:uniqueId val="{00000000-956B-413D-943C-E40F1156122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13.46</c:v>
                </c:pt>
                <c:pt idx="1">
                  <c:v>14.95</c:v>
                </c:pt>
                <c:pt idx="2">
                  <c:v>14</c:v>
                </c:pt>
                <c:pt idx="3">
                  <c:v>14.24</c:v>
                </c:pt>
                <c:pt idx="4">
                  <c:v>12.73</c:v>
                </c:pt>
              </c:numCache>
            </c:numRef>
          </c:val>
          <c:extLst>
            <c:ext xmlns:c16="http://schemas.microsoft.com/office/drawing/2014/chart" uri="{C3380CC4-5D6E-409C-BE32-E72D297353CC}">
              <c16:uniqueId val="{00000001-956B-413D-943C-E40F1156122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-2.29</c:v>
                </c:pt>
                <c:pt idx="1">
                  <c:v>2.4500000000000002</c:v>
                </c:pt>
                <c:pt idx="2">
                  <c:v>-0.83</c:v>
                </c:pt>
                <c:pt idx="3">
                  <c:v>-0.87</c:v>
                </c:pt>
                <c:pt idx="4">
                  <c:v>-0.31</c:v>
                </c:pt>
              </c:numCache>
            </c:numRef>
          </c:val>
          <c:smooth val="0"/>
          <c:extLst>
            <c:ext xmlns:c16="http://schemas.microsoft.com/office/drawing/2014/chart" uri="{C3380CC4-5D6E-409C-BE32-E72D297353CC}">
              <c16:uniqueId val="{00000002-956B-413D-943C-E40F1156122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FCF-4309-A817-87E047B3511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FCF-4309-A817-87E047B3511F}"/>
            </c:ext>
          </c:extLst>
        </c:ser>
        <c:ser>
          <c:idx val="2"/>
          <c:order val="2"/>
          <c:tx>
            <c:strRef>
              <c:f>データシート!$A$29</c:f>
              <c:strCache>
                <c:ptCount val="1"/>
                <c:pt idx="0">
                  <c:v>水産物地方卸売市場事業特別会計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DFCF-4309-A817-87E047B3511F}"/>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0.37</c:v>
                </c:pt>
                <c:pt idx="2">
                  <c:v>#N/A</c:v>
                </c:pt>
                <c:pt idx="3">
                  <c:v>0.44</c:v>
                </c:pt>
                <c:pt idx="4">
                  <c:v>#N/A</c:v>
                </c:pt>
                <c:pt idx="5">
                  <c:v>0.28000000000000003</c:v>
                </c:pt>
                <c:pt idx="6">
                  <c:v>#N/A</c:v>
                </c:pt>
                <c:pt idx="7">
                  <c:v>0.01</c:v>
                </c:pt>
                <c:pt idx="8">
                  <c:v>#N/A</c:v>
                </c:pt>
                <c:pt idx="9">
                  <c:v>0.18</c:v>
                </c:pt>
              </c:numCache>
            </c:numRef>
          </c:val>
          <c:extLst>
            <c:ext xmlns:c16="http://schemas.microsoft.com/office/drawing/2014/chart" uri="{C3380CC4-5D6E-409C-BE32-E72D297353CC}">
              <c16:uniqueId val="{00000003-DFCF-4309-A817-87E047B3511F}"/>
            </c:ext>
          </c:extLst>
        </c:ser>
        <c:ser>
          <c:idx val="4"/>
          <c:order val="4"/>
          <c:tx>
            <c:strRef>
              <c:f>データシート!$A$31</c:f>
              <c:strCache>
                <c:ptCount val="1"/>
                <c:pt idx="0">
                  <c:v>競輪事業特別会計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1.07</c:v>
                </c:pt>
                <c:pt idx="2">
                  <c:v>#N/A</c:v>
                </c:pt>
                <c:pt idx="3">
                  <c:v>1.05</c:v>
                </c:pt>
                <c:pt idx="4">
                  <c:v>#N/A</c:v>
                </c:pt>
                <c:pt idx="5">
                  <c:v>1.1599999999999999</c:v>
                </c:pt>
                <c:pt idx="6">
                  <c:v>#N/A</c:v>
                </c:pt>
                <c:pt idx="7">
                  <c:v>0.84</c:v>
                </c:pt>
                <c:pt idx="8">
                  <c:v>#N/A</c:v>
                </c:pt>
                <c:pt idx="9">
                  <c:v>0.71</c:v>
                </c:pt>
              </c:numCache>
            </c:numRef>
          </c:val>
          <c:extLst>
            <c:ext xmlns:c16="http://schemas.microsoft.com/office/drawing/2014/chart" uri="{C3380CC4-5D6E-409C-BE32-E72D297353CC}">
              <c16:uniqueId val="{00000004-DFCF-4309-A817-87E047B3511F}"/>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0.53</c:v>
                </c:pt>
                <c:pt idx="2">
                  <c:v>#N/A</c:v>
                </c:pt>
                <c:pt idx="3">
                  <c:v>0.5</c:v>
                </c:pt>
                <c:pt idx="4">
                  <c:v>#N/A</c:v>
                </c:pt>
                <c:pt idx="5">
                  <c:v>0.23</c:v>
                </c:pt>
                <c:pt idx="6">
                  <c:v>#N/A</c:v>
                </c:pt>
                <c:pt idx="7">
                  <c:v>0.25</c:v>
                </c:pt>
                <c:pt idx="8">
                  <c:v>#N/A</c:v>
                </c:pt>
                <c:pt idx="9">
                  <c:v>0.86</c:v>
                </c:pt>
              </c:numCache>
            </c:numRef>
          </c:val>
          <c:extLst>
            <c:ext xmlns:c16="http://schemas.microsoft.com/office/drawing/2014/chart" uri="{C3380CC4-5D6E-409C-BE32-E72D297353CC}">
              <c16:uniqueId val="{00000005-DFCF-4309-A817-87E047B3511F}"/>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1.58</c:v>
                </c:pt>
                <c:pt idx="2">
                  <c:v>#N/A</c:v>
                </c:pt>
                <c:pt idx="3">
                  <c:v>1.62</c:v>
                </c:pt>
                <c:pt idx="4">
                  <c:v>#N/A</c:v>
                </c:pt>
                <c:pt idx="5">
                  <c:v>1.91</c:v>
                </c:pt>
                <c:pt idx="6">
                  <c:v>#N/A</c:v>
                </c:pt>
                <c:pt idx="7">
                  <c:v>1.78</c:v>
                </c:pt>
                <c:pt idx="8">
                  <c:v>#N/A</c:v>
                </c:pt>
                <c:pt idx="9">
                  <c:v>1.27</c:v>
                </c:pt>
              </c:numCache>
            </c:numRef>
          </c:val>
          <c:extLst>
            <c:ext xmlns:c16="http://schemas.microsoft.com/office/drawing/2014/chart" uri="{C3380CC4-5D6E-409C-BE32-E72D297353CC}">
              <c16:uniqueId val="{00000006-DFCF-4309-A817-87E047B3511F}"/>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6.14</c:v>
                </c:pt>
                <c:pt idx="2">
                  <c:v>#N/A</c:v>
                </c:pt>
                <c:pt idx="3">
                  <c:v>6.43</c:v>
                </c:pt>
                <c:pt idx="4">
                  <c:v>#N/A</c:v>
                </c:pt>
                <c:pt idx="5">
                  <c:v>6.78</c:v>
                </c:pt>
                <c:pt idx="6">
                  <c:v>#N/A</c:v>
                </c:pt>
                <c:pt idx="7">
                  <c:v>5.27</c:v>
                </c:pt>
                <c:pt idx="8">
                  <c:v>#N/A</c:v>
                </c:pt>
                <c:pt idx="9">
                  <c:v>5.71</c:v>
                </c:pt>
              </c:numCache>
            </c:numRef>
          </c:val>
          <c:extLst>
            <c:ext xmlns:c16="http://schemas.microsoft.com/office/drawing/2014/chart" uri="{C3380CC4-5D6E-409C-BE32-E72D297353CC}">
              <c16:uniqueId val="{00000007-DFCF-4309-A817-87E047B3511F}"/>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4.5599999999999996</c:v>
                </c:pt>
                <c:pt idx="2">
                  <c:v>#N/A</c:v>
                </c:pt>
                <c:pt idx="3">
                  <c:v>5.4</c:v>
                </c:pt>
                <c:pt idx="4">
                  <c:v>#N/A</c:v>
                </c:pt>
                <c:pt idx="5">
                  <c:v>6.3</c:v>
                </c:pt>
                <c:pt idx="6">
                  <c:v>#N/A</c:v>
                </c:pt>
                <c:pt idx="7">
                  <c:v>6.9</c:v>
                </c:pt>
                <c:pt idx="8">
                  <c:v>#N/A</c:v>
                </c:pt>
                <c:pt idx="9">
                  <c:v>6.53</c:v>
                </c:pt>
              </c:numCache>
            </c:numRef>
          </c:val>
          <c:extLst>
            <c:ext xmlns:c16="http://schemas.microsoft.com/office/drawing/2014/chart" uri="{C3380CC4-5D6E-409C-BE32-E72D297353CC}">
              <c16:uniqueId val="{00000008-DFCF-4309-A817-87E047B3511F}"/>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10.31</c:v>
                </c:pt>
                <c:pt idx="2">
                  <c:v>#N/A</c:v>
                </c:pt>
                <c:pt idx="3">
                  <c:v>15.08</c:v>
                </c:pt>
                <c:pt idx="4">
                  <c:v>#N/A</c:v>
                </c:pt>
                <c:pt idx="5">
                  <c:v>15.25</c:v>
                </c:pt>
                <c:pt idx="6">
                  <c:v>#N/A</c:v>
                </c:pt>
                <c:pt idx="7">
                  <c:v>11.8</c:v>
                </c:pt>
                <c:pt idx="8">
                  <c:v>#N/A</c:v>
                </c:pt>
                <c:pt idx="9">
                  <c:v>8.43</c:v>
                </c:pt>
              </c:numCache>
            </c:numRef>
          </c:val>
          <c:extLst>
            <c:ext xmlns:c16="http://schemas.microsoft.com/office/drawing/2014/chart" uri="{C3380CC4-5D6E-409C-BE32-E72D297353CC}">
              <c16:uniqueId val="{00000009-DFCF-4309-A817-87E047B3511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7358</c:v>
                </c:pt>
                <c:pt idx="5">
                  <c:v>6419</c:v>
                </c:pt>
                <c:pt idx="8">
                  <c:v>6786</c:v>
                </c:pt>
                <c:pt idx="11">
                  <c:v>6882</c:v>
                </c:pt>
                <c:pt idx="14">
                  <c:v>6805</c:v>
                </c:pt>
              </c:numCache>
            </c:numRef>
          </c:val>
          <c:extLst>
            <c:ext xmlns:c16="http://schemas.microsoft.com/office/drawing/2014/chart" uri="{C3380CC4-5D6E-409C-BE32-E72D297353CC}">
              <c16:uniqueId val="{00000000-D719-4A17-BE54-D6DC3DE6A7D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719-4A17-BE54-D6DC3DE6A7D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787</c:v>
                </c:pt>
                <c:pt idx="3">
                  <c:v>421</c:v>
                </c:pt>
                <c:pt idx="6">
                  <c:v>449</c:v>
                </c:pt>
                <c:pt idx="9">
                  <c:v>463</c:v>
                </c:pt>
                <c:pt idx="12">
                  <c:v>479</c:v>
                </c:pt>
              </c:numCache>
            </c:numRef>
          </c:val>
          <c:extLst>
            <c:ext xmlns:c16="http://schemas.microsoft.com/office/drawing/2014/chart" uri="{C3380CC4-5D6E-409C-BE32-E72D297353CC}">
              <c16:uniqueId val="{00000002-D719-4A17-BE54-D6DC3DE6A7D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719-4A17-BE54-D6DC3DE6A7D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2660</c:v>
                </c:pt>
                <c:pt idx="3">
                  <c:v>2632</c:v>
                </c:pt>
                <c:pt idx="6">
                  <c:v>2572</c:v>
                </c:pt>
                <c:pt idx="9">
                  <c:v>2325</c:v>
                </c:pt>
                <c:pt idx="12">
                  <c:v>2466</c:v>
                </c:pt>
              </c:numCache>
            </c:numRef>
          </c:val>
          <c:extLst>
            <c:ext xmlns:c16="http://schemas.microsoft.com/office/drawing/2014/chart" uri="{C3380CC4-5D6E-409C-BE32-E72D297353CC}">
              <c16:uniqueId val="{00000004-D719-4A17-BE54-D6DC3DE6A7D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719-4A17-BE54-D6DC3DE6A7D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719-4A17-BE54-D6DC3DE6A7D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5488</c:v>
                </c:pt>
                <c:pt idx="3">
                  <c:v>5811</c:v>
                </c:pt>
                <c:pt idx="6">
                  <c:v>6237</c:v>
                </c:pt>
                <c:pt idx="9">
                  <c:v>6177</c:v>
                </c:pt>
                <c:pt idx="12">
                  <c:v>6214</c:v>
                </c:pt>
              </c:numCache>
            </c:numRef>
          </c:val>
          <c:extLst>
            <c:ext xmlns:c16="http://schemas.microsoft.com/office/drawing/2014/chart" uri="{C3380CC4-5D6E-409C-BE32-E72D297353CC}">
              <c16:uniqueId val="{00000007-D719-4A17-BE54-D6DC3DE6A7D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1577</c:v>
                </c:pt>
                <c:pt idx="2">
                  <c:v>#N/A</c:v>
                </c:pt>
                <c:pt idx="3">
                  <c:v>#N/A</c:v>
                </c:pt>
                <c:pt idx="4">
                  <c:v>2445</c:v>
                </c:pt>
                <c:pt idx="5">
                  <c:v>#N/A</c:v>
                </c:pt>
                <c:pt idx="6">
                  <c:v>#N/A</c:v>
                </c:pt>
                <c:pt idx="7">
                  <c:v>2472</c:v>
                </c:pt>
                <c:pt idx="8">
                  <c:v>#N/A</c:v>
                </c:pt>
                <c:pt idx="9">
                  <c:v>#N/A</c:v>
                </c:pt>
                <c:pt idx="10">
                  <c:v>2083</c:v>
                </c:pt>
                <c:pt idx="11">
                  <c:v>#N/A</c:v>
                </c:pt>
                <c:pt idx="12">
                  <c:v>#N/A</c:v>
                </c:pt>
                <c:pt idx="13">
                  <c:v>2354</c:v>
                </c:pt>
                <c:pt idx="14">
                  <c:v>#N/A</c:v>
                </c:pt>
              </c:numCache>
            </c:numRef>
          </c:val>
          <c:smooth val="0"/>
          <c:extLst>
            <c:ext xmlns:c16="http://schemas.microsoft.com/office/drawing/2014/chart" uri="{C3380CC4-5D6E-409C-BE32-E72D297353CC}">
              <c16:uniqueId val="{00000008-D719-4A17-BE54-D6DC3DE6A7D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53287</c:v>
                </c:pt>
                <c:pt idx="5">
                  <c:v>52188</c:v>
                </c:pt>
                <c:pt idx="8">
                  <c:v>49743</c:v>
                </c:pt>
                <c:pt idx="11">
                  <c:v>46960</c:v>
                </c:pt>
                <c:pt idx="14">
                  <c:v>43260</c:v>
                </c:pt>
              </c:numCache>
            </c:numRef>
          </c:val>
          <c:extLst>
            <c:ext xmlns:c16="http://schemas.microsoft.com/office/drawing/2014/chart" uri="{C3380CC4-5D6E-409C-BE32-E72D297353CC}">
              <c16:uniqueId val="{00000000-2F1D-4E0E-B9D2-B5B69485F9F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19342</c:v>
                </c:pt>
                <c:pt idx="5">
                  <c:v>17794</c:v>
                </c:pt>
                <c:pt idx="8">
                  <c:v>16747</c:v>
                </c:pt>
                <c:pt idx="11">
                  <c:v>16133</c:v>
                </c:pt>
                <c:pt idx="14">
                  <c:v>18268</c:v>
                </c:pt>
              </c:numCache>
            </c:numRef>
          </c:val>
          <c:extLst>
            <c:ext xmlns:c16="http://schemas.microsoft.com/office/drawing/2014/chart" uri="{C3380CC4-5D6E-409C-BE32-E72D297353CC}">
              <c16:uniqueId val="{00000001-2F1D-4E0E-B9D2-B5B69485F9F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17961</c:v>
                </c:pt>
                <c:pt idx="5">
                  <c:v>21080</c:v>
                </c:pt>
                <c:pt idx="8">
                  <c:v>21952</c:v>
                </c:pt>
                <c:pt idx="11">
                  <c:v>25292</c:v>
                </c:pt>
                <c:pt idx="14">
                  <c:v>25654</c:v>
                </c:pt>
              </c:numCache>
            </c:numRef>
          </c:val>
          <c:extLst>
            <c:ext xmlns:c16="http://schemas.microsoft.com/office/drawing/2014/chart" uri="{C3380CC4-5D6E-409C-BE32-E72D297353CC}">
              <c16:uniqueId val="{00000002-2F1D-4E0E-B9D2-B5B69485F9F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F1D-4E0E-B9D2-B5B69485F9F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F1D-4E0E-B9D2-B5B69485F9F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F1D-4E0E-B9D2-B5B69485F9F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12549</c:v>
                </c:pt>
                <c:pt idx="3">
                  <c:v>12857</c:v>
                </c:pt>
                <c:pt idx="6">
                  <c:v>13215</c:v>
                </c:pt>
                <c:pt idx="9">
                  <c:v>13982</c:v>
                </c:pt>
                <c:pt idx="12">
                  <c:v>14642</c:v>
                </c:pt>
              </c:numCache>
            </c:numRef>
          </c:val>
          <c:extLst>
            <c:ext xmlns:c16="http://schemas.microsoft.com/office/drawing/2014/chart" uri="{C3380CC4-5D6E-409C-BE32-E72D297353CC}">
              <c16:uniqueId val="{00000006-2F1D-4E0E-B9D2-B5B69485F9F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2F1D-4E0E-B9D2-B5B69485F9F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28657</c:v>
                </c:pt>
                <c:pt idx="3">
                  <c:v>28067</c:v>
                </c:pt>
                <c:pt idx="6">
                  <c:v>27019</c:v>
                </c:pt>
                <c:pt idx="9">
                  <c:v>25848</c:v>
                </c:pt>
                <c:pt idx="12">
                  <c:v>25170</c:v>
                </c:pt>
              </c:numCache>
            </c:numRef>
          </c:val>
          <c:extLst>
            <c:ext xmlns:c16="http://schemas.microsoft.com/office/drawing/2014/chart" uri="{C3380CC4-5D6E-409C-BE32-E72D297353CC}">
              <c16:uniqueId val="{00000008-2F1D-4E0E-B9D2-B5B69485F9F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3624</c:v>
                </c:pt>
                <c:pt idx="3">
                  <c:v>3422</c:v>
                </c:pt>
                <c:pt idx="6">
                  <c:v>3181</c:v>
                </c:pt>
                <c:pt idx="9">
                  <c:v>2675</c:v>
                </c:pt>
                <c:pt idx="12">
                  <c:v>3025</c:v>
                </c:pt>
              </c:numCache>
            </c:numRef>
          </c:val>
          <c:extLst>
            <c:ext xmlns:c16="http://schemas.microsoft.com/office/drawing/2014/chart" uri="{C3380CC4-5D6E-409C-BE32-E72D297353CC}">
              <c16:uniqueId val="{00000009-2F1D-4E0E-B9D2-B5B69485F9F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54928</c:v>
                </c:pt>
                <c:pt idx="3">
                  <c:v>58495</c:v>
                </c:pt>
                <c:pt idx="6">
                  <c:v>55396</c:v>
                </c:pt>
                <c:pt idx="9">
                  <c:v>52775</c:v>
                </c:pt>
                <c:pt idx="12">
                  <c:v>53899</c:v>
                </c:pt>
              </c:numCache>
            </c:numRef>
          </c:val>
          <c:extLst>
            <c:ext xmlns:c16="http://schemas.microsoft.com/office/drawing/2014/chart" uri="{C3380CC4-5D6E-409C-BE32-E72D297353CC}">
              <c16:uniqueId val="{0000000A-2F1D-4E0E-B9D2-B5B69485F9F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9168</c:v>
                </c:pt>
                <c:pt idx="2">
                  <c:v>#N/A</c:v>
                </c:pt>
                <c:pt idx="3">
                  <c:v>#N/A</c:v>
                </c:pt>
                <c:pt idx="4">
                  <c:v>11779</c:v>
                </c:pt>
                <c:pt idx="5">
                  <c:v>#N/A</c:v>
                </c:pt>
                <c:pt idx="6">
                  <c:v>#N/A</c:v>
                </c:pt>
                <c:pt idx="7">
                  <c:v>10369</c:v>
                </c:pt>
                <c:pt idx="8">
                  <c:v>#N/A</c:v>
                </c:pt>
                <c:pt idx="9">
                  <c:v>#N/A</c:v>
                </c:pt>
                <c:pt idx="10">
                  <c:v>6894</c:v>
                </c:pt>
                <c:pt idx="11">
                  <c:v>#N/A</c:v>
                </c:pt>
                <c:pt idx="12">
                  <c:v>#N/A</c:v>
                </c:pt>
                <c:pt idx="13">
                  <c:v>9554</c:v>
                </c:pt>
                <c:pt idx="14">
                  <c:v>#N/A</c:v>
                </c:pt>
              </c:numCache>
            </c:numRef>
          </c:val>
          <c:smooth val="0"/>
          <c:extLst>
            <c:ext xmlns:c16="http://schemas.microsoft.com/office/drawing/2014/chart" uri="{C3380CC4-5D6E-409C-BE32-E72D297353CC}">
              <c16:uniqueId val="{0000000B-2F1D-4E0E-B9D2-B5B69485F9F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7133</c:v>
                </c:pt>
                <c:pt idx="1">
                  <c:v>7396</c:v>
                </c:pt>
                <c:pt idx="2">
                  <c:v>6880</c:v>
                </c:pt>
              </c:numCache>
            </c:numRef>
          </c:val>
          <c:extLst>
            <c:ext xmlns:c16="http://schemas.microsoft.com/office/drawing/2014/chart" uri="{C3380CC4-5D6E-409C-BE32-E72D297353CC}">
              <c16:uniqueId val="{00000000-4869-4B65-992C-03897B2D5B4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4869-4B65-992C-03897B2D5B4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9136</c:v>
                </c:pt>
                <c:pt idx="1">
                  <c:v>11624</c:v>
                </c:pt>
                <c:pt idx="2">
                  <c:v>11541</c:v>
                </c:pt>
              </c:numCache>
            </c:numRef>
          </c:val>
          <c:extLst>
            <c:ext xmlns:c16="http://schemas.microsoft.com/office/drawing/2014/chart" uri="{C3380CC4-5D6E-409C-BE32-E72D297353CC}">
              <c16:uniqueId val="{00000002-4869-4B65-992C-03897B2D5B4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神奈川県平塚市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effectLst/>
              <a:latin typeface="+mn-lt"/>
              <a:ea typeface="+mn-ea"/>
              <a:cs typeface="+mn-cs"/>
            </a:rPr>
            <a:t>　</a:t>
          </a:r>
          <a:r>
            <a:rPr kumimoji="1" lang="ja-JP" altLang="en-US" sz="1100">
              <a:solidFill>
                <a:sysClr val="windowText" lastClr="000000"/>
              </a:solidFill>
              <a:effectLst/>
              <a:latin typeface="+mn-lt"/>
              <a:ea typeface="+mn-ea"/>
              <a:cs typeface="+mn-cs"/>
            </a:rPr>
            <a:t>元利償還金及び公営企業に要する経費の財源とする地方債の償還の財源に充てたと認められる繰入金が増加したため、分子は増加した。</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令和６年度は、過年度の臨時財政対策債の償還終了に伴う減はあるものの、小川跨線橋撤去事業や見附台周辺地区整備事業の影響で公債費は増加している。</a:t>
          </a:r>
          <a:r>
            <a:rPr kumimoji="1" lang="ja-JP" altLang="ja-JP" sz="1100">
              <a:solidFill>
                <a:sysClr val="windowText" lastClr="000000"/>
              </a:solidFill>
              <a:effectLst/>
              <a:latin typeface="+mn-lt"/>
              <a:ea typeface="+mn-ea"/>
              <a:cs typeface="+mn-cs"/>
            </a:rPr>
            <a:t>今後も借入れと返済のバランスや人口減少に伴う将来世代への過度な負担転嫁に配慮し、総額抑制及び平準化に努める。</a:t>
          </a:r>
          <a:endParaRPr lang="ja-JP" altLang="ja-JP" sz="1400">
            <a:solidFill>
              <a:sysClr val="windowText" lastClr="000000"/>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定期償還により元金を減らすことで、支払いコストの抑制を行っているため、満期一括償還地方債は採用していない。</a:t>
          </a:r>
          <a:endParaRPr lang="ja-JP" altLang="ja-JP" sz="1000">
            <a:solidFill>
              <a:sysClr val="windowText" lastClr="000000"/>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神奈川県平塚市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400">
              <a:solidFill>
                <a:schemeClr val="dk1"/>
              </a:solidFill>
              <a:effectLst/>
              <a:latin typeface="+mn-lt"/>
              <a:ea typeface="+mn-ea"/>
              <a:cs typeface="+mn-cs"/>
            </a:rPr>
            <a:t>地方債現在高の</a:t>
          </a:r>
          <a:r>
            <a:rPr kumimoji="1" lang="ja-JP" altLang="en-US" sz="1400">
              <a:solidFill>
                <a:schemeClr val="dk1"/>
              </a:solidFill>
              <a:effectLst/>
              <a:latin typeface="+mn-lt"/>
              <a:ea typeface="+mn-ea"/>
              <a:cs typeface="+mn-cs"/>
            </a:rPr>
            <a:t>増加</a:t>
          </a:r>
          <a:r>
            <a:rPr kumimoji="1" lang="ja-JP" altLang="ja-JP" sz="1400">
              <a:solidFill>
                <a:schemeClr val="dk1"/>
              </a:solidFill>
              <a:effectLst/>
              <a:latin typeface="+mn-lt"/>
              <a:ea typeface="+mn-ea"/>
              <a:cs typeface="+mn-cs"/>
            </a:rPr>
            <a:t>や</a:t>
          </a:r>
          <a:r>
            <a:rPr kumimoji="1" lang="ja-JP" altLang="en-US" sz="1400">
              <a:solidFill>
                <a:schemeClr val="dk1"/>
              </a:solidFill>
              <a:effectLst/>
              <a:latin typeface="+mn-lt"/>
              <a:ea typeface="+mn-ea"/>
              <a:cs typeface="+mn-cs"/>
            </a:rPr>
            <a:t>退職手当等負担見込額が増加したことにより</a:t>
          </a:r>
          <a:r>
            <a:rPr kumimoji="1" lang="ja-JP" altLang="ja-JP" sz="1400">
              <a:solidFill>
                <a:schemeClr val="dk1"/>
              </a:solidFill>
              <a:effectLst/>
              <a:latin typeface="+mn-lt"/>
              <a:ea typeface="+mn-ea"/>
              <a:cs typeface="+mn-cs"/>
            </a:rPr>
            <a:t>、将来負担</a:t>
          </a:r>
          <a:r>
            <a:rPr kumimoji="1" lang="ja-JP" altLang="en-US" sz="1400">
              <a:solidFill>
                <a:schemeClr val="dk1"/>
              </a:solidFill>
              <a:effectLst/>
              <a:latin typeface="+mn-lt"/>
              <a:ea typeface="+mn-ea"/>
              <a:cs typeface="+mn-cs"/>
            </a:rPr>
            <a:t>額</a:t>
          </a:r>
          <a:r>
            <a:rPr kumimoji="1" lang="ja-JP" altLang="ja-JP" sz="1400">
              <a:solidFill>
                <a:schemeClr val="dk1"/>
              </a:solidFill>
              <a:effectLst/>
              <a:latin typeface="+mn-lt"/>
              <a:ea typeface="+mn-ea"/>
              <a:cs typeface="+mn-cs"/>
            </a:rPr>
            <a:t>は約</a:t>
          </a:r>
          <a:r>
            <a:rPr kumimoji="1" lang="en-US" altLang="ja-JP" sz="1400">
              <a:solidFill>
                <a:schemeClr val="dk1"/>
              </a:solidFill>
              <a:effectLst/>
              <a:latin typeface="+mn-lt"/>
              <a:ea typeface="+mn-ea"/>
              <a:cs typeface="+mn-cs"/>
            </a:rPr>
            <a:t>14.6</a:t>
          </a:r>
          <a:r>
            <a:rPr kumimoji="1" lang="ja-JP" altLang="ja-JP" sz="1400">
              <a:solidFill>
                <a:schemeClr val="dk1"/>
              </a:solidFill>
              <a:effectLst/>
              <a:latin typeface="+mn-lt"/>
              <a:ea typeface="+mn-ea"/>
              <a:cs typeface="+mn-cs"/>
            </a:rPr>
            <a:t>億円の</a:t>
          </a:r>
          <a:r>
            <a:rPr kumimoji="1" lang="ja-JP" altLang="en-US" sz="1400">
              <a:solidFill>
                <a:schemeClr val="dk1"/>
              </a:solidFill>
              <a:effectLst/>
              <a:latin typeface="+mn-lt"/>
              <a:ea typeface="+mn-ea"/>
              <a:cs typeface="+mn-cs"/>
            </a:rPr>
            <a:t>増</a:t>
          </a:r>
          <a:r>
            <a:rPr kumimoji="1" lang="ja-JP" altLang="ja-JP" sz="1400">
              <a:solidFill>
                <a:schemeClr val="dk1"/>
              </a:solidFill>
              <a:effectLst/>
              <a:latin typeface="+mn-lt"/>
              <a:ea typeface="+mn-ea"/>
              <a:cs typeface="+mn-cs"/>
            </a:rPr>
            <a:t>となった。</a:t>
          </a:r>
          <a:endParaRPr lang="ja-JP" altLang="ja-JP" sz="1800">
            <a:effectLst/>
          </a:endParaRPr>
        </a:p>
        <a:p>
          <a:r>
            <a:rPr kumimoji="1" lang="ja-JP" altLang="ja-JP" sz="1400">
              <a:solidFill>
                <a:schemeClr val="dk1"/>
              </a:solidFill>
              <a:effectLst/>
              <a:latin typeface="+mn-lt"/>
              <a:ea typeface="+mn-ea"/>
              <a:cs typeface="+mn-cs"/>
            </a:rPr>
            <a:t>　老朽化する公共施設の更新・改修等、基金の取崩しや地方債の発行が増加することが見込まれるが、今後も将来負担に配慮しつつ、行財政改革の取組を推進し、健全な財政の維持に努める。</a:t>
          </a:r>
          <a:endParaRPr lang="ja-JP" altLang="ja-JP" sz="18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神奈川県平塚市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子ども・子育て基金の積立増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はあるものの、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財政調整基金や環境みどり基金の取り崩し等により基金全体は減少した。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税収の変動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や大規模災害などのリスクに備えるため、適正な金額の基金残高を維持していく。</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特定目的基金の残高は、老朽化した公共施設の修繕や子ども・子育て施策の充実のため、必要額を積み立てていく。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公共施設整備保全基金：公共施設の整備保全のため	</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子ども・子育て基金：子ども・子育てに係る施策の充実及び安定を図るため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環境みどり基金：緑化の推進等を図るため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河口対策事業基金：漁港区域内の航路等を維持及び漁業の振興を図るため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庁舎建設基金：市庁舎建設のため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環境みどり基金の取り崩し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などにより、その他特定目的基金全体額で約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公共施設整備保全基金：老朽化した公共施設の更新・改修に備えるため、基金残高は増加する傾向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子ども・子育て基金：子ども・子育て施策を充実させるため、基金は増加する傾向</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年度は基金の運用方法の変更等により運用益が増加したことや、普通交付税の臨時財政対策債償還基金費相当額の積立などがあったが、財源対策としての取り崩しを行ったため、全体としては、約５</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２億円残高が減少した。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％程度が目安とされているものの、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税収の変動や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大規模災害などのリスクに備えるため、適正な金額の基金残高を維持していく。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神奈川県平塚市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256,549
250,199
67.83
111,362,703
107,390,503
3,087,710
54,066,753
53,899,036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a:t>　</a:t>
          </a:r>
          <a:r>
            <a:rPr lang="ja-JP" altLang="en-US" sz="1200">
              <a:latin typeface="ＭＳ Ｐゴシック" panose="020B0600070205080204" pitchFamily="50" charset="-128"/>
              <a:ea typeface="ＭＳ Ｐゴシック" panose="020B0600070205080204" pitchFamily="50" charset="-128"/>
            </a:rPr>
            <a:t>財政力指数の分母である基準財政需要額では、こども子育て費の新設による増のほか、給与改定費や臨時経済対策費等の増により、前年度対比で 約</a:t>
          </a:r>
          <a:r>
            <a:rPr lang="en-US" altLang="ja-JP" sz="1200">
              <a:latin typeface="ＭＳ Ｐゴシック" panose="020B0600070205080204" pitchFamily="50" charset="-128"/>
              <a:ea typeface="ＭＳ Ｐゴシック" panose="020B0600070205080204" pitchFamily="50" charset="-128"/>
            </a:rPr>
            <a:t>18</a:t>
          </a:r>
          <a:r>
            <a:rPr lang="ja-JP" altLang="en-US" sz="1200">
              <a:latin typeface="ＭＳ Ｐゴシック" panose="020B0600070205080204" pitchFamily="50" charset="-128"/>
              <a:ea typeface="ＭＳ Ｐゴシック" panose="020B0600070205080204" pitchFamily="50" charset="-128"/>
            </a:rPr>
            <a:t>億円増加した。財政力指数の分子である基準財政収入額では、法人市民税や固定資産税等の増により、前年度対比で 約</a:t>
          </a:r>
          <a:r>
            <a:rPr lang="en-US" altLang="ja-JP" sz="1200">
              <a:latin typeface="ＭＳ Ｐゴシック" panose="020B0600070205080204" pitchFamily="50" charset="-128"/>
              <a:ea typeface="ＭＳ Ｐゴシック" panose="020B0600070205080204" pitchFamily="50" charset="-128"/>
            </a:rPr>
            <a:t>21</a:t>
          </a:r>
          <a:r>
            <a:rPr lang="ja-JP" altLang="en-US" sz="1200">
              <a:latin typeface="ＭＳ Ｐゴシック" panose="020B0600070205080204" pitchFamily="50" charset="-128"/>
              <a:ea typeface="ＭＳ Ｐゴシック" panose="020B0600070205080204" pitchFamily="50" charset="-128"/>
            </a:rPr>
            <a:t>億円増加した。その結果、財政力指数は類似団体内平均や、全国平均、神奈川県平均を上回る</a:t>
          </a:r>
          <a:r>
            <a:rPr lang="en-US" altLang="ja-JP" sz="1200">
              <a:latin typeface="ＭＳ Ｐゴシック" panose="020B0600070205080204" pitchFamily="50" charset="-128"/>
              <a:ea typeface="ＭＳ Ｐゴシック" panose="020B0600070205080204" pitchFamily="50" charset="-128"/>
            </a:rPr>
            <a:t>0.95</a:t>
          </a:r>
          <a:r>
            <a:rPr lang="ja-JP" altLang="en-US" sz="1200">
              <a:latin typeface="ＭＳ Ｐゴシック" panose="020B0600070205080204" pitchFamily="50" charset="-128"/>
              <a:ea typeface="ＭＳ Ｐゴシック" panose="020B0600070205080204" pitchFamily="50" charset="-128"/>
            </a:rPr>
            <a:t>となった。</a:t>
          </a:r>
          <a:endParaRPr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今後も民間活力の導入や、デジタル化の推進等、行政の効率化に努めるとともに、市税等の徴収業務の強化に取り組む。</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137160</xdr:rowOff>
    </xdr:from>
    <xdr:to>
      <xdr:col>23</xdr:col>
      <xdr:colOff>133350</xdr:colOff>
      <xdr:row>45</xdr:row>
      <xdr:rowOff>66040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0936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38117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66040</xdr:rowOff>
    </xdr:from>
    <xdr:to>
      <xdr:col>24</xdr:col>
      <xdr:colOff>12700</xdr:colOff>
      <xdr:row>45</xdr:row>
      <xdr:rowOff>66040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52087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137160</xdr:rowOff>
    </xdr:from>
    <xdr:to>
      <xdr:col>24</xdr:col>
      <xdr:colOff>12700</xdr:colOff>
      <xdr:row>36</xdr:row>
      <xdr:rowOff>137160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30480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114800" y="686435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120667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697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148590</xdr:rowOff>
    </xdr:from>
    <xdr:to>
      <xdr:col>23</xdr:col>
      <xdr:colOff>184150</xdr:colOff>
      <xdr:row>41</xdr:row>
      <xdr:rowOff>78740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30480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68643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148590</xdr:rowOff>
    </xdr:from>
    <xdr:to>
      <xdr:col>19</xdr:col>
      <xdr:colOff>184150</xdr:colOff>
      <xdr:row>41</xdr:row>
      <xdr:rowOff>78740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63517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9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153670</xdr:rowOff>
    </xdr:from>
    <xdr:to>
      <xdr:col>15</xdr:col>
      <xdr:colOff>82550</xdr:colOff>
      <xdr:row>40</xdr:row>
      <xdr:rowOff>6350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68402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124460</xdr:rowOff>
    </xdr:from>
    <xdr:to>
      <xdr:col>15</xdr:col>
      <xdr:colOff>133350</xdr:colOff>
      <xdr:row>41</xdr:row>
      <xdr:rowOff>54610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39387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105410</xdr:rowOff>
    </xdr:from>
    <xdr:to>
      <xdr:col>11</xdr:col>
      <xdr:colOff>31750</xdr:colOff>
      <xdr:row>39</xdr:row>
      <xdr:rowOff>153670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67919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143527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151130</xdr:rowOff>
    </xdr:from>
    <xdr:to>
      <xdr:col>19</xdr:col>
      <xdr:colOff>184150</xdr:colOff>
      <xdr:row>40</xdr:row>
      <xdr:rowOff>81280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91457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127000</xdr:rowOff>
    </xdr:from>
    <xdr:to>
      <xdr:col>15</xdr:col>
      <xdr:colOff>133350</xdr:colOff>
      <xdr:row>40</xdr:row>
      <xdr:rowOff>57150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67327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102870</xdr:rowOff>
    </xdr:from>
    <xdr:to>
      <xdr:col>11</xdr:col>
      <xdr:colOff>82550</xdr:colOff>
      <xdr:row>40</xdr:row>
      <xdr:rowOff>33020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43197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54610</xdr:rowOff>
    </xdr:from>
    <xdr:to>
      <xdr:col>7</xdr:col>
      <xdr:colOff>31750</xdr:colOff>
      <xdr:row>39</xdr:row>
      <xdr:rowOff>156210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166387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a:t>　</a:t>
          </a:r>
          <a:r>
            <a:rPr lang="ja-JP" altLang="en-US" sz="1200">
              <a:latin typeface="ＭＳ Ｐゴシック" panose="020B0600070205080204" pitchFamily="50" charset="-128"/>
              <a:ea typeface="ＭＳ Ｐゴシック" panose="020B0600070205080204" pitchFamily="50" charset="-128"/>
            </a:rPr>
            <a:t>歳入面は、臨時財政対策債や地方交付税の減がある一方で、納税義務者の増などによる地方税の増や、定額減税に伴う地方特例交付金の増及び地方消費税交付金の増などに伴い、経常一般財源合計が約 </a:t>
          </a:r>
          <a:r>
            <a:rPr lang="en-US" altLang="ja-JP" sz="1200">
              <a:latin typeface="ＭＳ Ｐゴシック" panose="020B0600070205080204" pitchFamily="50" charset="-128"/>
              <a:ea typeface="ＭＳ Ｐゴシック" panose="020B0600070205080204" pitchFamily="50" charset="-128"/>
            </a:rPr>
            <a:t>27 </a:t>
          </a:r>
          <a:r>
            <a:rPr lang="ja-JP" altLang="en-US" sz="1200">
              <a:latin typeface="ＭＳ Ｐゴシック" panose="020B0600070205080204" pitchFamily="50" charset="-128"/>
              <a:ea typeface="ＭＳ Ｐゴシック" panose="020B0600070205080204" pitchFamily="50" charset="-128"/>
            </a:rPr>
            <a:t>億円増加した。</a:t>
          </a:r>
          <a:endParaRPr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a:t>
          </a:r>
          <a:r>
            <a:rPr lang="ja-JP" altLang="en-US" sz="1200">
              <a:latin typeface="ＭＳ Ｐゴシック" panose="020B0600070205080204" pitchFamily="50" charset="-128"/>
              <a:ea typeface="ＭＳ Ｐゴシック" panose="020B0600070205080204" pitchFamily="50" charset="-128"/>
            </a:rPr>
            <a:t>また、歳出面も、物価高騰に伴う委託料など物件費の増や、退職金の増等に伴う人件費の増、制度改正に伴う保育所</a:t>
          </a:r>
          <a:r>
            <a:rPr lang="ja-JP" altLang="en-US" sz="1100">
              <a:latin typeface="ＭＳ Ｐゴシック" panose="020B0600070205080204" pitchFamily="50" charset="-128"/>
              <a:ea typeface="ＭＳ Ｐゴシック" panose="020B0600070205080204" pitchFamily="50" charset="-128"/>
            </a:rPr>
            <a:t>運営費</a:t>
          </a:r>
          <a:r>
            <a:rPr lang="ja-JP" altLang="en-US" sz="1200">
              <a:latin typeface="ＭＳ Ｐゴシック" panose="020B0600070205080204" pitchFamily="50" charset="-128"/>
              <a:ea typeface="ＭＳ Ｐゴシック" panose="020B0600070205080204" pitchFamily="50" charset="-128"/>
            </a:rPr>
            <a:t>等扶助事業等の扶助費の増などの義務的経費の増により、経常経費充当一般財源が約 </a:t>
          </a:r>
          <a:r>
            <a:rPr lang="en-US" altLang="ja-JP" sz="1200">
              <a:latin typeface="ＭＳ Ｐゴシック" panose="020B0600070205080204" pitchFamily="50" charset="-128"/>
              <a:ea typeface="ＭＳ Ｐゴシック" panose="020B0600070205080204" pitchFamily="50" charset="-128"/>
            </a:rPr>
            <a:t>28 </a:t>
          </a:r>
          <a:r>
            <a:rPr lang="ja-JP" altLang="en-US" sz="1200">
              <a:latin typeface="ＭＳ Ｐゴシック" panose="020B0600070205080204" pitchFamily="50" charset="-128"/>
              <a:ea typeface="ＭＳ Ｐゴシック" panose="020B0600070205080204" pitchFamily="50" charset="-128"/>
            </a:rPr>
            <a:t>億円増加した。</a:t>
          </a:r>
          <a:endParaRPr lang="en-US" altLang="ja-JP" sz="1200">
            <a:latin typeface="ＭＳ Ｐゴシック" panose="020B0600070205080204" pitchFamily="50" charset="-128"/>
            <a:ea typeface="ＭＳ Ｐゴシック" panose="020B0600070205080204" pitchFamily="50" charset="-128"/>
          </a:endParaRPr>
        </a:p>
        <a:p>
          <a:r>
            <a:rPr lang="ja-JP" altLang="en-US" sz="1200">
              <a:latin typeface="ＭＳ Ｐゴシック" panose="020B0600070205080204" pitchFamily="50" charset="-128"/>
              <a:ea typeface="ＭＳ Ｐゴシック" panose="020B0600070205080204" pitchFamily="50" charset="-128"/>
            </a:rPr>
            <a:t>　この結果、類似団体内平均や、全国平均を上回る数値となったが、神奈川県平均については、下回っている。　今後も行政改革の取組みによる改善に努める。　</a:t>
          </a:r>
          <a:endParaRPr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167217</xdr:rowOff>
    </xdr:from>
    <xdr:to>
      <xdr:col>23</xdr:col>
      <xdr:colOff>133350</xdr:colOff>
      <xdr:row>66</xdr:row>
      <xdr:rowOff>2117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11317"/>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145644</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2117</xdr:rowOff>
    </xdr:from>
    <xdr:to>
      <xdr:col>24</xdr:col>
      <xdr:colOff>12700</xdr:colOff>
      <xdr:row>66</xdr:row>
      <xdr:rowOff>2117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82144</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5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167217</xdr:rowOff>
    </xdr:from>
    <xdr:to>
      <xdr:col>24</xdr:col>
      <xdr:colOff>12700</xdr:colOff>
      <xdr:row>58</xdr:row>
      <xdr:rowOff>167217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1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106256</xdr:rowOff>
    </xdr:from>
    <xdr:to>
      <xdr:col>23</xdr:col>
      <xdr:colOff>133350</xdr:colOff>
      <xdr:row>63</xdr:row>
      <xdr:rowOff>130387</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907606"/>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106256</xdr:rowOff>
    </xdr:from>
    <xdr:to>
      <xdr:col>19</xdr:col>
      <xdr:colOff>133350</xdr:colOff>
      <xdr:row>63</xdr:row>
      <xdr:rowOff>130387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090760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116840</xdr:rowOff>
    </xdr:from>
    <xdr:to>
      <xdr:col>19</xdr:col>
      <xdr:colOff>184150</xdr:colOff>
      <xdr:row>62</xdr:row>
      <xdr:rowOff>46990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57167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4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121920</xdr:rowOff>
    </xdr:from>
    <xdr:to>
      <xdr:col>15</xdr:col>
      <xdr:colOff>82550</xdr:colOff>
      <xdr:row>63</xdr:row>
      <xdr:rowOff>130387</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408920"/>
          <a:ext cx="889000" cy="52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60537</xdr:rowOff>
    </xdr:from>
    <xdr:to>
      <xdr:col>15</xdr:col>
      <xdr:colOff>133350</xdr:colOff>
      <xdr:row>61</xdr:row>
      <xdr:rowOff>162137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864</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121920</xdr:rowOff>
    </xdr:from>
    <xdr:to>
      <xdr:col>11</xdr:col>
      <xdr:colOff>31750</xdr:colOff>
      <xdr:row>63</xdr:row>
      <xdr:rowOff>33867</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408920"/>
          <a:ext cx="889000" cy="426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129963</xdr:rowOff>
    </xdr:from>
    <xdr:to>
      <xdr:col>11</xdr:col>
      <xdr:colOff>82550</xdr:colOff>
      <xdr:row>60</xdr:row>
      <xdr:rowOff>60113</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24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70290</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44450</xdr:rowOff>
    </xdr:from>
    <xdr:to>
      <xdr:col>7</xdr:col>
      <xdr:colOff>31750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156227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51664</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53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55456</xdr:rowOff>
    </xdr:from>
    <xdr:to>
      <xdr:col>19</xdr:col>
      <xdr:colOff>184150</xdr:colOff>
      <xdr:row>63</xdr:row>
      <xdr:rowOff>157056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8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141833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943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79587</xdr:rowOff>
    </xdr:from>
    <xdr:to>
      <xdr:col>15</xdr:col>
      <xdr:colOff>133350</xdr:colOff>
      <xdr:row>64</xdr:row>
      <xdr:rowOff>9737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165964</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71120</xdr:rowOff>
    </xdr:from>
    <xdr:to>
      <xdr:col>11</xdr:col>
      <xdr:colOff>82550</xdr:colOff>
      <xdr:row>61</xdr:row>
      <xdr:rowOff>1270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157497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44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154517</xdr:rowOff>
    </xdr:from>
    <xdr:to>
      <xdr:col>7</xdr:col>
      <xdr:colOff>31750</xdr:colOff>
      <xdr:row>63</xdr:row>
      <xdr:rowOff>84667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69444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87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会計年度任用職員への勤勉手当の支給開始に伴う人件費の増や、学校給食センターの運営開始に伴う物件費の増などにより、人口一人当たり決算額は約</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千円の増額となったが、類似団体内平均、全国平均、神奈川県平均については下回る結果となった。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今後も低コストで質の高い行政サービスが提供できるよう民間活力の導入検討や、事業の廃止・抜本的見直しなど行財政改革の取り組みを推進し、一層の経費の削減に努める。　</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65396</xdr:rowOff>
    </xdr:from>
    <xdr:to>
      <xdr:col>23</xdr:col>
      <xdr:colOff>133350</xdr:colOff>
      <xdr:row>89</xdr:row>
      <xdr:rowOff>158688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52846"/>
          <a:ext cx="0" cy="1464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130765</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89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158688</xdr:rowOff>
    </xdr:from>
    <xdr:to>
      <xdr:col>24</xdr:col>
      <xdr:colOff>12700</xdr:colOff>
      <xdr:row>89</xdr:row>
      <xdr:rowOff>158688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17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151773</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96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65396</xdr:rowOff>
    </xdr:from>
    <xdr:to>
      <xdr:col>24</xdr:col>
      <xdr:colOff>12700</xdr:colOff>
      <xdr:row>81</xdr:row>
      <xdr:rowOff>65396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5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10609</xdr:rowOff>
    </xdr:from>
    <xdr:to>
      <xdr:col>23</xdr:col>
      <xdr:colOff>133350</xdr:colOff>
      <xdr:row>83</xdr:row>
      <xdr:rowOff>93670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240959"/>
          <a:ext cx="838200" cy="83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142166</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72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170089</xdr:rowOff>
    </xdr:from>
    <xdr:to>
      <xdr:col>23</xdr:col>
      <xdr:colOff>184150</xdr:colOff>
      <xdr:row>84</xdr:row>
      <xdr:rowOff>100239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400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10609</xdr:rowOff>
    </xdr:from>
    <xdr:to>
      <xdr:col>19</xdr:col>
      <xdr:colOff>133350</xdr:colOff>
      <xdr:row>83</xdr:row>
      <xdr:rowOff>124099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240959"/>
          <a:ext cx="889000" cy="113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52240</xdr:rowOff>
    </xdr:from>
    <xdr:to>
      <xdr:col>19</xdr:col>
      <xdr:colOff>184150</xdr:colOff>
      <xdr:row>83</xdr:row>
      <xdr:rowOff>153840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82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138617</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68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164725</xdr:rowOff>
    </xdr:from>
    <xdr:to>
      <xdr:col>15</xdr:col>
      <xdr:colOff>82550</xdr:colOff>
      <xdr:row>83</xdr:row>
      <xdr:rowOff>124099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223625"/>
          <a:ext cx="889000" cy="130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48594</xdr:rowOff>
    </xdr:from>
    <xdr:to>
      <xdr:col>15</xdr:col>
      <xdr:colOff>133350</xdr:colOff>
      <xdr:row>83</xdr:row>
      <xdr:rowOff>150194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7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160371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4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56744</xdr:rowOff>
    </xdr:from>
    <xdr:to>
      <xdr:col>11</xdr:col>
      <xdr:colOff>31750</xdr:colOff>
      <xdr:row>82</xdr:row>
      <xdr:rowOff>164725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15644"/>
          <a:ext cx="889000" cy="10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4423</xdr:rowOff>
    </xdr:from>
    <xdr:to>
      <xdr:col>11</xdr:col>
      <xdr:colOff>82550</xdr:colOff>
      <xdr:row>83</xdr:row>
      <xdr:rowOff>106023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3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90800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21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67394</xdr:rowOff>
    </xdr:from>
    <xdr:to>
      <xdr:col>7</xdr:col>
      <xdr:colOff>31750</xdr:colOff>
      <xdr:row>82</xdr:row>
      <xdr:rowOff>168994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153771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42870</xdr:rowOff>
    </xdr:from>
    <xdr:to>
      <xdr:col>23</xdr:col>
      <xdr:colOff>184150</xdr:colOff>
      <xdr:row>83</xdr:row>
      <xdr:rowOff>144470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27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59397</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11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131259</xdr:rowOff>
    </xdr:from>
    <xdr:to>
      <xdr:col>19</xdr:col>
      <xdr:colOff>184150</xdr:colOff>
      <xdr:row>83</xdr:row>
      <xdr:rowOff>61409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9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71586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59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73299</xdr:rowOff>
    </xdr:from>
    <xdr:to>
      <xdr:col>15</xdr:col>
      <xdr:colOff>133350</xdr:colOff>
      <xdr:row>84</xdr:row>
      <xdr:rowOff>3449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30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159676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390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113925</xdr:rowOff>
    </xdr:from>
    <xdr:to>
      <xdr:col>11</xdr:col>
      <xdr:colOff>82550</xdr:colOff>
      <xdr:row>83</xdr:row>
      <xdr:rowOff>44075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7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54252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4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5944</xdr:rowOff>
    </xdr:from>
    <xdr:to>
      <xdr:col>7</xdr:col>
      <xdr:colOff>31750</xdr:colOff>
      <xdr:row>82</xdr:row>
      <xdr:rowOff>107544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6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117721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33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給与については、人事院勧告に準じた改定により国公準拠化を図っている。令和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年度決算のラスパイレス指数は前年度と比べ</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ポイント増加したが、依然として国の給与水準は下回っている。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今後も適切な給与水準の維持に努める。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140970</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697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55897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140970</xdr:rowOff>
    </xdr:from>
    <xdr:to>
      <xdr:col>81</xdr:col>
      <xdr:colOff>133350</xdr:colOff>
      <xdr:row>80</xdr:row>
      <xdr:rowOff>140970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130811</xdr:rowOff>
    </xdr:from>
    <xdr:to>
      <xdr:col>81</xdr:col>
      <xdr:colOff>44450</xdr:colOff>
      <xdr:row>86</xdr:row>
      <xdr:rowOff>53339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532611"/>
          <a:ext cx="838200" cy="26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93997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95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77470</xdr:rowOff>
    </xdr:from>
    <xdr:to>
      <xdr:col>81</xdr:col>
      <xdr:colOff>95250</xdr:colOff>
      <xdr:row>86</xdr:row>
      <xdr:rowOff>7620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15239</xdr:rowOff>
    </xdr:from>
    <xdr:to>
      <xdr:col>77</xdr:col>
      <xdr:colOff>44450</xdr:colOff>
      <xdr:row>84</xdr:row>
      <xdr:rowOff>130811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074139"/>
          <a:ext cx="889000" cy="458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15239</xdr:rowOff>
    </xdr:from>
    <xdr:to>
      <xdr:col>72</xdr:col>
      <xdr:colOff>203200</xdr:colOff>
      <xdr:row>82</xdr:row>
      <xdr:rowOff>160020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074139"/>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63500</xdr:rowOff>
    </xdr:from>
    <xdr:to>
      <xdr:col>68</xdr:col>
      <xdr:colOff>152400</xdr:colOff>
      <xdr:row>82</xdr:row>
      <xdr:rowOff>160020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12240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149861</xdr:rowOff>
    </xdr:from>
    <xdr:to>
      <xdr:col>68</xdr:col>
      <xdr:colOff>203200</xdr:colOff>
      <xdr:row>86</xdr:row>
      <xdr:rowOff>80011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64788</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80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26670</xdr:rowOff>
    </xdr:from>
    <xdr:to>
      <xdr:col>64</xdr:col>
      <xdr:colOff>152400</xdr:colOff>
      <xdr:row>86</xdr:row>
      <xdr:rowOff>128270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113047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85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2539</xdr:rowOff>
    </xdr:from>
    <xdr:to>
      <xdr:col>81</xdr:col>
      <xdr:colOff>95250</xdr:colOff>
      <xdr:row>86</xdr:row>
      <xdr:rowOff>104139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146066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19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80011</xdr:rowOff>
    </xdr:from>
    <xdr:to>
      <xdr:col>77</xdr:col>
      <xdr:colOff>95250</xdr:colOff>
      <xdr:row>85</xdr:row>
      <xdr:rowOff>10161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48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20338</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250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135889</xdr:rowOff>
    </xdr:from>
    <xdr:to>
      <xdr:col>73</xdr:col>
      <xdr:colOff>44450</xdr:colOff>
      <xdr:row>82</xdr:row>
      <xdr:rowOff>66039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76216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109220</xdr:rowOff>
    </xdr:from>
    <xdr:to>
      <xdr:col>68</xdr:col>
      <xdr:colOff>203200</xdr:colOff>
      <xdr:row>83</xdr:row>
      <xdr:rowOff>39370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16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49547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12700</xdr:rowOff>
    </xdr:from>
    <xdr:to>
      <xdr:col>64</xdr:col>
      <xdr:colOff>152400</xdr:colOff>
      <xdr:row>82</xdr:row>
      <xdr:rowOff>114300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124477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事務量に見合う適正な職員配置や採用の抑制に努めている結果、</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6.65</a:t>
          </a:r>
          <a:r>
            <a:rPr kumimoji="1" lang="ja-JP" altLang="en-US" sz="1300">
              <a:latin typeface="ＭＳ Ｐゴシック" panose="020B0600070205080204" pitchFamily="50" charset="-128"/>
              <a:ea typeface="ＭＳ Ｐゴシック" panose="020B0600070205080204" pitchFamily="50" charset="-128"/>
            </a:rPr>
            <a:t>人となったが、依然として類似平均団体を上回っている。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窓口業務の民間委託化やデジタル化の推進、アウトソーシングの活用を図ることで、今後も引き続き計画的な管理に努める。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70696</xdr:rowOff>
    </xdr:from>
    <xdr:to>
      <xdr:col>81</xdr:col>
      <xdr:colOff>44450</xdr:colOff>
      <xdr:row>66</xdr:row>
      <xdr:rowOff>54398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014796"/>
          <a:ext cx="0" cy="13553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157073</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70696</xdr:rowOff>
    </xdr:from>
    <xdr:to>
      <xdr:col>81</xdr:col>
      <xdr:colOff>133350</xdr:colOff>
      <xdr:row>58</xdr:row>
      <xdr:rowOff>70696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24342</xdr:rowOff>
    </xdr:from>
    <xdr:to>
      <xdr:col>81</xdr:col>
      <xdr:colOff>44450</xdr:colOff>
      <xdr:row>62</xdr:row>
      <xdr:rowOff>36406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654242"/>
          <a:ext cx="8382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133367</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20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116840</xdr:rowOff>
    </xdr:from>
    <xdr:to>
      <xdr:col>81</xdr:col>
      <xdr:colOff>95250</xdr:colOff>
      <xdr:row>62</xdr:row>
      <xdr:rowOff>46990</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36406</xdr:rowOff>
    </xdr:from>
    <xdr:to>
      <xdr:col>77</xdr:col>
      <xdr:colOff>44450</xdr:colOff>
      <xdr:row>62</xdr:row>
      <xdr:rowOff>52494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666306"/>
          <a:ext cx="889000" cy="16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84667</xdr:rowOff>
    </xdr:from>
    <xdr:to>
      <xdr:col>77</xdr:col>
      <xdr:colOff>95250</xdr:colOff>
      <xdr:row>62</xdr:row>
      <xdr:rowOff>14817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24994</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31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40429</xdr:rowOff>
    </xdr:from>
    <xdr:to>
      <xdr:col>72</xdr:col>
      <xdr:colOff>203200</xdr:colOff>
      <xdr:row>62</xdr:row>
      <xdr:rowOff>52494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67032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60537</xdr:rowOff>
    </xdr:from>
    <xdr:to>
      <xdr:col>73</xdr:col>
      <xdr:colOff>44450</xdr:colOff>
      <xdr:row>61</xdr:row>
      <xdr:rowOff>162137</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864</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32385</xdr:rowOff>
    </xdr:from>
    <xdr:to>
      <xdr:col>68</xdr:col>
      <xdr:colOff>152400</xdr:colOff>
      <xdr:row>62</xdr:row>
      <xdr:rowOff>40429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662285"/>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48471</xdr:rowOff>
    </xdr:from>
    <xdr:to>
      <xdr:col>68</xdr:col>
      <xdr:colOff>203200</xdr:colOff>
      <xdr:row>61</xdr:row>
      <xdr:rowOff>150071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160248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27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48471</xdr:rowOff>
    </xdr:from>
    <xdr:to>
      <xdr:col>64</xdr:col>
      <xdr:colOff>152400</xdr:colOff>
      <xdr:row>61</xdr:row>
      <xdr:rowOff>150071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160248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27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144992</xdr:rowOff>
    </xdr:from>
    <xdr:to>
      <xdr:col>81</xdr:col>
      <xdr:colOff>95250</xdr:colOff>
      <xdr:row>62</xdr:row>
      <xdr:rowOff>75142</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60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117069</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57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157056</xdr:rowOff>
    </xdr:from>
    <xdr:to>
      <xdr:col>77</xdr:col>
      <xdr:colOff>95250</xdr:colOff>
      <xdr:row>62</xdr:row>
      <xdr:rowOff>87206</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71983</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7018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1694</xdr:rowOff>
    </xdr:from>
    <xdr:to>
      <xdr:col>73</xdr:col>
      <xdr:colOff>44450</xdr:colOff>
      <xdr:row>62</xdr:row>
      <xdr:rowOff>103294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88071</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71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161079</xdr:rowOff>
    </xdr:from>
    <xdr:to>
      <xdr:col>68</xdr:col>
      <xdr:colOff>203200</xdr:colOff>
      <xdr:row>62</xdr:row>
      <xdr:rowOff>91229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61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76006</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705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153035</xdr:rowOff>
    </xdr:from>
    <xdr:to>
      <xdr:col>64</xdr:col>
      <xdr:colOff>152400</xdr:colOff>
      <xdr:row>62</xdr:row>
      <xdr:rowOff>83185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67962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69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元利償還金及び公営企業に要する経費の財源とする地方債の償還の財源に充てたと認められる繰入金の増加等により、単年度では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ポイント増となったが、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ヶ年平均では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％となった。類似団体内平均を上回る結果となったが、全国平均や神奈川県平均については下回った。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今後も借り入れと返済のバランスや人口減少に伴う将来世代への過度な負担転嫁に配慮し、総額抑制及び平準化に努める。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72672</xdr:rowOff>
    </xdr:from>
    <xdr:to>
      <xdr:col>81</xdr:col>
      <xdr:colOff>44450</xdr:colOff>
      <xdr:row>44</xdr:row>
      <xdr:rowOff>44450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073422"/>
          <a:ext cx="0" cy="15148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16527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44450</xdr:rowOff>
    </xdr:from>
    <xdr:to>
      <xdr:col>81</xdr:col>
      <xdr:colOff>133350</xdr:colOff>
      <xdr:row>44</xdr:row>
      <xdr:rowOff>44450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159049</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72672</xdr:rowOff>
    </xdr:from>
    <xdr:to>
      <xdr:col>81</xdr:col>
      <xdr:colOff>133350</xdr:colOff>
      <xdr:row>35</xdr:row>
      <xdr:rowOff>72672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137583</xdr:rowOff>
    </xdr:from>
    <xdr:to>
      <xdr:col>81</xdr:col>
      <xdr:colOff>44450</xdr:colOff>
      <xdr:row>39</xdr:row>
      <xdr:rowOff>164395</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6824133"/>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63094</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5781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46567</xdr:rowOff>
    </xdr:from>
    <xdr:to>
      <xdr:col>81</xdr:col>
      <xdr:colOff>95250</xdr:colOff>
      <xdr:row>39</xdr:row>
      <xdr:rowOff>148167</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124178</xdr:rowOff>
    </xdr:from>
    <xdr:to>
      <xdr:col>77</xdr:col>
      <xdr:colOff>44450</xdr:colOff>
      <xdr:row>39</xdr:row>
      <xdr:rowOff>164395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681072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19755</xdr:rowOff>
    </xdr:from>
    <xdr:to>
      <xdr:col>77</xdr:col>
      <xdr:colOff>95250</xdr:colOff>
      <xdr:row>39</xdr:row>
      <xdr:rowOff>121355</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70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131532</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475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161572</xdr:rowOff>
    </xdr:from>
    <xdr:to>
      <xdr:col>72</xdr:col>
      <xdr:colOff>203200</xdr:colOff>
      <xdr:row>39</xdr:row>
      <xdr:rowOff>124178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676672"/>
          <a:ext cx="889000" cy="13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150989</xdr:rowOff>
    </xdr:from>
    <xdr:to>
      <xdr:col>73</xdr:col>
      <xdr:colOff>44450</xdr:colOff>
      <xdr:row>39</xdr:row>
      <xdr:rowOff>81139</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66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91316</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434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705</xdr:rowOff>
    </xdr:from>
    <xdr:to>
      <xdr:col>68</xdr:col>
      <xdr:colOff>152400</xdr:colOff>
      <xdr:row>38</xdr:row>
      <xdr:rowOff>161572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6515805"/>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97367</xdr:rowOff>
    </xdr:from>
    <xdr:to>
      <xdr:col>68</xdr:col>
      <xdr:colOff>203200</xdr:colOff>
      <xdr:row>39</xdr:row>
      <xdr:rowOff>27517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61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37694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83961</xdr:rowOff>
    </xdr:from>
    <xdr:to>
      <xdr:col>64</xdr:col>
      <xdr:colOff>152400</xdr:colOff>
      <xdr:row>39</xdr:row>
      <xdr:rowOff>14111</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59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170338</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68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86783</xdr:rowOff>
    </xdr:from>
    <xdr:to>
      <xdr:col>81</xdr:col>
      <xdr:colOff>95250</xdr:colOff>
      <xdr:row>40</xdr:row>
      <xdr:rowOff>16933</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58860</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745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113595</xdr:rowOff>
    </xdr:from>
    <xdr:to>
      <xdr:col>77</xdr:col>
      <xdr:colOff>95250</xdr:colOff>
      <xdr:row>40</xdr:row>
      <xdr:rowOff>43745</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28522</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886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73378</xdr:rowOff>
    </xdr:from>
    <xdr:to>
      <xdr:col>73</xdr:col>
      <xdr:colOff>44450</xdr:colOff>
      <xdr:row>40</xdr:row>
      <xdr:rowOff>3528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75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159755</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84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110772</xdr:rowOff>
    </xdr:from>
    <xdr:to>
      <xdr:col>68</xdr:col>
      <xdr:colOff>203200</xdr:colOff>
      <xdr:row>39</xdr:row>
      <xdr:rowOff>40922</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62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25699</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71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121355</xdr:rowOff>
    </xdr:from>
    <xdr:to>
      <xdr:col>64</xdr:col>
      <xdr:colOff>152400</xdr:colOff>
      <xdr:row>38</xdr:row>
      <xdr:rowOff>51505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46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61682</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23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地方債の現在高や退職手当等負担見込額の増により、将来負担比率は</a:t>
          </a:r>
          <a:r>
            <a:rPr kumimoji="1" lang="en-US" altLang="ja-JP" sz="1300">
              <a:latin typeface="ＭＳ Ｐゴシック" panose="020B0600070205080204" pitchFamily="50" charset="-128"/>
              <a:ea typeface="ＭＳ Ｐゴシック" panose="020B0600070205080204" pitchFamily="50" charset="-128"/>
            </a:rPr>
            <a:t>19.2</a:t>
          </a:r>
          <a:r>
            <a:rPr kumimoji="1" lang="ja-JP" altLang="en-US" sz="1300">
              <a:latin typeface="ＭＳ Ｐゴシック" panose="020B0600070205080204" pitchFamily="50" charset="-128"/>
              <a:ea typeface="ＭＳ Ｐゴシック" panose="020B0600070205080204" pitchFamily="50" charset="-128"/>
            </a:rPr>
            <a:t>％となり、昨年度と比較し、</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ポイント増加した。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類似団体内平均や、全国平均を上回る結果となっているため、今後も将来負担に配慮し、健全な財政運営に努める。</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129011</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70667"/>
          <a:ext cx="0" cy="15302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101088</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872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129011</xdr:rowOff>
    </xdr:from>
    <xdr:to>
      <xdr:col>81</xdr:col>
      <xdr:colOff>133350</xdr:colOff>
      <xdr:row>22</xdr:row>
      <xdr:rowOff>129011</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90488</xdr:rowOff>
    </xdr:from>
    <xdr:to>
      <xdr:col>81</xdr:col>
      <xdr:colOff>44450</xdr:colOff>
      <xdr:row>16</xdr:row>
      <xdr:rowOff>13547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179800" y="2662238"/>
          <a:ext cx="838200" cy="9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72301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472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55774</xdr:rowOff>
    </xdr:from>
    <xdr:to>
      <xdr:col>81</xdr:col>
      <xdr:colOff>95250</xdr:colOff>
      <xdr:row>15</xdr:row>
      <xdr:rowOff>157374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62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90488</xdr:rowOff>
    </xdr:from>
    <xdr:to>
      <xdr:col>77</xdr:col>
      <xdr:colOff>44450</xdr:colOff>
      <xdr:row>16</xdr:row>
      <xdr:rowOff>79904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5290800" y="2662238"/>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133367</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36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79904</xdr:rowOff>
    </xdr:from>
    <xdr:to>
      <xdr:col>72</xdr:col>
      <xdr:colOff>203200</xdr:colOff>
      <xdr:row>16</xdr:row>
      <xdr:rowOff>134197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4401800" y="2823104"/>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138748</xdr:rowOff>
    </xdr:from>
    <xdr:to>
      <xdr:col>73</xdr:col>
      <xdr:colOff>44450</xdr:colOff>
      <xdr:row>15</xdr:row>
      <xdr:rowOff>68898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53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79075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307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37677</xdr:rowOff>
    </xdr:from>
    <xdr:to>
      <xdr:col>68</xdr:col>
      <xdr:colOff>152400</xdr:colOff>
      <xdr:row>16</xdr:row>
      <xdr:rowOff>134197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3512800" y="2780877"/>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11536</xdr:rowOff>
    </xdr:from>
    <xdr:to>
      <xdr:col>68</xdr:col>
      <xdr:colOff>203200</xdr:colOff>
      <xdr:row>15</xdr:row>
      <xdr:rowOff>113136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58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123313</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35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110067</xdr:rowOff>
    </xdr:from>
    <xdr:to>
      <xdr:col>64</xdr:col>
      <xdr:colOff>152400</xdr:colOff>
      <xdr:row>16</xdr:row>
      <xdr:rowOff>40217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68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50394</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45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134197</xdr:rowOff>
    </xdr:from>
    <xdr:to>
      <xdr:col>81</xdr:col>
      <xdr:colOff>95250</xdr:colOff>
      <xdr:row>16</xdr:row>
      <xdr:rowOff>64347</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967200" y="270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106274</xdr:rowOff>
    </xdr:from>
    <xdr:ext cx="762000" cy="259045"/>
    <xdr:sp macro="" textlink="">
      <xdr:nvSpPr>
        <xdr:cNvPr id="460" name="将来負担の状況該当値テキスト">
          <a:extLst>
            <a:ext uri="{FF2B5EF4-FFF2-40B4-BE49-F238E27FC236}">
              <a16:creationId xmlns:a16="http://schemas.microsoft.com/office/drawing/2014/main" id="{00000000-0008-0000-0300-0000CC010000}"/>
            </a:ext>
          </a:extLst>
        </xdr:cNvPr>
        <xdr:cNvSpPr txBox="1"/>
      </xdr:nvSpPr>
      <xdr:spPr>
        <a:xfrm>
          <a:off x="17106900" y="2678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39688</xdr:rowOff>
    </xdr:from>
    <xdr:to>
      <xdr:col>77</xdr:col>
      <xdr:colOff>95250</xdr:colOff>
      <xdr:row>15</xdr:row>
      <xdr:rowOff>141288</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129000" y="261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126065</xdr:rowOff>
    </xdr:from>
    <xdr:ext cx="7366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798800" y="2697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29104</xdr:rowOff>
    </xdr:from>
    <xdr:to>
      <xdr:col>73</xdr:col>
      <xdr:colOff>44450</xdr:colOff>
      <xdr:row>16</xdr:row>
      <xdr:rowOff>130704</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5240000" y="277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115481</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909800" y="2858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83397</xdr:rowOff>
    </xdr:from>
    <xdr:to>
      <xdr:col>68</xdr:col>
      <xdr:colOff>203200</xdr:colOff>
      <xdr:row>17</xdr:row>
      <xdr:rowOff>13547</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282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169774</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2912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158327</xdr:rowOff>
    </xdr:from>
    <xdr:to>
      <xdr:col>64</xdr:col>
      <xdr:colOff>152400</xdr:colOff>
      <xdr:row>16</xdr:row>
      <xdr:rowOff>88477</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273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73254</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281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神奈川県平塚市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256,549
250,199
67.83
111,362,703
107,390,503
3,087,710
54,066,753
53,899,036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退職手当や期末勤勉手当の増加などにより、経常経費充当一般財源等は前年度比で約</a:t>
          </a:r>
          <a:r>
            <a:rPr kumimoji="1" lang="en-US" altLang="ja-JP" sz="1200">
              <a:latin typeface="ＭＳ Ｐゴシック" panose="020B0600070205080204" pitchFamily="50" charset="-128"/>
              <a:ea typeface="ＭＳ Ｐゴシック" panose="020B0600070205080204" pitchFamily="50" charset="-128"/>
            </a:rPr>
            <a:t>7.6</a:t>
          </a:r>
          <a:r>
            <a:rPr kumimoji="1" lang="ja-JP" altLang="en-US" sz="1200">
              <a:latin typeface="ＭＳ Ｐゴシック" panose="020B0600070205080204" pitchFamily="50" charset="-128"/>
              <a:ea typeface="ＭＳ Ｐゴシック" panose="020B0600070205080204" pitchFamily="50" charset="-128"/>
            </a:rPr>
            <a:t>億円増加となったが地方税や地方特例交付金などの経常一般財源等も増加したため、昨年度と同様、</a:t>
          </a:r>
          <a:r>
            <a:rPr kumimoji="1" lang="en-US" altLang="ja-JP" sz="1200">
              <a:latin typeface="ＭＳ Ｐゴシック" panose="020B0600070205080204" pitchFamily="50" charset="-128"/>
              <a:ea typeface="ＭＳ Ｐゴシック" panose="020B0600070205080204" pitchFamily="50" charset="-128"/>
            </a:rPr>
            <a:t>28.1</a:t>
          </a:r>
          <a:r>
            <a:rPr kumimoji="1" lang="ja-JP" altLang="en-US" sz="1200">
              <a:latin typeface="ＭＳ Ｐゴシック" panose="020B0600070205080204" pitchFamily="50" charset="-128"/>
              <a:ea typeface="ＭＳ Ｐゴシック" panose="020B0600070205080204" pitchFamily="50" charset="-128"/>
            </a:rPr>
            <a:t>％となった。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類似団体内平均や全国平均より高い数値となっているが、神奈川県平均値は下回っている。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今後も引き続き事務量に見合う適正な職員配置や採用の抑制に努める。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41</xdr:row>
      <xdr:rowOff>85090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054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57167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8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85090</xdr:rowOff>
    </xdr:from>
    <xdr:to>
      <xdr:col>24</xdr:col>
      <xdr:colOff>114300</xdr:colOff>
      <xdr:row>41</xdr:row>
      <xdr:rowOff>85090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1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8890</xdr:rowOff>
    </xdr:from>
    <xdr:to>
      <xdr:col>24</xdr:col>
      <xdr:colOff>25400</xdr:colOff>
      <xdr:row>37</xdr:row>
      <xdr:rowOff>8890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525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134637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963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118110</xdr:rowOff>
    </xdr:from>
    <xdr:to>
      <xdr:col>24</xdr:col>
      <xdr:colOff>76200</xdr:colOff>
      <xdr:row>36</xdr:row>
      <xdr:rowOff>48260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8890</xdr:rowOff>
    </xdr:from>
    <xdr:to>
      <xdr:col>19</xdr:col>
      <xdr:colOff>187325</xdr:colOff>
      <xdr:row>38</xdr:row>
      <xdr:rowOff>20320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5254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76200</xdr:rowOff>
    </xdr:from>
    <xdr:to>
      <xdr:col>20</xdr:col>
      <xdr:colOff>38100</xdr:colOff>
      <xdr:row>35</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16527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134620</xdr:rowOff>
    </xdr:from>
    <xdr:to>
      <xdr:col>15</xdr:col>
      <xdr:colOff>98425</xdr:colOff>
      <xdr:row>38</xdr:row>
      <xdr:rowOff>20320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0682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121920</xdr:rowOff>
    </xdr:from>
    <xdr:to>
      <xdr:col>15</xdr:col>
      <xdr:colOff>149225</xdr:colOff>
      <xdr:row>35</xdr:row>
      <xdr:rowOff>52070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62247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134620</xdr:rowOff>
    </xdr:from>
    <xdr:to>
      <xdr:col>11</xdr:col>
      <xdr:colOff>9525</xdr:colOff>
      <xdr:row>38</xdr:row>
      <xdr:rowOff>111760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06820"/>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60960</xdr:rowOff>
    </xdr:from>
    <xdr:to>
      <xdr:col>11</xdr:col>
      <xdr:colOff>60325</xdr:colOff>
      <xdr:row>34</xdr:row>
      <xdr:rowOff>162560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1287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65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72390</xdr:rowOff>
    </xdr:from>
    <xdr:to>
      <xdr:col>6</xdr:col>
      <xdr:colOff>171450</xdr:colOff>
      <xdr:row>36</xdr:row>
      <xdr:rowOff>2540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07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129540</xdr:rowOff>
    </xdr:from>
    <xdr:to>
      <xdr:col>24</xdr:col>
      <xdr:colOff>76200</xdr:colOff>
      <xdr:row>37</xdr:row>
      <xdr:rowOff>59690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101617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129540</xdr:rowOff>
    </xdr:from>
    <xdr:to>
      <xdr:col>20</xdr:col>
      <xdr:colOff>38100</xdr:colOff>
      <xdr:row>37</xdr:row>
      <xdr:rowOff>59690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44467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140970</xdr:rowOff>
    </xdr:from>
    <xdr:to>
      <xdr:col>15</xdr:col>
      <xdr:colOff>149225</xdr:colOff>
      <xdr:row>38</xdr:row>
      <xdr:rowOff>71120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55897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83820</xdr:rowOff>
    </xdr:from>
    <xdr:to>
      <xdr:col>11</xdr:col>
      <xdr:colOff>60325</xdr:colOff>
      <xdr:row>37</xdr:row>
      <xdr:rowOff>13970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170197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60960</xdr:rowOff>
    </xdr:from>
    <xdr:to>
      <xdr:col>6</xdr:col>
      <xdr:colOff>171450</xdr:colOff>
      <xdr:row>38</xdr:row>
      <xdr:rowOff>162560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147337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各事業において歳出削減に努めているものの、学校給食センターの完成に伴う学校給食センター運営事業の皆増や新型コロナウイルスワクチン接種の定期接種化等に伴う、予防接種事業の増により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類似団体内平均は下回っているものの、全国平均、神奈川県平均は上回る結果となった。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今後も事業の見直し等により費用の抑制に努める。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107950</xdr:rowOff>
    </xdr:from>
    <xdr:to>
      <xdr:col>82</xdr:col>
      <xdr:colOff>107950</xdr:colOff>
      <xdr:row>21</xdr:row>
      <xdr:rowOff>120650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368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92727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9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120650</xdr:rowOff>
    </xdr:from>
    <xdr:to>
      <xdr:col>82</xdr:col>
      <xdr:colOff>196850</xdr:colOff>
      <xdr:row>21</xdr:row>
      <xdr:rowOff>120650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2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22877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107950</xdr:rowOff>
    </xdr:from>
    <xdr:to>
      <xdr:col>82</xdr:col>
      <xdr:colOff>196850</xdr:colOff>
      <xdr:row>13</xdr:row>
      <xdr:rowOff>107950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36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76200</xdr:rowOff>
    </xdr:from>
    <xdr:to>
      <xdr:col>82</xdr:col>
      <xdr:colOff>107950</xdr:colOff>
      <xdr:row>16</xdr:row>
      <xdr:rowOff>152400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8194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29227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4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57150</xdr:rowOff>
    </xdr:from>
    <xdr:to>
      <xdr:col>82</xdr:col>
      <xdr:colOff>158750</xdr:colOff>
      <xdr:row>17</xdr:row>
      <xdr:rowOff>158750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63500</xdr:rowOff>
    </xdr:from>
    <xdr:to>
      <xdr:col>78</xdr:col>
      <xdr:colOff>69850</xdr:colOff>
      <xdr:row>16</xdr:row>
      <xdr:rowOff>76200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806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165100</xdr:rowOff>
    </xdr:from>
    <xdr:to>
      <xdr:col>73</xdr:col>
      <xdr:colOff>180975</xdr:colOff>
      <xdr:row>16</xdr:row>
      <xdr:rowOff>63500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5654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63500</xdr:rowOff>
    </xdr:from>
    <xdr:to>
      <xdr:col>74</xdr:col>
      <xdr:colOff>31750</xdr:colOff>
      <xdr:row>16</xdr:row>
      <xdr:rowOff>165100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149877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165100</xdr:rowOff>
    </xdr:from>
    <xdr:to>
      <xdr:col>69</xdr:col>
      <xdr:colOff>92075</xdr:colOff>
      <xdr:row>15</xdr:row>
      <xdr:rowOff>82550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5654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107950</xdr:rowOff>
    </xdr:from>
    <xdr:to>
      <xdr:col>69</xdr:col>
      <xdr:colOff>142875</xdr:colOff>
      <xdr:row>16</xdr:row>
      <xdr:rowOff>38100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22877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76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146050</xdr:rowOff>
    </xdr:from>
    <xdr:to>
      <xdr:col>65</xdr:col>
      <xdr:colOff>53975</xdr:colOff>
      <xdr:row>16</xdr:row>
      <xdr:rowOff>76200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60977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0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101600</xdr:rowOff>
    </xdr:from>
    <xdr:to>
      <xdr:col>82</xdr:col>
      <xdr:colOff>158750</xdr:colOff>
      <xdr:row>17</xdr:row>
      <xdr:rowOff>31750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4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118127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25400</xdr:rowOff>
    </xdr:from>
    <xdr:to>
      <xdr:col>78</xdr:col>
      <xdr:colOff>120650</xdr:colOff>
      <xdr:row>16</xdr:row>
      <xdr:rowOff>127000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6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137177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537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12700</xdr:rowOff>
    </xdr:from>
    <xdr:to>
      <xdr:col>74</xdr:col>
      <xdr:colOff>31750</xdr:colOff>
      <xdr:row>16</xdr:row>
      <xdr:rowOff>114300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5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124477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5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114300</xdr:rowOff>
    </xdr:from>
    <xdr:to>
      <xdr:col>69</xdr:col>
      <xdr:colOff>142875</xdr:colOff>
      <xdr:row>15</xdr:row>
      <xdr:rowOff>44450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51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54627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31750</xdr:rowOff>
    </xdr:from>
    <xdr:to>
      <xdr:col>65</xdr:col>
      <xdr:colOff>53975</xdr:colOff>
      <xdr:row>15</xdr:row>
      <xdr:rowOff>133350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60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143527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37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保育所運営費等扶助事業や児童手当事業、生活保護法に基づく扶助事業などの増により、前年度と比較し</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ポイント増となった。</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類似団体内平均や全国平均より高い数値となっているが、神奈川県平均値は下回っている。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今後も自立支援政策の充実等、事業の見直しや重点化をはかり、経常経費の適正化に努める。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62</xdr:row>
      <xdr:rowOff>78015</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22201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151493</xdr:rowOff>
    </xdr:from>
    <xdr:to>
      <xdr:col>24</xdr:col>
      <xdr:colOff>25400</xdr:colOff>
      <xdr:row>60</xdr:row>
      <xdr:rowOff>29028</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267043"/>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43742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8163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27215</xdr:rowOff>
    </xdr:from>
    <xdr:to>
      <xdr:col>24</xdr:col>
      <xdr:colOff>76200</xdr:colOff>
      <xdr:row>58</xdr:row>
      <xdr:rowOff>128815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37193</xdr:rowOff>
    </xdr:from>
    <xdr:to>
      <xdr:col>19</xdr:col>
      <xdr:colOff>187325</xdr:colOff>
      <xdr:row>59</xdr:row>
      <xdr:rowOff>151493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152743"/>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149678</xdr:rowOff>
    </xdr:from>
    <xdr:to>
      <xdr:col>20</xdr:col>
      <xdr:colOff>38100</xdr:colOff>
      <xdr:row>58</xdr:row>
      <xdr:rowOff>79828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90005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9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159657</xdr:rowOff>
    </xdr:from>
    <xdr:to>
      <xdr:col>15</xdr:col>
      <xdr:colOff>98425</xdr:colOff>
      <xdr:row>59</xdr:row>
      <xdr:rowOff>37193</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1037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35378</xdr:rowOff>
    </xdr:from>
    <xdr:to>
      <xdr:col>15</xdr:col>
      <xdr:colOff>149225</xdr:colOff>
      <xdr:row>57</xdr:row>
      <xdr:rowOff>136978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147155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159657</xdr:rowOff>
    </xdr:from>
    <xdr:to>
      <xdr:col>11</xdr:col>
      <xdr:colOff>9525</xdr:colOff>
      <xdr:row>59</xdr:row>
      <xdr:rowOff>118835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103757"/>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125185</xdr:rowOff>
    </xdr:from>
    <xdr:to>
      <xdr:col>11</xdr:col>
      <xdr:colOff>60325</xdr:colOff>
      <xdr:row>57</xdr:row>
      <xdr:rowOff>55335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65512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114499</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149678</xdr:rowOff>
    </xdr:from>
    <xdr:to>
      <xdr:col>24</xdr:col>
      <xdr:colOff>76200</xdr:colOff>
      <xdr:row>60</xdr:row>
      <xdr:rowOff>79828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2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121755</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100693</xdr:rowOff>
    </xdr:from>
    <xdr:to>
      <xdr:col>20</xdr:col>
      <xdr:colOff>38100</xdr:colOff>
      <xdr:row>60</xdr:row>
      <xdr:rowOff>30843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15620</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302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157843</xdr:rowOff>
    </xdr:from>
    <xdr:to>
      <xdr:col>15</xdr:col>
      <xdr:colOff>149225</xdr:colOff>
      <xdr:row>59</xdr:row>
      <xdr:rowOff>87993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72770</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108857</xdr:rowOff>
    </xdr:from>
    <xdr:to>
      <xdr:col>11</xdr:col>
      <xdr:colOff>60325</xdr:colOff>
      <xdr:row>59</xdr:row>
      <xdr:rowOff>39007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23784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68035</xdr:rowOff>
    </xdr:from>
    <xdr:to>
      <xdr:col>6</xdr:col>
      <xdr:colOff>171450</xdr:colOff>
      <xdr:row>59</xdr:row>
      <xdr:rowOff>169635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154412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河川・排水路維持管理事業や道路施設維持管理事業等の維持補修費の減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ポイントの減とな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ったものの、</a:t>
          </a:r>
          <a:r>
            <a:rPr kumimoji="1" lang="ja-JP" altLang="en-US" sz="1300">
              <a:latin typeface="ＭＳ Ｐゴシック" panose="020B0600070205080204" pitchFamily="50" charset="-128"/>
              <a:ea typeface="ＭＳ Ｐゴシック" panose="020B0600070205080204" pitchFamily="50" charset="-128"/>
            </a:rPr>
            <a:t>被保険者や保険給付費の増に伴う介護保険事業特別会計繰出金や後期高齢者医療事業特別会計繰出金の増となり、類似団体内平均、全国平均、神奈川県平均を上回る結果となった。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この項目で大部分を占める繰出金について、今後も各会計の動向に留意しつつ、適正な繰出に努める。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133350</xdr:rowOff>
    </xdr:from>
    <xdr:to>
      <xdr:col>82</xdr:col>
      <xdr:colOff>107950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202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48277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6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133350</xdr:rowOff>
    </xdr:from>
    <xdr:to>
      <xdr:col>82</xdr:col>
      <xdr:colOff>196850</xdr:colOff>
      <xdr:row>53</xdr:row>
      <xdr:rowOff>133350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2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95250</xdr:rowOff>
    </xdr:from>
    <xdr:to>
      <xdr:col>82</xdr:col>
      <xdr:colOff>107950</xdr:colOff>
      <xdr:row>59</xdr:row>
      <xdr:rowOff>133350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210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29227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0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12700</xdr:rowOff>
    </xdr:from>
    <xdr:to>
      <xdr:col>82</xdr:col>
      <xdr:colOff>158750</xdr:colOff>
      <xdr:row>58</xdr:row>
      <xdr:rowOff>114300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69850</xdr:rowOff>
    </xdr:from>
    <xdr:to>
      <xdr:col>78</xdr:col>
      <xdr:colOff>69850</xdr:colOff>
      <xdr:row>59</xdr:row>
      <xdr:rowOff>133350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1854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139700</xdr:rowOff>
    </xdr:from>
    <xdr:to>
      <xdr:col>73</xdr:col>
      <xdr:colOff>180975</xdr:colOff>
      <xdr:row>59</xdr:row>
      <xdr:rowOff>69850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0838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111777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139700</xdr:rowOff>
    </xdr:from>
    <xdr:to>
      <xdr:col>69</xdr:col>
      <xdr:colOff>92075</xdr:colOff>
      <xdr:row>59</xdr:row>
      <xdr:rowOff>95250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0838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158750</xdr:rowOff>
    </xdr:from>
    <xdr:to>
      <xdr:col>65</xdr:col>
      <xdr:colOff>53975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99077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44450</xdr:rowOff>
    </xdr:from>
    <xdr:to>
      <xdr:col>82</xdr:col>
      <xdr:colOff>158750</xdr:colOff>
      <xdr:row>59</xdr:row>
      <xdr:rowOff>146050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16527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82550</xdr:rowOff>
    </xdr:from>
    <xdr:to>
      <xdr:col>78</xdr:col>
      <xdr:colOff>120650</xdr:colOff>
      <xdr:row>60</xdr:row>
      <xdr:rowOff>12700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168927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28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19050</xdr:rowOff>
    </xdr:from>
    <xdr:to>
      <xdr:col>74</xdr:col>
      <xdr:colOff>31750</xdr:colOff>
      <xdr:row>59</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88900</xdr:rowOff>
    </xdr:from>
    <xdr:to>
      <xdr:col>69</xdr:col>
      <xdr:colOff>142875</xdr:colOff>
      <xdr:row>59</xdr:row>
      <xdr:rowOff>19050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3827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44450</xdr:rowOff>
    </xdr:from>
    <xdr:to>
      <xdr:col>65</xdr:col>
      <xdr:colOff>53975</xdr:colOff>
      <xdr:row>59</xdr:row>
      <xdr:rowOff>146050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130827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24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周産期医療体制への支援拡充による病院事業会計負担金の増、人件費増等に伴う下水道事業会計負担金の増により、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全国平均は下回るものの、類似団体内平均、神奈川県平均を上回っている。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今後も歳出決算額及び充当一般財源に留意しつつ、補助事業の公益性、有効性等を検証し、適正な水準を維持できるよう努めめる。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35560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9160"/>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7637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35560</xdr:rowOff>
    </xdr:from>
    <xdr:to>
      <xdr:col>82</xdr:col>
      <xdr:colOff>196850</xdr:colOff>
      <xdr:row>40</xdr:row>
      <xdr:rowOff>35560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165862</xdr:rowOff>
    </xdr:from>
    <xdr:to>
      <xdr:col>82</xdr:col>
      <xdr:colOff>107950</xdr:colOff>
      <xdr:row>35</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16661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127017</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5956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110490</xdr:rowOff>
    </xdr:from>
    <xdr:to>
      <xdr:col>82</xdr:col>
      <xdr:colOff>158750</xdr:colOff>
      <xdr:row>36</xdr:row>
      <xdr:rowOff>40640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161290</xdr:rowOff>
    </xdr:from>
    <xdr:to>
      <xdr:col>78</xdr:col>
      <xdr:colOff>69850</xdr:colOff>
      <xdr:row>35</xdr:row>
      <xdr:rowOff>165862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16204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119634</xdr:rowOff>
    </xdr:from>
    <xdr:to>
      <xdr:col>78</xdr:col>
      <xdr:colOff>120650</xdr:colOff>
      <xdr:row>36</xdr:row>
      <xdr:rowOff>49784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12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34561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206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124714</xdr:rowOff>
    </xdr:from>
    <xdr:to>
      <xdr:col>73</xdr:col>
      <xdr:colOff>180975</xdr:colOff>
      <xdr:row>35</xdr:row>
      <xdr:rowOff>161290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12546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110490</xdr:rowOff>
    </xdr:from>
    <xdr:to>
      <xdr:col>74</xdr:col>
      <xdr:colOff>31750</xdr:colOff>
      <xdr:row>36</xdr:row>
      <xdr:rowOff>40640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50817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124714</xdr:rowOff>
    </xdr:from>
    <xdr:to>
      <xdr:col>69</xdr:col>
      <xdr:colOff>92075</xdr:colOff>
      <xdr:row>35</xdr:row>
      <xdr:rowOff>152146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12546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92202</xdr:rowOff>
    </xdr:from>
    <xdr:to>
      <xdr:col>69</xdr:col>
      <xdr:colOff>142875</xdr:colOff>
      <xdr:row>36</xdr:row>
      <xdr:rowOff>22352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09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7129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17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29989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20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119634</xdr:rowOff>
    </xdr:from>
    <xdr:to>
      <xdr:col>82</xdr:col>
      <xdr:colOff>158750</xdr:colOff>
      <xdr:row>36</xdr:row>
      <xdr:rowOff>49784</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1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91711</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115062</xdr:rowOff>
    </xdr:from>
    <xdr:to>
      <xdr:col>78</xdr:col>
      <xdr:colOff>120650</xdr:colOff>
      <xdr:row>36</xdr:row>
      <xdr:rowOff>45212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55389</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884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110490</xdr:rowOff>
    </xdr:from>
    <xdr:to>
      <xdr:col>74</xdr:col>
      <xdr:colOff>31750</xdr:colOff>
      <xdr:row>36</xdr:row>
      <xdr:rowOff>40640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25417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73914</xdr:rowOff>
    </xdr:from>
    <xdr:to>
      <xdr:col>69</xdr:col>
      <xdr:colOff>142875</xdr:colOff>
      <xdr:row>36</xdr:row>
      <xdr:rowOff>4064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07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14241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843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101346</xdr:rowOff>
    </xdr:from>
    <xdr:to>
      <xdr:col>65</xdr:col>
      <xdr:colOff>53975</xdr:colOff>
      <xdr:row>36</xdr:row>
      <xdr:rowOff>31496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41673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新庁舎建設事業債の借換えによる増や臨時財政対策債（</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年度借入）の償還開始による皆増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等があるものの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latin typeface="ＭＳ Ｐゴシック" panose="020B0600070205080204" pitchFamily="50" charset="-128"/>
              <a:ea typeface="ＭＳ Ｐゴシック" panose="020B0600070205080204" pitchFamily="50" charset="-128"/>
            </a:rPr>
            <a:t>臨時財政対策債（</a:t>
          </a:r>
          <a:r>
            <a:rPr kumimoji="1" lang="en-US" altLang="ja-JP" sz="1300">
              <a:latin typeface="ＭＳ Ｐゴシック" panose="020B0600070205080204" pitchFamily="50" charset="-128"/>
              <a:ea typeface="ＭＳ Ｐゴシック" panose="020B0600070205080204" pitchFamily="50" charset="-128"/>
            </a:rPr>
            <a:t>H15</a:t>
          </a:r>
          <a:r>
            <a:rPr kumimoji="1" lang="ja-JP" altLang="en-US" sz="1300">
              <a:latin typeface="ＭＳ Ｐゴシック" panose="020B0600070205080204" pitchFamily="50" charset="-128"/>
              <a:ea typeface="ＭＳ Ｐゴシック" panose="020B0600070205080204" pitchFamily="50" charset="-128"/>
            </a:rPr>
            <a:t>年度借入）の償還終了による皆減等により、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ポイント減となり、類似団体内平均、全国平均、神奈川県平均を下回った。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今後も将来の負担が急激に増加しないよう、増額抑制や基金の活用による平準化に努める</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110672</xdr:rowOff>
    </xdr:from>
    <xdr:to>
      <xdr:col>24</xdr:col>
      <xdr:colOff>25400</xdr:colOff>
      <xdr:row>81</xdr:row>
      <xdr:rowOff>80736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455072"/>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52813</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4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80736</xdr:rowOff>
    </xdr:from>
    <xdr:to>
      <xdr:col>24</xdr:col>
      <xdr:colOff>114300</xdr:colOff>
      <xdr:row>81</xdr:row>
      <xdr:rowOff>80736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68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25599</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110672</xdr:rowOff>
    </xdr:from>
    <xdr:to>
      <xdr:col>24</xdr:col>
      <xdr:colOff>114300</xdr:colOff>
      <xdr:row>72</xdr:row>
      <xdr:rowOff>110672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118835</xdr:rowOff>
    </xdr:from>
    <xdr:to>
      <xdr:col>24</xdr:col>
      <xdr:colOff>25400</xdr:colOff>
      <xdr:row>75</xdr:row>
      <xdr:rowOff>162379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977585"/>
          <a:ext cx="8382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53720</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83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81643</xdr:rowOff>
    </xdr:from>
    <xdr:to>
      <xdr:col>24</xdr:col>
      <xdr:colOff>76200</xdr:colOff>
      <xdr:row>77</xdr:row>
      <xdr:rowOff>11793</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1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162379</xdr:rowOff>
    </xdr:from>
    <xdr:to>
      <xdr:col>19</xdr:col>
      <xdr:colOff>187325</xdr:colOff>
      <xdr:row>76</xdr:row>
      <xdr:rowOff>45357</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021129"/>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146957</xdr:rowOff>
    </xdr:from>
    <xdr:to>
      <xdr:col>20</xdr:col>
      <xdr:colOff>38100</xdr:colOff>
      <xdr:row>77</xdr:row>
      <xdr:rowOff>77107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61884</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3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86178</xdr:rowOff>
    </xdr:from>
    <xdr:to>
      <xdr:col>15</xdr:col>
      <xdr:colOff>98425</xdr:colOff>
      <xdr:row>76</xdr:row>
      <xdr:rowOff>45357</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29449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29936</xdr:rowOff>
    </xdr:from>
    <xdr:to>
      <xdr:col>15</xdr:col>
      <xdr:colOff>149225</xdr:colOff>
      <xdr:row>77</xdr:row>
      <xdr:rowOff>131536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116313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86178</xdr:rowOff>
    </xdr:from>
    <xdr:to>
      <xdr:col>11</xdr:col>
      <xdr:colOff>9525</xdr:colOff>
      <xdr:row>75</xdr:row>
      <xdr:rowOff>97065</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29449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146957</xdr:rowOff>
    </xdr:from>
    <xdr:to>
      <xdr:col>11</xdr:col>
      <xdr:colOff>60325</xdr:colOff>
      <xdr:row>77</xdr:row>
      <xdr:rowOff>77107</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61884</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26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105427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68035</xdr:rowOff>
    </xdr:from>
    <xdr:to>
      <xdr:col>24</xdr:col>
      <xdr:colOff>76200</xdr:colOff>
      <xdr:row>75</xdr:row>
      <xdr:rowOff>169636</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9267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84562</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77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111578</xdr:rowOff>
    </xdr:from>
    <xdr:to>
      <xdr:col>20</xdr:col>
      <xdr:colOff>38100</xdr:colOff>
      <xdr:row>76</xdr:row>
      <xdr:rowOff>41728</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97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51905</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739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166007</xdr:rowOff>
    </xdr:from>
    <xdr:to>
      <xdr:col>15</xdr:col>
      <xdr:colOff>149225</xdr:colOff>
      <xdr:row>76</xdr:row>
      <xdr:rowOff>96157</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0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106334</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79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35378</xdr:rowOff>
    </xdr:from>
    <xdr:to>
      <xdr:col>11</xdr:col>
      <xdr:colOff>60325</xdr:colOff>
      <xdr:row>75</xdr:row>
      <xdr:rowOff>136978</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89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147155</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66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46265</xdr:rowOff>
    </xdr:from>
    <xdr:to>
      <xdr:col>6</xdr:col>
      <xdr:colOff>171450</xdr:colOff>
      <xdr:row>75</xdr:row>
      <xdr:rowOff>147864</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9050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158042</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67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公債費以外に係る経常収支比率は、前年度に比べ</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ポイント増加しており、類似団体内平均、全国平均、神奈川県平均に比べ高い水準にある。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方、経常収支比率では数値が高く算定されているものの、歳出決算額としての住民１人当たりコスト（円）では全国、神奈川県、類似団体のいずれの平均値も下回っている項目が多数あることから、今後も歳出決算額及び充当一般財源に留意しつつ、健全な財政運営に努め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156936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498615"/>
          <a:ext cx="0" cy="1545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20864</xdr:rowOff>
    </xdr:from>
    <xdr:to>
      <xdr:col>82</xdr:col>
      <xdr:colOff>107950</xdr:colOff>
      <xdr:row>79</xdr:row>
      <xdr:rowOff>97064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3565414"/>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163484</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022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146957</xdr:rowOff>
    </xdr:from>
    <xdr:to>
      <xdr:col>82</xdr:col>
      <xdr:colOff>158750</xdr:colOff>
      <xdr:row>77</xdr:row>
      <xdr:rowOff>77107</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170543</xdr:rowOff>
    </xdr:from>
    <xdr:to>
      <xdr:col>78</xdr:col>
      <xdr:colOff>69850</xdr:colOff>
      <xdr:row>79</xdr:row>
      <xdr:rowOff>20864</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543643"/>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68035</xdr:rowOff>
    </xdr:from>
    <xdr:to>
      <xdr:col>78</xdr:col>
      <xdr:colOff>120650</xdr:colOff>
      <xdr:row>75</xdr:row>
      <xdr:rowOff>169636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29267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8362</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695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107950</xdr:rowOff>
    </xdr:from>
    <xdr:to>
      <xdr:col>73</xdr:col>
      <xdr:colOff>180975</xdr:colOff>
      <xdr:row>78</xdr:row>
      <xdr:rowOff>170543</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2966700"/>
          <a:ext cx="889000" cy="57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108857</xdr:rowOff>
    </xdr:from>
    <xdr:to>
      <xdr:col>74</xdr:col>
      <xdr:colOff>31750</xdr:colOff>
      <xdr:row>75</xdr:row>
      <xdr:rowOff>39007</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279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49184</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107950</xdr:rowOff>
    </xdr:from>
    <xdr:to>
      <xdr:col>69</xdr:col>
      <xdr:colOff>92075</xdr:colOff>
      <xdr:row>78</xdr:row>
      <xdr:rowOff>159657</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2966700"/>
          <a:ext cx="889000" cy="566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72</xdr:row>
      <xdr:rowOff>136072</xdr:rowOff>
    </xdr:from>
    <xdr:to>
      <xdr:col>69</xdr:col>
      <xdr:colOff>142875</xdr:colOff>
      <xdr:row>73</xdr:row>
      <xdr:rowOff>66222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248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76399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24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97972</xdr:rowOff>
    </xdr:from>
    <xdr:to>
      <xdr:col>65</xdr:col>
      <xdr:colOff>53975</xdr:colOff>
      <xdr:row>75</xdr:row>
      <xdr:rowOff>28122</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278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38299</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55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46264</xdr:rowOff>
    </xdr:from>
    <xdr:to>
      <xdr:col>82</xdr:col>
      <xdr:colOff>158750</xdr:colOff>
      <xdr:row>79</xdr:row>
      <xdr:rowOff>147864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59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18341</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562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141514</xdr:rowOff>
    </xdr:from>
    <xdr:to>
      <xdr:col>78</xdr:col>
      <xdr:colOff>120650</xdr:colOff>
      <xdr:row>79</xdr:row>
      <xdr:rowOff>71664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51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56441</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600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119743</xdr:rowOff>
    </xdr:from>
    <xdr:to>
      <xdr:col>74</xdr:col>
      <xdr:colOff>31750</xdr:colOff>
      <xdr:row>79</xdr:row>
      <xdr:rowOff>49893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49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34670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57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57150</xdr:rowOff>
    </xdr:from>
    <xdr:to>
      <xdr:col>69</xdr:col>
      <xdr:colOff>142875</xdr:colOff>
      <xdr:row>75</xdr:row>
      <xdr:rowOff>158750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143527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108857</xdr:rowOff>
    </xdr:from>
    <xdr:to>
      <xdr:col>65</xdr:col>
      <xdr:colOff>53975</xdr:colOff>
      <xdr:row>79</xdr:row>
      <xdr:rowOff>39007</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48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23784</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56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神奈川県平塚市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76746</xdr:rowOff>
    </xdr:from>
    <xdr:to>
      <xdr:col>29</xdr:col>
      <xdr:colOff>127000</xdr:colOff>
      <xdr:row>20</xdr:row>
      <xdr:rowOff>164109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10321"/>
          <a:ext cx="0" cy="16304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136186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164109</xdr:rowOff>
    </xdr:from>
    <xdr:to>
      <xdr:col>30</xdr:col>
      <xdr:colOff>25400</xdr:colOff>
      <xdr:row>20</xdr:row>
      <xdr:rowOff>164109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07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163123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53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76746</xdr:rowOff>
    </xdr:from>
    <xdr:to>
      <xdr:col>30</xdr:col>
      <xdr:colOff>25400</xdr:colOff>
      <xdr:row>11</xdr:row>
      <xdr:rowOff>76746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103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55372</xdr:rowOff>
    </xdr:from>
    <xdr:to>
      <xdr:col>29</xdr:col>
      <xdr:colOff>127000</xdr:colOff>
      <xdr:row>18</xdr:row>
      <xdr:rowOff>50343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17647"/>
          <a:ext cx="647700" cy="1664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40149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024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19317</xdr:rowOff>
    </xdr:from>
    <xdr:to>
      <xdr:col>29</xdr:col>
      <xdr:colOff>177800</xdr:colOff>
      <xdr:row>17</xdr:row>
      <xdr:rowOff>120917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15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50343</xdr:rowOff>
    </xdr:from>
    <xdr:to>
      <xdr:col>26</xdr:col>
      <xdr:colOff>50800</xdr:colOff>
      <xdr:row>18</xdr:row>
      <xdr:rowOff>86957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84068"/>
          <a:ext cx="698500" cy="366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30709</xdr:rowOff>
    </xdr:from>
    <xdr:to>
      <xdr:col>26</xdr:col>
      <xdr:colOff>101600</xdr:colOff>
      <xdr:row>18</xdr:row>
      <xdr:rowOff>132309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164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117086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2508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86957</xdr:rowOff>
    </xdr:from>
    <xdr:to>
      <xdr:col>22</xdr:col>
      <xdr:colOff>114300</xdr:colOff>
      <xdr:row>18</xdr:row>
      <xdr:rowOff>118085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20682"/>
          <a:ext cx="698500" cy="31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102908</xdr:rowOff>
    </xdr:from>
    <xdr:to>
      <xdr:col>22</xdr:col>
      <xdr:colOff>165100</xdr:colOff>
      <xdr:row>19</xdr:row>
      <xdr:rowOff>33058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2366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17835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323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114122</xdr:rowOff>
    </xdr:from>
    <xdr:to>
      <xdr:col>18</xdr:col>
      <xdr:colOff>177800</xdr:colOff>
      <xdr:row>18</xdr:row>
      <xdr:rowOff>118085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247847"/>
          <a:ext cx="698500" cy="3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126416</xdr:rowOff>
    </xdr:from>
    <xdr:to>
      <xdr:col>19</xdr:col>
      <xdr:colOff>38100</xdr:colOff>
      <xdr:row>19</xdr:row>
      <xdr:rowOff>56566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2601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41343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346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148133</xdr:rowOff>
    </xdr:from>
    <xdr:to>
      <xdr:col>15</xdr:col>
      <xdr:colOff>101600</xdr:colOff>
      <xdr:row>19</xdr:row>
      <xdr:rowOff>78283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281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63060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368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4572</xdr:rowOff>
    </xdr:from>
    <xdr:to>
      <xdr:col>29</xdr:col>
      <xdr:colOff>177800</xdr:colOff>
      <xdr:row>17</xdr:row>
      <xdr:rowOff>106172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668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21099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11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170993</xdr:rowOff>
    </xdr:from>
    <xdr:to>
      <xdr:col>26</xdr:col>
      <xdr:colOff>101600</xdr:colOff>
      <xdr:row>18</xdr:row>
      <xdr:rowOff>101143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33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111320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0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36157</xdr:rowOff>
    </xdr:from>
    <xdr:to>
      <xdr:col>22</xdr:col>
      <xdr:colOff>165100</xdr:colOff>
      <xdr:row>18</xdr:row>
      <xdr:rowOff>137757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69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147934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938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67285</xdr:rowOff>
    </xdr:from>
    <xdr:to>
      <xdr:col>19</xdr:col>
      <xdr:colOff>38100</xdr:colOff>
      <xdr:row>18</xdr:row>
      <xdr:rowOff>168885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010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7612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96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63322</xdr:rowOff>
    </xdr:from>
    <xdr:to>
      <xdr:col>15</xdr:col>
      <xdr:colOff>101600</xdr:colOff>
      <xdr:row>18</xdr:row>
      <xdr:rowOff>164922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970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3649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965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129572</xdr:rowOff>
    </xdr:from>
    <xdr:to>
      <xdr:col>29</xdr:col>
      <xdr:colOff>127000</xdr:colOff>
      <xdr:row>37</xdr:row>
      <xdr:rowOff>300393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054122"/>
          <a:ext cx="0" cy="13709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272470</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397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300393</xdr:rowOff>
    </xdr:from>
    <xdr:to>
      <xdr:col>30</xdr:col>
      <xdr:colOff>25400</xdr:colOff>
      <xdr:row>37</xdr:row>
      <xdr:rowOff>300393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4250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44499</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797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129572</xdr:rowOff>
    </xdr:from>
    <xdr:to>
      <xdr:col>30</xdr:col>
      <xdr:colOff>25400</xdr:colOff>
      <xdr:row>33</xdr:row>
      <xdr:rowOff>129572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0541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231070</xdr:rowOff>
    </xdr:from>
    <xdr:to>
      <xdr:col>29</xdr:col>
      <xdr:colOff>127000</xdr:colOff>
      <xdr:row>35</xdr:row>
      <xdr:rowOff>292335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841420"/>
          <a:ext cx="647700" cy="612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215847</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826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202273</xdr:rowOff>
    </xdr:from>
    <xdr:to>
      <xdr:col>29</xdr:col>
      <xdr:colOff>177800</xdr:colOff>
      <xdr:row>35</xdr:row>
      <xdr:rowOff>303873</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812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203924</xdr:rowOff>
    </xdr:from>
    <xdr:to>
      <xdr:col>26</xdr:col>
      <xdr:colOff>50800</xdr:colOff>
      <xdr:row>35</xdr:row>
      <xdr:rowOff>292335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6814274"/>
          <a:ext cx="698500" cy="884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218218</xdr:rowOff>
    </xdr:from>
    <xdr:to>
      <xdr:col>26</xdr:col>
      <xdr:colOff>101600</xdr:colOff>
      <xdr:row>35</xdr:row>
      <xdr:rowOff>319818</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828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329995</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597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203924</xdr:rowOff>
    </xdr:from>
    <xdr:to>
      <xdr:col>22</xdr:col>
      <xdr:colOff>114300</xdr:colOff>
      <xdr:row>35</xdr:row>
      <xdr:rowOff>210039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814274"/>
          <a:ext cx="698500" cy="61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182270</xdr:rowOff>
    </xdr:from>
    <xdr:to>
      <xdr:col>22</xdr:col>
      <xdr:colOff>165100</xdr:colOff>
      <xdr:row>35</xdr:row>
      <xdr:rowOff>283870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9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268647</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87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210039</xdr:rowOff>
    </xdr:from>
    <xdr:to>
      <xdr:col>18</xdr:col>
      <xdr:colOff>177800</xdr:colOff>
      <xdr:row>36</xdr:row>
      <xdr:rowOff>61735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820389"/>
          <a:ext cx="698500" cy="1945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292913</xdr:rowOff>
    </xdr:from>
    <xdr:to>
      <xdr:col>19</xdr:col>
      <xdr:colOff>38100</xdr:colOff>
      <xdr:row>36</xdr:row>
      <xdr:rowOff>51613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90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36390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98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333775</xdr:rowOff>
    </xdr:from>
    <xdr:to>
      <xdr:col>15</xdr:col>
      <xdr:colOff>101600</xdr:colOff>
      <xdr:row>36</xdr:row>
      <xdr:rowOff>92475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9441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102652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71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180270</xdr:rowOff>
    </xdr:from>
    <xdr:to>
      <xdr:col>29</xdr:col>
      <xdr:colOff>177800</xdr:colOff>
      <xdr:row>35</xdr:row>
      <xdr:rowOff>281870</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7906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25347</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63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241535</xdr:rowOff>
    </xdr:from>
    <xdr:to>
      <xdr:col>26</xdr:col>
      <xdr:colOff>101600</xdr:colOff>
      <xdr:row>36</xdr:row>
      <xdr:rowOff>235</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8518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327912</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938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153124</xdr:rowOff>
    </xdr:from>
    <xdr:to>
      <xdr:col>22</xdr:col>
      <xdr:colOff>165100</xdr:colOff>
      <xdr:row>35</xdr:row>
      <xdr:rowOff>254724</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7634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264901</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532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159239</xdr:rowOff>
    </xdr:from>
    <xdr:to>
      <xdr:col>19</xdr:col>
      <xdr:colOff>38100</xdr:colOff>
      <xdr:row>35</xdr:row>
      <xdr:rowOff>260839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7695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271016</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538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10935</xdr:rowOff>
    </xdr:from>
    <xdr:to>
      <xdr:col>15</xdr:col>
      <xdr:colOff>101600</xdr:colOff>
      <xdr:row>36</xdr:row>
      <xdr:rowOff>112535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964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97312</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705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神奈川県平塚市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256,549
250,199
67.83
111,362,703
107,390,503
3,087,710
54,066,753
53,899,036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35785</xdr:rowOff>
    </xdr:from>
    <xdr:to>
      <xdr:col>24</xdr:col>
      <xdr:colOff>62865</xdr:colOff>
      <xdr:row>38</xdr:row>
      <xdr:rowOff>124024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735"/>
          <a:ext cx="1270" cy="1288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127851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4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124024</xdr:rowOff>
    </xdr:from>
    <xdr:to>
      <xdr:col>24</xdr:col>
      <xdr:colOff>152400</xdr:colOff>
      <xdr:row>38</xdr:row>
      <xdr:rowOff>124024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3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153912</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35785</xdr:rowOff>
    </xdr:from>
    <xdr:to>
      <xdr:col>24</xdr:col>
      <xdr:colOff>152400</xdr:colOff>
      <xdr:row>31</xdr:row>
      <xdr:rowOff>35785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92478</xdr:rowOff>
    </xdr:from>
    <xdr:to>
      <xdr:col>24</xdr:col>
      <xdr:colOff>63500</xdr:colOff>
      <xdr:row>37</xdr:row>
      <xdr:rowOff>20240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64678"/>
          <a:ext cx="838200" cy="9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98943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28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76066</xdr:rowOff>
    </xdr:from>
    <xdr:to>
      <xdr:col>24</xdr:col>
      <xdr:colOff>114300</xdr:colOff>
      <xdr:row>36</xdr:row>
      <xdr:rowOff>6216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152110</xdr:rowOff>
    </xdr:from>
    <xdr:to>
      <xdr:col>19</xdr:col>
      <xdr:colOff>177800</xdr:colOff>
      <xdr:row>37</xdr:row>
      <xdr:rowOff>20240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324310"/>
          <a:ext cx="889000" cy="3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103694</xdr:rowOff>
    </xdr:from>
    <xdr:to>
      <xdr:col>20</xdr:col>
      <xdr:colOff>38100</xdr:colOff>
      <xdr:row>37</xdr:row>
      <xdr:rowOff>33844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50371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5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152110</xdr:rowOff>
    </xdr:from>
    <xdr:to>
      <xdr:col>15</xdr:col>
      <xdr:colOff>50800</xdr:colOff>
      <xdr:row>37</xdr:row>
      <xdr:rowOff>15374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24310"/>
          <a:ext cx="889000" cy="3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116528</xdr:rowOff>
    </xdr:from>
    <xdr:to>
      <xdr:col>15</xdr:col>
      <xdr:colOff>101600</xdr:colOff>
      <xdr:row>37</xdr:row>
      <xdr:rowOff>46678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8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37805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8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6361</xdr:rowOff>
    </xdr:from>
    <xdr:to>
      <xdr:col>10</xdr:col>
      <xdr:colOff>114300</xdr:colOff>
      <xdr:row>37</xdr:row>
      <xdr:rowOff>15374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350011"/>
          <a:ext cx="889000" cy="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130015</xdr:rowOff>
    </xdr:from>
    <xdr:to>
      <xdr:col>10</xdr:col>
      <xdr:colOff>165100</xdr:colOff>
      <xdr:row>37</xdr:row>
      <xdr:rowOff>60165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76692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7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156435</xdr:rowOff>
    </xdr:from>
    <xdr:to>
      <xdr:col>6</xdr:col>
      <xdr:colOff>38100</xdr:colOff>
      <xdr:row>37</xdr:row>
      <xdr:rowOff>86585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2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77712</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2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41678</xdr:rowOff>
    </xdr:from>
    <xdr:to>
      <xdr:col>24</xdr:col>
      <xdr:colOff>114300</xdr:colOff>
      <xdr:row>36</xdr:row>
      <xdr:rowOff>143278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1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20105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92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140890</xdr:rowOff>
    </xdr:from>
    <xdr:to>
      <xdr:col>20</xdr:col>
      <xdr:colOff>38100</xdr:colOff>
      <xdr:row>37</xdr:row>
      <xdr:rowOff>71040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1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62167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05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101310</xdr:rowOff>
    </xdr:from>
    <xdr:to>
      <xdr:col>15</xdr:col>
      <xdr:colOff>101600</xdr:colOff>
      <xdr:row>37</xdr:row>
      <xdr:rowOff>31460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7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47987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4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136024</xdr:rowOff>
    </xdr:from>
    <xdr:to>
      <xdr:col>10</xdr:col>
      <xdr:colOff>165100</xdr:colOff>
      <xdr:row>37</xdr:row>
      <xdr:rowOff>66174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0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57301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00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127011</xdr:rowOff>
    </xdr:from>
    <xdr:to>
      <xdr:col>6</xdr:col>
      <xdr:colOff>38100</xdr:colOff>
      <xdr:row>37</xdr:row>
      <xdr:rowOff>57161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9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73688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7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156921</xdr:rowOff>
    </xdr:from>
    <xdr:to>
      <xdr:col>24</xdr:col>
      <xdr:colOff>62865</xdr:colOff>
      <xdr:row>59</xdr:row>
      <xdr:rowOff>82588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900871"/>
          <a:ext cx="1270" cy="1297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86415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0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82588</xdr:rowOff>
    </xdr:from>
    <xdr:to>
      <xdr:col>24</xdr:col>
      <xdr:colOff>152400</xdr:colOff>
      <xdr:row>59</xdr:row>
      <xdr:rowOff>82588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98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103598</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67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156921</xdr:rowOff>
    </xdr:from>
    <xdr:to>
      <xdr:col>24</xdr:col>
      <xdr:colOff>152400</xdr:colOff>
      <xdr:row>51</xdr:row>
      <xdr:rowOff>156921</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900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64643</xdr:rowOff>
    </xdr:from>
    <xdr:to>
      <xdr:col>24</xdr:col>
      <xdr:colOff>63500</xdr:colOff>
      <xdr:row>58</xdr:row>
      <xdr:rowOff>16218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837293"/>
          <a:ext cx="838200" cy="123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158487</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416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135610</xdr:rowOff>
    </xdr:from>
    <xdr:to>
      <xdr:col>24</xdr:col>
      <xdr:colOff>114300</xdr:colOff>
      <xdr:row>56</xdr:row>
      <xdr:rowOff>65760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6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58547</xdr:rowOff>
    </xdr:from>
    <xdr:to>
      <xdr:col>19</xdr:col>
      <xdr:colOff>177800</xdr:colOff>
      <xdr:row>58</xdr:row>
      <xdr:rowOff>16218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659747"/>
          <a:ext cx="889000" cy="300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98844</xdr:rowOff>
    </xdr:from>
    <xdr:to>
      <xdr:col>20</xdr:col>
      <xdr:colOff>38100</xdr:colOff>
      <xdr:row>57</xdr:row>
      <xdr:rowOff>28994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0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45521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47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58547</xdr:rowOff>
    </xdr:from>
    <xdr:to>
      <xdr:col>15</xdr:col>
      <xdr:colOff>50800</xdr:colOff>
      <xdr:row>57</xdr:row>
      <xdr:rowOff>162293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59747"/>
          <a:ext cx="889000" cy="275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35826</xdr:rowOff>
    </xdr:from>
    <xdr:to>
      <xdr:col>15</xdr:col>
      <xdr:colOff>101600</xdr:colOff>
      <xdr:row>56</xdr:row>
      <xdr:rowOff>137426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3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128553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2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162293</xdr:rowOff>
    </xdr:from>
    <xdr:to>
      <xdr:col>10</xdr:col>
      <xdr:colOff>114300</xdr:colOff>
      <xdr:row>59</xdr:row>
      <xdr:rowOff>138176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34943"/>
          <a:ext cx="889000" cy="31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135230</xdr:rowOff>
    </xdr:from>
    <xdr:to>
      <xdr:col>10</xdr:col>
      <xdr:colOff>165100</xdr:colOff>
      <xdr:row>57</xdr:row>
      <xdr:rowOff>65380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3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81907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1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71336</xdr:rowOff>
    </xdr:from>
    <xdr:to>
      <xdr:col>6</xdr:col>
      <xdr:colOff>38100</xdr:colOff>
      <xdr:row>59</xdr:row>
      <xdr:rowOff>1486</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01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18013</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79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13843</xdr:rowOff>
    </xdr:from>
    <xdr:to>
      <xdr:col>24</xdr:col>
      <xdr:colOff>114300</xdr:colOff>
      <xdr:row>57</xdr:row>
      <xdr:rowOff>115443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8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163720</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6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136868</xdr:rowOff>
    </xdr:from>
    <xdr:to>
      <xdr:col>20</xdr:col>
      <xdr:colOff>38100</xdr:colOff>
      <xdr:row>58</xdr:row>
      <xdr:rowOff>67018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90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58145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10002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7747</xdr:rowOff>
    </xdr:from>
    <xdr:to>
      <xdr:col>15</xdr:col>
      <xdr:colOff>101600</xdr:colOff>
      <xdr:row>56</xdr:row>
      <xdr:rowOff>109347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08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125874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384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111493</xdr:rowOff>
    </xdr:from>
    <xdr:to>
      <xdr:col>10</xdr:col>
      <xdr:colOff>165100</xdr:colOff>
      <xdr:row>58</xdr:row>
      <xdr:rowOff>41643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8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32770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976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87376</xdr:rowOff>
    </xdr:from>
    <xdr:to>
      <xdr:col>6</xdr:col>
      <xdr:colOff>38100</xdr:colOff>
      <xdr:row>60</xdr:row>
      <xdr:rowOff>17526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20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60</xdr:row>
      <xdr:rowOff>8653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29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126403</xdr:rowOff>
    </xdr:from>
    <xdr:to>
      <xdr:col>24</xdr:col>
      <xdr:colOff>62865</xdr:colOff>
      <xdr:row>79</xdr:row>
      <xdr:rowOff>21476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27903"/>
          <a:ext cx="1270" cy="14381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25303</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9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21476</xdr:rowOff>
    </xdr:from>
    <xdr:to>
      <xdr:col>24</xdr:col>
      <xdr:colOff>152400</xdr:colOff>
      <xdr:row>79</xdr:row>
      <xdr:rowOff>21476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6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73080</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03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126403</xdr:rowOff>
    </xdr:from>
    <xdr:to>
      <xdr:col>24</xdr:col>
      <xdr:colOff>152400</xdr:colOff>
      <xdr:row>70</xdr:row>
      <xdr:rowOff>126403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27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45859</xdr:rowOff>
    </xdr:from>
    <xdr:to>
      <xdr:col>24</xdr:col>
      <xdr:colOff>63500</xdr:colOff>
      <xdr:row>78</xdr:row>
      <xdr:rowOff>52946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418959"/>
          <a:ext cx="838200" cy="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108272</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38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85395</xdr:rowOff>
    </xdr:from>
    <xdr:to>
      <xdr:col>24</xdr:col>
      <xdr:colOff>114300</xdr:colOff>
      <xdr:row>78</xdr:row>
      <xdr:rowOff>15545</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8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3493</xdr:rowOff>
    </xdr:from>
    <xdr:to>
      <xdr:col>19</xdr:col>
      <xdr:colOff>177800</xdr:colOff>
      <xdr:row>78</xdr:row>
      <xdr:rowOff>52946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376593"/>
          <a:ext cx="889000" cy="4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115912</xdr:rowOff>
    </xdr:from>
    <xdr:to>
      <xdr:col>20</xdr:col>
      <xdr:colOff>38100</xdr:colOff>
      <xdr:row>78</xdr:row>
      <xdr:rowOff>46062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17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62589</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9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3493</xdr:rowOff>
    </xdr:from>
    <xdr:to>
      <xdr:col>15</xdr:col>
      <xdr:colOff>50800</xdr:colOff>
      <xdr:row>78</xdr:row>
      <xdr:rowOff>68187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376593"/>
          <a:ext cx="889000" cy="6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117742</xdr:rowOff>
    </xdr:from>
    <xdr:to>
      <xdr:col>15</xdr:col>
      <xdr:colOff>101600</xdr:colOff>
      <xdr:row>78</xdr:row>
      <xdr:rowOff>47892</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64419</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54051</xdr:rowOff>
    </xdr:from>
    <xdr:to>
      <xdr:col>10</xdr:col>
      <xdr:colOff>114300</xdr:colOff>
      <xdr:row>78</xdr:row>
      <xdr:rowOff>68187</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427151"/>
          <a:ext cx="889000" cy="1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122504</xdr:rowOff>
    </xdr:from>
    <xdr:to>
      <xdr:col>10</xdr:col>
      <xdr:colOff>165100</xdr:colOff>
      <xdr:row>78</xdr:row>
      <xdr:rowOff>52654</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69181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99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124904</xdr:rowOff>
    </xdr:from>
    <xdr:to>
      <xdr:col>6</xdr:col>
      <xdr:colOff>38100</xdr:colOff>
      <xdr:row>78</xdr:row>
      <xdr:rowOff>55054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2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71581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0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166509</xdr:rowOff>
    </xdr:from>
    <xdr:to>
      <xdr:col>24</xdr:col>
      <xdr:colOff>114300</xdr:colOff>
      <xdr:row>78</xdr:row>
      <xdr:rowOff>96659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6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144936</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46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2146</xdr:rowOff>
    </xdr:from>
    <xdr:to>
      <xdr:col>20</xdr:col>
      <xdr:colOff>38100</xdr:colOff>
      <xdr:row>78</xdr:row>
      <xdr:rowOff>103746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7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94873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6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124143</xdr:rowOff>
    </xdr:from>
    <xdr:to>
      <xdr:col>15</xdr:col>
      <xdr:colOff>101600</xdr:colOff>
      <xdr:row>78</xdr:row>
      <xdr:rowOff>54293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2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45420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18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17387</xdr:rowOff>
    </xdr:from>
    <xdr:to>
      <xdr:col>10</xdr:col>
      <xdr:colOff>165100</xdr:colOff>
      <xdr:row>78</xdr:row>
      <xdr:rowOff>118987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9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110114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83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3251</xdr:rowOff>
    </xdr:from>
    <xdr:to>
      <xdr:col>6</xdr:col>
      <xdr:colOff>38100</xdr:colOff>
      <xdr:row>78</xdr:row>
      <xdr:rowOff>104851</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7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95978</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69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136613</xdr:rowOff>
    </xdr:from>
    <xdr:to>
      <xdr:col>24</xdr:col>
      <xdr:colOff>62865</xdr:colOff>
      <xdr:row>98</xdr:row>
      <xdr:rowOff>25270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395663"/>
          <a:ext cx="1270" cy="143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29097</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31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25270</xdr:rowOff>
    </xdr:from>
    <xdr:to>
      <xdr:col>24</xdr:col>
      <xdr:colOff>152400</xdr:colOff>
      <xdr:row>98</xdr:row>
      <xdr:rowOff>25270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2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83290</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170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136613</xdr:rowOff>
    </xdr:from>
    <xdr:to>
      <xdr:col>24</xdr:col>
      <xdr:colOff>152400</xdr:colOff>
      <xdr:row>89</xdr:row>
      <xdr:rowOff>136613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39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679</xdr:rowOff>
    </xdr:from>
    <xdr:to>
      <xdr:col>24</xdr:col>
      <xdr:colOff>63500</xdr:colOff>
      <xdr:row>95</xdr:row>
      <xdr:rowOff>165973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288429"/>
          <a:ext cx="838200" cy="165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149427</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65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171000</xdr:rowOff>
    </xdr:from>
    <xdr:to>
      <xdr:col>24</xdr:col>
      <xdr:colOff>114300</xdr:colOff>
      <xdr:row>95</xdr:row>
      <xdr:rowOff>101150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8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165973</xdr:rowOff>
    </xdr:from>
    <xdr:to>
      <xdr:col>19</xdr:col>
      <xdr:colOff>177800</xdr:colOff>
      <xdr:row>96</xdr:row>
      <xdr:rowOff>132074</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453723"/>
          <a:ext cx="889000" cy="137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146312</xdr:rowOff>
    </xdr:from>
    <xdr:to>
      <xdr:col>20</xdr:col>
      <xdr:colOff>38100</xdr:colOff>
      <xdr:row>96</xdr:row>
      <xdr:rowOff>76462</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43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67589</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526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91629</xdr:rowOff>
    </xdr:from>
    <xdr:to>
      <xdr:col>15</xdr:col>
      <xdr:colOff>50800</xdr:colOff>
      <xdr:row>96</xdr:row>
      <xdr:rowOff>132074</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379379"/>
          <a:ext cx="889000" cy="211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108479</xdr:rowOff>
    </xdr:from>
    <xdr:to>
      <xdr:col>15</xdr:col>
      <xdr:colOff>101600</xdr:colOff>
      <xdr:row>97</xdr:row>
      <xdr:rowOff>38629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6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29756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660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91629</xdr:rowOff>
    </xdr:from>
    <xdr:to>
      <xdr:col>10</xdr:col>
      <xdr:colOff>114300</xdr:colOff>
      <xdr:row>97</xdr:row>
      <xdr:rowOff>149840</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379379"/>
          <a:ext cx="889000" cy="401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91235</xdr:rowOff>
    </xdr:from>
    <xdr:to>
      <xdr:col>10</xdr:col>
      <xdr:colOff>165100</xdr:colOff>
      <xdr:row>96</xdr:row>
      <xdr:rowOff>21385</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7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12512</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471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152222</xdr:rowOff>
    </xdr:from>
    <xdr:to>
      <xdr:col>6</xdr:col>
      <xdr:colOff>38100</xdr:colOff>
      <xdr:row>98</xdr:row>
      <xdr:rowOff>82372</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8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73499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87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121329</xdr:rowOff>
    </xdr:from>
    <xdr:to>
      <xdr:col>24</xdr:col>
      <xdr:colOff>114300</xdr:colOff>
      <xdr:row>95</xdr:row>
      <xdr:rowOff>51479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237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144206</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089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115173</xdr:rowOff>
    </xdr:from>
    <xdr:to>
      <xdr:col>20</xdr:col>
      <xdr:colOff>38100</xdr:colOff>
      <xdr:row>96</xdr:row>
      <xdr:rowOff>45323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40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61850</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178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81274</xdr:rowOff>
    </xdr:from>
    <xdr:to>
      <xdr:col>15</xdr:col>
      <xdr:colOff>101600</xdr:colOff>
      <xdr:row>97</xdr:row>
      <xdr:rowOff>11424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54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27951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315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40829</xdr:rowOff>
    </xdr:from>
    <xdr:to>
      <xdr:col>10</xdr:col>
      <xdr:colOff>165100</xdr:colOff>
      <xdr:row>95</xdr:row>
      <xdr:rowOff>142429</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32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158956</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103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99040</xdr:rowOff>
    </xdr:from>
    <xdr:to>
      <xdr:col>6</xdr:col>
      <xdr:colOff>38100</xdr:colOff>
      <xdr:row>98</xdr:row>
      <xdr:rowOff>29190</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72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45717</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50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14415</xdr:rowOff>
    </xdr:from>
    <xdr:to>
      <xdr:col>54</xdr:col>
      <xdr:colOff>189865</xdr:colOff>
      <xdr:row>39</xdr:row>
      <xdr:rowOff>122275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6015165"/>
          <a:ext cx="1270" cy="79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126102</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81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122275</xdr:rowOff>
    </xdr:from>
    <xdr:to>
      <xdr:col>55</xdr:col>
      <xdr:colOff>88900</xdr:colOff>
      <xdr:row>39</xdr:row>
      <xdr:rowOff>122275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80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132542</xdr:rowOff>
    </xdr:from>
    <xdr:ext cx="534377"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79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14415</xdr:rowOff>
    </xdr:from>
    <xdr:to>
      <xdr:col>55</xdr:col>
      <xdr:colOff>88900</xdr:colOff>
      <xdr:row>35</xdr:row>
      <xdr:rowOff>14415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01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164922</xdr:rowOff>
    </xdr:from>
    <xdr:to>
      <xdr:col>55</xdr:col>
      <xdr:colOff>0</xdr:colOff>
      <xdr:row>39</xdr:row>
      <xdr:rowOff>55410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680022"/>
          <a:ext cx="838200" cy="61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44950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3886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22072</xdr:rowOff>
    </xdr:from>
    <xdr:to>
      <xdr:col>55</xdr:col>
      <xdr:colOff>50800</xdr:colOff>
      <xdr:row>38</xdr:row>
      <xdr:rowOff>123672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5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155435</xdr:rowOff>
    </xdr:from>
    <xdr:to>
      <xdr:col>50</xdr:col>
      <xdr:colOff>114300</xdr:colOff>
      <xdr:row>39</xdr:row>
      <xdr:rowOff>55410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670535"/>
          <a:ext cx="889000" cy="7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32893</xdr:rowOff>
    </xdr:from>
    <xdr:to>
      <xdr:col>50</xdr:col>
      <xdr:colOff>165100</xdr:colOff>
      <xdr:row>38</xdr:row>
      <xdr:rowOff>134493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151020</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2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155435</xdr:rowOff>
    </xdr:from>
    <xdr:to>
      <xdr:col>45</xdr:col>
      <xdr:colOff>177800</xdr:colOff>
      <xdr:row>39</xdr:row>
      <xdr:rowOff>59969</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670535"/>
          <a:ext cx="889000" cy="7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1371</xdr:rowOff>
    </xdr:from>
    <xdr:to>
      <xdr:col>46</xdr:col>
      <xdr:colOff>38100</xdr:colOff>
      <xdr:row>38</xdr:row>
      <xdr:rowOff>102971</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51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119499</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29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126467</xdr:rowOff>
    </xdr:from>
    <xdr:to>
      <xdr:col>41</xdr:col>
      <xdr:colOff>50800</xdr:colOff>
      <xdr:row>39</xdr:row>
      <xdr:rowOff>59969</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441417"/>
          <a:ext cx="889000" cy="1305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68059</xdr:rowOff>
    </xdr:from>
    <xdr:to>
      <xdr:col>41</xdr:col>
      <xdr:colOff>101600</xdr:colOff>
      <xdr:row>38</xdr:row>
      <xdr:rowOff>169659</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8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14736</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5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134023</xdr:rowOff>
    </xdr:from>
    <xdr:to>
      <xdr:col>36</xdr:col>
      <xdr:colOff>165100</xdr:colOff>
      <xdr:row>31</xdr:row>
      <xdr:rowOff>64173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277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80700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05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114122</xdr:rowOff>
    </xdr:from>
    <xdr:to>
      <xdr:col>55</xdr:col>
      <xdr:colOff>50800</xdr:colOff>
      <xdr:row>39</xdr:row>
      <xdr:rowOff>44272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629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92549</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60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4610</xdr:rowOff>
    </xdr:from>
    <xdr:to>
      <xdr:col>50</xdr:col>
      <xdr:colOff>165100</xdr:colOff>
      <xdr:row>39</xdr:row>
      <xdr:rowOff>106210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69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97337</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783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104635</xdr:rowOff>
    </xdr:from>
    <xdr:to>
      <xdr:col>46</xdr:col>
      <xdr:colOff>38100</xdr:colOff>
      <xdr:row>39</xdr:row>
      <xdr:rowOff>34785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619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25912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71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9169</xdr:rowOff>
    </xdr:from>
    <xdr:to>
      <xdr:col>41</xdr:col>
      <xdr:colOff>101600</xdr:colOff>
      <xdr:row>39</xdr:row>
      <xdr:rowOff>110769</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695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101896</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788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75667</xdr:rowOff>
    </xdr:from>
    <xdr:to>
      <xdr:col>36</xdr:col>
      <xdr:colOff>165100</xdr:colOff>
      <xdr:row>32</xdr:row>
      <xdr:rowOff>5817</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390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168394</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483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58479</xdr:rowOff>
    </xdr:from>
    <xdr:to>
      <xdr:col>54</xdr:col>
      <xdr:colOff>189865</xdr:colOff>
      <xdr:row>59</xdr:row>
      <xdr:rowOff>40670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630979"/>
          <a:ext cx="1270" cy="1525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44497</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16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40670</xdr:rowOff>
    </xdr:from>
    <xdr:to>
      <xdr:col>55</xdr:col>
      <xdr:colOff>88900</xdr:colOff>
      <xdr:row>59</xdr:row>
      <xdr:rowOff>40670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15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5156</xdr:rowOff>
    </xdr:from>
    <xdr:ext cx="534377"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40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58479</xdr:rowOff>
    </xdr:from>
    <xdr:to>
      <xdr:col>55</xdr:col>
      <xdr:colOff>88900</xdr:colOff>
      <xdr:row>50</xdr:row>
      <xdr:rowOff>58479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63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28669</xdr:rowOff>
    </xdr:from>
    <xdr:to>
      <xdr:col>55</xdr:col>
      <xdr:colOff>0</xdr:colOff>
      <xdr:row>58</xdr:row>
      <xdr:rowOff>63599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9639300" y="9458419"/>
          <a:ext cx="838200" cy="549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97238</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1840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74361</xdr:rowOff>
    </xdr:from>
    <xdr:to>
      <xdr:col>55</xdr:col>
      <xdr:colOff>50800</xdr:colOff>
      <xdr:row>55</xdr:row>
      <xdr:rowOff>4511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33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63599</xdr:rowOff>
    </xdr:from>
    <xdr:to>
      <xdr:col>50</xdr:col>
      <xdr:colOff>114300</xdr:colOff>
      <xdr:row>58</xdr:row>
      <xdr:rowOff>90345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750300" y="10007699"/>
          <a:ext cx="889000" cy="2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107783</xdr:rowOff>
    </xdr:from>
    <xdr:to>
      <xdr:col>50</xdr:col>
      <xdr:colOff>165100</xdr:colOff>
      <xdr:row>55</xdr:row>
      <xdr:rowOff>37933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3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54460</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1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45540</xdr:rowOff>
    </xdr:from>
    <xdr:to>
      <xdr:col>45</xdr:col>
      <xdr:colOff>177800</xdr:colOff>
      <xdr:row>58</xdr:row>
      <xdr:rowOff>90345</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7861300" y="9475290"/>
          <a:ext cx="889000" cy="559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5849</xdr:rowOff>
    </xdr:from>
    <xdr:to>
      <xdr:col>46</xdr:col>
      <xdr:colOff>38100</xdr:colOff>
      <xdr:row>55</xdr:row>
      <xdr:rowOff>107449</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43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123976</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210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45540</xdr:rowOff>
    </xdr:from>
    <xdr:to>
      <xdr:col>41</xdr:col>
      <xdr:colOff>50800</xdr:colOff>
      <xdr:row>57</xdr:row>
      <xdr:rowOff>6266</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6972300" y="9475290"/>
          <a:ext cx="889000" cy="303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131740</xdr:rowOff>
    </xdr:from>
    <xdr:to>
      <xdr:col>41</xdr:col>
      <xdr:colOff>101600</xdr:colOff>
      <xdr:row>56</xdr:row>
      <xdr:rowOff>61890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56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53017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65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71503</xdr:rowOff>
    </xdr:from>
    <xdr:to>
      <xdr:col>36</xdr:col>
      <xdr:colOff>165100</xdr:colOff>
      <xdr:row>56</xdr:row>
      <xdr:rowOff>1653</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501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18180</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27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149319</xdr:rowOff>
    </xdr:from>
    <xdr:to>
      <xdr:col>55</xdr:col>
      <xdr:colOff>50800</xdr:colOff>
      <xdr:row>55</xdr:row>
      <xdr:rowOff>79469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40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127746</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386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12799</xdr:rowOff>
    </xdr:from>
    <xdr:to>
      <xdr:col>50</xdr:col>
      <xdr:colOff>165100</xdr:colOff>
      <xdr:row>58</xdr:row>
      <xdr:rowOff>114399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95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105526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1004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39545</xdr:rowOff>
    </xdr:from>
    <xdr:to>
      <xdr:col>46</xdr:col>
      <xdr:colOff>38100</xdr:colOff>
      <xdr:row>58</xdr:row>
      <xdr:rowOff>141145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98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132272</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1007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166190</xdr:rowOff>
    </xdr:from>
    <xdr:to>
      <xdr:col>41</xdr:col>
      <xdr:colOff>101600</xdr:colOff>
      <xdr:row>55</xdr:row>
      <xdr:rowOff>96340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42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112867</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19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126916</xdr:rowOff>
    </xdr:from>
    <xdr:to>
      <xdr:col>36</xdr:col>
      <xdr:colOff>165100</xdr:colOff>
      <xdr:row>57</xdr:row>
      <xdr:rowOff>57066</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72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48193</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82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112908</xdr:rowOff>
    </xdr:from>
    <xdr:to>
      <xdr:col>54</xdr:col>
      <xdr:colOff>189865</xdr:colOff>
      <xdr:row>78</xdr:row>
      <xdr:rowOff>129139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85858"/>
          <a:ext cx="1270" cy="12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132966</xdr:rowOff>
    </xdr:from>
    <xdr:ext cx="378565"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06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129139</xdr:rowOff>
    </xdr:from>
    <xdr:to>
      <xdr:col>55</xdr:col>
      <xdr:colOff>88900</xdr:colOff>
      <xdr:row>78</xdr:row>
      <xdr:rowOff>129139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0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59585</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6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112908</xdr:rowOff>
    </xdr:from>
    <xdr:to>
      <xdr:col>55</xdr:col>
      <xdr:colOff>88900</xdr:colOff>
      <xdr:row>71</xdr:row>
      <xdr:rowOff>112908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85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28806</xdr:rowOff>
    </xdr:from>
    <xdr:to>
      <xdr:col>55</xdr:col>
      <xdr:colOff>0</xdr:colOff>
      <xdr:row>78</xdr:row>
      <xdr:rowOff>36647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401906"/>
          <a:ext cx="838200" cy="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6050</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036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154623</xdr:rowOff>
    </xdr:from>
    <xdr:to>
      <xdr:col>55</xdr:col>
      <xdr:colOff>50800</xdr:colOff>
      <xdr:row>77</xdr:row>
      <xdr:rowOff>84773</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1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36647</xdr:rowOff>
    </xdr:from>
    <xdr:to>
      <xdr:col>50</xdr:col>
      <xdr:colOff>114300</xdr:colOff>
      <xdr:row>78</xdr:row>
      <xdr:rowOff>56604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409747"/>
          <a:ext cx="889000" cy="19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86294</xdr:rowOff>
    </xdr:from>
    <xdr:to>
      <xdr:col>50</xdr:col>
      <xdr:colOff>165100</xdr:colOff>
      <xdr:row>77</xdr:row>
      <xdr:rowOff>16444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11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32971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2891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79921</xdr:rowOff>
    </xdr:from>
    <xdr:to>
      <xdr:col>45</xdr:col>
      <xdr:colOff>177800</xdr:colOff>
      <xdr:row>78</xdr:row>
      <xdr:rowOff>56604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2767221"/>
          <a:ext cx="889000" cy="662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105291</xdr:rowOff>
    </xdr:from>
    <xdr:to>
      <xdr:col>46</xdr:col>
      <xdr:colOff>38100</xdr:colOff>
      <xdr:row>77</xdr:row>
      <xdr:rowOff>35441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13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51967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29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79921</xdr:rowOff>
    </xdr:from>
    <xdr:to>
      <xdr:col>41</xdr:col>
      <xdr:colOff>50800</xdr:colOff>
      <xdr:row>76</xdr:row>
      <xdr:rowOff>161395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2767221"/>
          <a:ext cx="889000" cy="424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1186</xdr:rowOff>
    </xdr:from>
    <xdr:to>
      <xdr:col>41</xdr:col>
      <xdr:colOff>101600</xdr:colOff>
      <xdr:row>77</xdr:row>
      <xdr:rowOff>102786</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20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93913</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295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18652</xdr:rowOff>
    </xdr:from>
    <xdr:to>
      <xdr:col>36</xdr:col>
      <xdr:colOff>165100</xdr:colOff>
      <xdr:row>77</xdr:row>
      <xdr:rowOff>120252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2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111379</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31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149456</xdr:rowOff>
    </xdr:from>
    <xdr:to>
      <xdr:col>55</xdr:col>
      <xdr:colOff>50800</xdr:colOff>
      <xdr:row>78</xdr:row>
      <xdr:rowOff>79606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35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64383</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266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157297</xdr:rowOff>
    </xdr:from>
    <xdr:to>
      <xdr:col>50</xdr:col>
      <xdr:colOff>165100</xdr:colOff>
      <xdr:row>78</xdr:row>
      <xdr:rowOff>87447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358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78574</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451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5804</xdr:rowOff>
    </xdr:from>
    <xdr:to>
      <xdr:col>46</xdr:col>
      <xdr:colOff>38100</xdr:colOff>
      <xdr:row>78</xdr:row>
      <xdr:rowOff>107404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37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98531</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471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29121</xdr:rowOff>
    </xdr:from>
    <xdr:to>
      <xdr:col>41</xdr:col>
      <xdr:colOff>101600</xdr:colOff>
      <xdr:row>74</xdr:row>
      <xdr:rowOff>130721</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271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147248</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594111" y="12491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110595</xdr:rowOff>
    </xdr:from>
    <xdr:to>
      <xdr:col>36</xdr:col>
      <xdr:colOff>165100</xdr:colOff>
      <xdr:row>77</xdr:row>
      <xdr:rowOff>40745</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1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57271</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05111" y="1291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135737</xdr:rowOff>
    </xdr:from>
    <xdr:to>
      <xdr:col>54</xdr:col>
      <xdr:colOff>189865</xdr:colOff>
      <xdr:row>98</xdr:row>
      <xdr:rowOff>59613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566237"/>
          <a:ext cx="1270" cy="1295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63440</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865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59613</xdr:rowOff>
    </xdr:from>
    <xdr:to>
      <xdr:col>55</xdr:col>
      <xdr:colOff>88900</xdr:colOff>
      <xdr:row>98</xdr:row>
      <xdr:rowOff>59613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86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82414</xdr:rowOff>
    </xdr:from>
    <xdr:ext cx="534377"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34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135737</xdr:rowOff>
    </xdr:from>
    <xdr:to>
      <xdr:col>55</xdr:col>
      <xdr:colOff>88900</xdr:colOff>
      <xdr:row>90</xdr:row>
      <xdr:rowOff>135737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566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104611</xdr:rowOff>
    </xdr:from>
    <xdr:to>
      <xdr:col>55</xdr:col>
      <xdr:colOff>0</xdr:colOff>
      <xdr:row>98</xdr:row>
      <xdr:rowOff>26009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5878011"/>
          <a:ext cx="838200" cy="950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47248</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163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68821</xdr:rowOff>
    </xdr:from>
    <xdr:to>
      <xdr:col>55</xdr:col>
      <xdr:colOff>50800</xdr:colOff>
      <xdr:row>94</xdr:row>
      <xdr:rowOff>170421</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18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26009</xdr:rowOff>
    </xdr:from>
    <xdr:to>
      <xdr:col>50</xdr:col>
      <xdr:colOff>114300</xdr:colOff>
      <xdr:row>98</xdr:row>
      <xdr:rowOff>87122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828109"/>
          <a:ext cx="889000" cy="61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48704</xdr:rowOff>
    </xdr:from>
    <xdr:to>
      <xdr:col>50</xdr:col>
      <xdr:colOff>165100</xdr:colOff>
      <xdr:row>95</xdr:row>
      <xdr:rowOff>150304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33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166831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11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87122</xdr:rowOff>
    </xdr:from>
    <xdr:to>
      <xdr:col>45</xdr:col>
      <xdr:colOff>177800</xdr:colOff>
      <xdr:row>98</xdr:row>
      <xdr:rowOff>164846</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688922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143117</xdr:rowOff>
    </xdr:from>
    <xdr:to>
      <xdr:col>46</xdr:col>
      <xdr:colOff>38100</xdr:colOff>
      <xdr:row>96</xdr:row>
      <xdr:rowOff>73267</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43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89794</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20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137833</xdr:rowOff>
    </xdr:from>
    <xdr:to>
      <xdr:col>41</xdr:col>
      <xdr:colOff>50800</xdr:colOff>
      <xdr:row>98</xdr:row>
      <xdr:rowOff>164846</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6972300" y="16939933"/>
          <a:ext cx="889000" cy="27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109246</xdr:rowOff>
    </xdr:from>
    <xdr:to>
      <xdr:col>41</xdr:col>
      <xdr:colOff>101600</xdr:colOff>
      <xdr:row>97</xdr:row>
      <xdr:rowOff>39396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56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55923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34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166967</xdr:rowOff>
    </xdr:from>
    <xdr:to>
      <xdr:col>36</xdr:col>
      <xdr:colOff>165100</xdr:colOff>
      <xdr:row>96</xdr:row>
      <xdr:rowOff>97117</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45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113644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22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53811</xdr:rowOff>
    </xdr:from>
    <xdr:to>
      <xdr:col>55</xdr:col>
      <xdr:colOff>50800</xdr:colOff>
      <xdr:row>92</xdr:row>
      <xdr:rowOff>155411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582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76688</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5678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146659</xdr:rowOff>
    </xdr:from>
    <xdr:to>
      <xdr:col>50</xdr:col>
      <xdr:colOff>165100</xdr:colOff>
      <xdr:row>98</xdr:row>
      <xdr:rowOff>76809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77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67936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87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36322</xdr:rowOff>
    </xdr:from>
    <xdr:to>
      <xdr:col>46</xdr:col>
      <xdr:colOff>38100</xdr:colOff>
      <xdr:row>98</xdr:row>
      <xdr:rowOff>137922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83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129049</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931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114046</xdr:rowOff>
    </xdr:from>
    <xdr:to>
      <xdr:col>41</xdr:col>
      <xdr:colOff>101600</xdr:colOff>
      <xdr:row>99</xdr:row>
      <xdr:rowOff>44196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91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35323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7008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87033</xdr:rowOff>
    </xdr:from>
    <xdr:to>
      <xdr:col>36</xdr:col>
      <xdr:colOff>165100</xdr:colOff>
      <xdr:row>99</xdr:row>
      <xdr:rowOff>17183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88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8310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98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168847</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312347"/>
          <a:ext cx="1269" cy="1418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115524</xdr:rowOff>
    </xdr:from>
    <xdr:ext cx="469744"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08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168847</xdr:rowOff>
    </xdr:from>
    <xdr:to>
      <xdr:col>86</xdr:col>
      <xdr:colOff>25400</xdr:colOff>
      <xdr:row>30</xdr:row>
      <xdr:rowOff>168847</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31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59499</xdr:rowOff>
    </xdr:from>
    <xdr:to>
      <xdr:col>85</xdr:col>
      <xdr:colOff>127000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5481300" y="6574599"/>
          <a:ext cx="838200" cy="15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29989</xdr:rowOff>
    </xdr:from>
    <xdr:ext cx="378565"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5450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51562</xdr:rowOff>
    </xdr:from>
    <xdr:to>
      <xdr:col>85</xdr:col>
      <xdr:colOff>177800</xdr:colOff>
      <xdr:row>38</xdr:row>
      <xdr:rowOff>153162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66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80899</xdr:rowOff>
    </xdr:from>
    <xdr:to>
      <xdr:col>81</xdr:col>
      <xdr:colOff>101600</xdr:colOff>
      <xdr:row>39</xdr:row>
      <xdr:rowOff>11049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95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27576</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2017" y="6371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100140</xdr:rowOff>
    </xdr:from>
    <xdr:to>
      <xdr:col>76</xdr:col>
      <xdr:colOff>165100</xdr:colOff>
      <xdr:row>39</xdr:row>
      <xdr:rowOff>30290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61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46817</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3017" y="6390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3111</xdr:rowOff>
    </xdr:from>
    <xdr:to>
      <xdr:col>71</xdr:col>
      <xdr:colOff>177800</xdr:colOff>
      <xdr:row>39</xdr:row>
      <xdr:rowOff>44450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2814300" y="6689661"/>
          <a:ext cx="889000" cy="41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89853</xdr:rowOff>
    </xdr:from>
    <xdr:to>
      <xdr:col>72</xdr:col>
      <xdr:colOff>38100</xdr:colOff>
      <xdr:row>39</xdr:row>
      <xdr:rowOff>20003</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60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36530</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4017" y="638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35369</xdr:rowOff>
    </xdr:from>
    <xdr:to>
      <xdr:col>67</xdr:col>
      <xdr:colOff>101600</xdr:colOff>
      <xdr:row>38</xdr:row>
      <xdr:rowOff>136969</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55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153497</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5017" y="6325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8699</xdr:rowOff>
    </xdr:from>
    <xdr:to>
      <xdr:col>85</xdr:col>
      <xdr:colOff>177800</xdr:colOff>
      <xdr:row>38</xdr:row>
      <xdr:rowOff>110299</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523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31576</xdr:rowOff>
    </xdr:from>
    <xdr:ext cx="378565"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375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123761</xdr:rowOff>
    </xdr:from>
    <xdr:to>
      <xdr:col>67</xdr:col>
      <xdr:colOff>101600</xdr:colOff>
      <xdr:row>39</xdr:row>
      <xdr:rowOff>53911</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6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45038</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25017" y="6731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a:extLst>
            <a:ext uri="{FF2B5EF4-FFF2-40B4-BE49-F238E27FC236}">
              <a16:creationId xmlns:a16="http://schemas.microsoft.com/office/drawing/2014/main" id="{00000000-0008-0000-06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165674</xdr:rowOff>
    </xdr:from>
    <xdr:to>
      <xdr:col>85</xdr:col>
      <xdr:colOff>126364</xdr:colOff>
      <xdr:row>78</xdr:row>
      <xdr:rowOff>127242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6317595" y="12167174"/>
          <a:ext cx="1269" cy="133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131069</xdr:rowOff>
    </xdr:from>
    <xdr:ext cx="534377" cy="259045"/>
    <xdr:sp macro="" textlink="">
      <xdr:nvSpPr>
        <xdr:cNvPr id="629" name="公債費最小値テキスト">
          <a:extLst>
            <a:ext uri="{FF2B5EF4-FFF2-40B4-BE49-F238E27FC236}">
              <a16:creationId xmlns:a16="http://schemas.microsoft.com/office/drawing/2014/main" id="{00000000-0008-0000-0600-000075020000}"/>
            </a:ext>
          </a:extLst>
        </xdr:cNvPr>
        <xdr:cNvSpPr txBox="1"/>
      </xdr:nvSpPr>
      <xdr:spPr>
        <a:xfrm>
          <a:off x="16370300" y="13504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127242</xdr:rowOff>
    </xdr:from>
    <xdr:to>
      <xdr:col>86</xdr:col>
      <xdr:colOff>25400</xdr:colOff>
      <xdr:row>78</xdr:row>
      <xdr:rowOff>127242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350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112351</xdr:rowOff>
    </xdr:from>
    <xdr:ext cx="534377" cy="259045"/>
    <xdr:sp macro="" textlink="">
      <xdr:nvSpPr>
        <xdr:cNvPr id="631" name="公債費最大値テキスト">
          <a:extLst>
            <a:ext uri="{FF2B5EF4-FFF2-40B4-BE49-F238E27FC236}">
              <a16:creationId xmlns:a16="http://schemas.microsoft.com/office/drawing/2014/main" id="{00000000-0008-0000-0600-000077020000}"/>
            </a:ext>
          </a:extLst>
        </xdr:cNvPr>
        <xdr:cNvSpPr txBox="1"/>
      </xdr:nvSpPr>
      <xdr:spPr>
        <a:xfrm>
          <a:off x="16370300" y="1194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165674</xdr:rowOff>
    </xdr:from>
    <xdr:to>
      <xdr:col>86</xdr:col>
      <xdr:colOff>25400</xdr:colOff>
      <xdr:row>70</xdr:row>
      <xdr:rowOff>165674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216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76036</xdr:rowOff>
    </xdr:from>
    <xdr:to>
      <xdr:col>85</xdr:col>
      <xdr:colOff>127000</xdr:colOff>
      <xdr:row>77</xdr:row>
      <xdr:rowOff>81121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5481300" y="13277686"/>
          <a:ext cx="838200" cy="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60427</xdr:rowOff>
    </xdr:from>
    <xdr:ext cx="534377" cy="259045"/>
    <xdr:sp macro="" textlink="">
      <xdr:nvSpPr>
        <xdr:cNvPr id="634" name="公債費平均値テキスト">
          <a:extLst>
            <a:ext uri="{FF2B5EF4-FFF2-40B4-BE49-F238E27FC236}">
              <a16:creationId xmlns:a16="http://schemas.microsoft.com/office/drawing/2014/main" id="{00000000-0008-0000-0600-00007A020000}"/>
            </a:ext>
          </a:extLst>
        </xdr:cNvPr>
        <xdr:cNvSpPr txBox="1"/>
      </xdr:nvSpPr>
      <xdr:spPr>
        <a:xfrm>
          <a:off x="16370300" y="129191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37551</xdr:rowOff>
    </xdr:from>
    <xdr:to>
      <xdr:col>85</xdr:col>
      <xdr:colOff>177800</xdr:colOff>
      <xdr:row>76</xdr:row>
      <xdr:rowOff>139151</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6268700" y="13067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65119</xdr:rowOff>
    </xdr:from>
    <xdr:to>
      <xdr:col>81</xdr:col>
      <xdr:colOff>50800</xdr:colOff>
      <xdr:row>77</xdr:row>
      <xdr:rowOff>81121</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4592300" y="13266769"/>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25291</xdr:rowOff>
    </xdr:from>
    <xdr:to>
      <xdr:col>81</xdr:col>
      <xdr:colOff>101600</xdr:colOff>
      <xdr:row>76</xdr:row>
      <xdr:rowOff>126891</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5430500" y="1305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143419</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283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65119</xdr:rowOff>
    </xdr:from>
    <xdr:to>
      <xdr:col>76</xdr:col>
      <xdr:colOff>114300</xdr:colOff>
      <xdr:row>77</xdr:row>
      <xdr:rowOff>118841</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3703300" y="13266769"/>
          <a:ext cx="889000" cy="53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5890</xdr:rowOff>
    </xdr:from>
    <xdr:to>
      <xdr:col>76</xdr:col>
      <xdr:colOff>165100</xdr:colOff>
      <xdr:row>76</xdr:row>
      <xdr:rowOff>107490</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4541500" y="1303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124017</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281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118841</xdr:rowOff>
    </xdr:from>
    <xdr:to>
      <xdr:col>71</xdr:col>
      <xdr:colOff>177800</xdr:colOff>
      <xdr:row>77</xdr:row>
      <xdr:rowOff>157331</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2814300" y="13320491"/>
          <a:ext cx="889000" cy="38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30550</xdr:rowOff>
    </xdr:from>
    <xdr:to>
      <xdr:col>72</xdr:col>
      <xdr:colOff>38100</xdr:colOff>
      <xdr:row>76</xdr:row>
      <xdr:rowOff>132150</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3652500" y="1306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148677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283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51552</xdr:rowOff>
    </xdr:from>
    <xdr:to>
      <xdr:col>67</xdr:col>
      <xdr:colOff>101600</xdr:colOff>
      <xdr:row>76</xdr:row>
      <xdr:rowOff>153152</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2763500" y="1308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169680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285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25236</xdr:rowOff>
    </xdr:from>
    <xdr:to>
      <xdr:col>85</xdr:col>
      <xdr:colOff>177800</xdr:colOff>
      <xdr:row>77</xdr:row>
      <xdr:rowOff>126836</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6268700" y="1322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3663</xdr:rowOff>
    </xdr:from>
    <xdr:ext cx="534377" cy="259045"/>
    <xdr:sp macro="" textlink="">
      <xdr:nvSpPr>
        <xdr:cNvPr id="653" name="公債費該当値テキスト">
          <a:extLst>
            <a:ext uri="{FF2B5EF4-FFF2-40B4-BE49-F238E27FC236}">
              <a16:creationId xmlns:a16="http://schemas.microsoft.com/office/drawing/2014/main" id="{00000000-0008-0000-0600-00008D020000}"/>
            </a:ext>
          </a:extLst>
        </xdr:cNvPr>
        <xdr:cNvSpPr txBox="1"/>
      </xdr:nvSpPr>
      <xdr:spPr>
        <a:xfrm>
          <a:off x="16370300" y="1320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30321</xdr:rowOff>
    </xdr:from>
    <xdr:to>
      <xdr:col>81</xdr:col>
      <xdr:colOff>101600</xdr:colOff>
      <xdr:row>77</xdr:row>
      <xdr:rowOff>131921</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5430500" y="1323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123048</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14111" y="1332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14319</xdr:rowOff>
    </xdr:from>
    <xdr:to>
      <xdr:col>76</xdr:col>
      <xdr:colOff>165100</xdr:colOff>
      <xdr:row>77</xdr:row>
      <xdr:rowOff>115919</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4541500" y="1321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107046</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4325111" y="1330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68041</xdr:rowOff>
    </xdr:from>
    <xdr:to>
      <xdr:col>72</xdr:col>
      <xdr:colOff>38100</xdr:colOff>
      <xdr:row>77</xdr:row>
      <xdr:rowOff>169641</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3652500" y="1326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160768</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3436111" y="1336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106531</xdr:rowOff>
    </xdr:from>
    <xdr:to>
      <xdr:col>67</xdr:col>
      <xdr:colOff>101600</xdr:colOff>
      <xdr:row>78</xdr:row>
      <xdr:rowOff>36681</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2763500" y="1330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27808</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547111" y="1340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45949</xdr:rowOff>
    </xdr:from>
    <xdr:to>
      <xdr:col>85</xdr:col>
      <xdr:colOff>126364</xdr:colOff>
      <xdr:row>99</xdr:row>
      <xdr:rowOff>42278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5476449"/>
          <a:ext cx="1269" cy="153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46105</xdr:rowOff>
    </xdr:from>
    <xdr:ext cx="378565"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7019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42278</xdr:rowOff>
    </xdr:from>
    <xdr:to>
      <xdr:col>86</xdr:col>
      <xdr:colOff>25400</xdr:colOff>
      <xdr:row>99</xdr:row>
      <xdr:rowOff>42278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7015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164076</xdr:rowOff>
    </xdr:from>
    <xdr:ext cx="599010"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5251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45949</xdr:rowOff>
    </xdr:from>
    <xdr:to>
      <xdr:col>86</xdr:col>
      <xdr:colOff>25400</xdr:colOff>
      <xdr:row>90</xdr:row>
      <xdr:rowOff>45949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5476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67411</xdr:rowOff>
    </xdr:from>
    <xdr:to>
      <xdr:col>85</xdr:col>
      <xdr:colOff>127000</xdr:colOff>
      <xdr:row>98</xdr:row>
      <xdr:rowOff>73913</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5481300" y="16869511"/>
          <a:ext cx="838200" cy="6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14761</xdr:rowOff>
    </xdr:from>
    <xdr:ext cx="534377"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6454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163334</xdr:rowOff>
    </xdr:from>
    <xdr:to>
      <xdr:col>85</xdr:col>
      <xdr:colOff>177800</xdr:colOff>
      <xdr:row>98</xdr:row>
      <xdr:rowOff>93484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79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73913</xdr:rowOff>
    </xdr:from>
    <xdr:to>
      <xdr:col>81</xdr:col>
      <xdr:colOff>50800</xdr:colOff>
      <xdr:row>98</xdr:row>
      <xdr:rowOff>97320</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4592300" y="16876013"/>
          <a:ext cx="889000" cy="23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26988</xdr:rowOff>
    </xdr:from>
    <xdr:to>
      <xdr:col>81</xdr:col>
      <xdr:colOff>101600</xdr:colOff>
      <xdr:row>98</xdr:row>
      <xdr:rowOff>128588</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82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119715</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92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43193</xdr:rowOff>
    </xdr:from>
    <xdr:to>
      <xdr:col>76</xdr:col>
      <xdr:colOff>114300</xdr:colOff>
      <xdr:row>98</xdr:row>
      <xdr:rowOff>97320</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3703300" y="16845293"/>
          <a:ext cx="889000" cy="5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12751</xdr:rowOff>
    </xdr:from>
    <xdr:to>
      <xdr:col>76</xdr:col>
      <xdr:colOff>165100</xdr:colOff>
      <xdr:row>98</xdr:row>
      <xdr:rowOff>114351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81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130878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59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43193</xdr:rowOff>
    </xdr:from>
    <xdr:to>
      <xdr:col>71</xdr:col>
      <xdr:colOff>177800</xdr:colOff>
      <xdr:row>98</xdr:row>
      <xdr:rowOff>132677</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2814300" y="16845293"/>
          <a:ext cx="889000" cy="89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0</xdr:rowOff>
    </xdr:from>
    <xdr:to>
      <xdr:col>72</xdr:col>
      <xdr:colOff>38100</xdr:colOff>
      <xdr:row>98</xdr:row>
      <xdr:rowOff>101600</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80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92727</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894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77939</xdr:rowOff>
    </xdr:from>
    <xdr:to>
      <xdr:col>67</xdr:col>
      <xdr:colOff>101600</xdr:colOff>
      <xdr:row>99</xdr:row>
      <xdr:rowOff>8089</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88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24616</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665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16611</xdr:rowOff>
    </xdr:from>
    <xdr:to>
      <xdr:col>85</xdr:col>
      <xdr:colOff>177800</xdr:colOff>
      <xdr:row>98</xdr:row>
      <xdr:rowOff>118211</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681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166488</xdr:rowOff>
    </xdr:from>
    <xdr:ext cx="534377"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679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23113</xdr:rowOff>
    </xdr:from>
    <xdr:to>
      <xdr:col>81</xdr:col>
      <xdr:colOff>101600</xdr:colOff>
      <xdr:row>98</xdr:row>
      <xdr:rowOff>124713</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825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141240</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14111" y="16600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46520</xdr:rowOff>
    </xdr:from>
    <xdr:to>
      <xdr:col>76</xdr:col>
      <xdr:colOff>165100</xdr:colOff>
      <xdr:row>98</xdr:row>
      <xdr:rowOff>148120</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84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139247</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357428" y="1694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163843</xdr:rowOff>
    </xdr:from>
    <xdr:to>
      <xdr:col>72</xdr:col>
      <xdr:colOff>38100</xdr:colOff>
      <xdr:row>98</xdr:row>
      <xdr:rowOff>93993</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6794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110520</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36111" y="1656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81877</xdr:rowOff>
    </xdr:from>
    <xdr:to>
      <xdr:col>67</xdr:col>
      <xdr:colOff>101600</xdr:colOff>
      <xdr:row>99</xdr:row>
      <xdr:rowOff>12027</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88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3154</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79428" y="16976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122555</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437505"/>
          <a:ext cx="1269" cy="12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69232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212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122555</xdr:rowOff>
    </xdr:from>
    <xdr:to>
      <xdr:col>116</xdr:col>
      <xdr:colOff>152400</xdr:colOff>
      <xdr:row>31</xdr:row>
      <xdr:rowOff>122555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437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109982</xdr:rowOff>
    </xdr:from>
    <xdr:to>
      <xdr:col>116</xdr:col>
      <xdr:colOff>63500</xdr:colOff>
      <xdr:row>34</xdr:row>
      <xdr:rowOff>128651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5939282"/>
          <a:ext cx="8382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57802</xdr:rowOff>
    </xdr:from>
    <xdr:ext cx="378565"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4014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79375</xdr:rowOff>
    </xdr:from>
    <xdr:to>
      <xdr:col>116</xdr:col>
      <xdr:colOff>114300</xdr:colOff>
      <xdr:row>38</xdr:row>
      <xdr:rowOff>9525</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423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109982</xdr:rowOff>
    </xdr:from>
    <xdr:to>
      <xdr:col>111</xdr:col>
      <xdr:colOff>177800</xdr:colOff>
      <xdr:row>34</xdr:row>
      <xdr:rowOff>170561</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5939282"/>
          <a:ext cx="88900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106426</xdr:rowOff>
    </xdr:from>
    <xdr:to>
      <xdr:col>112</xdr:col>
      <xdr:colOff>38100</xdr:colOff>
      <xdr:row>37</xdr:row>
      <xdr:rowOff>36576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27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27703</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37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33</xdr:row>
      <xdr:rowOff>119507</xdr:rowOff>
    </xdr:from>
    <xdr:to>
      <xdr:col>107</xdr:col>
      <xdr:colOff>50800</xdr:colOff>
      <xdr:row>34</xdr:row>
      <xdr:rowOff>170561</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5777357"/>
          <a:ext cx="889000" cy="22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70612</xdr:rowOff>
    </xdr:from>
    <xdr:to>
      <xdr:col>107</xdr:col>
      <xdr:colOff>101600</xdr:colOff>
      <xdr:row>37</xdr:row>
      <xdr:rowOff>762</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24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163339</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33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119507</xdr:rowOff>
    </xdr:from>
    <xdr:to>
      <xdr:col>102</xdr:col>
      <xdr:colOff>114300</xdr:colOff>
      <xdr:row>34</xdr:row>
      <xdr:rowOff>6350</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flipV="1">
          <a:off x="18656300" y="5777357"/>
          <a:ext cx="889000" cy="5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82423</xdr:rowOff>
    </xdr:from>
    <xdr:to>
      <xdr:col>102</xdr:col>
      <xdr:colOff>165100</xdr:colOff>
      <xdr:row>37</xdr:row>
      <xdr:rowOff>12573</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254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3700</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34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8509</xdr:rowOff>
    </xdr:from>
    <xdr:to>
      <xdr:col>98</xdr:col>
      <xdr:colOff>38100</xdr:colOff>
      <xdr:row>36</xdr:row>
      <xdr:rowOff>110109</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80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101236</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273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77851</xdr:rowOff>
    </xdr:from>
    <xdr:to>
      <xdr:col>116</xdr:col>
      <xdr:colOff>114300</xdr:colOff>
      <xdr:row>35</xdr:row>
      <xdr:rowOff>8001</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590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100728</xdr:rowOff>
    </xdr:from>
    <xdr:ext cx="469744"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5758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59182</xdr:rowOff>
    </xdr:from>
    <xdr:to>
      <xdr:col>112</xdr:col>
      <xdr:colOff>38100</xdr:colOff>
      <xdr:row>34</xdr:row>
      <xdr:rowOff>160782</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588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5859</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088428" y="5663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119761</xdr:rowOff>
    </xdr:from>
    <xdr:to>
      <xdr:col>107</xdr:col>
      <xdr:colOff>101600</xdr:colOff>
      <xdr:row>35</xdr:row>
      <xdr:rowOff>49911</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594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66438</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199428" y="572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33</xdr:row>
      <xdr:rowOff>68707</xdr:rowOff>
    </xdr:from>
    <xdr:to>
      <xdr:col>102</xdr:col>
      <xdr:colOff>165100</xdr:colOff>
      <xdr:row>33</xdr:row>
      <xdr:rowOff>170307</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5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32</xdr:row>
      <xdr:rowOff>15384</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10428" y="550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127000</xdr:rowOff>
    </xdr:from>
    <xdr:to>
      <xdr:col>98</xdr:col>
      <xdr:colOff>38100</xdr:colOff>
      <xdr:row>34</xdr:row>
      <xdr:rowOff>57150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578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32</xdr:row>
      <xdr:rowOff>73677</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556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101219</xdr:rowOff>
    </xdr:from>
    <xdr:to>
      <xdr:col>116</xdr:col>
      <xdr:colOff>62864</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45169"/>
          <a:ext cx="1269" cy="1314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47896</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2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101219</xdr:rowOff>
    </xdr:from>
    <xdr:to>
      <xdr:col>116</xdr:col>
      <xdr:colOff>152400</xdr:colOff>
      <xdr:row>51</xdr:row>
      <xdr:rowOff>101219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45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23190</xdr:rowOff>
    </xdr:from>
    <xdr:to>
      <xdr:col>116</xdr:col>
      <xdr:colOff>63500</xdr:colOff>
      <xdr:row>56</xdr:row>
      <xdr:rowOff>25705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1323300" y="9624390"/>
          <a:ext cx="8382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31208</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03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52781</xdr:rowOff>
    </xdr:from>
    <xdr:to>
      <xdr:col>116</xdr:col>
      <xdr:colOff>114300</xdr:colOff>
      <xdr:row>57</xdr:row>
      <xdr:rowOff>154381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82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105258</xdr:rowOff>
    </xdr:from>
    <xdr:to>
      <xdr:col>111</xdr:col>
      <xdr:colOff>177800</xdr:colOff>
      <xdr:row>56</xdr:row>
      <xdr:rowOff>23190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9535008"/>
          <a:ext cx="889000" cy="89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24816</xdr:rowOff>
    </xdr:from>
    <xdr:to>
      <xdr:col>112</xdr:col>
      <xdr:colOff>38100</xdr:colOff>
      <xdr:row>57</xdr:row>
      <xdr:rowOff>126416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7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117543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89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105258</xdr:rowOff>
    </xdr:from>
    <xdr:to>
      <xdr:col>107</xdr:col>
      <xdr:colOff>50800</xdr:colOff>
      <xdr:row>56</xdr:row>
      <xdr:rowOff>19838</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9545300" y="9535008"/>
          <a:ext cx="889000" cy="86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13386</xdr:rowOff>
    </xdr:from>
    <xdr:to>
      <xdr:col>107</xdr:col>
      <xdr:colOff>101600</xdr:colOff>
      <xdr:row>57</xdr:row>
      <xdr:rowOff>114986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78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106113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87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112192</xdr:rowOff>
    </xdr:from>
    <xdr:to>
      <xdr:col>102</xdr:col>
      <xdr:colOff>114300</xdr:colOff>
      <xdr:row>56</xdr:row>
      <xdr:rowOff>19838</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9541942"/>
          <a:ext cx="889000" cy="79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150393</xdr:rowOff>
    </xdr:from>
    <xdr:to>
      <xdr:col>102</xdr:col>
      <xdr:colOff>165100</xdr:colOff>
      <xdr:row>57</xdr:row>
      <xdr:rowOff>80543</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75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71670</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84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12167</xdr:rowOff>
    </xdr:from>
    <xdr:to>
      <xdr:col>98</xdr:col>
      <xdr:colOff>38100</xdr:colOff>
      <xdr:row>56</xdr:row>
      <xdr:rowOff>113767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61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104894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146355</xdr:rowOff>
    </xdr:from>
    <xdr:to>
      <xdr:col>116</xdr:col>
      <xdr:colOff>114300</xdr:colOff>
      <xdr:row>56</xdr:row>
      <xdr:rowOff>76505</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957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169232</xdr:rowOff>
    </xdr:from>
    <xdr:ext cx="469744"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942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143840</xdr:rowOff>
    </xdr:from>
    <xdr:to>
      <xdr:col>112</xdr:col>
      <xdr:colOff>38100</xdr:colOff>
      <xdr:row>56</xdr:row>
      <xdr:rowOff>73990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957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90517</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088428" y="934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54458</xdr:rowOff>
    </xdr:from>
    <xdr:to>
      <xdr:col>107</xdr:col>
      <xdr:colOff>101600</xdr:colOff>
      <xdr:row>55</xdr:row>
      <xdr:rowOff>156058</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948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1135</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199428" y="9259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140488</xdr:rowOff>
    </xdr:from>
    <xdr:to>
      <xdr:col>102</xdr:col>
      <xdr:colOff>165100</xdr:colOff>
      <xdr:row>56</xdr:row>
      <xdr:rowOff>70638</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957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87165</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10428" y="934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61392</xdr:rowOff>
    </xdr:from>
    <xdr:to>
      <xdr:col>98</xdr:col>
      <xdr:colOff>38100</xdr:colOff>
      <xdr:row>55</xdr:row>
      <xdr:rowOff>162992</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949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8069</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21428" y="9266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111125</xdr:rowOff>
    </xdr:from>
    <xdr:to>
      <xdr:col>116</xdr:col>
      <xdr:colOff>62864</xdr:colOff>
      <xdr:row>77</xdr:row>
      <xdr:rowOff>162514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284075"/>
          <a:ext cx="1269" cy="1080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166341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36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162514</xdr:rowOff>
    </xdr:from>
    <xdr:to>
      <xdr:col>116</xdr:col>
      <xdr:colOff>152400</xdr:colOff>
      <xdr:row>77</xdr:row>
      <xdr:rowOff>162514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36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57802</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205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111125</xdr:rowOff>
    </xdr:from>
    <xdr:to>
      <xdr:col>116</xdr:col>
      <xdr:colOff>152400</xdr:colOff>
      <xdr:row>71</xdr:row>
      <xdr:rowOff>111125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28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159542</xdr:rowOff>
    </xdr:from>
    <xdr:to>
      <xdr:col>116</xdr:col>
      <xdr:colOff>63500</xdr:colOff>
      <xdr:row>75</xdr:row>
      <xdr:rowOff>26863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2846842"/>
          <a:ext cx="838200" cy="3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119092</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634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96215</xdr:rowOff>
    </xdr:from>
    <xdr:to>
      <xdr:col>116</xdr:col>
      <xdr:colOff>114300</xdr:colOff>
      <xdr:row>75</xdr:row>
      <xdr:rowOff>26365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78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26863</xdr:rowOff>
    </xdr:from>
    <xdr:to>
      <xdr:col>111</xdr:col>
      <xdr:colOff>177800</xdr:colOff>
      <xdr:row>75</xdr:row>
      <xdr:rowOff>99055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2885613"/>
          <a:ext cx="889000" cy="7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146782</xdr:rowOff>
    </xdr:from>
    <xdr:to>
      <xdr:col>112</xdr:col>
      <xdr:colOff>38100</xdr:colOff>
      <xdr:row>75</xdr:row>
      <xdr:rowOff>76932</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83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93459</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60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99055</xdr:rowOff>
    </xdr:from>
    <xdr:to>
      <xdr:col>107</xdr:col>
      <xdr:colOff>50800</xdr:colOff>
      <xdr:row>75</xdr:row>
      <xdr:rowOff>120086</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2957805"/>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57124</xdr:rowOff>
    </xdr:from>
    <xdr:to>
      <xdr:col>107</xdr:col>
      <xdr:colOff>101600</xdr:colOff>
      <xdr:row>75</xdr:row>
      <xdr:rowOff>158725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1587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149852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00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120086</xdr:rowOff>
    </xdr:from>
    <xdr:to>
      <xdr:col>102</xdr:col>
      <xdr:colOff>114300</xdr:colOff>
      <xdr:row>75</xdr:row>
      <xdr:rowOff>151588</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8656300" y="12978836"/>
          <a:ext cx="889000" cy="31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94707</xdr:rowOff>
    </xdr:from>
    <xdr:to>
      <xdr:col>102</xdr:col>
      <xdr:colOff>165100</xdr:colOff>
      <xdr:row>76</xdr:row>
      <xdr:rowOff>24857</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953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15983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04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102708</xdr:rowOff>
    </xdr:from>
    <xdr:to>
      <xdr:col>98</xdr:col>
      <xdr:colOff>38100</xdr:colOff>
      <xdr:row>76</xdr:row>
      <xdr:rowOff>32857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9614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23984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05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108742</xdr:rowOff>
    </xdr:from>
    <xdr:to>
      <xdr:col>116</xdr:col>
      <xdr:colOff>114300</xdr:colOff>
      <xdr:row>75</xdr:row>
      <xdr:rowOff>38892</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79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87169</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77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147513</xdr:rowOff>
    </xdr:from>
    <xdr:to>
      <xdr:col>112</xdr:col>
      <xdr:colOff>38100</xdr:colOff>
      <xdr:row>75</xdr:row>
      <xdr:rowOff>77663</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283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68790</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292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48255</xdr:rowOff>
    </xdr:from>
    <xdr:to>
      <xdr:col>107</xdr:col>
      <xdr:colOff>101600</xdr:colOff>
      <xdr:row>75</xdr:row>
      <xdr:rowOff>149854</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290700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166382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268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69286</xdr:rowOff>
    </xdr:from>
    <xdr:to>
      <xdr:col>102</xdr:col>
      <xdr:colOff>165100</xdr:colOff>
      <xdr:row>75</xdr:row>
      <xdr:rowOff>170886</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292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15963</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270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100787</xdr:rowOff>
    </xdr:from>
    <xdr:to>
      <xdr:col>98</xdr:col>
      <xdr:colOff>38100</xdr:colOff>
      <xdr:row>76</xdr:row>
      <xdr:rowOff>30938</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29595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47464</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273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人件費については、</a:t>
          </a:r>
          <a:r>
            <a:rPr kumimoji="1" lang="ja-JP" altLang="en-US" sz="1100">
              <a:solidFill>
                <a:schemeClr val="dk1"/>
              </a:solidFill>
              <a:effectLst/>
              <a:latin typeface="+mn-lt"/>
              <a:ea typeface="+mn-ea"/>
              <a:cs typeface="+mn-cs"/>
            </a:rPr>
            <a:t>住民一人当たりのコストが</a:t>
          </a:r>
          <a:r>
            <a:rPr kumimoji="1" lang="en-US" altLang="ja-JP" sz="1100">
              <a:solidFill>
                <a:schemeClr val="dk1"/>
              </a:solidFill>
              <a:effectLst/>
              <a:latin typeface="+mn-lt"/>
              <a:ea typeface="+mn-ea"/>
              <a:cs typeface="+mn-cs"/>
            </a:rPr>
            <a:t>65,946</a:t>
          </a:r>
          <a:r>
            <a:rPr kumimoji="1" lang="ja-JP" altLang="en-US" sz="1100">
              <a:solidFill>
                <a:schemeClr val="dk1"/>
              </a:solidFill>
              <a:effectLst/>
              <a:latin typeface="+mn-lt"/>
              <a:ea typeface="+mn-ea"/>
              <a:cs typeface="+mn-cs"/>
            </a:rPr>
            <a:t>円となっており、類似団体内平均、全国平均、神奈川県平均を下回っているが、</a:t>
          </a:r>
          <a:r>
            <a:rPr kumimoji="1" lang="ja-JP" altLang="ja-JP" sz="1100">
              <a:solidFill>
                <a:schemeClr val="dk1"/>
              </a:solidFill>
              <a:effectLst/>
              <a:latin typeface="+mn-lt"/>
              <a:ea typeface="+mn-ea"/>
              <a:cs typeface="+mn-cs"/>
            </a:rPr>
            <a:t>退職金の</a:t>
          </a:r>
          <a:r>
            <a:rPr kumimoji="1" lang="ja-JP" altLang="en-US" sz="1100">
              <a:solidFill>
                <a:schemeClr val="dk1"/>
              </a:solidFill>
              <a:effectLst/>
              <a:latin typeface="+mn-lt"/>
              <a:ea typeface="+mn-ea"/>
              <a:cs typeface="+mn-cs"/>
            </a:rPr>
            <a:t>増、会計年度職員への期末手当の支給</a:t>
          </a:r>
          <a:r>
            <a:rPr kumimoji="1" lang="ja-JP" altLang="ja-JP" sz="1100">
              <a:solidFill>
                <a:schemeClr val="dk1"/>
              </a:solidFill>
              <a:effectLst/>
              <a:latin typeface="+mn-lt"/>
              <a:ea typeface="+mn-ea"/>
              <a:cs typeface="+mn-cs"/>
            </a:rPr>
            <a:t>などに伴う職員給与費の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に伴い、</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物件費については、住民一人当たりのコスト</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58,470</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、類似団体内平均、全国平均、神奈川県平均を下回っているが、学校給食センターの運営に係る委託料や需用費の増額に加え、物価高騰対策経費の増加などもあり、増と</a:t>
          </a:r>
          <a:r>
            <a:rPr kumimoji="1" lang="ja-JP" altLang="ja-JP" sz="1100">
              <a:solidFill>
                <a:schemeClr val="dk1"/>
              </a:solidFill>
              <a:effectLst/>
              <a:latin typeface="+mn-lt"/>
              <a:ea typeface="+mn-ea"/>
              <a:cs typeface="+mn-cs"/>
            </a:rPr>
            <a:t>なった。</a:t>
          </a:r>
          <a:endParaRPr lang="ja-JP" altLang="ja-JP" sz="1400">
            <a:effectLst/>
          </a:endParaRPr>
        </a:p>
        <a:p>
          <a:r>
            <a:rPr kumimoji="1" lang="ja-JP" altLang="ja-JP" sz="1100">
              <a:solidFill>
                <a:schemeClr val="dk1"/>
              </a:solidFill>
              <a:effectLst/>
              <a:latin typeface="+mn-lt"/>
              <a:ea typeface="+mn-ea"/>
              <a:cs typeface="+mn-cs"/>
            </a:rPr>
            <a:t>扶助費について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住民一人当たりのコスト</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128,014</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、類似団体内平均を上回っているものの、全国平均、神奈川県平均を下回っている。増減の要因としては、保育所運営費や児童手当などの子育て支援に係る扶助費の増などによる</a:t>
          </a:r>
          <a:r>
            <a:rPr kumimoji="1" lang="ja-JP" altLang="ja-JP" sz="1100">
              <a:solidFill>
                <a:schemeClr val="dk1"/>
              </a:solidFill>
              <a:effectLst/>
              <a:latin typeface="+mn-lt"/>
              <a:ea typeface="+mn-ea"/>
              <a:cs typeface="+mn-cs"/>
            </a:rPr>
            <a:t>。</a:t>
          </a:r>
          <a:endParaRPr lang="ja-JP" altLang="ja-JP" sz="1400">
            <a:effectLst/>
          </a:endParaRPr>
        </a:p>
        <a:p>
          <a:r>
            <a:rPr kumimoji="1" lang="ja-JP" altLang="en-US" sz="1100">
              <a:solidFill>
                <a:schemeClr val="dk1"/>
              </a:solidFill>
              <a:effectLst/>
              <a:latin typeface="+mn-lt"/>
              <a:ea typeface="+mn-ea"/>
              <a:cs typeface="+mn-cs"/>
            </a:rPr>
            <a:t>普通建設事業費</a:t>
          </a:r>
          <a:r>
            <a:rPr kumimoji="1" lang="ja-JP" altLang="ja-JP" sz="1100">
              <a:solidFill>
                <a:schemeClr val="dk1"/>
              </a:solidFill>
              <a:effectLst/>
              <a:latin typeface="+mn-lt"/>
              <a:ea typeface="+mn-ea"/>
              <a:cs typeface="+mn-cs"/>
            </a:rPr>
            <a:t>については、住民一人当たりのコスト</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47,357</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、類似団体内平均、全国平均、神奈川県平均を下回っているが、学校給食センターの建設があったことから増となった。</a:t>
          </a:r>
          <a:endParaRPr kumimoji="1" lang="en-US" altLang="ja-JP"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神奈川県平塚市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256,549
250,199
67.83
111,362,703
107,390,503
3,087,710
54,066,753
53,899,036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541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28</xdr:row>
      <xdr:rowOff>168927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9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8" name="テキスト ボックス 57">
          <a:extLst>
            <a:ext uri="{FF2B5EF4-FFF2-40B4-BE49-F238E27FC236}">
              <a16:creationId xmlns:a16="http://schemas.microsoft.com/office/drawing/2014/main" id="{00000000-0008-0000-0700-00003A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議会費グラフ枠">
          <a:extLst>
            <a:ext uri="{FF2B5EF4-FFF2-40B4-BE49-F238E27FC236}">
              <a16:creationId xmlns:a16="http://schemas.microsoft.com/office/drawing/2014/main" id="{00000000-0008-0000-07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155416</xdr:rowOff>
    </xdr:from>
    <xdr:to>
      <xdr:col>24</xdr:col>
      <xdr:colOff>62865</xdr:colOff>
      <xdr:row>38</xdr:row>
      <xdr:rowOff>156845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4633595" y="5298916"/>
          <a:ext cx="1270" cy="1373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160672</xdr:rowOff>
    </xdr:from>
    <xdr:ext cx="469744" cy="259045"/>
    <xdr:sp macro="" textlink="">
      <xdr:nvSpPr>
        <xdr:cNvPr id="61" name="議会費最小値テキスト">
          <a:extLst>
            <a:ext uri="{FF2B5EF4-FFF2-40B4-BE49-F238E27FC236}">
              <a16:creationId xmlns:a16="http://schemas.microsoft.com/office/drawing/2014/main" id="{00000000-0008-0000-0700-00003D000000}"/>
            </a:ext>
          </a:extLst>
        </xdr:cNvPr>
        <xdr:cNvSpPr txBox="1"/>
      </xdr:nvSpPr>
      <xdr:spPr>
        <a:xfrm>
          <a:off x="4686300" y="6675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156845</xdr:rowOff>
    </xdr:from>
    <xdr:to>
      <xdr:col>24</xdr:col>
      <xdr:colOff>152400</xdr:colOff>
      <xdr:row>38</xdr:row>
      <xdr:rowOff>156845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6671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102093</xdr:rowOff>
    </xdr:from>
    <xdr:ext cx="469744" cy="259045"/>
    <xdr:sp macro="" textlink="">
      <xdr:nvSpPr>
        <xdr:cNvPr id="63" name="議会費最大値テキスト">
          <a:extLst>
            <a:ext uri="{FF2B5EF4-FFF2-40B4-BE49-F238E27FC236}">
              <a16:creationId xmlns:a16="http://schemas.microsoft.com/office/drawing/2014/main" id="{00000000-0008-0000-0700-00003F000000}"/>
            </a:ext>
          </a:extLst>
        </xdr:cNvPr>
        <xdr:cNvSpPr txBox="1"/>
      </xdr:nvSpPr>
      <xdr:spPr>
        <a:xfrm>
          <a:off x="4686300" y="507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155416</xdr:rowOff>
    </xdr:from>
    <xdr:to>
      <xdr:col>24</xdr:col>
      <xdr:colOff>152400</xdr:colOff>
      <xdr:row>30</xdr:row>
      <xdr:rowOff>155416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4546600" y="529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8255</xdr:rowOff>
    </xdr:from>
    <xdr:to>
      <xdr:col>24</xdr:col>
      <xdr:colOff>63500</xdr:colOff>
      <xdr:row>37</xdr:row>
      <xdr:rowOff>96838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3797300" y="6351905"/>
          <a:ext cx="838200" cy="88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23194</xdr:rowOff>
    </xdr:from>
    <xdr:ext cx="469744" cy="259045"/>
    <xdr:sp macro="" textlink="">
      <xdr:nvSpPr>
        <xdr:cNvPr id="66" name="議会費平均値テキスト">
          <a:extLst>
            <a:ext uri="{FF2B5EF4-FFF2-40B4-BE49-F238E27FC236}">
              <a16:creationId xmlns:a16="http://schemas.microsoft.com/office/drawing/2014/main" id="{00000000-0008-0000-0700-000042000000}"/>
            </a:ext>
          </a:extLst>
        </xdr:cNvPr>
        <xdr:cNvSpPr txBox="1"/>
      </xdr:nvSpPr>
      <xdr:spPr>
        <a:xfrm>
          <a:off x="4686300" y="5852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317</xdr:rowOff>
    </xdr:from>
    <xdr:to>
      <xdr:col>24</xdr:col>
      <xdr:colOff>114300</xdr:colOff>
      <xdr:row>35</xdr:row>
      <xdr:rowOff>101917</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4584700" y="600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96838</xdr:rowOff>
    </xdr:from>
    <xdr:to>
      <xdr:col>19</xdr:col>
      <xdr:colOff>177800</xdr:colOff>
      <xdr:row>38</xdr:row>
      <xdr:rowOff>9684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908300" y="6440488"/>
          <a:ext cx="889000" cy="84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76041</xdr:rowOff>
    </xdr:from>
    <xdr:to>
      <xdr:col>20</xdr:col>
      <xdr:colOff>38100</xdr:colOff>
      <xdr:row>36</xdr:row>
      <xdr:rowOff>6191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3746500" y="607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22718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3562428" y="5852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9684</xdr:rowOff>
    </xdr:from>
    <xdr:to>
      <xdr:col>15</xdr:col>
      <xdr:colOff>50800</xdr:colOff>
      <xdr:row>38</xdr:row>
      <xdr:rowOff>82550</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2019300" y="6524784"/>
          <a:ext cx="889000" cy="7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120333</xdr:rowOff>
    </xdr:from>
    <xdr:to>
      <xdr:col>15</xdr:col>
      <xdr:colOff>101600</xdr:colOff>
      <xdr:row>36</xdr:row>
      <xdr:rowOff>50483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2857500" y="612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67010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673428" y="5896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15399</xdr:rowOff>
    </xdr:from>
    <xdr:to>
      <xdr:col>10</xdr:col>
      <xdr:colOff>114300</xdr:colOff>
      <xdr:row>38</xdr:row>
      <xdr:rowOff>82550</xdr:rowOff>
    </xdr:to>
    <xdr:cxnSp macro="">
      <xdr:nvCxnSpPr>
        <xdr:cNvPr id="74" name="直線コネクタ 73">
          <a:extLst>
            <a:ext uri="{FF2B5EF4-FFF2-40B4-BE49-F238E27FC236}">
              <a16:creationId xmlns:a16="http://schemas.microsoft.com/office/drawing/2014/main" id="{00000000-0008-0000-0700-00004A000000}"/>
            </a:ext>
          </a:extLst>
        </xdr:cNvPr>
        <xdr:cNvCxnSpPr/>
      </xdr:nvCxnSpPr>
      <xdr:spPr>
        <a:xfrm>
          <a:off x="1130300" y="6530499"/>
          <a:ext cx="889000" cy="67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123190</xdr:rowOff>
    </xdr:from>
    <xdr:to>
      <xdr:col>10</xdr:col>
      <xdr:colOff>165100</xdr:colOff>
      <xdr:row>36</xdr:row>
      <xdr:rowOff>53340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968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69867</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784428" y="589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161766</xdr:rowOff>
    </xdr:from>
    <xdr:to>
      <xdr:col>6</xdr:col>
      <xdr:colOff>38100</xdr:colOff>
      <xdr:row>36</xdr:row>
      <xdr:rowOff>91916</xdr:rowOff>
    </xdr:to>
    <xdr:sp macro="" textlink="">
      <xdr:nvSpPr>
        <xdr:cNvPr id="77" name="フローチャート: 判断 76">
          <a:extLst>
            <a:ext uri="{FF2B5EF4-FFF2-40B4-BE49-F238E27FC236}">
              <a16:creationId xmlns:a16="http://schemas.microsoft.com/office/drawing/2014/main" id="{00000000-0008-0000-0700-00004D000000}"/>
            </a:ext>
          </a:extLst>
        </xdr:cNvPr>
        <xdr:cNvSpPr/>
      </xdr:nvSpPr>
      <xdr:spPr>
        <a:xfrm>
          <a:off x="1079500" y="61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108443</xdr:rowOff>
    </xdr:from>
    <xdr:ext cx="469744"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895428" y="5937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128905</xdr:rowOff>
    </xdr:from>
    <xdr:to>
      <xdr:col>24</xdr:col>
      <xdr:colOff>114300</xdr:colOff>
      <xdr:row>37</xdr:row>
      <xdr:rowOff>59055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4584700" y="630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107332</xdr:rowOff>
    </xdr:from>
    <xdr:ext cx="469744" cy="259045"/>
    <xdr:sp macro="" textlink="">
      <xdr:nvSpPr>
        <xdr:cNvPr id="85" name="議会費該当値テキスト">
          <a:extLst>
            <a:ext uri="{FF2B5EF4-FFF2-40B4-BE49-F238E27FC236}">
              <a16:creationId xmlns:a16="http://schemas.microsoft.com/office/drawing/2014/main" id="{00000000-0008-0000-0700-000055000000}"/>
            </a:ext>
          </a:extLst>
        </xdr:cNvPr>
        <xdr:cNvSpPr txBox="1"/>
      </xdr:nvSpPr>
      <xdr:spPr>
        <a:xfrm>
          <a:off x="4686300" y="627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46038</xdr:rowOff>
    </xdr:from>
    <xdr:to>
      <xdr:col>20</xdr:col>
      <xdr:colOff>38100</xdr:colOff>
      <xdr:row>37</xdr:row>
      <xdr:rowOff>147638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3746500" y="638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138765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3562428" y="648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130334</xdr:rowOff>
    </xdr:from>
    <xdr:to>
      <xdr:col>15</xdr:col>
      <xdr:colOff>101600</xdr:colOff>
      <xdr:row>38</xdr:row>
      <xdr:rowOff>60484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2857500" y="647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51611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2673428" y="656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31750</xdr:rowOff>
    </xdr:from>
    <xdr:to>
      <xdr:col>10</xdr:col>
      <xdr:colOff>165100</xdr:colOff>
      <xdr:row>38</xdr:row>
      <xdr:rowOff>133350</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968500" y="654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124477</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1784428" y="663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136049</xdr:rowOff>
    </xdr:from>
    <xdr:to>
      <xdr:col>6</xdr:col>
      <xdr:colOff>38100</xdr:colOff>
      <xdr:row>38</xdr:row>
      <xdr:rowOff>66199</xdr:rowOff>
    </xdr:to>
    <xdr:sp macro="" textlink="">
      <xdr:nvSpPr>
        <xdr:cNvPr id="92" name="楕円 91">
          <a:extLst>
            <a:ext uri="{FF2B5EF4-FFF2-40B4-BE49-F238E27FC236}">
              <a16:creationId xmlns:a16="http://schemas.microsoft.com/office/drawing/2014/main" id="{00000000-0008-0000-0700-00005C000000}"/>
            </a:ext>
          </a:extLst>
        </xdr:cNvPr>
        <xdr:cNvSpPr/>
      </xdr:nvSpPr>
      <xdr:spPr>
        <a:xfrm>
          <a:off x="1079500" y="647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57326</xdr:rowOff>
    </xdr:from>
    <xdr:ext cx="469744" cy="259045"/>
    <xdr:sp macro="" textlink="">
      <xdr:nvSpPr>
        <xdr:cNvPr id="93" name="テキスト ボックス 92">
          <a:extLst>
            <a:ext uri="{FF2B5EF4-FFF2-40B4-BE49-F238E27FC236}">
              <a16:creationId xmlns:a16="http://schemas.microsoft.com/office/drawing/2014/main" id="{00000000-0008-0000-0700-00005D000000}"/>
            </a:ext>
          </a:extLst>
        </xdr:cNvPr>
        <xdr:cNvSpPr txBox="1"/>
      </xdr:nvSpPr>
      <xdr:spPr>
        <a:xfrm>
          <a:off x="895428" y="6572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7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70256</xdr:rowOff>
    </xdr:from>
    <xdr:to>
      <xdr:col>24</xdr:col>
      <xdr:colOff>62865</xdr:colOff>
      <xdr:row>59</xdr:row>
      <xdr:rowOff>49936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500006"/>
          <a:ext cx="1270" cy="665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53763</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169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49936</xdr:rowOff>
    </xdr:from>
    <xdr:to>
      <xdr:col>24</xdr:col>
      <xdr:colOff>152400</xdr:colOff>
      <xdr:row>59</xdr:row>
      <xdr:rowOff>49936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16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16933</xdr:rowOff>
    </xdr:from>
    <xdr:ext cx="534377"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927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70256</xdr:rowOff>
    </xdr:from>
    <xdr:to>
      <xdr:col>24</xdr:col>
      <xdr:colOff>152400</xdr:colOff>
      <xdr:row>55</xdr:row>
      <xdr:rowOff>70256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500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166942</xdr:rowOff>
    </xdr:from>
    <xdr:to>
      <xdr:col>24</xdr:col>
      <xdr:colOff>63500</xdr:colOff>
      <xdr:row>59</xdr:row>
      <xdr:rowOff>64453</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3797300" y="10111042"/>
          <a:ext cx="838200" cy="6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151871</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753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128994</xdr:rowOff>
    </xdr:from>
    <xdr:to>
      <xdr:col>24</xdr:col>
      <xdr:colOff>114300</xdr:colOff>
      <xdr:row>58</xdr:row>
      <xdr:rowOff>59144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90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61519</xdr:rowOff>
    </xdr:from>
    <xdr:to>
      <xdr:col>19</xdr:col>
      <xdr:colOff>177800</xdr:colOff>
      <xdr:row>59</xdr:row>
      <xdr:rowOff>64453</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908300" y="10177069"/>
          <a:ext cx="889000" cy="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144349</xdr:rowOff>
    </xdr:from>
    <xdr:to>
      <xdr:col>20</xdr:col>
      <xdr:colOff>38100</xdr:colOff>
      <xdr:row>58</xdr:row>
      <xdr:rowOff>74499</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91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91026</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9692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23596</xdr:rowOff>
    </xdr:from>
    <xdr:to>
      <xdr:col>15</xdr:col>
      <xdr:colOff>50800</xdr:colOff>
      <xdr:row>59</xdr:row>
      <xdr:rowOff>61519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2019300" y="10139146"/>
          <a:ext cx="889000" cy="37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141884</xdr:rowOff>
    </xdr:from>
    <xdr:to>
      <xdr:col>15</xdr:col>
      <xdr:colOff>101600</xdr:colOff>
      <xdr:row>58</xdr:row>
      <xdr:rowOff>72034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91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88561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968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153048</xdr:rowOff>
    </xdr:from>
    <xdr:to>
      <xdr:col>10</xdr:col>
      <xdr:colOff>114300</xdr:colOff>
      <xdr:row>59</xdr:row>
      <xdr:rowOff>23596</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a:off x="1130300" y="8896998"/>
          <a:ext cx="889000" cy="124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154445</xdr:rowOff>
    </xdr:from>
    <xdr:to>
      <xdr:col>10</xdr:col>
      <xdr:colOff>165100</xdr:colOff>
      <xdr:row>58</xdr:row>
      <xdr:rowOff>84595</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992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101122</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52111" y="970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150063</xdr:rowOff>
    </xdr:from>
    <xdr:to>
      <xdr:col>6</xdr:col>
      <xdr:colOff>38100</xdr:colOff>
      <xdr:row>51</xdr:row>
      <xdr:rowOff>80213</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872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96740</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30795" y="8497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116142</xdr:rowOff>
    </xdr:from>
    <xdr:to>
      <xdr:col>24</xdr:col>
      <xdr:colOff>114300</xdr:colOff>
      <xdr:row>59</xdr:row>
      <xdr:rowOff>46292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10060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31069</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97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13653</xdr:rowOff>
    </xdr:from>
    <xdr:to>
      <xdr:col>20</xdr:col>
      <xdr:colOff>38100</xdr:colOff>
      <xdr:row>59</xdr:row>
      <xdr:rowOff>115253</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1012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106380</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1022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10719</xdr:rowOff>
    </xdr:from>
    <xdr:to>
      <xdr:col>15</xdr:col>
      <xdr:colOff>101600</xdr:colOff>
      <xdr:row>59</xdr:row>
      <xdr:rowOff>112319</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10126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103446</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10218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144246</xdr:rowOff>
    </xdr:from>
    <xdr:to>
      <xdr:col>10</xdr:col>
      <xdr:colOff>165100</xdr:colOff>
      <xdr:row>59</xdr:row>
      <xdr:rowOff>74396</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10088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65523</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52111" y="1018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102248</xdr:rowOff>
    </xdr:from>
    <xdr:to>
      <xdr:col>6</xdr:col>
      <xdr:colOff>38100</xdr:colOff>
      <xdr:row>52</xdr:row>
      <xdr:rowOff>32398</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884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23525</xdr:rowOff>
    </xdr:from>
    <xdr:ext cx="599010"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30795" y="8938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85751</xdr:rowOff>
    </xdr:from>
    <xdr:to>
      <xdr:col>24</xdr:col>
      <xdr:colOff>62865</xdr:colOff>
      <xdr:row>78</xdr:row>
      <xdr:rowOff>37846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258701"/>
          <a:ext cx="1270" cy="115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41673</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414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37846</xdr:rowOff>
    </xdr:from>
    <xdr:to>
      <xdr:col>24</xdr:col>
      <xdr:colOff>152400</xdr:colOff>
      <xdr:row>78</xdr:row>
      <xdr:rowOff>37846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410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32428</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2033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254,748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85751</xdr:rowOff>
    </xdr:from>
    <xdr:to>
      <xdr:col>24</xdr:col>
      <xdr:colOff>152400</xdr:colOff>
      <xdr:row>71</xdr:row>
      <xdr:rowOff>85751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258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86843</xdr:rowOff>
    </xdr:from>
    <xdr:to>
      <xdr:col>24</xdr:col>
      <xdr:colOff>63500</xdr:colOff>
      <xdr:row>77</xdr:row>
      <xdr:rowOff>69990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3117043"/>
          <a:ext cx="838200" cy="15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16412</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3046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37985</xdr:rowOff>
    </xdr:from>
    <xdr:to>
      <xdr:col>24</xdr:col>
      <xdr:colOff>114300</xdr:colOff>
      <xdr:row>76</xdr:row>
      <xdr:rowOff>139585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306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69990</xdr:rowOff>
    </xdr:from>
    <xdr:to>
      <xdr:col>19</xdr:col>
      <xdr:colOff>177800</xdr:colOff>
      <xdr:row>77</xdr:row>
      <xdr:rowOff>117387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3271640"/>
          <a:ext cx="889000" cy="47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13615</xdr:rowOff>
    </xdr:from>
    <xdr:to>
      <xdr:col>20</xdr:col>
      <xdr:colOff>38100</xdr:colOff>
      <xdr:row>77</xdr:row>
      <xdr:rowOff>115215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321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131742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2990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69214</xdr:rowOff>
    </xdr:from>
    <xdr:to>
      <xdr:col>15</xdr:col>
      <xdr:colOff>50800</xdr:colOff>
      <xdr:row>77</xdr:row>
      <xdr:rowOff>117387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2019300" y="13270864"/>
          <a:ext cx="889000" cy="4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127215</xdr:rowOff>
    </xdr:from>
    <xdr:to>
      <xdr:col>15</xdr:col>
      <xdr:colOff>101600</xdr:colOff>
      <xdr:row>78</xdr:row>
      <xdr:rowOff>57365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32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48492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421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69214</xdr:rowOff>
    </xdr:from>
    <xdr:to>
      <xdr:col>10</xdr:col>
      <xdr:colOff>114300</xdr:colOff>
      <xdr:row>79</xdr:row>
      <xdr:rowOff>31204</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3270864"/>
          <a:ext cx="889000" cy="304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50978</xdr:rowOff>
    </xdr:from>
    <xdr:to>
      <xdr:col>10</xdr:col>
      <xdr:colOff>165100</xdr:colOff>
      <xdr:row>77</xdr:row>
      <xdr:rowOff>152578</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252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143705</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34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11937</xdr:rowOff>
    </xdr:from>
    <xdr:to>
      <xdr:col>6</xdr:col>
      <xdr:colOff>38100</xdr:colOff>
      <xdr:row>79</xdr:row>
      <xdr:rowOff>113537</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556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104664</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649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36043</xdr:rowOff>
    </xdr:from>
    <xdr:to>
      <xdr:col>24</xdr:col>
      <xdr:colOff>114300</xdr:colOff>
      <xdr:row>76</xdr:row>
      <xdr:rowOff>137643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306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58920</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917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19190</xdr:rowOff>
    </xdr:from>
    <xdr:to>
      <xdr:col>20</xdr:col>
      <xdr:colOff>38100</xdr:colOff>
      <xdr:row>77</xdr:row>
      <xdr:rowOff>120790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322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111917</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3313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66587</xdr:rowOff>
    </xdr:from>
    <xdr:to>
      <xdr:col>15</xdr:col>
      <xdr:colOff>101600</xdr:colOff>
      <xdr:row>77</xdr:row>
      <xdr:rowOff>168187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326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13264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3043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18414</xdr:rowOff>
    </xdr:from>
    <xdr:to>
      <xdr:col>10</xdr:col>
      <xdr:colOff>165100</xdr:colOff>
      <xdr:row>77</xdr:row>
      <xdr:rowOff>120014</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32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136541</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995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151854</xdr:rowOff>
    </xdr:from>
    <xdr:to>
      <xdr:col>6</xdr:col>
      <xdr:colOff>38100</xdr:colOff>
      <xdr:row>79</xdr:row>
      <xdr:rowOff>82004</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352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98531</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3300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96673</xdr:rowOff>
    </xdr:from>
    <xdr:to>
      <xdr:col>24</xdr:col>
      <xdr:colOff>62865</xdr:colOff>
      <xdr:row>99</xdr:row>
      <xdr:rowOff>83680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27173"/>
          <a:ext cx="1270" cy="1530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87507</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706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83680</xdr:rowOff>
    </xdr:from>
    <xdr:to>
      <xdr:col>24</xdr:col>
      <xdr:colOff>152400</xdr:colOff>
      <xdr:row>99</xdr:row>
      <xdr:rowOff>83680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7057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43350</xdr:rowOff>
    </xdr:from>
    <xdr:ext cx="599010"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302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147,388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96673</xdr:rowOff>
    </xdr:from>
    <xdr:to>
      <xdr:col>24</xdr:col>
      <xdr:colOff>152400</xdr:colOff>
      <xdr:row>90</xdr:row>
      <xdr:rowOff>96673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27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134696</xdr:rowOff>
    </xdr:from>
    <xdr:to>
      <xdr:col>24</xdr:col>
      <xdr:colOff>63500</xdr:colOff>
      <xdr:row>98</xdr:row>
      <xdr:rowOff>161341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3797300" y="16936796"/>
          <a:ext cx="838200" cy="26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7878</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638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156451</xdr:rowOff>
    </xdr:from>
    <xdr:to>
      <xdr:col>24</xdr:col>
      <xdr:colOff>114300</xdr:colOff>
      <xdr:row>98</xdr:row>
      <xdr:rowOff>86601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78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127927</xdr:rowOff>
    </xdr:from>
    <xdr:to>
      <xdr:col>19</xdr:col>
      <xdr:colOff>177800</xdr:colOff>
      <xdr:row>98</xdr:row>
      <xdr:rowOff>161341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908300" y="16930027"/>
          <a:ext cx="889000" cy="3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26924</xdr:rowOff>
    </xdr:from>
    <xdr:to>
      <xdr:col>20</xdr:col>
      <xdr:colOff>38100</xdr:colOff>
      <xdr:row>98</xdr:row>
      <xdr:rowOff>128524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82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145051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604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127927</xdr:rowOff>
    </xdr:from>
    <xdr:to>
      <xdr:col>15</xdr:col>
      <xdr:colOff>50800</xdr:colOff>
      <xdr:row>98</xdr:row>
      <xdr:rowOff>156451</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2019300" y="16930027"/>
          <a:ext cx="889000" cy="28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14694</xdr:rowOff>
    </xdr:from>
    <xdr:to>
      <xdr:col>15</xdr:col>
      <xdr:colOff>101600</xdr:colOff>
      <xdr:row>98</xdr:row>
      <xdr:rowOff>116294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81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132821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59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156451</xdr:rowOff>
    </xdr:from>
    <xdr:to>
      <xdr:col>10</xdr:col>
      <xdr:colOff>114300</xdr:colOff>
      <xdr:row>99</xdr:row>
      <xdr:rowOff>47574</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958551"/>
          <a:ext cx="889000" cy="6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20434</xdr:rowOff>
    </xdr:from>
    <xdr:to>
      <xdr:col>10</xdr:col>
      <xdr:colOff>165100</xdr:colOff>
      <xdr:row>98</xdr:row>
      <xdr:rowOff>122034</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82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138561</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59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110362</xdr:rowOff>
    </xdr:from>
    <xdr:to>
      <xdr:col>6</xdr:col>
      <xdr:colOff>38100</xdr:colOff>
      <xdr:row>99</xdr:row>
      <xdr:rowOff>40512</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912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57039</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687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83896</xdr:rowOff>
    </xdr:from>
    <xdr:to>
      <xdr:col>24</xdr:col>
      <xdr:colOff>114300</xdr:colOff>
      <xdr:row>99</xdr:row>
      <xdr:rowOff>14046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88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170273</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80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110541</xdr:rowOff>
    </xdr:from>
    <xdr:to>
      <xdr:col>20</xdr:col>
      <xdr:colOff>38100</xdr:colOff>
      <xdr:row>99</xdr:row>
      <xdr:rowOff>40691</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912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31818</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700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77127</xdr:rowOff>
    </xdr:from>
    <xdr:to>
      <xdr:col>15</xdr:col>
      <xdr:colOff>101600</xdr:colOff>
      <xdr:row>99</xdr:row>
      <xdr:rowOff>7277</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87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169854</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971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105651</xdr:rowOff>
    </xdr:from>
    <xdr:to>
      <xdr:col>10</xdr:col>
      <xdr:colOff>165100</xdr:colOff>
      <xdr:row>99</xdr:row>
      <xdr:rowOff>35801</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90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26928</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7000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168224</xdr:rowOff>
    </xdr:from>
    <xdr:to>
      <xdr:col>6</xdr:col>
      <xdr:colOff>38100</xdr:colOff>
      <xdr:row>99</xdr:row>
      <xdr:rowOff>98374</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97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89501</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7063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35</xdr:row>
      <xdr:rowOff>54627</xdr:rowOff>
    </xdr:from>
    <xdr:ext cx="37702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226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38</xdr:row>
      <xdr:rowOff>104953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182616"/>
          <a:ext cx="1270" cy="1437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108780</xdr:rowOff>
    </xdr:from>
    <xdr:ext cx="313932"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6238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104953</xdr:rowOff>
    </xdr:from>
    <xdr:to>
      <xdr:col>55</xdr:col>
      <xdr:colOff>88900</xdr:colOff>
      <xdr:row>38</xdr:row>
      <xdr:rowOff>104953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620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149301</xdr:rowOff>
    </xdr:from>
    <xdr:to>
      <xdr:col>55</xdr:col>
      <xdr:colOff>0</xdr:colOff>
      <xdr:row>31</xdr:row>
      <xdr:rowOff>161188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5464251"/>
          <a:ext cx="8382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17492</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0182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39065</xdr:rowOff>
    </xdr:from>
    <xdr:to>
      <xdr:col>55</xdr:col>
      <xdr:colOff>50800</xdr:colOff>
      <xdr:row>35</xdr:row>
      <xdr:rowOff>140665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03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161188</xdr:rowOff>
    </xdr:from>
    <xdr:to>
      <xdr:col>50</xdr:col>
      <xdr:colOff>114300</xdr:colOff>
      <xdr:row>31</xdr:row>
      <xdr:rowOff>164846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8750300" y="5476138"/>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64669</xdr:rowOff>
    </xdr:from>
    <xdr:to>
      <xdr:col>50</xdr:col>
      <xdr:colOff>165100</xdr:colOff>
      <xdr:row>35</xdr:row>
      <xdr:rowOff>166269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06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157396</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1581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164846</xdr:rowOff>
    </xdr:from>
    <xdr:to>
      <xdr:col>45</xdr:col>
      <xdr:colOff>177800</xdr:colOff>
      <xdr:row>31</xdr:row>
      <xdr:rowOff>167589</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7861300" y="5479796"/>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41808</xdr:rowOff>
    </xdr:from>
    <xdr:to>
      <xdr:col>46</xdr:col>
      <xdr:colOff>38100</xdr:colOff>
      <xdr:row>35</xdr:row>
      <xdr:rowOff>143408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04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134535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1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167589</xdr:rowOff>
    </xdr:from>
    <xdr:to>
      <xdr:col>41</xdr:col>
      <xdr:colOff>50800</xdr:colOff>
      <xdr:row>34</xdr:row>
      <xdr:rowOff>27229</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6972300" y="5482539"/>
          <a:ext cx="889000" cy="37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134163</xdr:rowOff>
    </xdr:from>
    <xdr:to>
      <xdr:col>41</xdr:col>
      <xdr:colOff>101600</xdr:colOff>
      <xdr:row>34</xdr:row>
      <xdr:rowOff>64313</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5792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55440</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5884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61468</xdr:rowOff>
    </xdr:from>
    <xdr:to>
      <xdr:col>36</xdr:col>
      <xdr:colOff>165100</xdr:colOff>
      <xdr:row>34</xdr:row>
      <xdr:rowOff>163068</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589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154195</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5983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98501</xdr:rowOff>
    </xdr:from>
    <xdr:to>
      <xdr:col>55</xdr:col>
      <xdr:colOff>50800</xdr:colOff>
      <xdr:row>32</xdr:row>
      <xdr:rowOff>28651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541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121378</xdr:rowOff>
    </xdr:from>
    <xdr:ext cx="469744"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5264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110388</xdr:rowOff>
    </xdr:from>
    <xdr:to>
      <xdr:col>50</xdr:col>
      <xdr:colOff>165100</xdr:colOff>
      <xdr:row>32</xdr:row>
      <xdr:rowOff>40538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542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57065</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04428" y="5200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114046</xdr:rowOff>
    </xdr:from>
    <xdr:to>
      <xdr:col>46</xdr:col>
      <xdr:colOff>38100</xdr:colOff>
      <xdr:row>32</xdr:row>
      <xdr:rowOff>44196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542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60723</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15428" y="5204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116789</xdr:rowOff>
    </xdr:from>
    <xdr:to>
      <xdr:col>41</xdr:col>
      <xdr:colOff>101600</xdr:colOff>
      <xdr:row>32</xdr:row>
      <xdr:rowOff>46939</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543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63466</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26428" y="5206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147879</xdr:rowOff>
    </xdr:from>
    <xdr:to>
      <xdr:col>36</xdr:col>
      <xdr:colOff>165100</xdr:colOff>
      <xdr:row>34</xdr:row>
      <xdr:rowOff>78029</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580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32</xdr:row>
      <xdr:rowOff>94556</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55809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45517</xdr:rowOff>
    </xdr:from>
    <xdr:to>
      <xdr:col>54</xdr:col>
      <xdr:colOff>189865</xdr:colOff>
      <xdr:row>58</xdr:row>
      <xdr:rowOff>126167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789467"/>
          <a:ext cx="1270" cy="128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129994</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074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126167</xdr:rowOff>
    </xdr:from>
    <xdr:to>
      <xdr:col>55</xdr:col>
      <xdr:colOff>88900</xdr:colOff>
      <xdr:row>58</xdr:row>
      <xdr:rowOff>126167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07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163644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6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45517</xdr:rowOff>
    </xdr:from>
    <xdr:to>
      <xdr:col>55</xdr:col>
      <xdr:colOff>88900</xdr:colOff>
      <xdr:row>51</xdr:row>
      <xdr:rowOff>45517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789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92928</xdr:rowOff>
    </xdr:from>
    <xdr:to>
      <xdr:col>55</xdr:col>
      <xdr:colOff>0</xdr:colOff>
      <xdr:row>57</xdr:row>
      <xdr:rowOff>151907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9865578"/>
          <a:ext cx="838200" cy="5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59565</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607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36688</xdr:rowOff>
    </xdr:from>
    <xdr:to>
      <xdr:col>55</xdr:col>
      <xdr:colOff>50800</xdr:colOff>
      <xdr:row>57</xdr:row>
      <xdr:rowOff>138288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09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92928</xdr:rowOff>
    </xdr:from>
    <xdr:to>
      <xdr:col>50</xdr:col>
      <xdr:colOff>114300</xdr:colOff>
      <xdr:row>57</xdr:row>
      <xdr:rowOff>149164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865578"/>
          <a:ext cx="889000" cy="5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19452</xdr:rowOff>
    </xdr:from>
    <xdr:to>
      <xdr:col>50</xdr:col>
      <xdr:colOff>165100</xdr:colOff>
      <xdr:row>57</xdr:row>
      <xdr:rowOff>121052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9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137579</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67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149164</xdr:rowOff>
    </xdr:from>
    <xdr:to>
      <xdr:col>45</xdr:col>
      <xdr:colOff>177800</xdr:colOff>
      <xdr:row>57</xdr:row>
      <xdr:rowOff>160045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921814"/>
          <a:ext cx="889000" cy="1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24618</xdr:rowOff>
    </xdr:from>
    <xdr:to>
      <xdr:col>46</xdr:col>
      <xdr:colOff>38100</xdr:colOff>
      <xdr:row>57</xdr:row>
      <xdr:rowOff>126218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142745</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147975</xdr:rowOff>
    </xdr:from>
    <xdr:to>
      <xdr:col>41</xdr:col>
      <xdr:colOff>50800</xdr:colOff>
      <xdr:row>57</xdr:row>
      <xdr:rowOff>160045</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9920625"/>
          <a:ext cx="889000" cy="1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41031</xdr:rowOff>
    </xdr:from>
    <xdr:to>
      <xdr:col>41</xdr:col>
      <xdr:colOff>101600</xdr:colOff>
      <xdr:row>57</xdr:row>
      <xdr:rowOff>142631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81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159158</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8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29098</xdr:rowOff>
    </xdr:from>
    <xdr:to>
      <xdr:col>36</xdr:col>
      <xdr:colOff>165100</xdr:colOff>
      <xdr:row>57</xdr:row>
      <xdr:rowOff>130698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80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147225</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76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101107</xdr:rowOff>
    </xdr:from>
    <xdr:to>
      <xdr:col>55</xdr:col>
      <xdr:colOff>50800</xdr:colOff>
      <xdr:row>58</xdr:row>
      <xdr:rowOff>31257</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873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79534</xdr:rowOff>
    </xdr:from>
    <xdr:ext cx="469744"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852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42128</xdr:rowOff>
    </xdr:from>
    <xdr:to>
      <xdr:col>50</xdr:col>
      <xdr:colOff>165100</xdr:colOff>
      <xdr:row>57</xdr:row>
      <xdr:rowOff>143728</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81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134855</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9907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98364</xdr:rowOff>
    </xdr:from>
    <xdr:to>
      <xdr:col>46</xdr:col>
      <xdr:colOff>38100</xdr:colOff>
      <xdr:row>58</xdr:row>
      <xdr:rowOff>28514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7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19641</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428" y="9963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109245</xdr:rowOff>
    </xdr:from>
    <xdr:to>
      <xdr:col>41</xdr:col>
      <xdr:colOff>101600</xdr:colOff>
      <xdr:row>58</xdr:row>
      <xdr:rowOff>39395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8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30522</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26428" y="9974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97175</xdr:rowOff>
    </xdr:from>
    <xdr:to>
      <xdr:col>36</xdr:col>
      <xdr:colOff>165100</xdr:colOff>
      <xdr:row>58</xdr:row>
      <xdr:rowOff>27325</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6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18452</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996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35577</xdr:rowOff>
    </xdr:from>
    <xdr:ext cx="46717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136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135357</xdr:rowOff>
    </xdr:from>
    <xdr:to>
      <xdr:col>54</xdr:col>
      <xdr:colOff>189865</xdr:colOff>
      <xdr:row>78</xdr:row>
      <xdr:rowOff>67768</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1965407"/>
          <a:ext cx="1270" cy="1475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71595</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44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67768</xdr:rowOff>
    </xdr:from>
    <xdr:to>
      <xdr:col>55</xdr:col>
      <xdr:colOff>88900</xdr:colOff>
      <xdr:row>78</xdr:row>
      <xdr:rowOff>67768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44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82034</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74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135357</xdr:rowOff>
    </xdr:from>
    <xdr:to>
      <xdr:col>55</xdr:col>
      <xdr:colOff>88900</xdr:colOff>
      <xdr:row>69</xdr:row>
      <xdr:rowOff>135357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196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153416</xdr:rowOff>
    </xdr:from>
    <xdr:to>
      <xdr:col>55</xdr:col>
      <xdr:colOff>0</xdr:colOff>
      <xdr:row>74</xdr:row>
      <xdr:rowOff>156311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2840716"/>
          <a:ext cx="838200" cy="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88816</xdr:rowOff>
    </xdr:from>
    <xdr:ext cx="469744"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2776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110389</xdr:rowOff>
    </xdr:from>
    <xdr:to>
      <xdr:col>55</xdr:col>
      <xdr:colOff>50800</xdr:colOff>
      <xdr:row>75</xdr:row>
      <xdr:rowOff>40539</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279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72796</xdr:rowOff>
    </xdr:from>
    <xdr:to>
      <xdr:col>50</xdr:col>
      <xdr:colOff>114300</xdr:colOff>
      <xdr:row>74</xdr:row>
      <xdr:rowOff>153416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2588646"/>
          <a:ext cx="889000" cy="25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108331</xdr:rowOff>
    </xdr:from>
    <xdr:to>
      <xdr:col>50</xdr:col>
      <xdr:colOff>165100</xdr:colOff>
      <xdr:row>75</xdr:row>
      <xdr:rowOff>38481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279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29608</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04428" y="1288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72796</xdr:rowOff>
    </xdr:from>
    <xdr:to>
      <xdr:col>45</xdr:col>
      <xdr:colOff>177800</xdr:colOff>
      <xdr:row>74</xdr:row>
      <xdr:rowOff>125222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2588646"/>
          <a:ext cx="889000" cy="22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23216</xdr:rowOff>
    </xdr:from>
    <xdr:to>
      <xdr:col>46</xdr:col>
      <xdr:colOff>38100</xdr:colOff>
      <xdr:row>74</xdr:row>
      <xdr:rowOff>124816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271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115943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280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129108</xdr:rowOff>
    </xdr:from>
    <xdr:to>
      <xdr:col>41</xdr:col>
      <xdr:colOff>50800</xdr:colOff>
      <xdr:row>74</xdr:row>
      <xdr:rowOff>125222</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2644958"/>
          <a:ext cx="889000" cy="1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58420</xdr:rowOff>
    </xdr:from>
    <xdr:to>
      <xdr:col>41</xdr:col>
      <xdr:colOff>101600</xdr:colOff>
      <xdr:row>74</xdr:row>
      <xdr:rowOff>160020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274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5097</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2520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138125</xdr:rowOff>
    </xdr:from>
    <xdr:to>
      <xdr:col>36</xdr:col>
      <xdr:colOff>165100</xdr:colOff>
      <xdr:row>73</xdr:row>
      <xdr:rowOff>68275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2482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84802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225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105511</xdr:rowOff>
    </xdr:from>
    <xdr:to>
      <xdr:col>55</xdr:col>
      <xdr:colOff>50800</xdr:colOff>
      <xdr:row>75</xdr:row>
      <xdr:rowOff>35661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279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128388</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2644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102616</xdr:rowOff>
    </xdr:from>
    <xdr:to>
      <xdr:col>50</xdr:col>
      <xdr:colOff>165100</xdr:colOff>
      <xdr:row>75</xdr:row>
      <xdr:rowOff>32766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278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73</xdr:row>
      <xdr:rowOff>49293</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2565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21996</xdr:rowOff>
    </xdr:from>
    <xdr:to>
      <xdr:col>46</xdr:col>
      <xdr:colOff>38100</xdr:colOff>
      <xdr:row>73</xdr:row>
      <xdr:rowOff>123596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2537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140123</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2313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74422</xdr:rowOff>
    </xdr:from>
    <xdr:to>
      <xdr:col>41</xdr:col>
      <xdr:colOff>101600</xdr:colOff>
      <xdr:row>75</xdr:row>
      <xdr:rowOff>4572</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2761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167149</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285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78308</xdr:rowOff>
    </xdr:from>
    <xdr:to>
      <xdr:col>36</xdr:col>
      <xdr:colOff>165100</xdr:colOff>
      <xdr:row>74</xdr:row>
      <xdr:rowOff>8458</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259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171035</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268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7341</xdr:rowOff>
    </xdr:from>
    <xdr:to>
      <xdr:col>54</xdr:col>
      <xdr:colOff>189865</xdr:colOff>
      <xdr:row>98</xdr:row>
      <xdr:rowOff>91191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37841"/>
          <a:ext cx="1270" cy="1455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95018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97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91191</xdr:rowOff>
    </xdr:from>
    <xdr:to>
      <xdr:col>55</xdr:col>
      <xdr:colOff>88900</xdr:colOff>
      <xdr:row>98</xdr:row>
      <xdr:rowOff>91191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93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125468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1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7341</xdr:rowOff>
    </xdr:from>
    <xdr:to>
      <xdr:col>55</xdr:col>
      <xdr:colOff>88900</xdr:colOff>
      <xdr:row>90</xdr:row>
      <xdr:rowOff>7341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3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31459</xdr:rowOff>
    </xdr:from>
    <xdr:to>
      <xdr:col>55</xdr:col>
      <xdr:colOff>0</xdr:colOff>
      <xdr:row>97</xdr:row>
      <xdr:rowOff>90528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662109"/>
          <a:ext cx="838200" cy="5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80253</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196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57376</xdr:rowOff>
    </xdr:from>
    <xdr:to>
      <xdr:col>55</xdr:col>
      <xdr:colOff>50800</xdr:colOff>
      <xdr:row>95</xdr:row>
      <xdr:rowOff>158976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45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16805</xdr:rowOff>
    </xdr:from>
    <xdr:to>
      <xdr:col>50</xdr:col>
      <xdr:colOff>114300</xdr:colOff>
      <xdr:row>97</xdr:row>
      <xdr:rowOff>90528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647455"/>
          <a:ext cx="889000" cy="7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113748</xdr:rowOff>
    </xdr:from>
    <xdr:to>
      <xdr:col>50</xdr:col>
      <xdr:colOff>165100</xdr:colOff>
      <xdr:row>96</xdr:row>
      <xdr:rowOff>43898</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01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60425</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7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100495</xdr:rowOff>
    </xdr:from>
    <xdr:to>
      <xdr:col>45</xdr:col>
      <xdr:colOff>177800</xdr:colOff>
      <xdr:row>97</xdr:row>
      <xdr:rowOff>16805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216795"/>
          <a:ext cx="889000" cy="430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117132</xdr:rowOff>
    </xdr:from>
    <xdr:to>
      <xdr:col>46</xdr:col>
      <xdr:colOff>38100</xdr:colOff>
      <xdr:row>96</xdr:row>
      <xdr:rowOff>47282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0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63809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100495</xdr:rowOff>
    </xdr:from>
    <xdr:to>
      <xdr:col>41</xdr:col>
      <xdr:colOff>50800</xdr:colOff>
      <xdr:row>96</xdr:row>
      <xdr:rowOff>4437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216795"/>
          <a:ext cx="889000" cy="246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102662</xdr:rowOff>
    </xdr:from>
    <xdr:to>
      <xdr:col>41</xdr:col>
      <xdr:colOff>101600</xdr:colOff>
      <xdr:row>96</xdr:row>
      <xdr:rowOff>32812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9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23939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48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116858</xdr:rowOff>
    </xdr:from>
    <xdr:to>
      <xdr:col>36</xdr:col>
      <xdr:colOff>165100</xdr:colOff>
      <xdr:row>96</xdr:row>
      <xdr:rowOff>47008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0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63535</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152109</xdr:rowOff>
    </xdr:from>
    <xdr:to>
      <xdr:col>55</xdr:col>
      <xdr:colOff>50800</xdr:colOff>
      <xdr:row>97</xdr:row>
      <xdr:rowOff>82259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61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130536</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589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39728</xdr:rowOff>
    </xdr:from>
    <xdr:to>
      <xdr:col>50</xdr:col>
      <xdr:colOff>165100</xdr:colOff>
      <xdr:row>97</xdr:row>
      <xdr:rowOff>141328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67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132455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76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137455</xdr:rowOff>
    </xdr:from>
    <xdr:to>
      <xdr:col>46</xdr:col>
      <xdr:colOff>38100</xdr:colOff>
      <xdr:row>97</xdr:row>
      <xdr:rowOff>67605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59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58732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68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49695</xdr:rowOff>
    </xdr:from>
    <xdr:to>
      <xdr:col>41</xdr:col>
      <xdr:colOff>101600</xdr:colOff>
      <xdr:row>94</xdr:row>
      <xdr:rowOff>151295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16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167822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594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125087</xdr:rowOff>
    </xdr:from>
    <xdr:to>
      <xdr:col>36</xdr:col>
      <xdr:colOff>165100</xdr:colOff>
      <xdr:row>96</xdr:row>
      <xdr:rowOff>55237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41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46364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505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127399</xdr:rowOff>
    </xdr:from>
    <xdr:to>
      <xdr:col>85</xdr:col>
      <xdr:colOff>126364</xdr:colOff>
      <xdr:row>39</xdr:row>
      <xdr:rowOff>31605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099449"/>
          <a:ext cx="1269" cy="1618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35432</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21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31605</xdr:rowOff>
    </xdr:from>
    <xdr:to>
      <xdr:col>86</xdr:col>
      <xdr:colOff>25400</xdr:colOff>
      <xdr:row>39</xdr:row>
      <xdr:rowOff>31605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18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74076</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87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127399</xdr:rowOff>
    </xdr:from>
    <xdr:to>
      <xdr:col>86</xdr:col>
      <xdr:colOff>25400</xdr:colOff>
      <xdr:row>29</xdr:row>
      <xdr:rowOff>127399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099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171269</xdr:rowOff>
    </xdr:from>
    <xdr:to>
      <xdr:col>85</xdr:col>
      <xdr:colOff>127000</xdr:colOff>
      <xdr:row>37</xdr:row>
      <xdr:rowOff>22243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172019"/>
          <a:ext cx="838200" cy="193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88373</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5917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65496</xdr:rowOff>
    </xdr:from>
    <xdr:to>
      <xdr:col>85</xdr:col>
      <xdr:colOff>177800</xdr:colOff>
      <xdr:row>35</xdr:row>
      <xdr:rowOff>167096</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06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18107</xdr:rowOff>
    </xdr:from>
    <xdr:to>
      <xdr:col>81</xdr:col>
      <xdr:colOff>50800</xdr:colOff>
      <xdr:row>37</xdr:row>
      <xdr:rowOff>22243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190307"/>
          <a:ext cx="889000" cy="175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97391</xdr:rowOff>
    </xdr:from>
    <xdr:to>
      <xdr:col>81</xdr:col>
      <xdr:colOff>101600</xdr:colOff>
      <xdr:row>36</xdr:row>
      <xdr:rowOff>27541</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09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44068</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587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18107</xdr:rowOff>
    </xdr:from>
    <xdr:to>
      <xdr:col>76</xdr:col>
      <xdr:colOff>114300</xdr:colOff>
      <xdr:row>36</xdr:row>
      <xdr:rowOff>99314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190307"/>
          <a:ext cx="889000" cy="8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40241</xdr:rowOff>
    </xdr:from>
    <xdr:to>
      <xdr:col>76</xdr:col>
      <xdr:colOff>165100</xdr:colOff>
      <xdr:row>36</xdr:row>
      <xdr:rowOff>141841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1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132968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30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38028</xdr:rowOff>
    </xdr:from>
    <xdr:to>
      <xdr:col>71</xdr:col>
      <xdr:colOff>177800</xdr:colOff>
      <xdr:row>36</xdr:row>
      <xdr:rowOff>99314</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210228"/>
          <a:ext cx="889000" cy="6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32512</xdr:rowOff>
    </xdr:from>
    <xdr:to>
      <xdr:col>72</xdr:col>
      <xdr:colOff>38100</xdr:colOff>
      <xdr:row>36</xdr:row>
      <xdr:rowOff>134112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0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150639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597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46119</xdr:rowOff>
    </xdr:from>
    <xdr:to>
      <xdr:col>67</xdr:col>
      <xdr:colOff>101600</xdr:colOff>
      <xdr:row>36</xdr:row>
      <xdr:rowOff>147719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1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138846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311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120469</xdr:rowOff>
    </xdr:from>
    <xdr:to>
      <xdr:col>85</xdr:col>
      <xdr:colOff>177800</xdr:colOff>
      <xdr:row>36</xdr:row>
      <xdr:rowOff>50619</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12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98896</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099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142893</xdr:rowOff>
    </xdr:from>
    <xdr:to>
      <xdr:col>81</xdr:col>
      <xdr:colOff>101600</xdr:colOff>
      <xdr:row>37</xdr:row>
      <xdr:rowOff>73043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31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64170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40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138757</xdr:rowOff>
    </xdr:from>
    <xdr:to>
      <xdr:col>76</xdr:col>
      <xdr:colOff>165100</xdr:colOff>
      <xdr:row>36</xdr:row>
      <xdr:rowOff>68907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139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85434</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591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48514</xdr:rowOff>
    </xdr:from>
    <xdr:to>
      <xdr:col>72</xdr:col>
      <xdr:colOff>38100</xdr:colOff>
      <xdr:row>36</xdr:row>
      <xdr:rowOff>150114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22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141241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313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158678</xdr:rowOff>
    </xdr:from>
    <xdr:to>
      <xdr:col>67</xdr:col>
      <xdr:colOff>101600</xdr:colOff>
      <xdr:row>36</xdr:row>
      <xdr:rowOff>88828</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15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105355</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593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149092</xdr:rowOff>
    </xdr:from>
    <xdr:to>
      <xdr:col>85</xdr:col>
      <xdr:colOff>126364</xdr:colOff>
      <xdr:row>57</xdr:row>
      <xdr:rowOff>167589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893042"/>
          <a:ext cx="1269" cy="1047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171416</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99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167589</xdr:rowOff>
    </xdr:from>
    <xdr:to>
      <xdr:col>86</xdr:col>
      <xdr:colOff>25400</xdr:colOff>
      <xdr:row>57</xdr:row>
      <xdr:rowOff>167589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994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95769</xdr:rowOff>
    </xdr:from>
    <xdr:ext cx="534377"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668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149092</xdr:rowOff>
    </xdr:from>
    <xdr:to>
      <xdr:col>86</xdr:col>
      <xdr:colOff>25400</xdr:colOff>
      <xdr:row>51</xdr:row>
      <xdr:rowOff>149092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893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64262</xdr:rowOff>
    </xdr:from>
    <xdr:to>
      <xdr:col>85</xdr:col>
      <xdr:colOff>127000</xdr:colOff>
      <xdr:row>56</xdr:row>
      <xdr:rowOff>6121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151112"/>
          <a:ext cx="838200" cy="456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124668</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382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146241</xdr:rowOff>
    </xdr:from>
    <xdr:to>
      <xdr:col>85</xdr:col>
      <xdr:colOff>177800</xdr:colOff>
      <xdr:row>55</xdr:row>
      <xdr:rowOff>76391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40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6121</xdr:rowOff>
    </xdr:from>
    <xdr:to>
      <xdr:col>81</xdr:col>
      <xdr:colOff>50800</xdr:colOff>
      <xdr:row>56</xdr:row>
      <xdr:rowOff>43479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4592300" y="9607321"/>
          <a:ext cx="889000" cy="3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95586</xdr:rowOff>
    </xdr:from>
    <xdr:to>
      <xdr:col>81</xdr:col>
      <xdr:colOff>101600</xdr:colOff>
      <xdr:row>56</xdr:row>
      <xdr:rowOff>25736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52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42263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300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113335</xdr:rowOff>
    </xdr:from>
    <xdr:to>
      <xdr:col>76</xdr:col>
      <xdr:colOff>114300</xdr:colOff>
      <xdr:row>56</xdr:row>
      <xdr:rowOff>43479</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3703300" y="9543085"/>
          <a:ext cx="889000" cy="101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94862</xdr:rowOff>
    </xdr:from>
    <xdr:to>
      <xdr:col>76</xdr:col>
      <xdr:colOff>165100</xdr:colOff>
      <xdr:row>56</xdr:row>
      <xdr:rowOff>25012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41539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2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113335</xdr:rowOff>
    </xdr:from>
    <xdr:to>
      <xdr:col>71</xdr:col>
      <xdr:colOff>177800</xdr:colOff>
      <xdr:row>56</xdr:row>
      <xdr:rowOff>139853</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2814300" y="9543085"/>
          <a:ext cx="889000" cy="197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46724</xdr:rowOff>
    </xdr:from>
    <xdr:to>
      <xdr:col>72</xdr:col>
      <xdr:colOff>38100</xdr:colOff>
      <xdr:row>56</xdr:row>
      <xdr:rowOff>148324</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647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139451</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74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17767</xdr:rowOff>
    </xdr:from>
    <xdr:to>
      <xdr:col>67</xdr:col>
      <xdr:colOff>101600</xdr:colOff>
      <xdr:row>56</xdr:row>
      <xdr:rowOff>119367</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61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135894</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39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13462</xdr:rowOff>
    </xdr:from>
    <xdr:to>
      <xdr:col>85</xdr:col>
      <xdr:colOff>177800</xdr:colOff>
      <xdr:row>53</xdr:row>
      <xdr:rowOff>115062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100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36339</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895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126771</xdr:rowOff>
    </xdr:from>
    <xdr:to>
      <xdr:col>81</xdr:col>
      <xdr:colOff>101600</xdr:colOff>
      <xdr:row>56</xdr:row>
      <xdr:rowOff>56921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556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48048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64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164129</xdr:rowOff>
    </xdr:from>
    <xdr:to>
      <xdr:col>76</xdr:col>
      <xdr:colOff>165100</xdr:colOff>
      <xdr:row>56</xdr:row>
      <xdr:rowOff>94279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59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85406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68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62535</xdr:rowOff>
    </xdr:from>
    <xdr:to>
      <xdr:col>72</xdr:col>
      <xdr:colOff>38100</xdr:colOff>
      <xdr:row>55</xdr:row>
      <xdr:rowOff>164135</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49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9212</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26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89053</xdr:rowOff>
    </xdr:from>
    <xdr:to>
      <xdr:col>67</xdr:col>
      <xdr:colOff>101600</xdr:colOff>
      <xdr:row>57</xdr:row>
      <xdr:rowOff>19203</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690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10330</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782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162369</xdr:rowOff>
    </xdr:from>
    <xdr:to>
      <xdr:col>85</xdr:col>
      <xdr:colOff>126364</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6317595" y="12163869"/>
          <a:ext cx="1269" cy="1425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109046</xdr:rowOff>
    </xdr:from>
    <xdr:ext cx="469744"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6370300" y="11939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162369</xdr:rowOff>
    </xdr:from>
    <xdr:to>
      <xdr:col>86</xdr:col>
      <xdr:colOff>25400</xdr:colOff>
      <xdr:row>70</xdr:row>
      <xdr:rowOff>162369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2163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59500</xdr:rowOff>
    </xdr:from>
    <xdr:to>
      <xdr:col>85</xdr:col>
      <xdr:colOff>127000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5481300" y="13432600"/>
          <a:ext cx="838200" cy="15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29799</xdr:rowOff>
    </xdr:from>
    <xdr:ext cx="378565"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6370300" y="134028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51372</xdr:rowOff>
    </xdr:from>
    <xdr:to>
      <xdr:col>85</xdr:col>
      <xdr:colOff>177800</xdr:colOff>
      <xdr:row>78</xdr:row>
      <xdr:rowOff>152972</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6268700" y="1342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80899</xdr:rowOff>
    </xdr:from>
    <xdr:to>
      <xdr:col>81</xdr:col>
      <xdr:colOff>101600</xdr:colOff>
      <xdr:row>79</xdr:row>
      <xdr:rowOff>11049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5430500" y="1345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27576</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2017" y="13229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100140</xdr:rowOff>
    </xdr:from>
    <xdr:to>
      <xdr:col>76</xdr:col>
      <xdr:colOff>165100</xdr:colOff>
      <xdr:row>79</xdr:row>
      <xdr:rowOff>30290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541500" y="1347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46817</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3017" y="13248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3111</xdr:rowOff>
    </xdr:from>
    <xdr:to>
      <xdr:col>71</xdr:col>
      <xdr:colOff>177800</xdr:colOff>
      <xdr:row>79</xdr:row>
      <xdr:rowOff>44450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2814300" y="13547661"/>
          <a:ext cx="889000" cy="41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89852</xdr:rowOff>
    </xdr:from>
    <xdr:to>
      <xdr:col>72</xdr:col>
      <xdr:colOff>38100</xdr:colOff>
      <xdr:row>79</xdr:row>
      <xdr:rowOff>20002</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3652500" y="1346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36529</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4017" y="132381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35370</xdr:rowOff>
    </xdr:from>
    <xdr:to>
      <xdr:col>67</xdr:col>
      <xdr:colOff>101600</xdr:colOff>
      <xdr:row>78</xdr:row>
      <xdr:rowOff>136970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2763500" y="1340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153497</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5017" y="13183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8700</xdr:rowOff>
    </xdr:from>
    <xdr:to>
      <xdr:col>85</xdr:col>
      <xdr:colOff>177800</xdr:colOff>
      <xdr:row>78</xdr:row>
      <xdr:rowOff>110300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6268700" y="133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31577</xdr:rowOff>
    </xdr:from>
    <xdr:ext cx="378565"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6370300" y="132332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123761</xdr:rowOff>
    </xdr:from>
    <xdr:to>
      <xdr:col>67</xdr:col>
      <xdr:colOff>101600</xdr:colOff>
      <xdr:row>79</xdr:row>
      <xdr:rowOff>53911</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2763500" y="1349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45038</xdr:rowOff>
    </xdr:from>
    <xdr:ext cx="378565"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625017" y="13589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165675</xdr:rowOff>
    </xdr:from>
    <xdr:to>
      <xdr:col>85</xdr:col>
      <xdr:colOff>126364</xdr:colOff>
      <xdr:row>98</xdr:row>
      <xdr:rowOff>127242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96175"/>
          <a:ext cx="1269" cy="1333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131069</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93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127242</xdr:rowOff>
    </xdr:from>
    <xdr:to>
      <xdr:col>86</xdr:col>
      <xdr:colOff>25400</xdr:colOff>
      <xdr:row>98</xdr:row>
      <xdr:rowOff>127242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92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112352</xdr:rowOff>
    </xdr:from>
    <xdr:ext cx="534377"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37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63,091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165675</xdr:rowOff>
    </xdr:from>
    <xdr:to>
      <xdr:col>86</xdr:col>
      <xdr:colOff>25400</xdr:colOff>
      <xdr:row>90</xdr:row>
      <xdr:rowOff>165675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96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76036</xdr:rowOff>
    </xdr:from>
    <xdr:to>
      <xdr:col>85</xdr:col>
      <xdr:colOff>127000</xdr:colOff>
      <xdr:row>97</xdr:row>
      <xdr:rowOff>81121</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706686"/>
          <a:ext cx="838200" cy="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60428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481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37551</xdr:rowOff>
    </xdr:from>
    <xdr:to>
      <xdr:col>85</xdr:col>
      <xdr:colOff>177800</xdr:colOff>
      <xdr:row>96</xdr:row>
      <xdr:rowOff>139151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496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65119</xdr:rowOff>
    </xdr:from>
    <xdr:to>
      <xdr:col>81</xdr:col>
      <xdr:colOff>50800</xdr:colOff>
      <xdr:row>97</xdr:row>
      <xdr:rowOff>81121</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4592300" y="16695769"/>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25291</xdr:rowOff>
    </xdr:from>
    <xdr:to>
      <xdr:col>81</xdr:col>
      <xdr:colOff>101600</xdr:colOff>
      <xdr:row>96</xdr:row>
      <xdr:rowOff>126891</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48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143418</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65119</xdr:rowOff>
    </xdr:from>
    <xdr:to>
      <xdr:col>76</xdr:col>
      <xdr:colOff>114300</xdr:colOff>
      <xdr:row>97</xdr:row>
      <xdr:rowOff>118841</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695769"/>
          <a:ext cx="889000" cy="53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5890</xdr:rowOff>
    </xdr:from>
    <xdr:to>
      <xdr:col>76</xdr:col>
      <xdr:colOff>165100</xdr:colOff>
      <xdr:row>96</xdr:row>
      <xdr:rowOff>107490</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46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124017</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4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118841</xdr:rowOff>
    </xdr:from>
    <xdr:to>
      <xdr:col>71</xdr:col>
      <xdr:colOff>177800</xdr:colOff>
      <xdr:row>97</xdr:row>
      <xdr:rowOff>157331</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749491"/>
          <a:ext cx="889000" cy="38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30550</xdr:rowOff>
    </xdr:from>
    <xdr:to>
      <xdr:col>72</xdr:col>
      <xdr:colOff>38100</xdr:colOff>
      <xdr:row>96</xdr:row>
      <xdr:rowOff>132150</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48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148677</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6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51552</xdr:rowOff>
    </xdr:from>
    <xdr:to>
      <xdr:col>67</xdr:col>
      <xdr:colOff>101600</xdr:colOff>
      <xdr:row>96</xdr:row>
      <xdr:rowOff>153152</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169679</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8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25236</xdr:rowOff>
    </xdr:from>
    <xdr:to>
      <xdr:col>85</xdr:col>
      <xdr:colOff>177800</xdr:colOff>
      <xdr:row>97</xdr:row>
      <xdr:rowOff>126836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655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3663</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63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30321</xdr:rowOff>
    </xdr:from>
    <xdr:to>
      <xdr:col>81</xdr:col>
      <xdr:colOff>101600</xdr:colOff>
      <xdr:row>97</xdr:row>
      <xdr:rowOff>131921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66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123048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75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14319</xdr:rowOff>
    </xdr:from>
    <xdr:to>
      <xdr:col>76</xdr:col>
      <xdr:colOff>165100</xdr:colOff>
      <xdr:row>97</xdr:row>
      <xdr:rowOff>115919</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64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107046</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73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68041</xdr:rowOff>
    </xdr:from>
    <xdr:to>
      <xdr:col>72</xdr:col>
      <xdr:colOff>38100</xdr:colOff>
      <xdr:row>97</xdr:row>
      <xdr:rowOff>169641</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69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160768</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791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106531</xdr:rowOff>
    </xdr:from>
    <xdr:to>
      <xdr:col>67</xdr:col>
      <xdr:colOff>101600</xdr:colOff>
      <xdr:row>98</xdr:row>
      <xdr:rowOff>36681</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73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27808</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82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109982</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53482"/>
          <a:ext cx="1269"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56659</xdr:rowOff>
    </xdr:from>
    <xdr:ext cx="378565"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28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109982</xdr:rowOff>
    </xdr:from>
    <xdr:to>
      <xdr:col>116</xdr:col>
      <xdr:colOff>152400</xdr:colOff>
      <xdr:row>30</xdr:row>
      <xdr:rowOff>109982</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53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119126</xdr:rowOff>
    </xdr:from>
    <xdr:to>
      <xdr:col>116</xdr:col>
      <xdr:colOff>63500</xdr:colOff>
      <xdr:row>38</xdr:row>
      <xdr:rowOff>128270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flipV="1">
          <a:off x="21323300" y="663422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11193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354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159766</xdr:rowOff>
    </xdr:from>
    <xdr:to>
      <xdr:col>116</xdr:col>
      <xdr:colOff>114300</xdr:colOff>
      <xdr:row>38</xdr:row>
      <xdr:rowOff>89916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125984</xdr:rowOff>
    </xdr:from>
    <xdr:to>
      <xdr:col>111</xdr:col>
      <xdr:colOff>177800</xdr:colOff>
      <xdr:row>38</xdr:row>
      <xdr:rowOff>128270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4108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136906</xdr:rowOff>
    </xdr:from>
    <xdr:to>
      <xdr:col>112</xdr:col>
      <xdr:colOff>38100</xdr:colOff>
      <xdr:row>38</xdr:row>
      <xdr:rowOff>67056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48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83583</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255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125984</xdr:rowOff>
    </xdr:from>
    <xdr:to>
      <xdr:col>107</xdr:col>
      <xdr:colOff>50800</xdr:colOff>
      <xdr:row>38</xdr:row>
      <xdr:rowOff>125984</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410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139192</xdr:rowOff>
    </xdr:from>
    <xdr:to>
      <xdr:col>107</xdr:col>
      <xdr:colOff>101600</xdr:colOff>
      <xdr:row>38</xdr:row>
      <xdr:rowOff>69342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85869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77333" y="6258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123698</xdr:rowOff>
    </xdr:from>
    <xdr:to>
      <xdr:col>102</xdr:col>
      <xdr:colOff>114300</xdr:colOff>
      <xdr:row>38</xdr:row>
      <xdr:rowOff>125984</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3879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111760</xdr:rowOff>
    </xdr:from>
    <xdr:to>
      <xdr:col>102</xdr:col>
      <xdr:colOff>165100</xdr:colOff>
      <xdr:row>38</xdr:row>
      <xdr:rowOff>41910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58437</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88333" y="6230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84328</xdr:rowOff>
    </xdr:from>
    <xdr:to>
      <xdr:col>98</xdr:col>
      <xdr:colOff>38100</xdr:colOff>
      <xdr:row>38</xdr:row>
      <xdr:rowOff>14478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31005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99333" y="6203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68326</xdr:rowOff>
    </xdr:from>
    <xdr:to>
      <xdr:col>116</xdr:col>
      <xdr:colOff>114300</xdr:colOff>
      <xdr:row>38</xdr:row>
      <xdr:rowOff>169926</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58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154703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4983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77470</xdr:rowOff>
    </xdr:from>
    <xdr:to>
      <xdr:col>112</xdr:col>
      <xdr:colOff>38100</xdr:colOff>
      <xdr:row>39</xdr:row>
      <xdr:rowOff>7620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59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170197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852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75184</xdr:rowOff>
    </xdr:from>
    <xdr:to>
      <xdr:col>107</xdr:col>
      <xdr:colOff>101600</xdr:colOff>
      <xdr:row>39</xdr:row>
      <xdr:rowOff>5334</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59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167911</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830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75184</xdr:rowOff>
    </xdr:from>
    <xdr:to>
      <xdr:col>102</xdr:col>
      <xdr:colOff>165100</xdr:colOff>
      <xdr:row>39</xdr:row>
      <xdr:rowOff>5334</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59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167911</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830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72898</xdr:rowOff>
    </xdr:from>
    <xdr:to>
      <xdr:col>98</xdr:col>
      <xdr:colOff>38100</xdr:colOff>
      <xdr:row>39</xdr:row>
      <xdr:rowOff>3048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58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165625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807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民生費については、</a:t>
          </a:r>
          <a:r>
            <a:rPr lang="ja-JP" altLang="en-US" sz="1100">
              <a:solidFill>
                <a:schemeClr val="dk1"/>
              </a:solidFill>
              <a:effectLst/>
              <a:latin typeface="+mn-lt"/>
              <a:ea typeface="+mn-ea"/>
              <a:cs typeface="+mn-cs"/>
            </a:rPr>
            <a:t>住民一人当たりのコストが</a:t>
          </a:r>
          <a:r>
            <a:rPr lang="en-US" altLang="ja-JP" sz="1100">
              <a:solidFill>
                <a:schemeClr val="dk1"/>
              </a:solidFill>
              <a:effectLst/>
              <a:latin typeface="+mn-lt"/>
              <a:ea typeface="+mn-ea"/>
              <a:cs typeface="+mn-cs"/>
            </a:rPr>
            <a:t>187,162</a:t>
          </a:r>
          <a:r>
            <a:rPr lang="ja-JP" altLang="en-US" sz="1100">
              <a:solidFill>
                <a:schemeClr val="dk1"/>
              </a:solidFill>
              <a:effectLst/>
              <a:latin typeface="+mn-lt"/>
              <a:ea typeface="+mn-ea"/>
              <a:cs typeface="+mn-cs"/>
            </a:rPr>
            <a:t>円となっており、類似団体内平均は上回っているが、全国平均、神奈川県平均を下回っている。</a:t>
          </a:r>
          <a:r>
            <a:rPr lang="ja-JP" altLang="ja-JP" sz="1100">
              <a:solidFill>
                <a:schemeClr val="dk1"/>
              </a:solidFill>
              <a:effectLst/>
              <a:latin typeface="+mn-lt"/>
              <a:ea typeface="+mn-ea"/>
              <a:cs typeface="+mn-cs"/>
            </a:rPr>
            <a:t>電力・ガス・食料品等価格高騰重点支援給付金給付</a:t>
          </a:r>
          <a:r>
            <a:rPr lang="ja-JP" altLang="en-US" sz="1100">
              <a:solidFill>
                <a:schemeClr val="dk1"/>
              </a:solidFill>
              <a:effectLst/>
              <a:latin typeface="+mn-lt"/>
              <a:ea typeface="+mn-ea"/>
              <a:cs typeface="+mn-cs"/>
            </a:rPr>
            <a:t>金の他、保育所運営費等扶助事業や児童手当事業などの影響により、</a:t>
          </a:r>
          <a:r>
            <a:rPr lang="ja-JP" altLang="ja-JP" sz="1100">
              <a:solidFill>
                <a:schemeClr val="dk1"/>
              </a:solidFill>
              <a:effectLst/>
              <a:latin typeface="+mn-lt"/>
              <a:ea typeface="+mn-ea"/>
              <a:cs typeface="+mn-cs"/>
            </a:rPr>
            <a:t>増となった。</a:t>
          </a:r>
          <a:endParaRPr lang="ja-JP" altLang="ja-JP" sz="1400">
            <a:effectLst/>
          </a:endParaRPr>
        </a:p>
        <a:p>
          <a:pPr eaLnBrk="1" fontAlgn="auto" latinLnBrk="0" hangingPunct="1"/>
          <a:r>
            <a:rPr lang="ja-JP" altLang="ja-JP" sz="1100">
              <a:solidFill>
                <a:schemeClr val="dk1"/>
              </a:solidFill>
              <a:effectLst/>
              <a:latin typeface="+mn-lt"/>
              <a:ea typeface="+mn-ea"/>
              <a:cs typeface="+mn-cs"/>
            </a:rPr>
            <a:t>衛生費については、住民一人当たりのコストが</a:t>
          </a:r>
          <a:r>
            <a:rPr lang="en-US" altLang="ja-JP" sz="1100">
              <a:solidFill>
                <a:schemeClr val="dk1"/>
              </a:solidFill>
              <a:effectLst/>
              <a:latin typeface="+mn-lt"/>
              <a:ea typeface="+mn-ea"/>
              <a:cs typeface="+mn-cs"/>
            </a:rPr>
            <a:t>36,394</a:t>
          </a:r>
          <a:r>
            <a:rPr lang="ja-JP" altLang="ja-JP" sz="1100">
              <a:solidFill>
                <a:schemeClr val="dk1"/>
              </a:solidFill>
              <a:effectLst/>
              <a:latin typeface="+mn-lt"/>
              <a:ea typeface="+mn-ea"/>
              <a:cs typeface="+mn-cs"/>
            </a:rPr>
            <a:t>円となっており、</a:t>
          </a:r>
          <a:r>
            <a:rPr lang="ja-JP" altLang="en-US" sz="1100">
              <a:solidFill>
                <a:schemeClr val="dk1"/>
              </a:solidFill>
              <a:effectLst/>
              <a:latin typeface="+mn-lt"/>
              <a:ea typeface="+mn-ea"/>
              <a:cs typeface="+mn-cs"/>
            </a:rPr>
            <a:t>類似団体内平均、全国平均、神奈川県平均を下回っているが、病院事業会計負担金などの影響により、増となった。</a:t>
          </a:r>
          <a:endParaRPr lang="ja-JP" altLang="ja-JP" sz="1400">
            <a:effectLst/>
          </a:endParaRPr>
        </a:p>
        <a:p>
          <a:pPr eaLnBrk="1" fontAlgn="auto" latinLnBrk="0" hangingPunct="1"/>
          <a:r>
            <a:rPr lang="ja-JP" altLang="ja-JP" sz="1100">
              <a:solidFill>
                <a:schemeClr val="dk1"/>
              </a:solidFill>
              <a:effectLst/>
              <a:latin typeface="+mn-lt"/>
              <a:ea typeface="+mn-ea"/>
              <a:cs typeface="+mn-cs"/>
            </a:rPr>
            <a:t>土木費については、住民一人当たりのコストが</a:t>
          </a:r>
          <a:r>
            <a:rPr lang="en-US" altLang="ja-JP" sz="1100">
              <a:solidFill>
                <a:schemeClr val="dk1"/>
              </a:solidFill>
              <a:effectLst/>
              <a:latin typeface="+mn-lt"/>
              <a:ea typeface="+mn-ea"/>
              <a:cs typeface="+mn-cs"/>
            </a:rPr>
            <a:t>32,235</a:t>
          </a:r>
          <a:r>
            <a:rPr lang="ja-JP" altLang="ja-JP" sz="1100">
              <a:solidFill>
                <a:schemeClr val="dk1"/>
              </a:solidFill>
              <a:effectLst/>
              <a:latin typeface="+mn-lt"/>
              <a:ea typeface="+mn-ea"/>
              <a:cs typeface="+mn-cs"/>
            </a:rPr>
            <a:t>円となっており、</a:t>
          </a:r>
          <a:r>
            <a:rPr lang="ja-JP" altLang="en-US" sz="1100">
              <a:solidFill>
                <a:schemeClr val="dk1"/>
              </a:solidFill>
              <a:effectLst/>
              <a:latin typeface="+mn-lt"/>
              <a:ea typeface="+mn-ea"/>
              <a:cs typeface="+mn-cs"/>
            </a:rPr>
            <a:t>類似団体内平均、全国平均、神奈川県平均を下回っているが、道路施設改修事業（繰越明許）やツインシティ整備推進事業（繰越明許）の影響により、増となった。</a:t>
          </a:r>
          <a:endParaRPr lang="ja-JP" altLang="ja-JP" sz="1400">
            <a:effectLst/>
          </a:endParaRPr>
        </a:p>
        <a:p>
          <a:pPr eaLnBrk="1" fontAlgn="auto" latinLnBrk="0" hangingPunct="1"/>
          <a:r>
            <a:rPr lang="ja-JP" altLang="en-US" sz="1100">
              <a:solidFill>
                <a:schemeClr val="dk1"/>
              </a:solidFill>
              <a:effectLst/>
              <a:latin typeface="+mn-lt"/>
              <a:ea typeface="+mn-ea"/>
              <a:cs typeface="+mn-cs"/>
            </a:rPr>
            <a:t>教育</a:t>
          </a:r>
          <a:r>
            <a:rPr lang="ja-JP" altLang="ja-JP" sz="1100">
              <a:solidFill>
                <a:schemeClr val="dk1"/>
              </a:solidFill>
              <a:effectLst/>
              <a:latin typeface="+mn-lt"/>
              <a:ea typeface="+mn-ea"/>
              <a:cs typeface="+mn-cs"/>
            </a:rPr>
            <a:t>費については、住民一人当たりのコストが</a:t>
          </a:r>
          <a:r>
            <a:rPr lang="en-US" altLang="ja-JP" sz="1100">
              <a:solidFill>
                <a:schemeClr val="dk1"/>
              </a:solidFill>
              <a:effectLst/>
              <a:latin typeface="+mn-lt"/>
              <a:ea typeface="+mn-ea"/>
              <a:cs typeface="+mn-cs"/>
            </a:rPr>
            <a:t>72,960</a:t>
          </a:r>
          <a:r>
            <a:rPr lang="ja-JP" altLang="ja-JP" sz="1100">
              <a:solidFill>
                <a:schemeClr val="dk1"/>
              </a:solidFill>
              <a:effectLst/>
              <a:latin typeface="+mn-lt"/>
              <a:ea typeface="+mn-ea"/>
              <a:cs typeface="+mn-cs"/>
            </a:rPr>
            <a:t>円となっており、</a:t>
          </a:r>
          <a:r>
            <a:rPr lang="ja-JP" altLang="en-US" sz="1100">
              <a:solidFill>
                <a:schemeClr val="dk1"/>
              </a:solidFill>
              <a:effectLst/>
              <a:latin typeface="+mn-lt"/>
              <a:ea typeface="+mn-ea"/>
              <a:cs typeface="+mn-cs"/>
            </a:rPr>
            <a:t>類似団体内平均、全国平均を上回っているが、神奈川県平均を下回っている。増減の要因としては、学校給食センター運営事業の増などの影響による。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神奈川県平塚市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分母である標準財政規模は、前年度対比で約</a:t>
          </a:r>
          <a:r>
            <a:rPr kumimoji="1" lang="en-US" altLang="ja-JP" sz="1100">
              <a:solidFill>
                <a:sysClr val="windowText" lastClr="000000"/>
              </a:solidFill>
              <a:effectLst/>
              <a:latin typeface="+mn-lt"/>
              <a:ea typeface="+mn-ea"/>
              <a:cs typeface="+mn-cs"/>
            </a:rPr>
            <a:t>21.2</a:t>
          </a:r>
          <a:r>
            <a:rPr kumimoji="1" lang="ja-JP" altLang="ja-JP" sz="1100">
              <a:solidFill>
                <a:sysClr val="windowText" lastClr="000000"/>
              </a:solidFill>
              <a:effectLst/>
              <a:latin typeface="+mn-lt"/>
              <a:ea typeface="+mn-ea"/>
              <a:cs typeface="+mn-cs"/>
            </a:rPr>
            <a:t>億円増加し、約</a:t>
          </a:r>
          <a:r>
            <a:rPr kumimoji="1" lang="en-US" altLang="ja-JP" sz="1100">
              <a:solidFill>
                <a:sysClr val="windowText" lastClr="000000"/>
              </a:solidFill>
              <a:effectLst/>
              <a:latin typeface="+mn-lt"/>
              <a:ea typeface="+mn-ea"/>
              <a:cs typeface="+mn-cs"/>
            </a:rPr>
            <a:t>540.7</a:t>
          </a:r>
          <a:r>
            <a:rPr kumimoji="1" lang="ja-JP" altLang="ja-JP" sz="1100">
              <a:solidFill>
                <a:sysClr val="windowText" lastClr="000000"/>
              </a:solidFill>
              <a:effectLst/>
              <a:latin typeface="+mn-lt"/>
              <a:ea typeface="+mn-ea"/>
              <a:cs typeface="+mn-cs"/>
            </a:rPr>
            <a:t>億円となった。一方、分子である実質収支額は、前年度対比で約</a:t>
          </a:r>
          <a:r>
            <a:rPr kumimoji="1" lang="en-US" altLang="ja-JP" sz="1100">
              <a:solidFill>
                <a:sysClr val="windowText" lastClr="000000"/>
              </a:solidFill>
              <a:effectLst/>
              <a:latin typeface="+mn-lt"/>
              <a:ea typeface="+mn-ea"/>
              <a:cs typeface="+mn-cs"/>
            </a:rPr>
            <a:t>3.5</a:t>
          </a:r>
          <a:r>
            <a:rPr kumimoji="1" lang="ja-JP" altLang="ja-JP" sz="1100">
              <a:solidFill>
                <a:sysClr val="windowText" lastClr="000000"/>
              </a:solidFill>
              <a:effectLst/>
              <a:latin typeface="+mn-lt"/>
              <a:ea typeface="+mn-ea"/>
              <a:cs typeface="+mn-cs"/>
            </a:rPr>
            <a:t>億円</a:t>
          </a:r>
          <a:r>
            <a:rPr kumimoji="1" lang="ja-JP" altLang="en-US" sz="1100">
              <a:solidFill>
                <a:sysClr val="windowText" lastClr="000000"/>
              </a:solidFill>
              <a:effectLst/>
              <a:latin typeface="+mn-lt"/>
              <a:ea typeface="+mn-ea"/>
              <a:cs typeface="+mn-cs"/>
            </a:rPr>
            <a:t>増加</a:t>
          </a:r>
          <a:r>
            <a:rPr kumimoji="1" lang="ja-JP" altLang="ja-JP" sz="1100">
              <a:solidFill>
                <a:sysClr val="windowText" lastClr="000000"/>
              </a:solidFill>
              <a:effectLst/>
              <a:latin typeface="+mn-lt"/>
              <a:ea typeface="+mn-ea"/>
              <a:cs typeface="+mn-cs"/>
            </a:rPr>
            <a:t>し、実質収支比率は</a:t>
          </a:r>
          <a:r>
            <a:rPr kumimoji="1" lang="ja-JP" altLang="en-US" sz="1100">
              <a:solidFill>
                <a:sysClr val="windowText" lastClr="000000"/>
              </a:solidFill>
              <a:effectLst/>
              <a:latin typeface="+mn-lt"/>
              <a:ea typeface="+mn-ea"/>
              <a:cs typeface="+mn-cs"/>
            </a:rPr>
            <a:t>約</a:t>
          </a:r>
          <a:r>
            <a:rPr kumimoji="1" lang="en-US" altLang="ja-JP" sz="1100">
              <a:solidFill>
                <a:sysClr val="windowText" lastClr="000000"/>
              </a:solidFill>
              <a:effectLst/>
              <a:latin typeface="+mn-lt"/>
              <a:ea typeface="+mn-ea"/>
              <a:cs typeface="+mn-cs"/>
            </a:rPr>
            <a:t>0.4 </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増加</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財政調整基金残高は標準財政規模に占める割合が</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％を超えているものの、</a:t>
          </a:r>
          <a:r>
            <a:rPr kumimoji="1" lang="ja-JP" altLang="en-US" sz="1100">
              <a:solidFill>
                <a:sysClr val="windowText" lastClr="000000"/>
              </a:solidFill>
              <a:effectLst/>
              <a:latin typeface="+mn-lt"/>
              <a:ea typeface="+mn-ea"/>
              <a:cs typeface="+mn-cs"/>
            </a:rPr>
            <a:t>社会経済状況による税収の変動や大規模災害などにより生じる年度間の財源の不均衡を調整するための備えとして</a:t>
          </a:r>
          <a:r>
            <a:rPr kumimoji="1" lang="ja-JP" altLang="ja-JP" sz="1100">
              <a:solidFill>
                <a:sysClr val="windowText" lastClr="000000"/>
              </a:solidFill>
              <a:effectLst/>
              <a:latin typeface="+mn-lt"/>
              <a:ea typeface="+mn-ea"/>
              <a:cs typeface="+mn-cs"/>
            </a:rPr>
            <a:t>一定額の基金残高は必要なため、今後も適正な規模の基金残高に努める。</a:t>
          </a:r>
          <a:endParaRPr lang="ja-JP" altLang="ja-JP" sz="14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神奈川県平塚市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年度決算については、病院事業会計については、職員の増員や人事院勧告に伴う給与費の増加に加えて、薬品費や診療材料費等が物価高騰の影響などにより黒字額が減少している。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他の会計においても、実質黒字の増減はあるものの、引き続き赤字額が算出されることのないよう、健全な経営に努める。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8" customWidth="1"/>
    <col min="12" max="12" width="2.2695312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111362703</v>
      </c>
      <c r="BO4" s="371"/>
      <c r="BP4" s="371"/>
      <c r="BQ4" s="371"/>
      <c r="BR4" s="371"/>
      <c r="BS4" s="371"/>
      <c r="BT4" s="371"/>
      <c r="BU4" s="372"/>
      <c r="BV4" s="370">
        <v>98732747</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5.7</v>
      </c>
      <c r="CU4" s="377"/>
      <c r="CV4" s="377"/>
      <c r="CW4" s="377"/>
      <c r="CX4" s="377"/>
      <c r="CY4" s="377"/>
      <c r="CZ4" s="377"/>
      <c r="DA4" s="378"/>
      <c r="DB4" s="376">
        <v>5.3</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107390503</v>
      </c>
      <c r="BO5" s="408"/>
      <c r="BP5" s="408"/>
      <c r="BQ5" s="408"/>
      <c r="BR5" s="408"/>
      <c r="BS5" s="408"/>
      <c r="BT5" s="408"/>
      <c r="BU5" s="409"/>
      <c r="BV5" s="407">
        <v>95251774</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96.7</v>
      </c>
      <c r="CU5" s="405"/>
      <c r="CV5" s="405"/>
      <c r="CW5" s="405"/>
      <c r="CX5" s="405"/>
      <c r="CY5" s="405"/>
      <c r="CZ5" s="405"/>
      <c r="DA5" s="406"/>
      <c r="DB5" s="404">
        <v>96.4</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3972200</v>
      </c>
      <c r="BO6" s="408"/>
      <c r="BP6" s="408"/>
      <c r="BQ6" s="408"/>
      <c r="BR6" s="408"/>
      <c r="BS6" s="408"/>
      <c r="BT6" s="408"/>
      <c r="BU6" s="409"/>
      <c r="BV6" s="407">
        <v>3480973</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96.8</v>
      </c>
      <c r="CU6" s="445"/>
      <c r="CV6" s="445"/>
      <c r="CW6" s="445"/>
      <c r="CX6" s="445"/>
      <c r="CY6" s="445"/>
      <c r="CZ6" s="445"/>
      <c r="DA6" s="446"/>
      <c r="DB6" s="444">
        <v>97.3</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101</v>
      </c>
      <c r="AV7" s="440"/>
      <c r="AW7" s="440"/>
      <c r="AX7" s="440"/>
      <c r="AY7" s="441" t="s">
        <v>102</v>
      </c>
      <c r="AZ7" s="442"/>
      <c r="BA7" s="442"/>
      <c r="BB7" s="442"/>
      <c r="BC7" s="442"/>
      <c r="BD7" s="442"/>
      <c r="BE7" s="442"/>
      <c r="BF7" s="442"/>
      <c r="BG7" s="442"/>
      <c r="BH7" s="442"/>
      <c r="BI7" s="442"/>
      <c r="BJ7" s="442"/>
      <c r="BK7" s="442"/>
      <c r="BL7" s="442"/>
      <c r="BM7" s="443"/>
      <c r="BN7" s="407">
        <v>884490</v>
      </c>
      <c r="BO7" s="408"/>
      <c r="BP7" s="408"/>
      <c r="BQ7" s="408"/>
      <c r="BR7" s="408"/>
      <c r="BS7" s="408"/>
      <c r="BT7" s="408"/>
      <c r="BU7" s="409"/>
      <c r="BV7" s="407">
        <v>740276</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54066753</v>
      </c>
      <c r="CU7" s="408"/>
      <c r="CV7" s="408"/>
      <c r="CW7" s="408"/>
      <c r="CX7" s="408"/>
      <c r="CY7" s="408"/>
      <c r="CZ7" s="408"/>
      <c r="DA7" s="409"/>
      <c r="DB7" s="407">
        <v>51946354</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90</v>
      </c>
      <c r="AV8" s="440"/>
      <c r="AW8" s="440"/>
      <c r="AX8" s="440"/>
      <c r="AY8" s="441" t="s">
        <v>105</v>
      </c>
      <c r="AZ8" s="442"/>
      <c r="BA8" s="442"/>
      <c r="BB8" s="442"/>
      <c r="BC8" s="442"/>
      <c r="BD8" s="442"/>
      <c r="BE8" s="442"/>
      <c r="BF8" s="442"/>
      <c r="BG8" s="442"/>
      <c r="BH8" s="442"/>
      <c r="BI8" s="442"/>
      <c r="BJ8" s="442"/>
      <c r="BK8" s="442"/>
      <c r="BL8" s="442"/>
      <c r="BM8" s="443"/>
      <c r="BN8" s="407">
        <v>3087710</v>
      </c>
      <c r="BO8" s="408"/>
      <c r="BP8" s="408"/>
      <c r="BQ8" s="408"/>
      <c r="BR8" s="408"/>
      <c r="BS8" s="408"/>
      <c r="BT8" s="408"/>
      <c r="BU8" s="409"/>
      <c r="BV8" s="407">
        <v>2740697</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0.95</v>
      </c>
      <c r="CU8" s="448"/>
      <c r="CV8" s="448"/>
      <c r="CW8" s="448"/>
      <c r="CX8" s="448"/>
      <c r="CY8" s="448"/>
      <c r="CZ8" s="448"/>
      <c r="DA8" s="449"/>
      <c r="DB8" s="447">
        <v>0.94</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258422</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347013</v>
      </c>
      <c r="BO9" s="408"/>
      <c r="BP9" s="408"/>
      <c r="BQ9" s="408"/>
      <c r="BR9" s="408"/>
      <c r="BS9" s="408"/>
      <c r="BT9" s="408"/>
      <c r="BU9" s="409"/>
      <c r="BV9" s="407">
        <v>-713772</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8.9</v>
      </c>
      <c r="CU9" s="405"/>
      <c r="CV9" s="405"/>
      <c r="CW9" s="405"/>
      <c r="CX9" s="405"/>
      <c r="CY9" s="405"/>
      <c r="CZ9" s="405"/>
      <c r="DA9" s="406"/>
      <c r="DB9" s="404">
        <v>9.3000000000000007</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258227</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440126</v>
      </c>
      <c r="BO10" s="408"/>
      <c r="BP10" s="408"/>
      <c r="BQ10" s="408"/>
      <c r="BR10" s="408"/>
      <c r="BS10" s="408"/>
      <c r="BT10" s="408"/>
      <c r="BU10" s="409"/>
      <c r="BV10" s="407">
        <v>349743</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256549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955838</v>
      </c>
      <c r="BO12" s="408"/>
      <c r="BP12" s="408"/>
      <c r="BQ12" s="408"/>
      <c r="BR12" s="408"/>
      <c r="BS12" s="408"/>
      <c r="BT12" s="408"/>
      <c r="BU12" s="409"/>
      <c r="BV12" s="407">
        <v>86153</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250199</v>
      </c>
      <c r="S13" s="492"/>
      <c r="T13" s="492"/>
      <c r="U13" s="492"/>
      <c r="V13" s="493"/>
      <c r="W13" s="423" t="s">
        <v>131</v>
      </c>
      <c r="X13" s="424"/>
      <c r="Y13" s="424"/>
      <c r="Z13" s="424"/>
      <c r="AA13" s="424"/>
      <c r="AB13" s="414"/>
      <c r="AC13" s="458">
        <v>1602</v>
      </c>
      <c r="AD13" s="459"/>
      <c r="AE13" s="459"/>
      <c r="AF13" s="459"/>
      <c r="AG13" s="501"/>
      <c r="AH13" s="458">
        <v>1720</v>
      </c>
      <c r="AI13" s="459"/>
      <c r="AJ13" s="459"/>
      <c r="AK13" s="459"/>
      <c r="AL13" s="460"/>
      <c r="AM13" s="436" t="s">
        <v>132</v>
      </c>
      <c r="AN13" s="437"/>
      <c r="AO13" s="437"/>
      <c r="AP13" s="437"/>
      <c r="AQ13" s="437"/>
      <c r="AR13" s="437"/>
      <c r="AS13" s="437"/>
      <c r="AT13" s="438"/>
      <c r="AU13" s="439" t="s">
        <v>101</v>
      </c>
      <c r="AV13" s="440"/>
      <c r="AW13" s="440"/>
      <c r="AX13" s="440"/>
      <c r="AY13" s="441" t="s">
        <v>133</v>
      </c>
      <c r="AZ13" s="442"/>
      <c r="BA13" s="442"/>
      <c r="BB13" s="442"/>
      <c r="BC13" s="442"/>
      <c r="BD13" s="442"/>
      <c r="BE13" s="442"/>
      <c r="BF13" s="442"/>
      <c r="BG13" s="442"/>
      <c r="BH13" s="442"/>
      <c r="BI13" s="442"/>
      <c r="BJ13" s="442"/>
      <c r="BK13" s="442"/>
      <c r="BL13" s="442"/>
      <c r="BM13" s="443"/>
      <c r="BN13" s="407">
        <v>-168699</v>
      </c>
      <c r="BO13" s="408"/>
      <c r="BP13" s="408"/>
      <c r="BQ13" s="408"/>
      <c r="BR13" s="408"/>
      <c r="BS13" s="408"/>
      <c r="BT13" s="408"/>
      <c r="BU13" s="409"/>
      <c r="BV13" s="407">
        <v>-450182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4.8</v>
      </c>
      <c r="CU13" s="405"/>
      <c r="CV13" s="405"/>
      <c r="CW13" s="405"/>
      <c r="CX13" s="405"/>
      <c r="CY13" s="405"/>
      <c r="CZ13" s="405"/>
      <c r="DA13" s="406"/>
      <c r="DB13" s="404">
        <v>5</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256856</v>
      </c>
      <c r="S14" s="492"/>
      <c r="T14" s="492"/>
      <c r="U14" s="492"/>
      <c r="V14" s="493"/>
      <c r="W14" s="397"/>
      <c r="X14" s="398"/>
      <c r="Y14" s="398"/>
      <c r="Z14" s="398"/>
      <c r="AA14" s="398"/>
      <c r="AB14" s="387"/>
      <c r="AC14" s="494">
        <v>1.5</v>
      </c>
      <c r="AD14" s="495"/>
      <c r="AE14" s="495"/>
      <c r="AF14" s="495"/>
      <c r="AG14" s="496"/>
      <c r="AH14" s="494">
        <v>1.6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19.2</v>
      </c>
      <c r="CU14" s="506"/>
      <c r="CV14" s="506"/>
      <c r="CW14" s="506"/>
      <c r="CX14" s="506"/>
      <c r="CY14" s="506"/>
      <c r="CZ14" s="506"/>
      <c r="DA14" s="507"/>
      <c r="DB14" s="505">
        <v>14.5</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250976</v>
      </c>
      <c r="S15" s="492"/>
      <c r="T15" s="492"/>
      <c r="U15" s="492"/>
      <c r="V15" s="493"/>
      <c r="W15" s="423" t="s">
        <v>137</v>
      </c>
      <c r="X15" s="424"/>
      <c r="Y15" s="424"/>
      <c r="Z15" s="424"/>
      <c r="AA15" s="424"/>
      <c r="AB15" s="414"/>
      <c r="AC15" s="458">
        <v>29027</v>
      </c>
      <c r="AD15" s="459"/>
      <c r="AE15" s="459"/>
      <c r="AF15" s="459"/>
      <c r="AG15" s="501"/>
      <c r="AH15" s="458">
        <v>30462</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40625842</v>
      </c>
      <c r="BO15" s="371"/>
      <c r="BP15" s="371"/>
      <c r="BQ15" s="371"/>
      <c r="BR15" s="371"/>
      <c r="BS15" s="371"/>
      <c r="BT15" s="371"/>
      <c r="BU15" s="372"/>
      <c r="BV15" s="370">
        <v>38494900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27.1</v>
      </c>
      <c r="AD16" s="495"/>
      <c r="AE16" s="495"/>
      <c r="AF16" s="495"/>
      <c r="AG16" s="496"/>
      <c r="AH16" s="494">
        <v>28.8</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42222546</v>
      </c>
      <c r="BO16" s="408"/>
      <c r="BP16" s="408"/>
      <c r="BQ16" s="408"/>
      <c r="BR16" s="408"/>
      <c r="BS16" s="408"/>
      <c r="BT16" s="408"/>
      <c r="BU16" s="409"/>
      <c r="BV16" s="407">
        <v>40702185</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76406</v>
      </c>
      <c r="AD17" s="459"/>
      <c r="AE17" s="459"/>
      <c r="AF17" s="459"/>
      <c r="AG17" s="501"/>
      <c r="AH17" s="458">
        <v>73727</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52059574</v>
      </c>
      <c r="BO17" s="408"/>
      <c r="BP17" s="408"/>
      <c r="BQ17" s="408"/>
      <c r="BR17" s="408"/>
      <c r="BS17" s="408"/>
      <c r="BT17" s="408"/>
      <c r="BU17" s="409"/>
      <c r="BV17" s="407">
        <v>49224638</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67.83</v>
      </c>
      <c r="M18" s="531"/>
      <c r="N18" s="531"/>
      <c r="O18" s="531"/>
      <c r="P18" s="531"/>
      <c r="Q18" s="531"/>
      <c r="R18" s="532"/>
      <c r="S18" s="532"/>
      <c r="T18" s="532"/>
      <c r="U18" s="532"/>
      <c r="V18" s="533"/>
      <c r="W18" s="425"/>
      <c r="X18" s="426"/>
      <c r="Y18" s="426"/>
      <c r="Z18" s="426"/>
      <c r="AA18" s="426"/>
      <c r="AB18" s="417"/>
      <c r="AC18" s="534">
        <v>71.400000000000006</v>
      </c>
      <c r="AD18" s="535"/>
      <c r="AE18" s="535"/>
      <c r="AF18" s="535"/>
      <c r="AG18" s="536"/>
      <c r="AH18" s="534">
        <v>69.599999999999994</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54855858</v>
      </c>
      <c r="BO18" s="408"/>
      <c r="BP18" s="408"/>
      <c r="BQ18" s="408"/>
      <c r="BR18" s="408"/>
      <c r="BS18" s="408"/>
      <c r="BT18" s="408"/>
      <c r="BU18" s="409"/>
      <c r="BV18" s="407">
        <v>52077289</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3810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68723499</v>
      </c>
      <c r="BO19" s="408"/>
      <c r="BP19" s="408"/>
      <c r="BQ19" s="408"/>
      <c r="BR19" s="408"/>
      <c r="BS19" s="408"/>
      <c r="BT19" s="408"/>
      <c r="BU19" s="409"/>
      <c r="BV19" s="407">
        <v>65651451</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112191</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53899036</v>
      </c>
      <c r="BO22" s="371"/>
      <c r="BP22" s="371"/>
      <c r="BQ22" s="371"/>
      <c r="BR22" s="371"/>
      <c r="BS22" s="371"/>
      <c r="BT22" s="371"/>
      <c r="BU22" s="372"/>
      <c r="BV22" s="370">
        <v>52774569</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33763495</v>
      </c>
      <c r="BO23" s="408"/>
      <c r="BP23" s="408"/>
      <c r="BQ23" s="408"/>
      <c r="BR23" s="408"/>
      <c r="BS23" s="408"/>
      <c r="BT23" s="408"/>
      <c r="BU23" s="409"/>
      <c r="BV23" s="407">
        <v>31943050</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9970</v>
      </c>
      <c r="R24" s="459"/>
      <c r="S24" s="459"/>
      <c r="T24" s="459"/>
      <c r="U24" s="459"/>
      <c r="V24" s="501"/>
      <c r="W24" s="553"/>
      <c r="X24" s="554"/>
      <c r="Y24" s="555"/>
      <c r="Z24" s="457" t="s">
        <v>162</v>
      </c>
      <c r="AA24" s="437"/>
      <c r="AB24" s="437"/>
      <c r="AC24" s="437"/>
      <c r="AD24" s="437"/>
      <c r="AE24" s="437"/>
      <c r="AF24" s="437"/>
      <c r="AG24" s="438"/>
      <c r="AH24" s="458">
        <v>1682</v>
      </c>
      <c r="AI24" s="459"/>
      <c r="AJ24" s="459"/>
      <c r="AK24" s="459"/>
      <c r="AL24" s="501"/>
      <c r="AM24" s="458">
        <v>5644792</v>
      </c>
      <c r="AN24" s="459"/>
      <c r="AO24" s="459"/>
      <c r="AP24" s="459"/>
      <c r="AQ24" s="459"/>
      <c r="AR24" s="501"/>
      <c r="AS24" s="458">
        <v>3356</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35820782</v>
      </c>
      <c r="BO24" s="408"/>
      <c r="BP24" s="408"/>
      <c r="BQ24" s="408"/>
      <c r="BR24" s="408"/>
      <c r="BS24" s="408"/>
      <c r="BT24" s="408"/>
      <c r="BU24" s="409"/>
      <c r="BV24" s="407">
        <v>32912845</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8290</v>
      </c>
      <c r="R25" s="459"/>
      <c r="S25" s="459"/>
      <c r="T25" s="459"/>
      <c r="U25" s="459"/>
      <c r="V25" s="501"/>
      <c r="W25" s="553"/>
      <c r="X25" s="554"/>
      <c r="Y25" s="555"/>
      <c r="Z25" s="457" t="s">
        <v>165</v>
      </c>
      <c r="AA25" s="437"/>
      <c r="AB25" s="437"/>
      <c r="AC25" s="437"/>
      <c r="AD25" s="437"/>
      <c r="AE25" s="437"/>
      <c r="AF25" s="437"/>
      <c r="AG25" s="438"/>
      <c r="AH25" s="458">
        <v>266</v>
      </c>
      <c r="AI25" s="459"/>
      <c r="AJ25" s="459"/>
      <c r="AK25" s="459"/>
      <c r="AL25" s="501"/>
      <c r="AM25" s="458">
        <v>905996</v>
      </c>
      <c r="AN25" s="459"/>
      <c r="AO25" s="459"/>
      <c r="AP25" s="459"/>
      <c r="AQ25" s="459"/>
      <c r="AR25" s="501"/>
      <c r="AS25" s="458">
        <v>3406</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40153977</v>
      </c>
      <c r="BO25" s="371"/>
      <c r="BP25" s="371"/>
      <c r="BQ25" s="371"/>
      <c r="BR25" s="371"/>
      <c r="BS25" s="371"/>
      <c r="BT25" s="371"/>
      <c r="BU25" s="372"/>
      <c r="BV25" s="370">
        <v>44537057</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7260</v>
      </c>
      <c r="R26" s="459"/>
      <c r="S26" s="459"/>
      <c r="T26" s="459"/>
      <c r="U26" s="459"/>
      <c r="V26" s="501"/>
      <c r="W26" s="553"/>
      <c r="X26" s="554"/>
      <c r="Y26" s="555"/>
      <c r="Z26" s="457" t="s">
        <v>168</v>
      </c>
      <c r="AA26" s="559"/>
      <c r="AB26" s="559"/>
      <c r="AC26" s="559"/>
      <c r="AD26" s="559"/>
      <c r="AE26" s="559"/>
      <c r="AF26" s="559"/>
      <c r="AG26" s="560"/>
      <c r="AH26" s="458">
        <v>198</v>
      </c>
      <c r="AI26" s="459"/>
      <c r="AJ26" s="459"/>
      <c r="AK26" s="459"/>
      <c r="AL26" s="501"/>
      <c r="AM26" s="458">
        <v>711612</v>
      </c>
      <c r="AN26" s="459"/>
      <c r="AO26" s="459"/>
      <c r="AP26" s="459"/>
      <c r="AQ26" s="459"/>
      <c r="AR26" s="501"/>
      <c r="AS26" s="458">
        <v>3594</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550000</v>
      </c>
      <c r="BO26" s="408"/>
      <c r="BP26" s="408"/>
      <c r="BQ26" s="408"/>
      <c r="BR26" s="408"/>
      <c r="BS26" s="408"/>
      <c r="BT26" s="408"/>
      <c r="BU26" s="409"/>
      <c r="BV26" s="407">
        <v>500000</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6150</v>
      </c>
      <c r="R27" s="459"/>
      <c r="S27" s="459"/>
      <c r="T27" s="459"/>
      <c r="U27" s="459"/>
      <c r="V27" s="501"/>
      <c r="W27" s="553"/>
      <c r="X27" s="554"/>
      <c r="Y27" s="555"/>
      <c r="Z27" s="457" t="s">
        <v>171</v>
      </c>
      <c r="AA27" s="437"/>
      <c r="AB27" s="437"/>
      <c r="AC27" s="437"/>
      <c r="AD27" s="437"/>
      <c r="AE27" s="437"/>
      <c r="AF27" s="437"/>
      <c r="AG27" s="438"/>
      <c r="AH27" s="458">
        <v>23</v>
      </c>
      <c r="AI27" s="459"/>
      <c r="AJ27" s="459"/>
      <c r="AK27" s="459"/>
      <c r="AL27" s="501"/>
      <c r="AM27" s="458">
        <v>81080</v>
      </c>
      <c r="AN27" s="459"/>
      <c r="AO27" s="459"/>
      <c r="AP27" s="459"/>
      <c r="AQ27" s="459"/>
      <c r="AR27" s="501"/>
      <c r="AS27" s="458">
        <v>3525</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5400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6880499</v>
      </c>
      <c r="BO28" s="371"/>
      <c r="BP28" s="371"/>
      <c r="BQ28" s="371"/>
      <c r="BR28" s="371"/>
      <c r="BS28" s="371"/>
      <c r="BT28" s="371"/>
      <c r="BU28" s="372"/>
      <c r="BV28" s="370">
        <v>7396211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24</v>
      </c>
      <c r="M29" s="459"/>
      <c r="N29" s="459"/>
      <c r="O29" s="459"/>
      <c r="P29" s="501"/>
      <c r="Q29" s="458">
        <v>5020</v>
      </c>
      <c r="R29" s="459"/>
      <c r="S29" s="459"/>
      <c r="T29" s="459"/>
      <c r="U29" s="459"/>
      <c r="V29" s="501"/>
      <c r="W29" s="556"/>
      <c r="X29" s="557"/>
      <c r="Y29" s="558"/>
      <c r="Z29" s="457" t="s">
        <v>177</v>
      </c>
      <c r="AA29" s="437"/>
      <c r="AB29" s="437"/>
      <c r="AC29" s="437"/>
      <c r="AD29" s="437"/>
      <c r="AE29" s="437"/>
      <c r="AF29" s="437"/>
      <c r="AG29" s="438"/>
      <c r="AH29" s="458">
        <v>1705</v>
      </c>
      <c r="AI29" s="459"/>
      <c r="AJ29" s="459"/>
      <c r="AK29" s="459"/>
      <c r="AL29" s="501"/>
      <c r="AM29" s="458">
        <v>5725872</v>
      </c>
      <c r="AN29" s="459"/>
      <c r="AO29" s="459"/>
      <c r="AP29" s="459"/>
      <c r="AQ29" s="459"/>
      <c r="AR29" s="501"/>
      <c r="AS29" s="458">
        <v>3358</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99.8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11540948</v>
      </c>
      <c r="BO30" s="527"/>
      <c r="BP30" s="527"/>
      <c r="BQ30" s="527"/>
      <c r="BR30" s="527"/>
      <c r="BS30" s="527"/>
      <c r="BT30" s="527"/>
      <c r="BU30" s="528"/>
      <c r="BV30" s="526">
        <v>11624054</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競輪事業特別会計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IF('各会計、関係団体の財政状況及び健全化判断比率'!B32="","",'各会計、関係団体の財政状況及び健全化判断比率'!B32)</f>
        <v>病院事業会計</v>
      </c>
      <c r="AP34" s="598"/>
      <c r="AQ34" s="598"/>
      <c r="AR34" s="598"/>
      <c r="AS34" s="598"/>
      <c r="AT34" s="598"/>
      <c r="AU34" s="598"/>
      <c r="AV34" s="598"/>
      <c r="AW34" s="598"/>
      <c r="AX34" s="598"/>
      <c r="AY34" s="598"/>
      <c r="AZ34" s="598"/>
      <c r="BA34" s="598"/>
      <c r="BB34" s="598"/>
      <c r="BC34" s="598"/>
      <c r="BD34" s="169"/>
      <c r="BE34" s="597">
        <f>IF(BG34="","",MAX(C34:D43,U34:V43,AM34:AN43)+1)</f>
        <v>8</v>
      </c>
      <c r="BF34" s="597"/>
      <c r="BG34" s="598" t="str">
        <f>IF('各会計、関係団体の財政状況及び健全化判断比率'!B34="","",'各会計、関係団体の財政状況及び健全化判断比率'!B34)</f>
        <v>水産物地方卸売市場事業特別会計</v>
      </c>
      <c r="BH34" s="598"/>
      <c r="BI34" s="598"/>
      <c r="BJ34" s="598"/>
      <c r="BK34" s="598"/>
      <c r="BL34" s="598"/>
      <c r="BM34" s="598"/>
      <c r="BN34" s="598"/>
      <c r="BO34" s="598"/>
      <c r="BP34" s="598"/>
      <c r="BQ34" s="598"/>
      <c r="BR34" s="598"/>
      <c r="BS34" s="598"/>
      <c r="BT34" s="598"/>
      <c r="BU34" s="598"/>
      <c r="BV34" s="169"/>
      <c r="BW34" s="597">
        <f>IF(BY34="","",MAX(C34:D43,U34:V43,AM34:AN43,BE34:BF43)+1)</f>
        <v>9</v>
      </c>
      <c r="BX34" s="597"/>
      <c r="BY34" s="598" t="str">
        <f>IF('各会計、関係団体の財政状況及び健全化判断比率'!B68="","",'各会計、関係団体の財政状況及び健全化判断比率'!B68)</f>
        <v>金目川水害予防組合</v>
      </c>
      <c r="BZ34" s="598"/>
      <c r="CA34" s="598"/>
      <c r="CB34" s="598"/>
      <c r="CC34" s="598"/>
      <c r="CD34" s="598"/>
      <c r="CE34" s="598"/>
      <c r="CF34" s="598"/>
      <c r="CG34" s="598"/>
      <c r="CH34" s="598"/>
      <c r="CI34" s="598"/>
      <c r="CJ34" s="598"/>
      <c r="CK34" s="598"/>
      <c r="CL34" s="598"/>
      <c r="CM34" s="598"/>
      <c r="CN34" s="169"/>
      <c r="CO34" s="597">
        <f>IF(CQ34="","",MAX(C34:D43,U34:V43,AM34:AN43,BE34:BF43,BW34:BX43)+1)</f>
        <v>12</v>
      </c>
      <c r="CP34" s="597"/>
      <c r="CQ34" s="598" t="str">
        <f>IF('各会計、関係団体の財政状況及び健全化判断比率'!BS7="","",'各会計、関係団体の財政状況及び健全化判断比率'!BS7)</f>
        <v>（公財）平塚市まちづくり財団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国民健康保険事業特別会計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IF('各会計、関係団体の財政状況及び健全化判断比率'!B33="","",'各会計、関係団体の財政状況及び健全化判断比率'!B33)</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10</v>
      </c>
      <c r="BX35" s="597"/>
      <c r="BY35" s="598" t="str">
        <f>IF('各会計、関係団体の財政状況及び健全化判断比率'!B69="","",'各会計、関係団体の財政状況及び健全化判断比率'!B69)</f>
        <v>神奈川県後期高齢者医療広域連合（一般会計）</v>
      </c>
      <c r="BZ35" s="598"/>
      <c r="CA35" s="598"/>
      <c r="CB35" s="598"/>
      <c r="CC35" s="598"/>
      <c r="CD35" s="598"/>
      <c r="CE35" s="598"/>
      <c r="CF35" s="598"/>
      <c r="CG35" s="598"/>
      <c r="CH35" s="598"/>
      <c r="CI35" s="598"/>
      <c r="CJ35" s="598"/>
      <c r="CK35" s="598"/>
      <c r="CL35" s="598"/>
      <c r="CM35" s="598"/>
      <c r="CN35" s="169"/>
      <c r="CO35" s="597">
        <f t="shared" ref="CO35:CO43" si="3">IF(CQ35="","",CO34+1)</f>
        <v>13</v>
      </c>
      <c r="CP35" s="597"/>
      <c r="CQ35" s="598" t="str">
        <f>IF('各会計、関係団体の財政状況及び健全化判断比率'!BS8="","",'各会計、関係団体の財政状況及び健全化判断比率'!BS8)</f>
        <v>（公財）平塚市生きがい事業団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介護保険事業特別会計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11</v>
      </c>
      <c r="BX36" s="597"/>
      <c r="BY36" s="598" t="str">
        <f>IF('各会計、関係団体の財政状況及び健全化判断比率'!B70="","",'各会計、関係団体の財政状況及び健全化判断比率'!B70)</f>
        <v>神奈川県後期高齢者医療広域連合（特別会計）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5</v>
      </c>
      <c r="V37" s="597"/>
      <c r="W37" s="598" t="str">
        <f>IF('各会計、関係団体の財政状況及び健全化判断比率'!B31="","",'各会計、関係団体の財政状況及び健全化判断比率'!B31)</f>
        <v>後期高齢者医療事業特別会計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3KeaFZESgwkEsuwdE6lXU0Osf+E87qQi29EXlGEwEMpE4fcyG2Y8AVVudLwfmiaq66WJBkDop4QcWP2OM6/qWw==" saltValue="THRSpWYitJ96j33nEyEL+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51" t="s">
        <v>536</v>
      </c>
      <c r="D34" s="1151"/>
      <c r="E34" s="1152"/>
      <c r="F34" s="32">
        <v>10.31</v>
      </c>
      <c r="G34" s="33">
        <v>15.08</v>
      </c>
      <c r="H34" s="33">
        <v>15.25</v>
      </c>
      <c r="I34" s="33">
        <v>11.8</v>
      </c>
      <c r="J34" s="34">
        <v>8.43</v>
      </c>
      <c r="K34" s="22"/>
      <c r="L34" s="22"/>
      <c r="M34" s="22"/>
      <c r="N34" s="22"/>
      <c r="O34" s="22"/>
      <c r="P34" s="22"/>
    </row>
    <row r="35" spans="1:16" ht="39" customHeight="1" x14ac:dyDescent="0.2">
      <c r="A35" s="22"/>
      <c r="B35" s="35"/>
      <c r="C35" s="1145" t="s">
        <v>537</v>
      </c>
      <c r="D35" s="1146"/>
      <c r="E35" s="1147"/>
      <c r="F35" s="36">
        <v>4.5599999999999996</v>
      </c>
      <c r="G35" s="37">
        <v>5.4</v>
      </c>
      <c r="H35" s="37">
        <v>6.3</v>
      </c>
      <c r="I35" s="37">
        <v>6.9</v>
      </c>
      <c r="J35" s="38">
        <v>6.53</v>
      </c>
      <c r="K35" s="22"/>
      <c r="L35" s="22"/>
      <c r="M35" s="22"/>
      <c r="N35" s="22"/>
      <c r="O35" s="22"/>
      <c r="P35" s="22"/>
    </row>
    <row r="36" spans="1:16" ht="39" customHeight="1" x14ac:dyDescent="0.2">
      <c r="A36" s="22"/>
      <c r="B36" s="35"/>
      <c r="C36" s="1145" t="s">
        <v>538</v>
      </c>
      <c r="D36" s="1146"/>
      <c r="E36" s="1147"/>
      <c r="F36" s="36">
        <v>6.14</v>
      </c>
      <c r="G36" s="37">
        <v>6.43</v>
      </c>
      <c r="H36" s="37">
        <v>6.78</v>
      </c>
      <c r="I36" s="37">
        <v>5.27</v>
      </c>
      <c r="J36" s="38">
        <v>5.71</v>
      </c>
      <c r="K36" s="22"/>
      <c r="L36" s="22"/>
      <c r="M36" s="22"/>
      <c r="N36" s="22"/>
      <c r="O36" s="22"/>
      <c r="P36" s="22"/>
    </row>
    <row r="37" spans="1:16" ht="39" customHeight="1" x14ac:dyDescent="0.2">
      <c r="A37" s="22"/>
      <c r="B37" s="35"/>
      <c r="C37" s="1145" t="s">
        <v>539</v>
      </c>
      <c r="D37" s="1146"/>
      <c r="E37" s="1147"/>
      <c r="F37" s="36">
        <v>1.58</v>
      </c>
      <c r="G37" s="37">
        <v>1.62</v>
      </c>
      <c r="H37" s="37">
        <v>1.91</v>
      </c>
      <c r="I37" s="37">
        <v>1.78</v>
      </c>
      <c r="J37" s="38">
        <v>1.27</v>
      </c>
      <c r="K37" s="22"/>
      <c r="L37" s="22"/>
      <c r="M37" s="22"/>
      <c r="N37" s="22"/>
      <c r="O37" s="22"/>
      <c r="P37" s="22"/>
    </row>
    <row r="38" spans="1:16" ht="39" customHeight="1" x14ac:dyDescent="0.2">
      <c r="A38" s="22"/>
      <c r="B38" s="35"/>
      <c r="C38" s="1145" t="s">
        <v>540</v>
      </c>
      <c r="D38" s="1146"/>
      <c r="E38" s="1147"/>
      <c r="F38" s="36">
        <v>0.53</v>
      </c>
      <c r="G38" s="37">
        <v>0.5</v>
      </c>
      <c r="H38" s="37">
        <v>0.23</v>
      </c>
      <c r="I38" s="37">
        <v>0.25</v>
      </c>
      <c r="J38" s="38">
        <v>0.86</v>
      </c>
      <c r="K38" s="22"/>
      <c r="L38" s="22"/>
      <c r="M38" s="22"/>
      <c r="N38" s="22"/>
      <c r="O38" s="22"/>
      <c r="P38" s="22"/>
    </row>
    <row r="39" spans="1:16" ht="39" customHeight="1" x14ac:dyDescent="0.2">
      <c r="A39" s="22"/>
      <c r="B39" s="35"/>
      <c r="C39" s="1145" t="s">
        <v>541</v>
      </c>
      <c r="D39" s="1146"/>
      <c r="E39" s="1147"/>
      <c r="F39" s="36">
        <v>1.07</v>
      </c>
      <c r="G39" s="37">
        <v>1.05</v>
      </c>
      <c r="H39" s="37">
        <v>1.1599999999999999</v>
      </c>
      <c r="I39" s="37">
        <v>0.84</v>
      </c>
      <c r="J39" s="38">
        <v>0.71</v>
      </c>
      <c r="K39" s="22"/>
      <c r="L39" s="22"/>
      <c r="M39" s="22"/>
      <c r="N39" s="22"/>
      <c r="O39" s="22"/>
      <c r="P39" s="22"/>
    </row>
    <row r="40" spans="1:16" ht="39" customHeight="1" x14ac:dyDescent="0.2">
      <c r="A40" s="22"/>
      <c r="B40" s="35"/>
      <c r="C40" s="1145" t="s">
        <v>542</v>
      </c>
      <c r="D40" s="1146"/>
      <c r="E40" s="1147"/>
      <c r="F40" s="36">
        <v>0.37</v>
      </c>
      <c r="G40" s="37">
        <v>0.44</v>
      </c>
      <c r="H40" s="37">
        <v>0.28000000000000003</v>
      </c>
      <c r="I40" s="37">
        <v>0.01</v>
      </c>
      <c r="J40" s="38">
        <v>0.18</v>
      </c>
      <c r="K40" s="22"/>
      <c r="L40" s="22"/>
      <c r="M40" s="22"/>
      <c r="N40" s="22"/>
      <c r="O40" s="22"/>
      <c r="P40" s="22"/>
    </row>
    <row r="41" spans="1:16" ht="39" customHeight="1" x14ac:dyDescent="0.2">
      <c r="A41" s="22"/>
      <c r="B41" s="35"/>
      <c r="C41" s="1145" t="s">
        <v>543</v>
      </c>
      <c r="D41" s="1146"/>
      <c r="E41" s="1147"/>
      <c r="F41" s="36">
        <v>0</v>
      </c>
      <c r="G41" s="37">
        <v>0</v>
      </c>
      <c r="H41" s="37">
        <v>0</v>
      </c>
      <c r="I41" s="37">
        <v>0</v>
      </c>
      <c r="J41" s="38">
        <v>0</v>
      </c>
      <c r="K41" s="22"/>
      <c r="L41" s="22"/>
      <c r="M41" s="22"/>
      <c r="N41" s="22"/>
      <c r="O41" s="22"/>
      <c r="P41" s="22"/>
    </row>
    <row r="42" spans="1:16" ht="39" customHeight="1" x14ac:dyDescent="0.2">
      <c r="A42" s="22"/>
      <c r="B42" s="39"/>
      <c r="C42" s="1145" t="s">
        <v>544</v>
      </c>
      <c r="D42" s="1146"/>
      <c r="E42" s="1147"/>
      <c r="F42" s="36" t="s">
        <v>503</v>
      </c>
      <c r="G42" s="37" t="s">
        <v>503</v>
      </c>
      <c r="H42" s="37" t="s">
        <v>503</v>
      </c>
      <c r="I42" s="37" t="s">
        <v>503</v>
      </c>
      <c r="J42" s="38" t="s">
        <v>503</v>
      </c>
      <c r="K42" s="22"/>
      <c r="L42" s="22"/>
      <c r="M42" s="22"/>
      <c r="N42" s="22"/>
      <c r="O42" s="22"/>
      <c r="P42" s="22"/>
    </row>
    <row r="43" spans="1:16" ht="39" customHeight="1" thickBot="1" x14ac:dyDescent="0.25">
      <c r="A43" s="22"/>
      <c r="B43" s="40"/>
      <c r="C43" s="1148" t="s">
        <v>545</v>
      </c>
      <c r="D43" s="1149"/>
      <c r="E43" s="1150"/>
      <c r="F43" s="41" t="s">
        <v>503</v>
      </c>
      <c r="G43" s="42" t="s">
        <v>503</v>
      </c>
      <c r="H43" s="42" t="s">
        <v>503</v>
      </c>
      <c r="I43" s="42" t="s">
        <v>503</v>
      </c>
      <c r="J43" s="43" t="s">
        <v>503</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TJ2tBDsPAzZNubc/u65C7Bi/rBvfZCSYhJLnr0RZKpxMQShN4JTLs9EFA+QjhnDgcn9IhCkkMGYjOPOTYnXebw==" saltValue="qmFIKgTUaiyU8Qq0jXzYV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5488</v>
      </c>
      <c r="L45" s="60">
        <v>5811</v>
      </c>
      <c r="M45" s="60">
        <v>6237</v>
      </c>
      <c r="N45" s="60">
        <v>6177</v>
      </c>
      <c r="O45" s="61">
        <v>6214</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503</v>
      </c>
      <c r="L46" s="64" t="s">
        <v>503</v>
      </c>
      <c r="M46" s="64" t="s">
        <v>503</v>
      </c>
      <c r="N46" s="64" t="s">
        <v>503</v>
      </c>
      <c r="O46" s="65" t="s">
        <v>503</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503</v>
      </c>
      <c r="L47" s="64" t="s">
        <v>503</v>
      </c>
      <c r="M47" s="64" t="s">
        <v>503</v>
      </c>
      <c r="N47" s="64" t="s">
        <v>503</v>
      </c>
      <c r="O47" s="65" t="s">
        <v>503</v>
      </c>
      <c r="P47" s="48"/>
      <c r="Q47" s="48"/>
      <c r="R47" s="48"/>
      <c r="S47" s="48"/>
      <c r="T47" s="48"/>
      <c r="U47" s="48"/>
    </row>
    <row r="48" spans="1:21" ht="30.75" customHeight="1" x14ac:dyDescent="0.2">
      <c r="A48" s="48"/>
      <c r="B48" s="1155"/>
      <c r="C48" s="1156"/>
      <c r="D48" s="62"/>
      <c r="E48" s="1161" t="s">
        <v>13</v>
      </c>
      <c r="F48" s="1161"/>
      <c r="G48" s="1161"/>
      <c r="H48" s="1161"/>
      <c r="I48" s="1161"/>
      <c r="J48" s="1162"/>
      <c r="K48" s="63">
        <v>2660</v>
      </c>
      <c r="L48" s="64">
        <v>2632</v>
      </c>
      <c r="M48" s="64">
        <v>2572</v>
      </c>
      <c r="N48" s="64">
        <v>2325</v>
      </c>
      <c r="O48" s="65">
        <v>2466</v>
      </c>
      <c r="P48" s="48"/>
      <c r="Q48" s="48"/>
      <c r="R48" s="48"/>
      <c r="S48" s="48"/>
      <c r="T48" s="48"/>
      <c r="U48" s="48"/>
    </row>
    <row r="49" spans="1:21" ht="30.75" customHeight="1" x14ac:dyDescent="0.2">
      <c r="A49" s="48"/>
      <c r="B49" s="1155"/>
      <c r="C49" s="1156"/>
      <c r="D49" s="62"/>
      <c r="E49" s="1161" t="s">
        <v>14</v>
      </c>
      <c r="F49" s="1161"/>
      <c r="G49" s="1161"/>
      <c r="H49" s="1161"/>
      <c r="I49" s="1161"/>
      <c r="J49" s="1162"/>
      <c r="K49" s="63" t="s">
        <v>503</v>
      </c>
      <c r="L49" s="64" t="s">
        <v>503</v>
      </c>
      <c r="M49" s="64" t="s">
        <v>503</v>
      </c>
      <c r="N49" s="64" t="s">
        <v>503</v>
      </c>
      <c r="O49" s="65" t="s">
        <v>503</v>
      </c>
      <c r="P49" s="48"/>
      <c r="Q49" s="48"/>
      <c r="R49" s="48"/>
      <c r="S49" s="48"/>
      <c r="T49" s="48"/>
      <c r="U49" s="48"/>
    </row>
    <row r="50" spans="1:21" ht="30.75" customHeight="1" x14ac:dyDescent="0.2">
      <c r="A50" s="48"/>
      <c r="B50" s="1155"/>
      <c r="C50" s="1156"/>
      <c r="D50" s="62"/>
      <c r="E50" s="1161" t="s">
        <v>15</v>
      </c>
      <c r="F50" s="1161"/>
      <c r="G50" s="1161"/>
      <c r="H50" s="1161"/>
      <c r="I50" s="1161"/>
      <c r="J50" s="1162"/>
      <c r="K50" s="63">
        <v>787</v>
      </c>
      <c r="L50" s="64">
        <v>421</v>
      </c>
      <c r="M50" s="64">
        <v>449</v>
      </c>
      <c r="N50" s="64">
        <v>463</v>
      </c>
      <c r="O50" s="65">
        <v>479</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503</v>
      </c>
      <c r="L51" s="64" t="s">
        <v>503</v>
      </c>
      <c r="M51" s="64" t="s">
        <v>503</v>
      </c>
      <c r="N51" s="64" t="s">
        <v>503</v>
      </c>
      <c r="O51" s="65" t="s">
        <v>503</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7358</v>
      </c>
      <c r="L52" s="64">
        <v>6419</v>
      </c>
      <c r="M52" s="64">
        <v>6786</v>
      </c>
      <c r="N52" s="64">
        <v>6882</v>
      </c>
      <c r="O52" s="65">
        <v>6805</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1577</v>
      </c>
      <c r="L53" s="69">
        <v>2445</v>
      </c>
      <c r="M53" s="69">
        <v>2472</v>
      </c>
      <c r="N53" s="69">
        <v>2083</v>
      </c>
      <c r="O53" s="70">
        <v>2354</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row r="65" s="49" customFormat="1" ht="12.65" hidden="1" customHeight="1" x14ac:dyDescent="0.2"/>
    <row r="66" s="49" customFormat="1" ht="12.65" hidden="1" customHeight="1" x14ac:dyDescent="0.2"/>
    <row r="67" s="49" customFormat="1" ht="12.65" hidden="1" customHeight="1" x14ac:dyDescent="0.2"/>
    <row r="68" s="49" customFormat="1" ht="12.65" hidden="1" customHeight="1" x14ac:dyDescent="0.2"/>
    <row r="69" s="49" customFormat="1" ht="12.65" hidden="1" customHeight="1" x14ac:dyDescent="0.2"/>
    <row r="70" s="49" customFormat="1" ht="12.65" hidden="1" customHeight="1" x14ac:dyDescent="0.2"/>
  </sheetData>
  <sheetProtection algorithmName="SHA-512" hashValue="DGrGWYQ4dS0mtuYOV56jGkukZF5eQOEC19/mV2s96IWx19WBBR7IndKRxAr2O9VW7Oqc+E3LuoIsnwyycV9Upg==" saltValue="8unYthMvzXh8X29bsh4j7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527</v>
      </c>
      <c r="J40" s="103" t="s">
        <v>528</v>
      </c>
      <c r="K40" s="103" t="s">
        <v>529</v>
      </c>
      <c r="L40" s="103" t="s">
        <v>530</v>
      </c>
      <c r="M40" s="104" t="s">
        <v>531</v>
      </c>
    </row>
    <row r="41" spans="2:13" ht="27.75" customHeight="1" x14ac:dyDescent="0.2">
      <c r="B41" s="1184" t="s">
        <v>30</v>
      </c>
      <c r="C41" s="1185"/>
      <c r="D41" s="105"/>
      <c r="E41" s="1190" t="s">
        <v>31</v>
      </c>
      <c r="F41" s="1190"/>
      <c r="G41" s="1190"/>
      <c r="H41" s="1191"/>
      <c r="I41" s="343">
        <v>54928</v>
      </c>
      <c r="J41" s="344">
        <v>58495</v>
      </c>
      <c r="K41" s="344">
        <v>55396</v>
      </c>
      <c r="L41" s="344">
        <v>52775</v>
      </c>
      <c r="M41" s="345">
        <v>53899</v>
      </c>
    </row>
    <row r="42" spans="2:13" ht="27.75" customHeight="1" x14ac:dyDescent="0.2">
      <c r="B42" s="1186"/>
      <c r="C42" s="1187"/>
      <c r="D42" s="106"/>
      <c r="E42" s="1192" t="s">
        <v>32</v>
      </c>
      <c r="F42" s="1192"/>
      <c r="G42" s="1192"/>
      <c r="H42" s="1193"/>
      <c r="I42" s="346">
        <v>3624</v>
      </c>
      <c r="J42" s="347">
        <v>3422</v>
      </c>
      <c r="K42" s="347">
        <v>3181</v>
      </c>
      <c r="L42" s="347">
        <v>2675</v>
      </c>
      <c r="M42" s="348">
        <v>3025</v>
      </c>
    </row>
    <row r="43" spans="2:13" ht="27.75" customHeight="1" x14ac:dyDescent="0.2">
      <c r="B43" s="1186"/>
      <c r="C43" s="1187"/>
      <c r="D43" s="106"/>
      <c r="E43" s="1192" t="s">
        <v>33</v>
      </c>
      <c r="F43" s="1192"/>
      <c r="G43" s="1192"/>
      <c r="H43" s="1193"/>
      <c r="I43" s="346">
        <v>28657</v>
      </c>
      <c r="J43" s="347">
        <v>28067</v>
      </c>
      <c r="K43" s="347">
        <v>27019</v>
      </c>
      <c r="L43" s="347">
        <v>25848</v>
      </c>
      <c r="M43" s="348">
        <v>25170</v>
      </c>
    </row>
    <row r="44" spans="2:13" ht="27.75" customHeight="1" x14ac:dyDescent="0.2">
      <c r="B44" s="1186"/>
      <c r="C44" s="1187"/>
      <c r="D44" s="106"/>
      <c r="E44" s="1192" t="s">
        <v>34</v>
      </c>
      <c r="F44" s="1192"/>
      <c r="G44" s="1192"/>
      <c r="H44" s="1193"/>
      <c r="I44" s="346" t="s">
        <v>503</v>
      </c>
      <c r="J44" s="347" t="s">
        <v>503</v>
      </c>
      <c r="K44" s="347" t="s">
        <v>503</v>
      </c>
      <c r="L44" s="347" t="s">
        <v>503</v>
      </c>
      <c r="M44" s="348" t="s">
        <v>503</v>
      </c>
    </row>
    <row r="45" spans="2:13" ht="27.75" customHeight="1" x14ac:dyDescent="0.2">
      <c r="B45" s="1186"/>
      <c r="C45" s="1187"/>
      <c r="D45" s="106"/>
      <c r="E45" s="1192" t="s">
        <v>35</v>
      </c>
      <c r="F45" s="1192"/>
      <c r="G45" s="1192"/>
      <c r="H45" s="1193"/>
      <c r="I45" s="346">
        <v>12549</v>
      </c>
      <c r="J45" s="347">
        <v>12857</v>
      </c>
      <c r="K45" s="347">
        <v>13215</v>
      </c>
      <c r="L45" s="347">
        <v>13982</v>
      </c>
      <c r="M45" s="348">
        <v>14642</v>
      </c>
    </row>
    <row r="46" spans="2:13" ht="27.75" customHeight="1" x14ac:dyDescent="0.2">
      <c r="B46" s="1186"/>
      <c r="C46" s="1187"/>
      <c r="D46" s="107"/>
      <c r="E46" s="1192" t="s">
        <v>36</v>
      </c>
      <c r="F46" s="1192"/>
      <c r="G46" s="1192"/>
      <c r="H46" s="1193"/>
      <c r="I46" s="346" t="s">
        <v>503</v>
      </c>
      <c r="J46" s="347" t="s">
        <v>503</v>
      </c>
      <c r="K46" s="347" t="s">
        <v>503</v>
      </c>
      <c r="L46" s="347" t="s">
        <v>503</v>
      </c>
      <c r="M46" s="348" t="s">
        <v>503</v>
      </c>
    </row>
    <row r="47" spans="2:13" ht="27.75" customHeight="1" x14ac:dyDescent="0.2">
      <c r="B47" s="1186"/>
      <c r="C47" s="1187"/>
      <c r="D47" s="108"/>
      <c r="E47" s="1194" t="s">
        <v>37</v>
      </c>
      <c r="F47" s="1195"/>
      <c r="G47" s="1195"/>
      <c r="H47" s="1196"/>
      <c r="I47" s="346" t="s">
        <v>503</v>
      </c>
      <c r="J47" s="347" t="s">
        <v>503</v>
      </c>
      <c r="K47" s="347" t="s">
        <v>503</v>
      </c>
      <c r="L47" s="347" t="s">
        <v>503</v>
      </c>
      <c r="M47" s="348" t="s">
        <v>503</v>
      </c>
    </row>
    <row r="48" spans="2:13" ht="27.75" customHeight="1" x14ac:dyDescent="0.2">
      <c r="B48" s="1186"/>
      <c r="C48" s="1187"/>
      <c r="D48" s="106"/>
      <c r="E48" s="1192" t="s">
        <v>38</v>
      </c>
      <c r="F48" s="1192"/>
      <c r="G48" s="1192"/>
      <c r="H48" s="1193"/>
      <c r="I48" s="346" t="s">
        <v>503</v>
      </c>
      <c r="J48" s="347" t="s">
        <v>503</v>
      </c>
      <c r="K48" s="347" t="s">
        <v>503</v>
      </c>
      <c r="L48" s="347" t="s">
        <v>503</v>
      </c>
      <c r="M48" s="348" t="s">
        <v>503</v>
      </c>
    </row>
    <row r="49" spans="2:13" ht="27.75" customHeight="1" x14ac:dyDescent="0.2">
      <c r="B49" s="1188"/>
      <c r="C49" s="1189"/>
      <c r="D49" s="106"/>
      <c r="E49" s="1192" t="s">
        <v>39</v>
      </c>
      <c r="F49" s="1192"/>
      <c r="G49" s="1192"/>
      <c r="H49" s="1193"/>
      <c r="I49" s="346" t="s">
        <v>503</v>
      </c>
      <c r="J49" s="347" t="s">
        <v>503</v>
      </c>
      <c r="K49" s="347" t="s">
        <v>503</v>
      </c>
      <c r="L49" s="347" t="s">
        <v>503</v>
      </c>
      <c r="M49" s="348" t="s">
        <v>503</v>
      </c>
    </row>
    <row r="50" spans="2:13" ht="27.75" customHeight="1" x14ac:dyDescent="0.2">
      <c r="B50" s="1197" t="s">
        <v>40</v>
      </c>
      <c r="C50" s="1198"/>
      <c r="D50" s="109"/>
      <c r="E50" s="1192" t="s">
        <v>41</v>
      </c>
      <c r="F50" s="1192"/>
      <c r="G50" s="1192"/>
      <c r="H50" s="1193"/>
      <c r="I50" s="346">
        <v>17961</v>
      </c>
      <c r="J50" s="347">
        <v>21080</v>
      </c>
      <c r="K50" s="347">
        <v>21952</v>
      </c>
      <c r="L50" s="347">
        <v>25292</v>
      </c>
      <c r="M50" s="348">
        <v>25654</v>
      </c>
    </row>
    <row r="51" spans="2:13" ht="27.75" customHeight="1" x14ac:dyDescent="0.2">
      <c r="B51" s="1186"/>
      <c r="C51" s="1187"/>
      <c r="D51" s="106"/>
      <c r="E51" s="1192" t="s">
        <v>42</v>
      </c>
      <c r="F51" s="1192"/>
      <c r="G51" s="1192"/>
      <c r="H51" s="1193"/>
      <c r="I51" s="346">
        <v>19342</v>
      </c>
      <c r="J51" s="347">
        <v>17794</v>
      </c>
      <c r="K51" s="347">
        <v>16747</v>
      </c>
      <c r="L51" s="347">
        <v>16133</v>
      </c>
      <c r="M51" s="348">
        <v>18268</v>
      </c>
    </row>
    <row r="52" spans="2:13" ht="27.75" customHeight="1" x14ac:dyDescent="0.2">
      <c r="B52" s="1188"/>
      <c r="C52" s="1189"/>
      <c r="D52" s="106"/>
      <c r="E52" s="1192" t="s">
        <v>43</v>
      </c>
      <c r="F52" s="1192"/>
      <c r="G52" s="1192"/>
      <c r="H52" s="1193"/>
      <c r="I52" s="346">
        <v>53287</v>
      </c>
      <c r="J52" s="347">
        <v>52188</v>
      </c>
      <c r="K52" s="347">
        <v>49743</v>
      </c>
      <c r="L52" s="347">
        <v>46960</v>
      </c>
      <c r="M52" s="348">
        <v>43260</v>
      </c>
    </row>
    <row r="53" spans="2:13" ht="27.75" customHeight="1" thickBot="1" x14ac:dyDescent="0.25">
      <c r="B53" s="1199" t="s">
        <v>19</v>
      </c>
      <c r="C53" s="1200"/>
      <c r="D53" s="110"/>
      <c r="E53" s="1201" t="s">
        <v>44</v>
      </c>
      <c r="F53" s="1201"/>
      <c r="G53" s="1201"/>
      <c r="H53" s="1202"/>
      <c r="I53" s="349">
        <v>9168</v>
      </c>
      <c r="J53" s="350">
        <v>11779</v>
      </c>
      <c r="K53" s="350">
        <v>10369</v>
      </c>
      <c r="L53" s="350">
        <v>6894</v>
      </c>
      <c r="M53" s="351">
        <v>9554</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ko2EG9qLWXIS94AEDwCOIcmcqGchu1QmW7bvfBS1uBNCwVASFnb6Wn/sfvE7gmQ5JuEHnkXyJdRmDC/z1hIkPQ==" saltValue="O71I4gBy8+7zaYZeUuLuZ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Normal="10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529</v>
      </c>
      <c r="G54" s="119" t="s">
        <v>530</v>
      </c>
      <c r="H54" s="120" t="s">
        <v>531</v>
      </c>
    </row>
    <row r="55" spans="2:8" ht="52.5" customHeight="1" x14ac:dyDescent="0.2">
      <c r="B55" s="121"/>
      <c r="C55" s="1211" t="s">
        <v>46</v>
      </c>
      <c r="D55" s="1211"/>
      <c r="E55" s="1212"/>
      <c r="F55" s="352">
        <v>7133</v>
      </c>
      <c r="G55" s="352">
        <v>7396</v>
      </c>
      <c r="H55" s="353">
        <v>6880</v>
      </c>
    </row>
    <row r="56" spans="2:8" ht="52.5" customHeight="1" x14ac:dyDescent="0.2">
      <c r="B56" s="122"/>
      <c r="C56" s="1213" t="s">
        <v>47</v>
      </c>
      <c r="D56" s="1213"/>
      <c r="E56" s="1214"/>
      <c r="F56" s="354" t="s">
        <v>503</v>
      </c>
      <c r="G56" s="354" t="s">
        <v>503</v>
      </c>
      <c r="H56" s="355" t="s">
        <v>503</v>
      </c>
    </row>
    <row r="57" spans="2:8" ht="53.25" customHeight="1" x14ac:dyDescent="0.2">
      <c r="B57" s="122"/>
      <c r="C57" s="1215" t="s">
        <v>48</v>
      </c>
      <c r="D57" s="1215"/>
      <c r="E57" s="1216"/>
      <c r="F57" s="356">
        <v>9136</v>
      </c>
      <c r="G57" s="356">
        <v>11624</v>
      </c>
      <c r="H57" s="357">
        <v>11541</v>
      </c>
    </row>
    <row r="58" spans="2:8" ht="45.75" customHeight="1" x14ac:dyDescent="0.2">
      <c r="B58" s="123"/>
      <c r="C58" s="1203" t="s">
        <v>557</v>
      </c>
      <c r="D58" s="1204"/>
      <c r="E58" s="1205"/>
      <c r="F58" s="358">
        <v>4868</v>
      </c>
      <c r="G58" s="358">
        <v>6023</v>
      </c>
      <c r="H58" s="359">
        <v>5935</v>
      </c>
    </row>
    <row r="59" spans="2:8" ht="45.75" customHeight="1" x14ac:dyDescent="0.2">
      <c r="B59" s="123"/>
      <c r="C59" s="1203" t="s">
        <v>558</v>
      </c>
      <c r="D59" s="1204"/>
      <c r="E59" s="1205"/>
      <c r="F59" s="358">
        <v>1700</v>
      </c>
      <c r="G59" s="358">
        <v>2528</v>
      </c>
      <c r="H59" s="359">
        <v>2625</v>
      </c>
    </row>
    <row r="60" spans="2:8" ht="45.75" customHeight="1" x14ac:dyDescent="0.2">
      <c r="B60" s="123"/>
      <c r="C60" s="1203" t="s">
        <v>559</v>
      </c>
      <c r="D60" s="1204"/>
      <c r="E60" s="1205"/>
      <c r="F60" s="358">
        <v>1314</v>
      </c>
      <c r="G60" s="358">
        <v>1796</v>
      </c>
      <c r="H60" s="359">
        <v>1697</v>
      </c>
    </row>
    <row r="61" spans="2:8" ht="45.75" customHeight="1" x14ac:dyDescent="0.2">
      <c r="B61" s="123"/>
      <c r="C61" s="1203" t="s">
        <v>560</v>
      </c>
      <c r="D61" s="1204"/>
      <c r="E61" s="1205"/>
      <c r="F61" s="358">
        <v>497</v>
      </c>
      <c r="G61" s="358">
        <v>498</v>
      </c>
      <c r="H61" s="359">
        <v>491</v>
      </c>
    </row>
    <row r="62" spans="2:8" ht="45.75" customHeight="1" thickBot="1" x14ac:dyDescent="0.25">
      <c r="B62" s="124"/>
      <c r="C62" s="1206" t="s">
        <v>561</v>
      </c>
      <c r="D62" s="1207"/>
      <c r="E62" s="1208"/>
      <c r="F62" s="360">
        <v>490</v>
      </c>
      <c r="G62" s="360">
        <v>490</v>
      </c>
      <c r="H62" s="361">
        <v>491</v>
      </c>
    </row>
    <row r="63" spans="2:8" ht="52.5" customHeight="1" thickBot="1" x14ac:dyDescent="0.25">
      <c r="B63" s="125"/>
      <c r="C63" s="1209" t="s">
        <v>49</v>
      </c>
      <c r="D63" s="1209"/>
      <c r="E63" s="1210"/>
      <c r="F63" s="362">
        <v>16269</v>
      </c>
      <c r="G63" s="362">
        <v>19020</v>
      </c>
      <c r="H63" s="363">
        <v>18421</v>
      </c>
    </row>
    <row r="64" spans="2:8" ht="13"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vakaX8EI7UlA3kGx9BAUY7/xRFc4QaigEqYuN4YOrAqeq1fAuHfwenOAw95wtk5kPZfJRoj5QZHKJA3R4xosKQ==" saltValue="vW5b0az99/p7qQ6DwXdQs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526</v>
      </c>
      <c r="G2" s="139"/>
      <c r="H2" s="140"/>
    </row>
    <row r="3" spans="1:8" x14ac:dyDescent="0.2">
      <c r="A3" s="136" t="s">
        <v>519</v>
      </c>
      <c r="B3" s="141"/>
      <c r="C3" s="142"/>
      <c r="D3" s="143">
        <v>33337</v>
      </c>
      <c r="E3" s="144"/>
      <c r="F3" s="145">
        <v>43261</v>
      </c>
      <c r="G3" s="146"/>
      <c r="H3" s="147"/>
    </row>
    <row r="4" spans="1:8" x14ac:dyDescent="0.2">
      <c r="A4" s="148"/>
      <c r="B4" s="149"/>
      <c r="C4" s="150"/>
      <c r="D4" s="151">
        <v>23474</v>
      </c>
      <c r="E4" s="152"/>
      <c r="F4" s="153">
        <v>24721</v>
      </c>
      <c r="G4" s="154"/>
      <c r="H4" s="155"/>
    </row>
    <row r="5" spans="1:8" x14ac:dyDescent="0.2">
      <c r="A5" s="136" t="s">
        <v>521</v>
      </c>
      <c r="B5" s="141"/>
      <c r="C5" s="142"/>
      <c r="D5" s="143">
        <v>46619</v>
      </c>
      <c r="E5" s="144"/>
      <c r="F5" s="145">
        <v>40626</v>
      </c>
      <c r="G5" s="146"/>
      <c r="H5" s="147"/>
    </row>
    <row r="6" spans="1:8" x14ac:dyDescent="0.2">
      <c r="A6" s="148"/>
      <c r="B6" s="149"/>
      <c r="C6" s="150"/>
      <c r="D6" s="151">
        <v>39348</v>
      </c>
      <c r="E6" s="152"/>
      <c r="F6" s="153">
        <v>24279</v>
      </c>
      <c r="G6" s="154"/>
      <c r="H6" s="155"/>
    </row>
    <row r="7" spans="1:8" x14ac:dyDescent="0.2">
      <c r="A7" s="136" t="s">
        <v>522</v>
      </c>
      <c r="B7" s="141"/>
      <c r="C7" s="142"/>
      <c r="D7" s="143">
        <v>22159</v>
      </c>
      <c r="E7" s="144"/>
      <c r="F7" s="145">
        <v>46133</v>
      </c>
      <c r="G7" s="146"/>
      <c r="H7" s="147"/>
    </row>
    <row r="8" spans="1:8" x14ac:dyDescent="0.2">
      <c r="A8" s="148"/>
      <c r="B8" s="149"/>
      <c r="C8" s="150"/>
      <c r="D8" s="151">
        <v>14248</v>
      </c>
      <c r="E8" s="152"/>
      <c r="F8" s="153">
        <v>27280</v>
      </c>
      <c r="G8" s="154"/>
      <c r="H8" s="155"/>
    </row>
    <row r="9" spans="1:8" x14ac:dyDescent="0.2">
      <c r="A9" s="136" t="s">
        <v>523</v>
      </c>
      <c r="B9" s="141"/>
      <c r="C9" s="142"/>
      <c r="D9" s="143">
        <v>23329</v>
      </c>
      <c r="E9" s="144"/>
      <c r="F9" s="145">
        <v>49174</v>
      </c>
      <c r="G9" s="146"/>
      <c r="H9" s="147"/>
    </row>
    <row r="10" spans="1:8" x14ac:dyDescent="0.2">
      <c r="A10" s="148"/>
      <c r="B10" s="149"/>
      <c r="C10" s="150"/>
      <c r="D10" s="151">
        <v>13380</v>
      </c>
      <c r="E10" s="152"/>
      <c r="F10" s="153">
        <v>29896</v>
      </c>
      <c r="G10" s="154"/>
      <c r="H10" s="155"/>
    </row>
    <row r="11" spans="1:8" x14ac:dyDescent="0.2">
      <c r="A11" s="136" t="s">
        <v>524</v>
      </c>
      <c r="B11" s="141"/>
      <c r="C11" s="142"/>
      <c r="D11" s="143">
        <v>47357</v>
      </c>
      <c r="E11" s="144"/>
      <c r="F11" s="145">
        <v>50636</v>
      </c>
      <c r="G11" s="146"/>
      <c r="H11" s="147"/>
    </row>
    <row r="12" spans="1:8" x14ac:dyDescent="0.2">
      <c r="A12" s="148"/>
      <c r="B12" s="149"/>
      <c r="C12" s="156"/>
      <c r="D12" s="151">
        <v>28603</v>
      </c>
      <c r="E12" s="152"/>
      <c r="F12" s="153">
        <v>31778</v>
      </c>
      <c r="G12" s="154"/>
      <c r="H12" s="155"/>
    </row>
    <row r="13" spans="1:8" x14ac:dyDescent="0.2">
      <c r="A13" s="136"/>
      <c r="B13" s="141"/>
      <c r="C13" s="157"/>
      <c r="D13" s="158">
        <v>34560</v>
      </c>
      <c r="E13" s="159"/>
      <c r="F13" s="160">
        <v>45966</v>
      </c>
      <c r="G13" s="161"/>
      <c r="H13" s="147"/>
    </row>
    <row r="14" spans="1:8" x14ac:dyDescent="0.2">
      <c r="A14" s="148"/>
      <c r="B14" s="149"/>
      <c r="C14" s="150"/>
      <c r="D14" s="151">
        <v>23811</v>
      </c>
      <c r="E14" s="152"/>
      <c r="F14" s="153">
        <v>27591</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6.14</v>
      </c>
      <c r="C19" s="162">
        <f>ROUND(VALUE(SUBSTITUTE(実質収支比率等に係る経年分析!G$48,"▲","-")),2)</f>
        <v>6.43</v>
      </c>
      <c r="D19" s="162">
        <f>ROUND(VALUE(SUBSTITUTE(実質収支比率等に係る経年分析!H$48,"▲","-")),2)</f>
        <v>6.78</v>
      </c>
      <c r="E19" s="162">
        <f>ROUND(VALUE(SUBSTITUTE(実質収支比率等に係る経年分析!I$48,"▲","-")),2)</f>
        <v>5.28</v>
      </c>
      <c r="F19" s="162">
        <f>ROUND(VALUE(SUBSTITUTE(実質収支比率等に係る経年分析!J$48,"▲","-")),2)</f>
        <v>5.71</v>
      </c>
    </row>
    <row r="20" spans="1:11" x14ac:dyDescent="0.2">
      <c r="A20" s="162" t="s">
        <v>53</v>
      </c>
      <c r="B20" s="162">
        <f>ROUND(VALUE(SUBSTITUTE(実質収支比率等に係る経年分析!F$47,"▲","-")),2)</f>
        <v>13.46</v>
      </c>
      <c r="C20" s="162">
        <f>ROUND(VALUE(SUBSTITUTE(実質収支比率等に係る経年分析!G$47,"▲","-")),2)</f>
        <v>14.95</v>
      </c>
      <c r="D20" s="162">
        <f>ROUND(VALUE(SUBSTITUTE(実質収支比率等に係る経年分析!H$47,"▲","-")),2)</f>
        <v>14</v>
      </c>
      <c r="E20" s="162">
        <f>ROUND(VALUE(SUBSTITUTE(実質収支比率等に係る経年分析!I$47,"▲","-")),2)</f>
        <v>14.24</v>
      </c>
      <c r="F20" s="162">
        <f>ROUND(VALUE(SUBSTITUTE(実質収支比率等に係る経年分析!J$47,"▲","-")),2)</f>
        <v>12.73</v>
      </c>
    </row>
    <row r="21" spans="1:11" x14ac:dyDescent="0.2">
      <c r="A21" s="162" t="s">
        <v>54</v>
      </c>
      <c r="B21" s="162">
        <f>IF(ISNUMBER(VALUE(SUBSTITUTE(実質収支比率等に係る経年分析!F$49,"▲","-"))),ROUND(VALUE(SUBSTITUTE(実質収支比率等に係る経年分析!F$49,"▲","-")),2),NA())</f>
        <v>-2.29</v>
      </c>
      <c r="C21" s="162">
        <f>IF(ISNUMBER(VALUE(SUBSTITUTE(実質収支比率等に係る経年分析!G$49,"▲","-"))),ROUND(VALUE(SUBSTITUTE(実質収支比率等に係る経年分析!G$49,"▲","-")),2),NA())</f>
        <v>2.4500000000000002</v>
      </c>
      <c r="D21" s="162">
        <f>IF(ISNUMBER(VALUE(SUBSTITUTE(実質収支比率等に係る経年分析!H$49,"▲","-"))),ROUND(VALUE(SUBSTITUTE(実質収支比率等に係る経年分析!H$49,"▲","-")),2),NA())</f>
        <v>-0.83</v>
      </c>
      <c r="E21" s="162">
        <f>IF(ISNUMBER(VALUE(SUBSTITUTE(実質収支比率等に係る経年分析!I$49,"▲","-"))),ROUND(VALUE(SUBSTITUTE(実質収支比率等に係る経年分析!I$49,"▲","-")),2),NA())</f>
        <v>-0.87</v>
      </c>
      <c r="F21" s="162">
        <f>IF(ISNUMBER(VALUE(SUBSTITUTE(実質収支比率等に係る経年分析!J$49,"▲","-"))),ROUND(VALUE(SUBSTITUTE(実質収支比率等に係る経年分析!J$49,"▲","-")),2),NA())</f>
        <v>-0.31</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水産物地方卸売市場事業特別会計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国民健康保険事業特別会計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0.37</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0.44</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0.28000000000000003</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0.18</v>
      </c>
    </row>
    <row r="31" spans="1:11" x14ac:dyDescent="0.2">
      <c r="A31" s="163" t="str">
        <f>IF(連結実質赤字比率に係る赤字・黒字の構成分析!C$39="",NA(),連結実質赤字比率に係る赤字・黒字の構成分析!C$39)</f>
        <v>競輪事業特別会計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1.07</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1.05</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1.1599999999999999</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0.84</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0.71</v>
      </c>
    </row>
    <row r="32" spans="1:11" x14ac:dyDescent="0.2">
      <c r="A32" s="163" t="str">
        <f>IF(連結実質赤字比率に係る赤字・黒字の構成分析!C$38="",NA(),連結実質赤字比率に係る赤字・黒字の構成分析!C$38)</f>
        <v>後期高齢者医療事業特別会計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0.53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0.5</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0.23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0.25</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0.86</v>
      </c>
    </row>
    <row r="33" spans="1:16" x14ac:dyDescent="0.2">
      <c r="A33" s="163" t="str">
        <f>IF(連結実質赤字比率に係る赤字・黒字の構成分析!C$37="",NA(),連結実質赤字比率に係る赤字・黒字の構成分析!C$37)</f>
        <v>介護保険事業特別会計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1.58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1.62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1.91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1.78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1.27</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6.14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6.43</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6.78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5.27</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5.71</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4.5599999999999996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5.4</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6.3</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6.9</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6.53</v>
      </c>
    </row>
    <row r="36" spans="1:16" x14ac:dyDescent="0.2">
      <c r="A36" s="163" t="str">
        <f>IF(連結実質赤字比率に係る赤字・黒字の構成分析!C$34="",NA(),連結実質赤字比率に係る赤字・黒字の構成分析!C$34)</f>
        <v>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10.31</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15.08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15.25</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11.8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8.43</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7358</v>
      </c>
      <c r="E42" s="164"/>
      <c r="F42" s="164"/>
      <c r="G42" s="164">
        <f>'実質公債費比率（分子）の構造'!L$52</f>
        <v>6419</v>
      </c>
      <c r="H42" s="164"/>
      <c r="I42" s="164"/>
      <c r="J42" s="164">
        <f>'実質公債費比率（分子）の構造'!M$52</f>
        <v>6786</v>
      </c>
      <c r="K42" s="164"/>
      <c r="L42" s="164"/>
      <c r="M42" s="164">
        <f>'実質公債費比率（分子）の構造'!N$52</f>
        <v>6882</v>
      </c>
      <c r="N42" s="164"/>
      <c r="O42" s="164"/>
      <c r="P42" s="164">
        <f>'実質公債費比率（分子）の構造'!O$52</f>
        <v>6805</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787</v>
      </c>
      <c r="C44" s="164"/>
      <c r="D44" s="164"/>
      <c r="E44" s="164">
        <f>'実質公債費比率（分子）の構造'!L$50</f>
        <v>421</v>
      </c>
      <c r="F44" s="164"/>
      <c r="G44" s="164"/>
      <c r="H44" s="164">
        <f>'実質公債費比率（分子）の構造'!M$50</f>
        <v>449</v>
      </c>
      <c r="I44" s="164"/>
      <c r="J44" s="164"/>
      <c r="K44" s="164">
        <f>'実質公債費比率（分子）の構造'!N$50</f>
        <v>463</v>
      </c>
      <c r="L44" s="164"/>
      <c r="M44" s="164"/>
      <c r="N44" s="164">
        <f>'実質公債費比率（分子）の構造'!O$50</f>
        <v>479</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2660</v>
      </c>
      <c r="C46" s="164"/>
      <c r="D46" s="164"/>
      <c r="E46" s="164">
        <f>'実質公債費比率（分子）の構造'!L$48</f>
        <v>2632</v>
      </c>
      <c r="F46" s="164"/>
      <c r="G46" s="164"/>
      <c r="H46" s="164">
        <f>'実質公債費比率（分子）の構造'!M$48</f>
        <v>2572</v>
      </c>
      <c r="I46" s="164"/>
      <c r="J46" s="164"/>
      <c r="K46" s="164">
        <f>'実質公債費比率（分子）の構造'!N$48</f>
        <v>2325</v>
      </c>
      <c r="L46" s="164"/>
      <c r="M46" s="164"/>
      <c r="N46" s="164">
        <f>'実質公債費比率（分子）の構造'!O$48</f>
        <v>2466</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5488</v>
      </c>
      <c r="C49" s="164"/>
      <c r="D49" s="164"/>
      <c r="E49" s="164">
        <f>'実質公債費比率（分子）の構造'!L$45</f>
        <v>5811</v>
      </c>
      <c r="F49" s="164"/>
      <c r="G49" s="164"/>
      <c r="H49" s="164">
        <f>'実質公債費比率（分子）の構造'!M$45</f>
        <v>6237</v>
      </c>
      <c r="I49" s="164"/>
      <c r="J49" s="164"/>
      <c r="K49" s="164">
        <f>'実質公債費比率（分子）の構造'!N$45</f>
        <v>6177</v>
      </c>
      <c r="L49" s="164"/>
      <c r="M49" s="164"/>
      <c r="N49" s="164">
        <f>'実質公債費比率（分子）の構造'!O$45</f>
        <v>6214</v>
      </c>
      <c r="O49" s="164"/>
      <c r="P49" s="164"/>
    </row>
    <row r="50" spans="1:16" x14ac:dyDescent="0.2">
      <c r="A50" s="164" t="s">
        <v>67</v>
      </c>
      <c r="B50" s="164" t="e">
        <f>NA()</f>
        <v>#N/A</v>
      </c>
      <c r="C50" s="164">
        <f>IF(ISNUMBER('実質公債費比率（分子）の構造'!K$53),'実質公債費比率（分子）の構造'!K$53,NA())</f>
        <v>1577</v>
      </c>
      <c r="D50" s="164" t="e">
        <f>NA()</f>
        <v>#N/A</v>
      </c>
      <c r="E50" s="164" t="e">
        <f>NA()</f>
        <v>#N/A</v>
      </c>
      <c r="F50" s="164">
        <f>IF(ISNUMBER('実質公債費比率（分子）の構造'!L$53),'実質公債費比率（分子）の構造'!L$53,NA())</f>
        <v>2445</v>
      </c>
      <c r="G50" s="164" t="e">
        <f>NA()</f>
        <v>#N/A</v>
      </c>
      <c r="H50" s="164" t="e">
        <f>NA()</f>
        <v>#N/A</v>
      </c>
      <c r="I50" s="164">
        <f>IF(ISNUMBER('実質公債費比率（分子）の構造'!M$53),'実質公債費比率（分子）の構造'!M$53,NA())</f>
        <v>2472</v>
      </c>
      <c r="J50" s="164" t="e">
        <f>NA()</f>
        <v>#N/A</v>
      </c>
      <c r="K50" s="164" t="e">
        <f>NA()</f>
        <v>#N/A</v>
      </c>
      <c r="L50" s="164">
        <f>IF(ISNUMBER('実質公債費比率（分子）の構造'!N$53),'実質公債費比率（分子）の構造'!N$53,NA())</f>
        <v>2083</v>
      </c>
      <c r="M50" s="164" t="e">
        <f>NA()</f>
        <v>#N/A</v>
      </c>
      <c r="N50" s="164" t="e">
        <f>NA()</f>
        <v>#N/A</v>
      </c>
      <c r="O50" s="164">
        <f>IF(ISNUMBER('実質公債費比率（分子）の構造'!O$53),'実質公債費比率（分子）の構造'!O$53,NA())</f>
        <v>2354</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53287</v>
      </c>
      <c r="E56" s="163"/>
      <c r="F56" s="163"/>
      <c r="G56" s="163">
        <f>'将来負担比率（分子）の構造'!J$52</f>
        <v>52188</v>
      </c>
      <c r="H56" s="163"/>
      <c r="I56" s="163"/>
      <c r="J56" s="163">
        <f>'将来負担比率（分子）の構造'!K$52</f>
        <v>49743</v>
      </c>
      <c r="K56" s="163"/>
      <c r="L56" s="163"/>
      <c r="M56" s="163">
        <f>'将来負担比率（分子）の構造'!L$52</f>
        <v>46960</v>
      </c>
      <c r="N56" s="163"/>
      <c r="O56" s="163"/>
      <c r="P56" s="163">
        <f>'将来負担比率（分子）の構造'!M$52</f>
        <v>43260</v>
      </c>
    </row>
    <row r="57" spans="1:16" x14ac:dyDescent="0.2">
      <c r="A57" s="163" t="s">
        <v>42</v>
      </c>
      <c r="B57" s="163"/>
      <c r="C57" s="163"/>
      <c r="D57" s="163">
        <f>'将来負担比率（分子）の構造'!I$51</f>
        <v>19342</v>
      </c>
      <c r="E57" s="163"/>
      <c r="F57" s="163"/>
      <c r="G57" s="163">
        <f>'将来負担比率（分子）の構造'!J$51</f>
        <v>17794</v>
      </c>
      <c r="H57" s="163"/>
      <c r="I57" s="163"/>
      <c r="J57" s="163">
        <f>'将来負担比率（分子）の構造'!K$51</f>
        <v>16747</v>
      </c>
      <c r="K57" s="163"/>
      <c r="L57" s="163"/>
      <c r="M57" s="163">
        <f>'将来負担比率（分子）の構造'!L$51</f>
        <v>16133</v>
      </c>
      <c r="N57" s="163"/>
      <c r="O57" s="163"/>
      <c r="P57" s="163">
        <f>'将来負担比率（分子）の構造'!M$51</f>
        <v>18268</v>
      </c>
    </row>
    <row r="58" spans="1:16" x14ac:dyDescent="0.2">
      <c r="A58" s="163" t="s">
        <v>41</v>
      </c>
      <c r="B58" s="163"/>
      <c r="C58" s="163"/>
      <c r="D58" s="163">
        <f>'将来負担比率（分子）の構造'!I$50</f>
        <v>17961</v>
      </c>
      <c r="E58" s="163"/>
      <c r="F58" s="163"/>
      <c r="G58" s="163">
        <f>'将来負担比率（分子）の構造'!J$50</f>
        <v>21080</v>
      </c>
      <c r="H58" s="163"/>
      <c r="I58" s="163"/>
      <c r="J58" s="163">
        <f>'将来負担比率（分子）の構造'!K$50</f>
        <v>21952</v>
      </c>
      <c r="K58" s="163"/>
      <c r="L58" s="163"/>
      <c r="M58" s="163">
        <f>'将来負担比率（分子）の構造'!L$50</f>
        <v>25292</v>
      </c>
      <c r="N58" s="163"/>
      <c r="O58" s="163"/>
      <c r="P58" s="163">
        <f>'将来負担比率（分子）の構造'!M$50</f>
        <v>25654</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12549</v>
      </c>
      <c r="C62" s="163"/>
      <c r="D62" s="163"/>
      <c r="E62" s="163">
        <f>'将来負担比率（分子）の構造'!J$45</f>
        <v>12857</v>
      </c>
      <c r="F62" s="163"/>
      <c r="G62" s="163"/>
      <c r="H62" s="163">
        <f>'将来負担比率（分子）の構造'!K$45</f>
        <v>13215</v>
      </c>
      <c r="I62" s="163"/>
      <c r="J62" s="163"/>
      <c r="K62" s="163">
        <f>'将来負担比率（分子）の構造'!L$45</f>
        <v>13982</v>
      </c>
      <c r="L62" s="163"/>
      <c r="M62" s="163"/>
      <c r="N62" s="163">
        <f>'将来負担比率（分子）の構造'!M$45</f>
        <v>14642</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28657</v>
      </c>
      <c r="C64" s="163"/>
      <c r="D64" s="163"/>
      <c r="E64" s="163">
        <f>'将来負担比率（分子）の構造'!J$43</f>
        <v>28067</v>
      </c>
      <c r="F64" s="163"/>
      <c r="G64" s="163"/>
      <c r="H64" s="163">
        <f>'将来負担比率（分子）の構造'!K$43</f>
        <v>27019</v>
      </c>
      <c r="I64" s="163"/>
      <c r="J64" s="163"/>
      <c r="K64" s="163">
        <f>'将来負担比率（分子）の構造'!L$43</f>
        <v>25848</v>
      </c>
      <c r="L64" s="163"/>
      <c r="M64" s="163"/>
      <c r="N64" s="163">
        <f>'将来負担比率（分子）の構造'!M$43</f>
        <v>25170</v>
      </c>
      <c r="O64" s="163"/>
      <c r="P64" s="163"/>
    </row>
    <row r="65" spans="1:16" x14ac:dyDescent="0.2">
      <c r="A65" s="163" t="s">
        <v>32</v>
      </c>
      <c r="B65" s="163">
        <f>'将来負担比率（分子）の構造'!I$42</f>
        <v>3624</v>
      </c>
      <c r="C65" s="163"/>
      <c r="D65" s="163"/>
      <c r="E65" s="163">
        <f>'将来負担比率（分子）の構造'!J$42</f>
        <v>3422</v>
      </c>
      <c r="F65" s="163"/>
      <c r="G65" s="163"/>
      <c r="H65" s="163">
        <f>'将来負担比率（分子）の構造'!K$42</f>
        <v>3181</v>
      </c>
      <c r="I65" s="163"/>
      <c r="J65" s="163"/>
      <c r="K65" s="163">
        <f>'将来負担比率（分子）の構造'!L$42</f>
        <v>2675</v>
      </c>
      <c r="L65" s="163"/>
      <c r="M65" s="163"/>
      <c r="N65" s="163">
        <f>'将来負担比率（分子）の構造'!M$42</f>
        <v>3025</v>
      </c>
      <c r="O65" s="163"/>
      <c r="P65" s="163"/>
    </row>
    <row r="66" spans="1:16" x14ac:dyDescent="0.2">
      <c r="A66" s="163" t="s">
        <v>31</v>
      </c>
      <c r="B66" s="163">
        <f>'将来負担比率（分子）の構造'!I$41</f>
        <v>54928</v>
      </c>
      <c r="C66" s="163"/>
      <c r="D66" s="163"/>
      <c r="E66" s="163">
        <f>'将来負担比率（分子）の構造'!J$41</f>
        <v>58495</v>
      </c>
      <c r="F66" s="163"/>
      <c r="G66" s="163"/>
      <c r="H66" s="163">
        <f>'将来負担比率（分子）の構造'!K$41</f>
        <v>55396</v>
      </c>
      <c r="I66" s="163"/>
      <c r="J66" s="163"/>
      <c r="K66" s="163">
        <f>'将来負担比率（分子）の構造'!L$41</f>
        <v>52775</v>
      </c>
      <c r="L66" s="163"/>
      <c r="M66" s="163"/>
      <c r="N66" s="163">
        <f>'将来負担比率（分子）の構造'!M$41</f>
        <v>53899</v>
      </c>
      <c r="O66" s="163"/>
      <c r="P66" s="163"/>
    </row>
    <row r="67" spans="1:16" x14ac:dyDescent="0.2">
      <c r="A67" s="163" t="s">
        <v>71</v>
      </c>
      <c r="B67" s="163" t="e">
        <f>NA()</f>
        <v>#N/A</v>
      </c>
      <c r="C67" s="163">
        <f>IF(ISNUMBER('将来負担比率（分子）の構造'!I$53), IF('将来負担比率（分子）の構造'!I$53 &lt; 0, 0, '将来負担比率（分子）の構造'!I$53), NA())</f>
        <v>9168</v>
      </c>
      <c r="D67" s="163" t="e">
        <f>NA()</f>
        <v>#N/A</v>
      </c>
      <c r="E67" s="163" t="e">
        <f>NA()</f>
        <v>#N/A</v>
      </c>
      <c r="F67" s="163">
        <f>IF(ISNUMBER('将来負担比率（分子）の構造'!J$53), IF('将来負担比率（分子）の構造'!J$53 &lt; 0, 0, '将来負担比率（分子）の構造'!J$53), NA())</f>
        <v>11779</v>
      </c>
      <c r="G67" s="163" t="e">
        <f>NA()</f>
        <v>#N/A</v>
      </c>
      <c r="H67" s="163" t="e">
        <f>NA()</f>
        <v>#N/A</v>
      </c>
      <c r="I67" s="163">
        <f>IF(ISNUMBER('将来負担比率（分子）の構造'!K$53), IF('将来負担比率（分子）の構造'!K$53 &lt; 0, 0, '将来負担比率（分子）の構造'!K$53), NA())</f>
        <v>10369</v>
      </c>
      <c r="J67" s="163" t="e">
        <f>NA()</f>
        <v>#N/A</v>
      </c>
      <c r="K67" s="163" t="e">
        <f>NA()</f>
        <v>#N/A</v>
      </c>
      <c r="L67" s="163">
        <f>IF(ISNUMBER('将来負担比率（分子）の構造'!L$53), IF('将来負担比率（分子）の構造'!L$53 &lt; 0, 0, '将来負担比率（分子）の構造'!L$53), NA())</f>
        <v>6894</v>
      </c>
      <c r="M67" s="163" t="e">
        <f>NA()</f>
        <v>#N/A</v>
      </c>
      <c r="N67" s="163" t="e">
        <f>NA()</f>
        <v>#N/A</v>
      </c>
      <c r="O67" s="163">
        <f>IF(ISNUMBER('将来負担比率（分子）の構造'!M$53), IF('将来負担比率（分子）の構造'!M$53 &lt; 0, 0, '将来負担比率（分子）の構造'!M$53), NA())</f>
        <v>9554</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7133</v>
      </c>
      <c r="C72" s="167">
        <f>基金残高に係る経年分析!G55</f>
        <v>7396</v>
      </c>
      <c r="D72" s="167">
        <f>基金残高に係る経年分析!H55</f>
        <v>6880</v>
      </c>
    </row>
    <row r="73" spans="1:16" x14ac:dyDescent="0.2">
      <c r="A73" s="166" t="s">
        <v>74</v>
      </c>
      <c r="B73" s="167" t="str">
        <f>基金残高に係る経年分析!F56</f>
        <v>-</v>
      </c>
      <c r="C73" s="167" t="str">
        <f>基金残高に係る経年分析!G56</f>
        <v>-</v>
      </c>
      <c r="D73" s="167" t="str">
        <f>基金残高に係る経年分析!H56</f>
        <v>-</v>
      </c>
    </row>
    <row r="74" spans="1:16" x14ac:dyDescent="0.2">
      <c r="A74" s="166" t="s">
        <v>75</v>
      </c>
      <c r="B74" s="167">
        <f>基金残高に係る経年分析!F57</f>
        <v>9136</v>
      </c>
      <c r="C74" s="167">
        <f>基金残高に係る経年分析!G57</f>
        <v>11624</v>
      </c>
      <c r="D74" s="167">
        <f>基金残高に係る経年分析!H57</f>
        <v>11541</v>
      </c>
    </row>
  </sheetData>
  <sheetProtection algorithmName="SHA-512" hashValue="5v8Cwj4l2pzzyhQyBmIp1C+zqXIurRlVdNG7XWUPz1IFTeoyxy+6t0KokBcboOOuttTuUPsqIMxWINuFizz42w==" saltValue="zsxHuG3xtF7ABRALzV32E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46669345</v>
      </c>
      <c r="S5" s="613"/>
      <c r="T5" s="613"/>
      <c r="U5" s="613"/>
      <c r="V5" s="613"/>
      <c r="W5" s="613"/>
      <c r="X5" s="613"/>
      <c r="Y5" s="614"/>
      <c r="Z5" s="615">
        <v>41.9</v>
      </c>
      <c r="AA5" s="615"/>
      <c r="AB5" s="615"/>
      <c r="AC5" s="615"/>
      <c r="AD5" s="616">
        <v>43851873</v>
      </c>
      <c r="AE5" s="616"/>
      <c r="AF5" s="616"/>
      <c r="AG5" s="616"/>
      <c r="AH5" s="616"/>
      <c r="AI5" s="616"/>
      <c r="AJ5" s="616"/>
      <c r="AK5" s="616"/>
      <c r="AL5" s="617">
        <v>77.400000000000006</v>
      </c>
      <c r="AM5" s="618"/>
      <c r="AN5" s="618"/>
      <c r="AO5" s="619"/>
      <c r="AP5" s="609" t="s">
        <v>216</v>
      </c>
      <c r="AQ5" s="610"/>
      <c r="AR5" s="610"/>
      <c r="AS5" s="610"/>
      <c r="AT5" s="610"/>
      <c r="AU5" s="610"/>
      <c r="AV5" s="610"/>
      <c r="AW5" s="610"/>
      <c r="AX5" s="610"/>
      <c r="AY5" s="610"/>
      <c r="AZ5" s="610"/>
      <c r="BA5" s="610"/>
      <c r="BB5" s="610"/>
      <c r="BC5" s="610"/>
      <c r="BD5" s="610"/>
      <c r="BE5" s="610"/>
      <c r="BF5" s="611"/>
      <c r="BG5" s="623">
        <v>43851873</v>
      </c>
      <c r="BH5" s="624"/>
      <c r="BI5" s="624"/>
      <c r="BJ5" s="624"/>
      <c r="BK5" s="624"/>
      <c r="BL5" s="624"/>
      <c r="BM5" s="624"/>
      <c r="BN5" s="625"/>
      <c r="BO5" s="626">
        <v>94</v>
      </c>
      <c r="BP5" s="626"/>
      <c r="BQ5" s="626"/>
      <c r="BR5" s="626"/>
      <c r="BS5" s="627">
        <v>592819</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526026</v>
      </c>
      <c r="S6" s="624"/>
      <c r="T6" s="624"/>
      <c r="U6" s="624"/>
      <c r="V6" s="624"/>
      <c r="W6" s="624"/>
      <c r="X6" s="624"/>
      <c r="Y6" s="625"/>
      <c r="Z6" s="626">
        <v>0.5</v>
      </c>
      <c r="AA6" s="626"/>
      <c r="AB6" s="626"/>
      <c r="AC6" s="626"/>
      <c r="AD6" s="627">
        <v>526026</v>
      </c>
      <c r="AE6" s="627"/>
      <c r="AF6" s="627"/>
      <c r="AG6" s="627"/>
      <c r="AH6" s="627"/>
      <c r="AI6" s="627"/>
      <c r="AJ6" s="627"/>
      <c r="AK6" s="627"/>
      <c r="AL6" s="628">
        <v>0.9</v>
      </c>
      <c r="AM6" s="629"/>
      <c r="AN6" s="629"/>
      <c r="AO6" s="630"/>
      <c r="AP6" s="620" t="s">
        <v>221</v>
      </c>
      <c r="AQ6" s="621"/>
      <c r="AR6" s="621"/>
      <c r="AS6" s="621"/>
      <c r="AT6" s="621"/>
      <c r="AU6" s="621"/>
      <c r="AV6" s="621"/>
      <c r="AW6" s="621"/>
      <c r="AX6" s="621"/>
      <c r="AY6" s="621"/>
      <c r="AZ6" s="621"/>
      <c r="BA6" s="621"/>
      <c r="BB6" s="621"/>
      <c r="BC6" s="621"/>
      <c r="BD6" s="621"/>
      <c r="BE6" s="621"/>
      <c r="BF6" s="622"/>
      <c r="BG6" s="623">
        <v>43851873</v>
      </c>
      <c r="BH6" s="624"/>
      <c r="BI6" s="624"/>
      <c r="BJ6" s="624"/>
      <c r="BK6" s="624"/>
      <c r="BL6" s="624"/>
      <c r="BM6" s="624"/>
      <c r="BN6" s="625"/>
      <c r="BO6" s="626">
        <v>94</v>
      </c>
      <c r="BP6" s="626"/>
      <c r="BQ6" s="626"/>
      <c r="BR6" s="626"/>
      <c r="BS6" s="627">
        <v>592819</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444320</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444320</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18252</v>
      </c>
      <c r="S7" s="624"/>
      <c r="T7" s="624"/>
      <c r="U7" s="624"/>
      <c r="V7" s="624"/>
      <c r="W7" s="624"/>
      <c r="X7" s="624"/>
      <c r="Y7" s="625"/>
      <c r="Z7" s="626">
        <v>0</v>
      </c>
      <c r="AA7" s="626"/>
      <c r="AB7" s="626"/>
      <c r="AC7" s="626"/>
      <c r="AD7" s="627">
        <v>18252</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19575534</v>
      </c>
      <c r="BH7" s="624"/>
      <c r="BI7" s="624"/>
      <c r="BJ7" s="624"/>
      <c r="BK7" s="624"/>
      <c r="BL7" s="624"/>
      <c r="BM7" s="624"/>
      <c r="BN7" s="625"/>
      <c r="BO7" s="626">
        <v>41.9</v>
      </c>
      <c r="BP7" s="626"/>
      <c r="BQ7" s="626"/>
      <c r="BR7" s="626"/>
      <c r="BS7" s="627">
        <v>592819</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8685395</v>
      </c>
      <c r="CS7" s="624"/>
      <c r="CT7" s="624"/>
      <c r="CU7" s="624"/>
      <c r="CV7" s="624"/>
      <c r="CW7" s="624"/>
      <c r="CX7" s="624"/>
      <c r="CY7" s="625"/>
      <c r="CZ7" s="626">
        <v>8.1</v>
      </c>
      <c r="DA7" s="626"/>
      <c r="DB7" s="626"/>
      <c r="DC7" s="626"/>
      <c r="DD7" s="632">
        <v>29402</v>
      </c>
      <c r="DE7" s="624"/>
      <c r="DF7" s="624"/>
      <c r="DG7" s="624"/>
      <c r="DH7" s="624"/>
      <c r="DI7" s="624"/>
      <c r="DJ7" s="624"/>
      <c r="DK7" s="624"/>
      <c r="DL7" s="624"/>
      <c r="DM7" s="624"/>
      <c r="DN7" s="624"/>
      <c r="DO7" s="624"/>
      <c r="DP7" s="625"/>
      <c r="DQ7" s="632">
        <v>7309564</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417074</v>
      </c>
      <c r="S8" s="624"/>
      <c r="T8" s="624"/>
      <c r="U8" s="624"/>
      <c r="V8" s="624"/>
      <c r="W8" s="624"/>
      <c r="X8" s="624"/>
      <c r="Y8" s="625"/>
      <c r="Z8" s="626">
        <v>0.4</v>
      </c>
      <c r="AA8" s="626"/>
      <c r="AB8" s="626"/>
      <c r="AC8" s="626"/>
      <c r="AD8" s="627">
        <v>417074</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400325</v>
      </c>
      <c r="BH8" s="624"/>
      <c r="BI8" s="624"/>
      <c r="BJ8" s="624"/>
      <c r="BK8" s="624"/>
      <c r="BL8" s="624"/>
      <c r="BM8" s="624"/>
      <c r="BN8" s="625"/>
      <c r="BO8" s="626">
        <v>0.9</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48016288</v>
      </c>
      <c r="CS8" s="624"/>
      <c r="CT8" s="624"/>
      <c r="CU8" s="624"/>
      <c r="CV8" s="624"/>
      <c r="CW8" s="624"/>
      <c r="CX8" s="624"/>
      <c r="CY8" s="625"/>
      <c r="CZ8" s="626">
        <v>44.7</v>
      </c>
      <c r="DA8" s="626"/>
      <c r="DB8" s="626"/>
      <c r="DC8" s="626"/>
      <c r="DD8" s="632">
        <v>268690</v>
      </c>
      <c r="DE8" s="624"/>
      <c r="DF8" s="624"/>
      <c r="DG8" s="624"/>
      <c r="DH8" s="624"/>
      <c r="DI8" s="624"/>
      <c r="DJ8" s="624"/>
      <c r="DK8" s="624"/>
      <c r="DL8" s="624"/>
      <c r="DM8" s="624"/>
      <c r="DN8" s="624"/>
      <c r="DO8" s="624"/>
      <c r="DP8" s="625"/>
      <c r="DQ8" s="632">
        <v>24220288</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597591</v>
      </c>
      <c r="S9" s="624"/>
      <c r="T9" s="624"/>
      <c r="U9" s="624"/>
      <c r="V9" s="624"/>
      <c r="W9" s="624"/>
      <c r="X9" s="624"/>
      <c r="Y9" s="625"/>
      <c r="Z9" s="626">
        <v>0.5</v>
      </c>
      <c r="AA9" s="626"/>
      <c r="AB9" s="626"/>
      <c r="AC9" s="626"/>
      <c r="AD9" s="627">
        <v>597591</v>
      </c>
      <c r="AE9" s="627"/>
      <c r="AF9" s="627"/>
      <c r="AG9" s="627"/>
      <c r="AH9" s="627"/>
      <c r="AI9" s="627"/>
      <c r="AJ9" s="627"/>
      <c r="AK9" s="627"/>
      <c r="AL9" s="628">
        <v>1.1000000000000001</v>
      </c>
      <c r="AM9" s="629"/>
      <c r="AN9" s="629"/>
      <c r="AO9" s="630"/>
      <c r="AP9" s="620" t="s">
        <v>230</v>
      </c>
      <c r="AQ9" s="621"/>
      <c r="AR9" s="621"/>
      <c r="AS9" s="621"/>
      <c r="AT9" s="621"/>
      <c r="AU9" s="621"/>
      <c r="AV9" s="621"/>
      <c r="AW9" s="621"/>
      <c r="AX9" s="621"/>
      <c r="AY9" s="621"/>
      <c r="AZ9" s="621"/>
      <c r="BA9" s="621"/>
      <c r="BB9" s="621"/>
      <c r="BC9" s="621"/>
      <c r="BD9" s="621"/>
      <c r="BE9" s="621"/>
      <c r="BF9" s="622"/>
      <c r="BG9" s="623">
        <v>14942738</v>
      </c>
      <c r="BH9" s="624"/>
      <c r="BI9" s="624"/>
      <c r="BJ9" s="624"/>
      <c r="BK9" s="624"/>
      <c r="BL9" s="624"/>
      <c r="BM9" s="624"/>
      <c r="BN9" s="625"/>
      <c r="BO9" s="626">
        <v>32</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9336728</v>
      </c>
      <c r="CS9" s="624"/>
      <c r="CT9" s="624"/>
      <c r="CU9" s="624"/>
      <c r="CV9" s="624"/>
      <c r="CW9" s="624"/>
      <c r="CX9" s="624"/>
      <c r="CY9" s="625"/>
      <c r="CZ9" s="626">
        <v>8.6999999999999993</v>
      </c>
      <c r="DA9" s="626"/>
      <c r="DB9" s="626"/>
      <c r="DC9" s="626"/>
      <c r="DD9" s="632">
        <v>558909</v>
      </c>
      <c r="DE9" s="624"/>
      <c r="DF9" s="624"/>
      <c r="DG9" s="624"/>
      <c r="DH9" s="624"/>
      <c r="DI9" s="624"/>
      <c r="DJ9" s="624"/>
      <c r="DK9" s="624"/>
      <c r="DL9" s="624"/>
      <c r="DM9" s="624"/>
      <c r="DN9" s="624"/>
      <c r="DO9" s="624"/>
      <c r="DP9" s="625"/>
      <c r="DQ9" s="632">
        <v>7255834</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819383</v>
      </c>
      <c r="BH10" s="624"/>
      <c r="BI10" s="624"/>
      <c r="BJ10" s="624"/>
      <c r="BK10" s="624"/>
      <c r="BL10" s="624"/>
      <c r="BM10" s="624"/>
      <c r="BN10" s="625"/>
      <c r="BO10" s="626">
        <v>1.8</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333984</v>
      </c>
      <c r="CS10" s="624"/>
      <c r="CT10" s="624"/>
      <c r="CU10" s="624"/>
      <c r="CV10" s="624"/>
      <c r="CW10" s="624"/>
      <c r="CX10" s="624"/>
      <c r="CY10" s="625"/>
      <c r="CZ10" s="626">
        <v>0.3</v>
      </c>
      <c r="DA10" s="626"/>
      <c r="DB10" s="626"/>
      <c r="DC10" s="626"/>
      <c r="DD10" s="632" t="s">
        <v>122</v>
      </c>
      <c r="DE10" s="624"/>
      <c r="DF10" s="624"/>
      <c r="DG10" s="624"/>
      <c r="DH10" s="624"/>
      <c r="DI10" s="624"/>
      <c r="DJ10" s="624"/>
      <c r="DK10" s="624"/>
      <c r="DL10" s="624"/>
      <c r="DM10" s="624"/>
      <c r="DN10" s="624"/>
      <c r="DO10" s="624"/>
      <c r="DP10" s="625"/>
      <c r="DQ10" s="632">
        <v>50372</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6452736</v>
      </c>
      <c r="S11" s="624"/>
      <c r="T11" s="624"/>
      <c r="U11" s="624"/>
      <c r="V11" s="624"/>
      <c r="W11" s="624"/>
      <c r="X11" s="624"/>
      <c r="Y11" s="625"/>
      <c r="Z11" s="628">
        <v>5.8</v>
      </c>
      <c r="AA11" s="629"/>
      <c r="AB11" s="629"/>
      <c r="AC11" s="635"/>
      <c r="AD11" s="632">
        <v>6452736</v>
      </c>
      <c r="AE11" s="624"/>
      <c r="AF11" s="624"/>
      <c r="AG11" s="624"/>
      <c r="AH11" s="624"/>
      <c r="AI11" s="624"/>
      <c r="AJ11" s="624"/>
      <c r="AK11" s="625"/>
      <c r="AL11" s="628">
        <v>11.4</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3413088</v>
      </c>
      <c r="BH11" s="624"/>
      <c r="BI11" s="624"/>
      <c r="BJ11" s="624"/>
      <c r="BK11" s="624"/>
      <c r="BL11" s="624"/>
      <c r="BM11" s="624"/>
      <c r="BN11" s="625"/>
      <c r="BO11" s="626">
        <v>7.3</v>
      </c>
      <c r="BP11" s="626"/>
      <c r="BQ11" s="626"/>
      <c r="BR11" s="626"/>
      <c r="BS11" s="627">
        <v>592819</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893481</v>
      </c>
      <c r="CS11" s="624"/>
      <c r="CT11" s="624"/>
      <c r="CU11" s="624"/>
      <c r="CV11" s="624"/>
      <c r="CW11" s="624"/>
      <c r="CX11" s="624"/>
      <c r="CY11" s="625"/>
      <c r="CZ11" s="626">
        <v>0.8</v>
      </c>
      <c r="DA11" s="626"/>
      <c r="DB11" s="626"/>
      <c r="DC11" s="626"/>
      <c r="DD11" s="632">
        <v>214879</v>
      </c>
      <c r="DE11" s="624"/>
      <c r="DF11" s="624"/>
      <c r="DG11" s="624"/>
      <c r="DH11" s="624"/>
      <c r="DI11" s="624"/>
      <c r="DJ11" s="624"/>
      <c r="DK11" s="624"/>
      <c r="DL11" s="624"/>
      <c r="DM11" s="624"/>
      <c r="DN11" s="624"/>
      <c r="DO11" s="624"/>
      <c r="DP11" s="625"/>
      <c r="DQ11" s="632">
        <v>654273</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42164</v>
      </c>
      <c r="S12" s="624"/>
      <c r="T12" s="624"/>
      <c r="U12" s="624"/>
      <c r="V12" s="624"/>
      <c r="W12" s="624"/>
      <c r="X12" s="624"/>
      <c r="Y12" s="625"/>
      <c r="Z12" s="626">
        <v>0</v>
      </c>
      <c r="AA12" s="626"/>
      <c r="AB12" s="626"/>
      <c r="AC12" s="626"/>
      <c r="AD12" s="627">
        <v>42164</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21802622</v>
      </c>
      <c r="BH12" s="624"/>
      <c r="BI12" s="624"/>
      <c r="BJ12" s="624"/>
      <c r="BK12" s="624"/>
      <c r="BL12" s="624"/>
      <c r="BM12" s="624"/>
      <c r="BN12" s="625"/>
      <c r="BO12" s="626">
        <v>46.7</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2509478</v>
      </c>
      <c r="CS12" s="624"/>
      <c r="CT12" s="624"/>
      <c r="CU12" s="624"/>
      <c r="CV12" s="624"/>
      <c r="CW12" s="624"/>
      <c r="CX12" s="624"/>
      <c r="CY12" s="625"/>
      <c r="CZ12" s="626">
        <v>2.2999999999999998</v>
      </c>
      <c r="DA12" s="626"/>
      <c r="DB12" s="626"/>
      <c r="DC12" s="626"/>
      <c r="DD12" s="632">
        <v>2877</v>
      </c>
      <c r="DE12" s="624"/>
      <c r="DF12" s="624"/>
      <c r="DG12" s="624"/>
      <c r="DH12" s="624"/>
      <c r="DI12" s="624"/>
      <c r="DJ12" s="624"/>
      <c r="DK12" s="624"/>
      <c r="DL12" s="624"/>
      <c r="DM12" s="624"/>
      <c r="DN12" s="624"/>
      <c r="DO12" s="624"/>
      <c r="DP12" s="625"/>
      <c r="DQ12" s="632">
        <v>924771</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21736388</v>
      </c>
      <c r="BH13" s="624"/>
      <c r="BI13" s="624"/>
      <c r="BJ13" s="624"/>
      <c r="BK13" s="624"/>
      <c r="BL13" s="624"/>
      <c r="BM13" s="624"/>
      <c r="BN13" s="625"/>
      <c r="BO13" s="626">
        <v>46.6</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8269762</v>
      </c>
      <c r="CS13" s="624"/>
      <c r="CT13" s="624"/>
      <c r="CU13" s="624"/>
      <c r="CV13" s="624"/>
      <c r="CW13" s="624"/>
      <c r="CX13" s="624"/>
      <c r="CY13" s="625"/>
      <c r="CZ13" s="626">
        <v>7.7</v>
      </c>
      <c r="DA13" s="626"/>
      <c r="DB13" s="626"/>
      <c r="DC13" s="626"/>
      <c r="DD13" s="632">
        <v>2026851</v>
      </c>
      <c r="DE13" s="624"/>
      <c r="DF13" s="624"/>
      <c r="DG13" s="624"/>
      <c r="DH13" s="624"/>
      <c r="DI13" s="624"/>
      <c r="DJ13" s="624"/>
      <c r="DK13" s="624"/>
      <c r="DL13" s="624"/>
      <c r="DM13" s="624"/>
      <c r="DN13" s="624"/>
      <c r="DO13" s="624"/>
      <c r="DP13" s="625"/>
      <c r="DQ13" s="632">
        <v>6153554</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589741</v>
      </c>
      <c r="BH14" s="624"/>
      <c r="BI14" s="624"/>
      <c r="BJ14" s="624"/>
      <c r="BK14" s="624"/>
      <c r="BL14" s="624"/>
      <c r="BM14" s="624"/>
      <c r="BN14" s="625"/>
      <c r="BO14" s="626">
        <v>1.3</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3754682</v>
      </c>
      <c r="CS14" s="624"/>
      <c r="CT14" s="624"/>
      <c r="CU14" s="624"/>
      <c r="CV14" s="624"/>
      <c r="CW14" s="624"/>
      <c r="CX14" s="624"/>
      <c r="CY14" s="625"/>
      <c r="CZ14" s="626">
        <v>3.5</v>
      </c>
      <c r="DA14" s="626"/>
      <c r="DB14" s="626"/>
      <c r="DC14" s="626"/>
      <c r="DD14" s="632">
        <v>483213</v>
      </c>
      <c r="DE14" s="624"/>
      <c r="DF14" s="624"/>
      <c r="DG14" s="624"/>
      <c r="DH14" s="624"/>
      <c r="DI14" s="624"/>
      <c r="DJ14" s="624"/>
      <c r="DK14" s="624"/>
      <c r="DL14" s="624"/>
      <c r="DM14" s="624"/>
      <c r="DN14" s="624"/>
      <c r="DO14" s="624"/>
      <c r="DP14" s="625"/>
      <c r="DQ14" s="632">
        <v>3315552</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145400</v>
      </c>
      <c r="S15" s="624"/>
      <c r="T15" s="624"/>
      <c r="U15" s="624"/>
      <c r="V15" s="624"/>
      <c r="W15" s="624"/>
      <c r="X15" s="624"/>
      <c r="Y15" s="625"/>
      <c r="Z15" s="626">
        <v>0.1</v>
      </c>
      <c r="AA15" s="626"/>
      <c r="AB15" s="626"/>
      <c r="AC15" s="626"/>
      <c r="AD15" s="627">
        <v>145400</v>
      </c>
      <c r="AE15" s="627"/>
      <c r="AF15" s="627"/>
      <c r="AG15" s="627"/>
      <c r="AH15" s="627"/>
      <c r="AI15" s="627"/>
      <c r="AJ15" s="627"/>
      <c r="AK15" s="627"/>
      <c r="AL15" s="628">
        <v>0.3</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1883976</v>
      </c>
      <c r="BH15" s="624"/>
      <c r="BI15" s="624"/>
      <c r="BJ15" s="624"/>
      <c r="BK15" s="624"/>
      <c r="BL15" s="624"/>
      <c r="BM15" s="624"/>
      <c r="BN15" s="625"/>
      <c r="BO15" s="626">
        <v>4</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18717868</v>
      </c>
      <c r="CS15" s="624"/>
      <c r="CT15" s="624"/>
      <c r="CU15" s="624"/>
      <c r="CV15" s="624"/>
      <c r="CW15" s="624"/>
      <c r="CX15" s="624"/>
      <c r="CY15" s="625"/>
      <c r="CZ15" s="626">
        <v>17.399999999999999</v>
      </c>
      <c r="DA15" s="626"/>
      <c r="DB15" s="626"/>
      <c r="DC15" s="626"/>
      <c r="DD15" s="632">
        <v>8564499</v>
      </c>
      <c r="DE15" s="624"/>
      <c r="DF15" s="624"/>
      <c r="DG15" s="624"/>
      <c r="DH15" s="624"/>
      <c r="DI15" s="624"/>
      <c r="DJ15" s="624"/>
      <c r="DK15" s="624"/>
      <c r="DL15" s="624"/>
      <c r="DM15" s="624"/>
      <c r="DN15" s="624"/>
      <c r="DO15" s="624"/>
      <c r="DP15" s="625"/>
      <c r="DQ15" s="632">
        <v>8584248</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758092</v>
      </c>
      <c r="S16" s="624"/>
      <c r="T16" s="624"/>
      <c r="U16" s="624"/>
      <c r="V16" s="624"/>
      <c r="W16" s="624"/>
      <c r="X16" s="624"/>
      <c r="Y16" s="625"/>
      <c r="Z16" s="626">
        <v>0.7</v>
      </c>
      <c r="AA16" s="626"/>
      <c r="AB16" s="626"/>
      <c r="AC16" s="626"/>
      <c r="AD16" s="627">
        <v>758092</v>
      </c>
      <c r="AE16" s="627"/>
      <c r="AF16" s="627"/>
      <c r="AG16" s="627"/>
      <c r="AH16" s="627"/>
      <c r="AI16" s="627"/>
      <c r="AJ16" s="627"/>
      <c r="AK16" s="627"/>
      <c r="AL16" s="628">
        <v>1.3</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210586</v>
      </c>
      <c r="CS16" s="624"/>
      <c r="CT16" s="624"/>
      <c r="CU16" s="624"/>
      <c r="CV16" s="624"/>
      <c r="CW16" s="624"/>
      <c r="CX16" s="624"/>
      <c r="CY16" s="625"/>
      <c r="CZ16" s="626">
        <v>0.2</v>
      </c>
      <c r="DA16" s="626"/>
      <c r="DB16" s="626"/>
      <c r="DC16" s="626"/>
      <c r="DD16" s="632" t="s">
        <v>122</v>
      </c>
      <c r="DE16" s="624"/>
      <c r="DF16" s="624"/>
      <c r="DG16" s="624"/>
      <c r="DH16" s="624"/>
      <c r="DI16" s="624"/>
      <c r="DJ16" s="624"/>
      <c r="DK16" s="624"/>
      <c r="DL16" s="624"/>
      <c r="DM16" s="624"/>
      <c r="DN16" s="624"/>
      <c r="DO16" s="624"/>
      <c r="DP16" s="625"/>
      <c r="DQ16" s="632">
        <v>160626</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1453058</v>
      </c>
      <c r="S17" s="624"/>
      <c r="T17" s="624"/>
      <c r="U17" s="624"/>
      <c r="V17" s="624"/>
      <c r="W17" s="624"/>
      <c r="X17" s="624"/>
      <c r="Y17" s="625"/>
      <c r="Z17" s="626">
        <v>1.3</v>
      </c>
      <c r="AA17" s="626"/>
      <c r="AB17" s="626"/>
      <c r="AC17" s="626"/>
      <c r="AD17" s="627">
        <v>1453058</v>
      </c>
      <c r="AE17" s="627"/>
      <c r="AF17" s="627"/>
      <c r="AG17" s="627"/>
      <c r="AH17" s="627"/>
      <c r="AI17" s="627"/>
      <c r="AJ17" s="627"/>
      <c r="AK17" s="627"/>
      <c r="AL17" s="628">
        <v>2.6</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6215601</v>
      </c>
      <c r="CS17" s="624"/>
      <c r="CT17" s="624"/>
      <c r="CU17" s="624"/>
      <c r="CV17" s="624"/>
      <c r="CW17" s="624"/>
      <c r="CX17" s="624"/>
      <c r="CY17" s="625"/>
      <c r="CZ17" s="626">
        <v>5.8</v>
      </c>
      <c r="DA17" s="626"/>
      <c r="DB17" s="626"/>
      <c r="DC17" s="626"/>
      <c r="DD17" s="632" t="s">
        <v>122</v>
      </c>
      <c r="DE17" s="624"/>
      <c r="DF17" s="624"/>
      <c r="DG17" s="624"/>
      <c r="DH17" s="624"/>
      <c r="DI17" s="624"/>
      <c r="DJ17" s="624"/>
      <c r="DK17" s="624"/>
      <c r="DL17" s="624"/>
      <c r="DM17" s="624"/>
      <c r="DN17" s="624"/>
      <c r="DO17" s="624"/>
      <c r="DP17" s="625"/>
      <c r="DQ17" s="632">
        <v>6124876</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273004</v>
      </c>
      <c r="S18" s="624"/>
      <c r="T18" s="624"/>
      <c r="U18" s="624"/>
      <c r="V18" s="624"/>
      <c r="W18" s="624"/>
      <c r="X18" s="624"/>
      <c r="Y18" s="625"/>
      <c r="Z18" s="626">
        <v>0.2</v>
      </c>
      <c r="AA18" s="626"/>
      <c r="AB18" s="626"/>
      <c r="AC18" s="626"/>
      <c r="AD18" s="627">
        <v>273004</v>
      </c>
      <c r="AE18" s="627"/>
      <c r="AF18" s="627"/>
      <c r="AG18" s="627"/>
      <c r="AH18" s="627"/>
      <c r="AI18" s="627"/>
      <c r="AJ18" s="627"/>
      <c r="AK18" s="627"/>
      <c r="AL18" s="628">
        <v>0.5</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v>2330</v>
      </c>
      <c r="CS18" s="624"/>
      <c r="CT18" s="624"/>
      <c r="CU18" s="624"/>
      <c r="CV18" s="624"/>
      <c r="CW18" s="624"/>
      <c r="CX18" s="624"/>
      <c r="CY18" s="625"/>
      <c r="CZ18" s="626">
        <v>0</v>
      </c>
      <c r="DA18" s="626"/>
      <c r="DB18" s="626"/>
      <c r="DC18" s="626"/>
      <c r="DD18" s="632" t="s">
        <v>122</v>
      </c>
      <c r="DE18" s="624"/>
      <c r="DF18" s="624"/>
      <c r="DG18" s="624"/>
      <c r="DH18" s="624"/>
      <c r="DI18" s="624"/>
      <c r="DJ18" s="624"/>
      <c r="DK18" s="624"/>
      <c r="DL18" s="624"/>
      <c r="DM18" s="624"/>
      <c r="DN18" s="624"/>
      <c r="DO18" s="624"/>
      <c r="DP18" s="625"/>
      <c r="DQ18" s="632">
        <v>2330</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1173975</v>
      </c>
      <c r="S19" s="624"/>
      <c r="T19" s="624"/>
      <c r="U19" s="624"/>
      <c r="V19" s="624"/>
      <c r="W19" s="624"/>
      <c r="X19" s="624"/>
      <c r="Y19" s="625"/>
      <c r="Z19" s="626">
        <v>1.1000000000000001</v>
      </c>
      <c r="AA19" s="626"/>
      <c r="AB19" s="626"/>
      <c r="AC19" s="626"/>
      <c r="AD19" s="627">
        <v>1173975</v>
      </c>
      <c r="AE19" s="627"/>
      <c r="AF19" s="627"/>
      <c r="AG19" s="627"/>
      <c r="AH19" s="627"/>
      <c r="AI19" s="627"/>
      <c r="AJ19" s="627"/>
      <c r="AK19" s="627"/>
      <c r="AL19" s="628">
        <v>2.1</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2817472</v>
      </c>
      <c r="BH19" s="624"/>
      <c r="BI19" s="624"/>
      <c r="BJ19" s="624"/>
      <c r="BK19" s="624"/>
      <c r="BL19" s="624"/>
      <c r="BM19" s="624"/>
      <c r="BN19" s="625"/>
      <c r="BO19" s="626">
        <v>6</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6079</v>
      </c>
      <c r="S20" s="624"/>
      <c r="T20" s="624"/>
      <c r="U20" s="624"/>
      <c r="V20" s="624"/>
      <c r="W20" s="624"/>
      <c r="X20" s="624"/>
      <c r="Y20" s="625"/>
      <c r="Z20" s="626">
        <v>0</v>
      </c>
      <c r="AA20" s="626"/>
      <c r="AB20" s="626"/>
      <c r="AC20" s="626"/>
      <c r="AD20" s="627">
        <v>6079</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2817472</v>
      </c>
      <c r="BH20" s="624"/>
      <c r="BI20" s="624"/>
      <c r="BJ20" s="624"/>
      <c r="BK20" s="624"/>
      <c r="BL20" s="624"/>
      <c r="BM20" s="624"/>
      <c r="BN20" s="625"/>
      <c r="BO20" s="626">
        <v>6</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107390503</v>
      </c>
      <c r="CS20" s="624"/>
      <c r="CT20" s="624"/>
      <c r="CU20" s="624"/>
      <c r="CV20" s="624"/>
      <c r="CW20" s="624"/>
      <c r="CX20" s="624"/>
      <c r="CY20" s="625"/>
      <c r="CZ20" s="626">
        <v>100</v>
      </c>
      <c r="DA20" s="626"/>
      <c r="DB20" s="626"/>
      <c r="DC20" s="626"/>
      <c r="DD20" s="632">
        <v>12149320</v>
      </c>
      <c r="DE20" s="624"/>
      <c r="DF20" s="624"/>
      <c r="DG20" s="624"/>
      <c r="DH20" s="624"/>
      <c r="DI20" s="624"/>
      <c r="DJ20" s="624"/>
      <c r="DK20" s="624"/>
      <c r="DL20" s="624"/>
      <c r="DM20" s="624"/>
      <c r="DN20" s="624"/>
      <c r="DO20" s="624"/>
      <c r="DP20" s="625"/>
      <c r="DQ20" s="632">
        <v>65200608</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2198086</v>
      </c>
      <c r="S21" s="624"/>
      <c r="T21" s="624"/>
      <c r="U21" s="624"/>
      <c r="V21" s="624"/>
      <c r="W21" s="624"/>
      <c r="X21" s="624"/>
      <c r="Y21" s="625"/>
      <c r="Z21" s="626">
        <v>2</v>
      </c>
      <c r="AA21" s="626"/>
      <c r="AB21" s="626"/>
      <c r="AC21" s="626"/>
      <c r="AD21" s="627">
        <v>1917966</v>
      </c>
      <c r="AE21" s="627"/>
      <c r="AF21" s="627"/>
      <c r="AG21" s="627"/>
      <c r="AH21" s="627"/>
      <c r="AI21" s="627"/>
      <c r="AJ21" s="627"/>
      <c r="AK21" s="627"/>
      <c r="AL21" s="628">
        <v>3.4</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1917966</v>
      </c>
      <c r="S22" s="624"/>
      <c r="T22" s="624"/>
      <c r="U22" s="624"/>
      <c r="V22" s="624"/>
      <c r="W22" s="624"/>
      <c r="X22" s="624"/>
      <c r="Y22" s="625"/>
      <c r="Z22" s="626">
        <v>1.7</v>
      </c>
      <c r="AA22" s="626"/>
      <c r="AB22" s="626"/>
      <c r="AC22" s="626"/>
      <c r="AD22" s="627">
        <v>1917966</v>
      </c>
      <c r="AE22" s="627"/>
      <c r="AF22" s="627"/>
      <c r="AG22" s="627"/>
      <c r="AH22" s="627"/>
      <c r="AI22" s="627"/>
      <c r="AJ22" s="627"/>
      <c r="AK22" s="627"/>
      <c r="AL22" s="628">
        <v>3.4</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280120</v>
      </c>
      <c r="S23" s="624"/>
      <c r="T23" s="624"/>
      <c r="U23" s="624"/>
      <c r="V23" s="624"/>
      <c r="W23" s="624"/>
      <c r="X23" s="624"/>
      <c r="Y23" s="625"/>
      <c r="Z23" s="626">
        <v>0.3</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2817472</v>
      </c>
      <c r="BH23" s="624"/>
      <c r="BI23" s="624"/>
      <c r="BJ23" s="624"/>
      <c r="BK23" s="624"/>
      <c r="BL23" s="624"/>
      <c r="BM23" s="624"/>
      <c r="BN23" s="625"/>
      <c r="BO23" s="626">
        <v>6</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55975867</v>
      </c>
      <c r="CS24" s="613"/>
      <c r="CT24" s="613"/>
      <c r="CU24" s="613"/>
      <c r="CV24" s="613"/>
      <c r="CW24" s="613"/>
      <c r="CX24" s="613"/>
      <c r="CY24" s="614"/>
      <c r="CZ24" s="617">
        <v>52.1</v>
      </c>
      <c r="DA24" s="618"/>
      <c r="DB24" s="618"/>
      <c r="DC24" s="634"/>
      <c r="DD24" s="655">
        <v>34425067</v>
      </c>
      <c r="DE24" s="613"/>
      <c r="DF24" s="613"/>
      <c r="DG24" s="613"/>
      <c r="DH24" s="613"/>
      <c r="DI24" s="613"/>
      <c r="DJ24" s="613"/>
      <c r="DK24" s="614"/>
      <c r="DL24" s="655">
        <v>31079554</v>
      </c>
      <c r="DM24" s="613"/>
      <c r="DN24" s="613"/>
      <c r="DO24" s="613"/>
      <c r="DP24" s="613"/>
      <c r="DQ24" s="613"/>
      <c r="DR24" s="613"/>
      <c r="DS24" s="613"/>
      <c r="DT24" s="613"/>
      <c r="DU24" s="613"/>
      <c r="DV24" s="614"/>
      <c r="DW24" s="617">
        <v>54.8</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59277824</v>
      </c>
      <c r="S25" s="624"/>
      <c r="T25" s="624"/>
      <c r="U25" s="624"/>
      <c r="V25" s="624"/>
      <c r="W25" s="624"/>
      <c r="X25" s="624"/>
      <c r="Y25" s="625"/>
      <c r="Z25" s="626">
        <v>53.2</v>
      </c>
      <c r="AA25" s="626"/>
      <c r="AB25" s="626"/>
      <c r="AC25" s="626"/>
      <c r="AD25" s="627">
        <v>56180232</v>
      </c>
      <c r="AE25" s="627"/>
      <c r="AF25" s="627"/>
      <c r="AG25" s="627"/>
      <c r="AH25" s="627"/>
      <c r="AI25" s="627"/>
      <c r="AJ25" s="627"/>
      <c r="AK25" s="627"/>
      <c r="AL25" s="628">
        <v>99.2</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16918280</v>
      </c>
      <c r="CS25" s="644"/>
      <c r="CT25" s="644"/>
      <c r="CU25" s="644"/>
      <c r="CV25" s="644"/>
      <c r="CW25" s="644"/>
      <c r="CX25" s="644"/>
      <c r="CY25" s="645"/>
      <c r="CZ25" s="628">
        <v>15.8</v>
      </c>
      <c r="DA25" s="656"/>
      <c r="DB25" s="656"/>
      <c r="DC25" s="658"/>
      <c r="DD25" s="632">
        <v>16036351</v>
      </c>
      <c r="DE25" s="644"/>
      <c r="DF25" s="644"/>
      <c r="DG25" s="644"/>
      <c r="DH25" s="644"/>
      <c r="DI25" s="644"/>
      <c r="DJ25" s="644"/>
      <c r="DK25" s="645"/>
      <c r="DL25" s="632">
        <v>15918244</v>
      </c>
      <c r="DM25" s="644"/>
      <c r="DN25" s="644"/>
      <c r="DO25" s="644"/>
      <c r="DP25" s="644"/>
      <c r="DQ25" s="644"/>
      <c r="DR25" s="644"/>
      <c r="DS25" s="644"/>
      <c r="DT25" s="644"/>
      <c r="DU25" s="644"/>
      <c r="DV25" s="645"/>
      <c r="DW25" s="628">
        <v>28.1</v>
      </c>
      <c r="DX25" s="656"/>
      <c r="DY25" s="656"/>
      <c r="DZ25" s="656"/>
      <c r="EA25" s="656"/>
      <c r="EB25" s="656"/>
      <c r="EC25" s="657"/>
    </row>
    <row r="26" spans="2:133" ht="11.25" customHeight="1" x14ac:dyDescent="0.2">
      <c r="B26" s="620" t="s">
        <v>283</v>
      </c>
      <c r="C26" s="621"/>
      <c r="D26" s="621"/>
      <c r="E26" s="621"/>
      <c r="F26" s="621"/>
      <c r="G26" s="621"/>
      <c r="H26" s="621"/>
      <c r="I26" s="621"/>
      <c r="J26" s="621"/>
      <c r="K26" s="621"/>
      <c r="L26" s="621"/>
      <c r="M26" s="621"/>
      <c r="N26" s="621"/>
      <c r="O26" s="621"/>
      <c r="P26" s="621"/>
      <c r="Q26" s="622"/>
      <c r="R26" s="623">
        <v>32114</v>
      </c>
      <c r="S26" s="624"/>
      <c r="T26" s="624"/>
      <c r="U26" s="624"/>
      <c r="V26" s="624"/>
      <c r="W26" s="624"/>
      <c r="X26" s="624"/>
      <c r="Y26" s="625"/>
      <c r="Z26" s="626">
        <v>0</v>
      </c>
      <c r="AA26" s="626"/>
      <c r="AB26" s="626"/>
      <c r="AC26" s="626"/>
      <c r="AD26" s="627">
        <v>32114</v>
      </c>
      <c r="AE26" s="627"/>
      <c r="AF26" s="627"/>
      <c r="AG26" s="627"/>
      <c r="AH26" s="627"/>
      <c r="AI26" s="627"/>
      <c r="AJ26" s="627"/>
      <c r="AK26" s="627"/>
      <c r="AL26" s="628">
        <v>0.1</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11638030</v>
      </c>
      <c r="CS26" s="624"/>
      <c r="CT26" s="624"/>
      <c r="CU26" s="624"/>
      <c r="CV26" s="624"/>
      <c r="CW26" s="624"/>
      <c r="CX26" s="624"/>
      <c r="CY26" s="625"/>
      <c r="CZ26" s="628">
        <v>10.8</v>
      </c>
      <c r="DA26" s="656"/>
      <c r="DB26" s="656"/>
      <c r="DC26" s="658"/>
      <c r="DD26" s="632">
        <v>10986388</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2">
      <c r="B27" s="620" t="s">
        <v>286</v>
      </c>
      <c r="C27" s="621"/>
      <c r="D27" s="621"/>
      <c r="E27" s="621"/>
      <c r="F27" s="621"/>
      <c r="G27" s="621"/>
      <c r="H27" s="621"/>
      <c r="I27" s="621"/>
      <c r="J27" s="621"/>
      <c r="K27" s="621"/>
      <c r="L27" s="621"/>
      <c r="M27" s="621"/>
      <c r="N27" s="621"/>
      <c r="O27" s="621"/>
      <c r="P27" s="621"/>
      <c r="Q27" s="622"/>
      <c r="R27" s="623">
        <v>720261</v>
      </c>
      <c r="S27" s="624"/>
      <c r="T27" s="624"/>
      <c r="U27" s="624"/>
      <c r="V27" s="624"/>
      <c r="W27" s="624"/>
      <c r="X27" s="624"/>
      <c r="Y27" s="625"/>
      <c r="Z27" s="626">
        <v>0.6</v>
      </c>
      <c r="AA27" s="626"/>
      <c r="AB27" s="626"/>
      <c r="AC27" s="626"/>
      <c r="AD27" s="627">
        <v>1040</v>
      </c>
      <c r="AE27" s="627"/>
      <c r="AF27" s="627"/>
      <c r="AG27" s="627"/>
      <c r="AH27" s="627"/>
      <c r="AI27" s="627"/>
      <c r="AJ27" s="627"/>
      <c r="AK27" s="627"/>
      <c r="AL27" s="628">
        <v>0</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46669345</v>
      </c>
      <c r="BH27" s="624"/>
      <c r="BI27" s="624"/>
      <c r="BJ27" s="624"/>
      <c r="BK27" s="624"/>
      <c r="BL27" s="624"/>
      <c r="BM27" s="624"/>
      <c r="BN27" s="625"/>
      <c r="BO27" s="626">
        <v>100</v>
      </c>
      <c r="BP27" s="626"/>
      <c r="BQ27" s="626"/>
      <c r="BR27" s="626"/>
      <c r="BS27" s="627">
        <v>592819</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32841988</v>
      </c>
      <c r="CS27" s="644"/>
      <c r="CT27" s="644"/>
      <c r="CU27" s="644"/>
      <c r="CV27" s="644"/>
      <c r="CW27" s="644"/>
      <c r="CX27" s="644"/>
      <c r="CY27" s="645"/>
      <c r="CZ27" s="628">
        <v>30.6</v>
      </c>
      <c r="DA27" s="656"/>
      <c r="DB27" s="656"/>
      <c r="DC27" s="658"/>
      <c r="DD27" s="632">
        <v>12263842</v>
      </c>
      <c r="DE27" s="644"/>
      <c r="DF27" s="644"/>
      <c r="DG27" s="644"/>
      <c r="DH27" s="644"/>
      <c r="DI27" s="644"/>
      <c r="DJ27" s="644"/>
      <c r="DK27" s="645"/>
      <c r="DL27" s="632">
        <v>9036436</v>
      </c>
      <c r="DM27" s="644"/>
      <c r="DN27" s="644"/>
      <c r="DO27" s="644"/>
      <c r="DP27" s="644"/>
      <c r="DQ27" s="644"/>
      <c r="DR27" s="644"/>
      <c r="DS27" s="644"/>
      <c r="DT27" s="644"/>
      <c r="DU27" s="644"/>
      <c r="DV27" s="645"/>
      <c r="DW27" s="628">
        <v>15.9</v>
      </c>
      <c r="DX27" s="656"/>
      <c r="DY27" s="656"/>
      <c r="DZ27" s="656"/>
      <c r="EA27" s="656"/>
      <c r="EB27" s="656"/>
      <c r="EC27" s="657"/>
    </row>
    <row r="28" spans="2:133" ht="11.25" customHeight="1" x14ac:dyDescent="0.2">
      <c r="B28" s="620" t="s">
        <v>289</v>
      </c>
      <c r="C28" s="621"/>
      <c r="D28" s="621"/>
      <c r="E28" s="621"/>
      <c r="F28" s="621"/>
      <c r="G28" s="621"/>
      <c r="H28" s="621"/>
      <c r="I28" s="621"/>
      <c r="J28" s="621"/>
      <c r="K28" s="621"/>
      <c r="L28" s="621"/>
      <c r="M28" s="621"/>
      <c r="N28" s="621"/>
      <c r="O28" s="621"/>
      <c r="P28" s="621"/>
      <c r="Q28" s="622"/>
      <c r="R28" s="623">
        <v>1042623</v>
      </c>
      <c r="S28" s="624"/>
      <c r="T28" s="624"/>
      <c r="U28" s="624"/>
      <c r="V28" s="624"/>
      <c r="W28" s="624"/>
      <c r="X28" s="624"/>
      <c r="Y28" s="625"/>
      <c r="Z28" s="626">
        <v>0.9</v>
      </c>
      <c r="AA28" s="626"/>
      <c r="AB28" s="626"/>
      <c r="AC28" s="626"/>
      <c r="AD28" s="627">
        <v>208971</v>
      </c>
      <c r="AE28" s="627"/>
      <c r="AF28" s="627"/>
      <c r="AG28" s="627"/>
      <c r="AH28" s="627"/>
      <c r="AI28" s="627"/>
      <c r="AJ28" s="627"/>
      <c r="AK28" s="627"/>
      <c r="AL28" s="628">
        <v>0.4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6215599</v>
      </c>
      <c r="CS28" s="624"/>
      <c r="CT28" s="624"/>
      <c r="CU28" s="624"/>
      <c r="CV28" s="624"/>
      <c r="CW28" s="624"/>
      <c r="CX28" s="624"/>
      <c r="CY28" s="625"/>
      <c r="CZ28" s="628">
        <v>5.8</v>
      </c>
      <c r="DA28" s="656"/>
      <c r="DB28" s="656"/>
      <c r="DC28" s="658"/>
      <c r="DD28" s="632">
        <v>6124874</v>
      </c>
      <c r="DE28" s="624"/>
      <c r="DF28" s="624"/>
      <c r="DG28" s="624"/>
      <c r="DH28" s="624"/>
      <c r="DI28" s="624"/>
      <c r="DJ28" s="624"/>
      <c r="DK28" s="625"/>
      <c r="DL28" s="632">
        <v>6124874</v>
      </c>
      <c r="DM28" s="624"/>
      <c r="DN28" s="624"/>
      <c r="DO28" s="624"/>
      <c r="DP28" s="624"/>
      <c r="DQ28" s="624"/>
      <c r="DR28" s="624"/>
      <c r="DS28" s="624"/>
      <c r="DT28" s="624"/>
      <c r="DU28" s="624"/>
      <c r="DV28" s="625"/>
      <c r="DW28" s="628">
        <v>10.8</v>
      </c>
      <c r="DX28" s="656"/>
      <c r="DY28" s="656"/>
      <c r="DZ28" s="656"/>
      <c r="EA28" s="656"/>
      <c r="EB28" s="656"/>
      <c r="EC28" s="657"/>
    </row>
    <row r="29" spans="2:133" ht="11.25" customHeight="1" x14ac:dyDescent="0.2">
      <c r="B29" s="620" t="s">
        <v>291</v>
      </c>
      <c r="C29" s="621"/>
      <c r="D29" s="621"/>
      <c r="E29" s="621"/>
      <c r="F29" s="621"/>
      <c r="G29" s="621"/>
      <c r="H29" s="621"/>
      <c r="I29" s="621"/>
      <c r="J29" s="621"/>
      <c r="K29" s="621"/>
      <c r="L29" s="621"/>
      <c r="M29" s="621"/>
      <c r="N29" s="621"/>
      <c r="O29" s="621"/>
      <c r="P29" s="621"/>
      <c r="Q29" s="622"/>
      <c r="R29" s="623">
        <v>632339</v>
      </c>
      <c r="S29" s="624"/>
      <c r="T29" s="624"/>
      <c r="U29" s="624"/>
      <c r="V29" s="624"/>
      <c r="W29" s="624"/>
      <c r="X29" s="624"/>
      <c r="Y29" s="625"/>
      <c r="Z29" s="626">
        <v>0.6</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6214269</v>
      </c>
      <c r="CS29" s="644"/>
      <c r="CT29" s="644"/>
      <c r="CU29" s="644"/>
      <c r="CV29" s="644"/>
      <c r="CW29" s="644"/>
      <c r="CX29" s="644"/>
      <c r="CY29" s="645"/>
      <c r="CZ29" s="628">
        <v>5.8</v>
      </c>
      <c r="DA29" s="656"/>
      <c r="DB29" s="656"/>
      <c r="DC29" s="658"/>
      <c r="DD29" s="632">
        <v>6123544</v>
      </c>
      <c r="DE29" s="644"/>
      <c r="DF29" s="644"/>
      <c r="DG29" s="644"/>
      <c r="DH29" s="644"/>
      <c r="DI29" s="644"/>
      <c r="DJ29" s="644"/>
      <c r="DK29" s="645"/>
      <c r="DL29" s="632">
        <v>6123544</v>
      </c>
      <c r="DM29" s="644"/>
      <c r="DN29" s="644"/>
      <c r="DO29" s="644"/>
      <c r="DP29" s="644"/>
      <c r="DQ29" s="644"/>
      <c r="DR29" s="644"/>
      <c r="DS29" s="644"/>
      <c r="DT29" s="644"/>
      <c r="DU29" s="644"/>
      <c r="DV29" s="645"/>
      <c r="DW29" s="628">
        <v>10.8</v>
      </c>
      <c r="DX29" s="656"/>
      <c r="DY29" s="656"/>
      <c r="DZ29" s="656"/>
      <c r="EA29" s="656"/>
      <c r="EB29" s="656"/>
      <c r="EC29" s="657"/>
    </row>
    <row r="30" spans="2:133" ht="11.25" customHeight="1" x14ac:dyDescent="0.2">
      <c r="B30" s="620" t="s">
        <v>293</v>
      </c>
      <c r="C30" s="621"/>
      <c r="D30" s="621"/>
      <c r="E30" s="621"/>
      <c r="F30" s="621"/>
      <c r="G30" s="621"/>
      <c r="H30" s="621"/>
      <c r="I30" s="621"/>
      <c r="J30" s="621"/>
      <c r="K30" s="621"/>
      <c r="L30" s="621"/>
      <c r="M30" s="621"/>
      <c r="N30" s="621"/>
      <c r="O30" s="621"/>
      <c r="P30" s="621"/>
      <c r="Q30" s="622"/>
      <c r="R30" s="623">
        <v>22794052</v>
      </c>
      <c r="S30" s="624"/>
      <c r="T30" s="624"/>
      <c r="U30" s="624"/>
      <c r="V30" s="624"/>
      <c r="W30" s="624"/>
      <c r="X30" s="624"/>
      <c r="Y30" s="625"/>
      <c r="Z30" s="626">
        <v>20.5</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6013046</v>
      </c>
      <c r="CS30" s="624"/>
      <c r="CT30" s="624"/>
      <c r="CU30" s="624"/>
      <c r="CV30" s="624"/>
      <c r="CW30" s="624"/>
      <c r="CX30" s="624"/>
      <c r="CY30" s="625"/>
      <c r="CZ30" s="628">
        <v>5.6</v>
      </c>
      <c r="DA30" s="656"/>
      <c r="DB30" s="656"/>
      <c r="DC30" s="658"/>
      <c r="DD30" s="632">
        <v>5922489</v>
      </c>
      <c r="DE30" s="624"/>
      <c r="DF30" s="624"/>
      <c r="DG30" s="624"/>
      <c r="DH30" s="624"/>
      <c r="DI30" s="624"/>
      <c r="DJ30" s="624"/>
      <c r="DK30" s="625"/>
      <c r="DL30" s="632">
        <v>5922489</v>
      </c>
      <c r="DM30" s="624"/>
      <c r="DN30" s="624"/>
      <c r="DO30" s="624"/>
      <c r="DP30" s="624"/>
      <c r="DQ30" s="624"/>
      <c r="DR30" s="624"/>
      <c r="DS30" s="624"/>
      <c r="DT30" s="624"/>
      <c r="DU30" s="624"/>
      <c r="DV30" s="625"/>
      <c r="DW30" s="628">
        <v>10.4</v>
      </c>
      <c r="DX30" s="656"/>
      <c r="DY30" s="656"/>
      <c r="DZ30" s="656"/>
      <c r="EA30" s="656"/>
      <c r="EB30" s="656"/>
      <c r="EC30" s="657"/>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v>
      </c>
      <c r="BH31" s="667"/>
      <c r="BI31" s="667"/>
      <c r="BJ31" s="667"/>
      <c r="BK31" s="667"/>
      <c r="BL31" s="667"/>
      <c r="BM31" s="618">
        <v>98</v>
      </c>
      <c r="BN31" s="667"/>
      <c r="BO31" s="667"/>
      <c r="BP31" s="667"/>
      <c r="BQ31" s="668"/>
      <c r="BR31" s="670">
        <v>99.6</v>
      </c>
      <c r="BS31" s="667"/>
      <c r="BT31" s="667"/>
      <c r="BU31" s="667"/>
      <c r="BV31" s="667"/>
      <c r="BW31" s="667"/>
      <c r="BX31" s="618">
        <v>98.5</v>
      </c>
      <c r="BY31" s="667"/>
      <c r="BZ31" s="667"/>
      <c r="CA31" s="667"/>
      <c r="CB31" s="668"/>
      <c r="CD31" s="663"/>
      <c r="CE31" s="664"/>
      <c r="CF31" s="620" t="s">
        <v>300</v>
      </c>
      <c r="CG31" s="621"/>
      <c r="CH31" s="621"/>
      <c r="CI31" s="621"/>
      <c r="CJ31" s="621"/>
      <c r="CK31" s="621"/>
      <c r="CL31" s="621"/>
      <c r="CM31" s="621"/>
      <c r="CN31" s="621"/>
      <c r="CO31" s="621"/>
      <c r="CP31" s="621"/>
      <c r="CQ31" s="622"/>
      <c r="CR31" s="623">
        <v>201223</v>
      </c>
      <c r="CS31" s="644"/>
      <c r="CT31" s="644"/>
      <c r="CU31" s="644"/>
      <c r="CV31" s="644"/>
      <c r="CW31" s="644"/>
      <c r="CX31" s="644"/>
      <c r="CY31" s="645"/>
      <c r="CZ31" s="628">
        <v>0.2</v>
      </c>
      <c r="DA31" s="656"/>
      <c r="DB31" s="656"/>
      <c r="DC31" s="658"/>
      <c r="DD31" s="632">
        <v>201055</v>
      </c>
      <c r="DE31" s="644"/>
      <c r="DF31" s="644"/>
      <c r="DG31" s="644"/>
      <c r="DH31" s="644"/>
      <c r="DI31" s="644"/>
      <c r="DJ31" s="644"/>
      <c r="DK31" s="645"/>
      <c r="DL31" s="632">
        <v>201055</v>
      </c>
      <c r="DM31" s="644"/>
      <c r="DN31" s="644"/>
      <c r="DO31" s="644"/>
      <c r="DP31" s="644"/>
      <c r="DQ31" s="644"/>
      <c r="DR31" s="644"/>
      <c r="DS31" s="644"/>
      <c r="DT31" s="644"/>
      <c r="DU31" s="644"/>
      <c r="DV31" s="645"/>
      <c r="DW31" s="628">
        <v>0.4</v>
      </c>
      <c r="DX31" s="656"/>
      <c r="DY31" s="656"/>
      <c r="DZ31" s="656"/>
      <c r="EA31" s="656"/>
      <c r="EB31" s="656"/>
      <c r="EC31" s="657"/>
    </row>
    <row r="32" spans="2:133" ht="11.25" customHeight="1" x14ac:dyDescent="0.2">
      <c r="B32" s="620" t="s">
        <v>301</v>
      </c>
      <c r="C32" s="621"/>
      <c r="D32" s="621"/>
      <c r="E32" s="621"/>
      <c r="F32" s="621"/>
      <c r="G32" s="621"/>
      <c r="H32" s="621"/>
      <c r="I32" s="621"/>
      <c r="J32" s="621"/>
      <c r="K32" s="621"/>
      <c r="L32" s="621"/>
      <c r="M32" s="621"/>
      <c r="N32" s="621"/>
      <c r="O32" s="621"/>
      <c r="P32" s="621"/>
      <c r="Q32" s="622"/>
      <c r="R32" s="623">
        <v>7095215</v>
      </c>
      <c r="S32" s="624"/>
      <c r="T32" s="624"/>
      <c r="U32" s="624"/>
      <c r="V32" s="624"/>
      <c r="W32" s="624"/>
      <c r="X32" s="624"/>
      <c r="Y32" s="625"/>
      <c r="Z32" s="626">
        <v>6.4</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98.2</v>
      </c>
      <c r="BH32" s="644"/>
      <c r="BI32" s="644"/>
      <c r="BJ32" s="644"/>
      <c r="BK32" s="644"/>
      <c r="BL32" s="644"/>
      <c r="BM32" s="629">
        <v>96.5</v>
      </c>
      <c r="BN32" s="644"/>
      <c r="BO32" s="644"/>
      <c r="BP32" s="644"/>
      <c r="BQ32" s="669"/>
      <c r="BR32" s="680">
        <v>99.5</v>
      </c>
      <c r="BS32" s="644"/>
      <c r="BT32" s="644"/>
      <c r="BU32" s="644"/>
      <c r="BV32" s="644"/>
      <c r="BW32" s="644"/>
      <c r="BX32" s="629">
        <v>97.7</v>
      </c>
      <c r="BY32" s="644"/>
      <c r="BZ32" s="644"/>
      <c r="CA32" s="644"/>
      <c r="CB32" s="669"/>
      <c r="CD32" s="665"/>
      <c r="CE32" s="666"/>
      <c r="CF32" s="620" t="s">
        <v>304</v>
      </c>
      <c r="CG32" s="621"/>
      <c r="CH32" s="621"/>
      <c r="CI32" s="621"/>
      <c r="CJ32" s="621"/>
      <c r="CK32" s="621"/>
      <c r="CL32" s="621"/>
      <c r="CM32" s="621"/>
      <c r="CN32" s="621"/>
      <c r="CO32" s="621"/>
      <c r="CP32" s="621"/>
      <c r="CQ32" s="622"/>
      <c r="CR32" s="623">
        <v>1330</v>
      </c>
      <c r="CS32" s="624"/>
      <c r="CT32" s="624"/>
      <c r="CU32" s="624"/>
      <c r="CV32" s="624"/>
      <c r="CW32" s="624"/>
      <c r="CX32" s="624"/>
      <c r="CY32" s="625"/>
      <c r="CZ32" s="628">
        <v>0</v>
      </c>
      <c r="DA32" s="656"/>
      <c r="DB32" s="656"/>
      <c r="DC32" s="658"/>
      <c r="DD32" s="632">
        <v>1330</v>
      </c>
      <c r="DE32" s="624"/>
      <c r="DF32" s="624"/>
      <c r="DG32" s="624"/>
      <c r="DH32" s="624"/>
      <c r="DI32" s="624"/>
      <c r="DJ32" s="624"/>
      <c r="DK32" s="625"/>
      <c r="DL32" s="632">
        <v>1330</v>
      </c>
      <c r="DM32" s="624"/>
      <c r="DN32" s="624"/>
      <c r="DO32" s="624"/>
      <c r="DP32" s="624"/>
      <c r="DQ32" s="624"/>
      <c r="DR32" s="624"/>
      <c r="DS32" s="624"/>
      <c r="DT32" s="624"/>
      <c r="DU32" s="624"/>
      <c r="DV32" s="625"/>
      <c r="DW32" s="628">
        <v>0</v>
      </c>
      <c r="DX32" s="656"/>
      <c r="DY32" s="656"/>
      <c r="DZ32" s="656"/>
      <c r="EA32" s="656"/>
      <c r="EB32" s="656"/>
      <c r="EC32" s="657"/>
    </row>
    <row r="33" spans="2:133" ht="11.25" customHeight="1" x14ac:dyDescent="0.2">
      <c r="B33" s="620" t="s">
        <v>305</v>
      </c>
      <c r="C33" s="621"/>
      <c r="D33" s="621"/>
      <c r="E33" s="621"/>
      <c r="F33" s="621"/>
      <c r="G33" s="621"/>
      <c r="H33" s="621"/>
      <c r="I33" s="621"/>
      <c r="J33" s="621"/>
      <c r="K33" s="621"/>
      <c r="L33" s="621"/>
      <c r="M33" s="621"/>
      <c r="N33" s="621"/>
      <c r="O33" s="621"/>
      <c r="P33" s="621"/>
      <c r="Q33" s="622"/>
      <c r="R33" s="623">
        <v>278552</v>
      </c>
      <c r="S33" s="624"/>
      <c r="T33" s="624"/>
      <c r="U33" s="624"/>
      <c r="V33" s="624"/>
      <c r="W33" s="624"/>
      <c r="X33" s="624"/>
      <c r="Y33" s="625"/>
      <c r="Z33" s="626">
        <v>0.3</v>
      </c>
      <c r="AA33" s="626"/>
      <c r="AB33" s="626"/>
      <c r="AC33" s="626"/>
      <c r="AD33" s="627">
        <v>107152</v>
      </c>
      <c r="AE33" s="627"/>
      <c r="AF33" s="627"/>
      <c r="AG33" s="627"/>
      <c r="AH33" s="627"/>
      <c r="AI33" s="627"/>
      <c r="AJ33" s="627"/>
      <c r="AK33" s="627"/>
      <c r="AL33" s="628">
        <v>0.2</v>
      </c>
      <c r="AM33" s="629"/>
      <c r="AN33" s="629"/>
      <c r="AO33" s="630"/>
      <c r="AP33" s="675"/>
      <c r="AQ33" s="676"/>
      <c r="AR33" s="676"/>
      <c r="AS33" s="676"/>
      <c r="AT33" s="679"/>
      <c r="AU33" s="207"/>
      <c r="AV33" s="207"/>
      <c r="AW33" s="207"/>
      <c r="AX33" s="646" t="s">
        <v>306</v>
      </c>
      <c r="AY33" s="647"/>
      <c r="AZ33" s="647"/>
      <c r="BA33" s="647"/>
      <c r="BB33" s="647"/>
      <c r="BC33" s="647"/>
      <c r="BD33" s="647"/>
      <c r="BE33" s="647"/>
      <c r="BF33" s="648"/>
      <c r="BG33" s="681">
        <v>99.6</v>
      </c>
      <c r="BH33" s="682"/>
      <c r="BI33" s="682"/>
      <c r="BJ33" s="682"/>
      <c r="BK33" s="682"/>
      <c r="BL33" s="682"/>
      <c r="BM33" s="683">
        <v>99.1</v>
      </c>
      <c r="BN33" s="682"/>
      <c r="BO33" s="682"/>
      <c r="BP33" s="682"/>
      <c r="BQ33" s="684"/>
      <c r="BR33" s="681">
        <v>99.7</v>
      </c>
      <c r="BS33" s="682"/>
      <c r="BT33" s="682"/>
      <c r="BU33" s="682"/>
      <c r="BV33" s="682"/>
      <c r="BW33" s="682"/>
      <c r="BX33" s="683">
        <v>99.1</v>
      </c>
      <c r="BY33" s="682"/>
      <c r="BZ33" s="682"/>
      <c r="CA33" s="682"/>
      <c r="CB33" s="684"/>
      <c r="CD33" s="620" t="s">
        <v>307</v>
      </c>
      <c r="CE33" s="621"/>
      <c r="CF33" s="621"/>
      <c r="CG33" s="621"/>
      <c r="CH33" s="621"/>
      <c r="CI33" s="621"/>
      <c r="CJ33" s="621"/>
      <c r="CK33" s="621"/>
      <c r="CL33" s="621"/>
      <c r="CM33" s="621"/>
      <c r="CN33" s="621"/>
      <c r="CO33" s="621"/>
      <c r="CP33" s="621"/>
      <c r="CQ33" s="622"/>
      <c r="CR33" s="623">
        <v>39054730</v>
      </c>
      <c r="CS33" s="644"/>
      <c r="CT33" s="644"/>
      <c r="CU33" s="644"/>
      <c r="CV33" s="644"/>
      <c r="CW33" s="644"/>
      <c r="CX33" s="644"/>
      <c r="CY33" s="645"/>
      <c r="CZ33" s="628">
        <v>36.4</v>
      </c>
      <c r="DA33" s="656"/>
      <c r="DB33" s="656"/>
      <c r="DC33" s="658"/>
      <c r="DD33" s="632">
        <v>29306503</v>
      </c>
      <c r="DE33" s="644"/>
      <c r="DF33" s="644"/>
      <c r="DG33" s="644"/>
      <c r="DH33" s="644"/>
      <c r="DI33" s="644"/>
      <c r="DJ33" s="644"/>
      <c r="DK33" s="645"/>
      <c r="DL33" s="632">
        <v>23776304</v>
      </c>
      <c r="DM33" s="644"/>
      <c r="DN33" s="644"/>
      <c r="DO33" s="644"/>
      <c r="DP33" s="644"/>
      <c r="DQ33" s="644"/>
      <c r="DR33" s="644"/>
      <c r="DS33" s="644"/>
      <c r="DT33" s="644"/>
      <c r="DU33" s="644"/>
      <c r="DV33" s="645"/>
      <c r="DW33" s="628">
        <v>41.9</v>
      </c>
      <c r="DX33" s="656"/>
      <c r="DY33" s="656"/>
      <c r="DZ33" s="656"/>
      <c r="EA33" s="656"/>
      <c r="EB33" s="656"/>
      <c r="EC33" s="657"/>
    </row>
    <row r="34" spans="2:133" ht="11.25" customHeight="1" x14ac:dyDescent="0.2">
      <c r="B34" s="620" t="s">
        <v>308</v>
      </c>
      <c r="C34" s="621"/>
      <c r="D34" s="621"/>
      <c r="E34" s="621"/>
      <c r="F34" s="621"/>
      <c r="G34" s="621"/>
      <c r="H34" s="621"/>
      <c r="I34" s="621"/>
      <c r="J34" s="621"/>
      <c r="K34" s="621"/>
      <c r="L34" s="621"/>
      <c r="M34" s="621"/>
      <c r="N34" s="621"/>
      <c r="O34" s="621"/>
      <c r="P34" s="621"/>
      <c r="Q34" s="622"/>
      <c r="R34" s="623">
        <v>221723</v>
      </c>
      <c r="S34" s="624"/>
      <c r="T34" s="624"/>
      <c r="U34" s="624"/>
      <c r="V34" s="624"/>
      <c r="W34" s="624"/>
      <c r="X34" s="624"/>
      <c r="Y34" s="625"/>
      <c r="Z34" s="626">
        <v>0.2</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15000311</v>
      </c>
      <c r="CS34" s="624"/>
      <c r="CT34" s="624"/>
      <c r="CU34" s="624"/>
      <c r="CV34" s="624"/>
      <c r="CW34" s="624"/>
      <c r="CX34" s="624"/>
      <c r="CY34" s="625"/>
      <c r="CZ34" s="628">
        <v>14</v>
      </c>
      <c r="DA34" s="656"/>
      <c r="DB34" s="656"/>
      <c r="DC34" s="658"/>
      <c r="DD34" s="632">
        <v>11113710</v>
      </c>
      <c r="DE34" s="624"/>
      <c r="DF34" s="624"/>
      <c r="DG34" s="624"/>
      <c r="DH34" s="624"/>
      <c r="DI34" s="624"/>
      <c r="DJ34" s="624"/>
      <c r="DK34" s="625"/>
      <c r="DL34" s="632">
        <v>9826828</v>
      </c>
      <c r="DM34" s="624"/>
      <c r="DN34" s="624"/>
      <c r="DO34" s="624"/>
      <c r="DP34" s="624"/>
      <c r="DQ34" s="624"/>
      <c r="DR34" s="624"/>
      <c r="DS34" s="624"/>
      <c r="DT34" s="624"/>
      <c r="DU34" s="624"/>
      <c r="DV34" s="625"/>
      <c r="DW34" s="628">
        <v>17.3</v>
      </c>
      <c r="DX34" s="656"/>
      <c r="DY34" s="656"/>
      <c r="DZ34" s="656"/>
      <c r="EA34" s="656"/>
      <c r="EB34" s="656"/>
      <c r="EC34" s="657"/>
    </row>
    <row r="35" spans="2:133" ht="11.25" customHeight="1" x14ac:dyDescent="0.2">
      <c r="B35" s="620" t="s">
        <v>310</v>
      </c>
      <c r="C35" s="621"/>
      <c r="D35" s="621"/>
      <c r="E35" s="621"/>
      <c r="F35" s="621"/>
      <c r="G35" s="621"/>
      <c r="H35" s="621"/>
      <c r="I35" s="621"/>
      <c r="J35" s="621"/>
      <c r="K35" s="621"/>
      <c r="L35" s="621"/>
      <c r="M35" s="621"/>
      <c r="N35" s="621"/>
      <c r="O35" s="621"/>
      <c r="P35" s="621"/>
      <c r="Q35" s="622"/>
      <c r="R35" s="623">
        <v>3606688</v>
      </c>
      <c r="S35" s="624"/>
      <c r="T35" s="624"/>
      <c r="U35" s="624"/>
      <c r="V35" s="624"/>
      <c r="W35" s="624"/>
      <c r="X35" s="624"/>
      <c r="Y35" s="625"/>
      <c r="Z35" s="626">
        <v>3.2</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1145067</v>
      </c>
      <c r="CS35" s="644"/>
      <c r="CT35" s="644"/>
      <c r="CU35" s="644"/>
      <c r="CV35" s="644"/>
      <c r="CW35" s="644"/>
      <c r="CX35" s="644"/>
      <c r="CY35" s="645"/>
      <c r="CZ35" s="628">
        <v>1.1000000000000001</v>
      </c>
      <c r="DA35" s="656"/>
      <c r="DB35" s="656"/>
      <c r="DC35" s="658"/>
      <c r="DD35" s="632">
        <v>964391</v>
      </c>
      <c r="DE35" s="644"/>
      <c r="DF35" s="644"/>
      <c r="DG35" s="644"/>
      <c r="DH35" s="644"/>
      <c r="DI35" s="644"/>
      <c r="DJ35" s="644"/>
      <c r="DK35" s="645"/>
      <c r="DL35" s="632">
        <v>963087</v>
      </c>
      <c r="DM35" s="644"/>
      <c r="DN35" s="644"/>
      <c r="DO35" s="644"/>
      <c r="DP35" s="644"/>
      <c r="DQ35" s="644"/>
      <c r="DR35" s="644"/>
      <c r="DS35" s="644"/>
      <c r="DT35" s="644"/>
      <c r="DU35" s="644"/>
      <c r="DV35" s="645"/>
      <c r="DW35" s="628">
        <v>1.7</v>
      </c>
      <c r="DX35" s="656"/>
      <c r="DY35" s="656"/>
      <c r="DZ35" s="656"/>
      <c r="EA35" s="656"/>
      <c r="EB35" s="656"/>
      <c r="EC35" s="657"/>
    </row>
    <row r="36" spans="2:133" ht="11.25" customHeight="1" x14ac:dyDescent="0.2">
      <c r="B36" s="620" t="s">
        <v>314</v>
      </c>
      <c r="C36" s="621"/>
      <c r="D36" s="621"/>
      <c r="E36" s="621"/>
      <c r="F36" s="621"/>
      <c r="G36" s="621"/>
      <c r="H36" s="621"/>
      <c r="I36" s="621"/>
      <c r="J36" s="621"/>
      <c r="K36" s="621"/>
      <c r="L36" s="621"/>
      <c r="M36" s="621"/>
      <c r="N36" s="621"/>
      <c r="O36" s="621"/>
      <c r="P36" s="621"/>
      <c r="Q36" s="622"/>
      <c r="R36" s="623">
        <v>3480973</v>
      </c>
      <c r="S36" s="624"/>
      <c r="T36" s="624"/>
      <c r="U36" s="624"/>
      <c r="V36" s="624"/>
      <c r="W36" s="624"/>
      <c r="X36" s="624"/>
      <c r="Y36" s="625"/>
      <c r="Z36" s="626">
        <v>3.1</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14263404</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102257</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8726344</v>
      </c>
      <c r="CS36" s="624"/>
      <c r="CT36" s="624"/>
      <c r="CU36" s="624"/>
      <c r="CV36" s="624"/>
      <c r="CW36" s="624"/>
      <c r="CX36" s="624"/>
      <c r="CY36" s="625"/>
      <c r="CZ36" s="628">
        <v>8.1</v>
      </c>
      <c r="DA36" s="656"/>
      <c r="DB36" s="656"/>
      <c r="DC36" s="658"/>
      <c r="DD36" s="632">
        <v>7638625</v>
      </c>
      <c r="DE36" s="624"/>
      <c r="DF36" s="624"/>
      <c r="DG36" s="624"/>
      <c r="DH36" s="624"/>
      <c r="DI36" s="624"/>
      <c r="DJ36" s="624"/>
      <c r="DK36" s="625"/>
      <c r="DL36" s="632">
        <v>5515081</v>
      </c>
      <c r="DM36" s="624"/>
      <c r="DN36" s="624"/>
      <c r="DO36" s="624"/>
      <c r="DP36" s="624"/>
      <c r="DQ36" s="624"/>
      <c r="DR36" s="624"/>
      <c r="DS36" s="624"/>
      <c r="DT36" s="624"/>
      <c r="DU36" s="624"/>
      <c r="DV36" s="625"/>
      <c r="DW36" s="628">
        <v>9.6999999999999993</v>
      </c>
      <c r="DX36" s="656"/>
      <c r="DY36" s="656"/>
      <c r="DZ36" s="656"/>
      <c r="EA36" s="656"/>
      <c r="EB36" s="656"/>
      <c r="EC36" s="657"/>
    </row>
    <row r="37" spans="2:133" ht="11.25" customHeight="1" x14ac:dyDescent="0.2">
      <c r="B37" s="620" t="s">
        <v>318</v>
      </c>
      <c r="C37" s="621"/>
      <c r="D37" s="621"/>
      <c r="E37" s="621"/>
      <c r="F37" s="621"/>
      <c r="G37" s="621"/>
      <c r="H37" s="621"/>
      <c r="I37" s="621"/>
      <c r="J37" s="621"/>
      <c r="K37" s="621"/>
      <c r="L37" s="621"/>
      <c r="M37" s="621"/>
      <c r="N37" s="621"/>
      <c r="O37" s="621"/>
      <c r="P37" s="621"/>
      <c r="Q37" s="622"/>
      <c r="R37" s="623">
        <v>5042826</v>
      </c>
      <c r="S37" s="624"/>
      <c r="T37" s="624"/>
      <c r="U37" s="624"/>
      <c r="V37" s="624"/>
      <c r="W37" s="624"/>
      <c r="X37" s="624"/>
      <c r="Y37" s="625"/>
      <c r="Z37" s="626">
        <v>4.5</v>
      </c>
      <c r="AA37" s="626"/>
      <c r="AB37" s="626"/>
      <c r="AC37" s="626"/>
      <c r="AD37" s="627">
        <v>118175</v>
      </c>
      <c r="AE37" s="627"/>
      <c r="AF37" s="627"/>
      <c r="AG37" s="627"/>
      <c r="AH37" s="627"/>
      <c r="AI37" s="627"/>
      <c r="AJ37" s="627"/>
      <c r="AK37" s="627"/>
      <c r="AL37" s="628">
        <v>0.2</v>
      </c>
      <c r="AM37" s="629"/>
      <c r="AN37" s="629"/>
      <c r="AO37" s="630"/>
      <c r="AQ37" s="686" t="s">
        <v>319</v>
      </c>
      <c r="AR37" s="687"/>
      <c r="AS37" s="687"/>
      <c r="AT37" s="687"/>
      <c r="AU37" s="687"/>
      <c r="AV37" s="687"/>
      <c r="AW37" s="687"/>
      <c r="AX37" s="687"/>
      <c r="AY37" s="688"/>
      <c r="AZ37" s="623">
        <v>2927228</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-113115</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11959</v>
      </c>
      <c r="CS37" s="644"/>
      <c r="CT37" s="644"/>
      <c r="CU37" s="644"/>
      <c r="CV37" s="644"/>
      <c r="CW37" s="644"/>
      <c r="CX37" s="644"/>
      <c r="CY37" s="645"/>
      <c r="CZ37" s="628">
        <v>0</v>
      </c>
      <c r="DA37" s="656"/>
      <c r="DB37" s="656"/>
      <c r="DC37" s="658"/>
      <c r="DD37" s="632">
        <v>11959</v>
      </c>
      <c r="DE37" s="644"/>
      <c r="DF37" s="644"/>
      <c r="DG37" s="644"/>
      <c r="DH37" s="644"/>
      <c r="DI37" s="644"/>
      <c r="DJ37" s="644"/>
      <c r="DK37" s="645"/>
      <c r="DL37" s="632">
        <v>11959</v>
      </c>
      <c r="DM37" s="644"/>
      <c r="DN37" s="644"/>
      <c r="DO37" s="644"/>
      <c r="DP37" s="644"/>
      <c r="DQ37" s="644"/>
      <c r="DR37" s="644"/>
      <c r="DS37" s="644"/>
      <c r="DT37" s="644"/>
      <c r="DU37" s="644"/>
      <c r="DV37" s="645"/>
      <c r="DW37" s="628">
        <v>0</v>
      </c>
      <c r="DX37" s="656"/>
      <c r="DY37" s="656"/>
      <c r="DZ37" s="656"/>
      <c r="EA37" s="656"/>
      <c r="EB37" s="656"/>
      <c r="EC37" s="657"/>
    </row>
    <row r="38" spans="2:133" ht="11.25" customHeight="1" x14ac:dyDescent="0.2">
      <c r="B38" s="620" t="s">
        <v>322</v>
      </c>
      <c r="C38" s="621"/>
      <c r="D38" s="621"/>
      <c r="E38" s="621"/>
      <c r="F38" s="621"/>
      <c r="G38" s="621"/>
      <c r="H38" s="621"/>
      <c r="I38" s="621"/>
      <c r="J38" s="621"/>
      <c r="K38" s="621"/>
      <c r="L38" s="621"/>
      <c r="M38" s="621"/>
      <c r="N38" s="621"/>
      <c r="O38" s="621"/>
      <c r="P38" s="621"/>
      <c r="Q38" s="622"/>
      <c r="R38" s="623">
        <v>7137513</v>
      </c>
      <c r="S38" s="624"/>
      <c r="T38" s="624"/>
      <c r="U38" s="624"/>
      <c r="V38" s="624"/>
      <c r="W38" s="624"/>
      <c r="X38" s="624"/>
      <c r="Y38" s="625"/>
      <c r="Z38" s="626">
        <v>6.4</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2468189</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32212</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8867987</v>
      </c>
      <c r="CS38" s="624"/>
      <c r="CT38" s="624"/>
      <c r="CU38" s="624"/>
      <c r="CV38" s="624"/>
      <c r="CW38" s="624"/>
      <c r="CX38" s="624"/>
      <c r="CY38" s="625"/>
      <c r="CZ38" s="628">
        <v>8.3000000000000007</v>
      </c>
      <c r="DA38" s="656"/>
      <c r="DB38" s="656"/>
      <c r="DC38" s="658"/>
      <c r="DD38" s="632">
        <v>7230704</v>
      </c>
      <c r="DE38" s="624"/>
      <c r="DF38" s="624"/>
      <c r="DG38" s="624"/>
      <c r="DH38" s="624"/>
      <c r="DI38" s="624"/>
      <c r="DJ38" s="624"/>
      <c r="DK38" s="625"/>
      <c r="DL38" s="632">
        <v>6991824</v>
      </c>
      <c r="DM38" s="624"/>
      <c r="DN38" s="624"/>
      <c r="DO38" s="624"/>
      <c r="DP38" s="624"/>
      <c r="DQ38" s="624"/>
      <c r="DR38" s="624"/>
      <c r="DS38" s="624"/>
      <c r="DT38" s="624"/>
      <c r="DU38" s="624"/>
      <c r="DV38" s="625"/>
      <c r="DW38" s="628">
        <v>12.3</v>
      </c>
      <c r="DX38" s="656"/>
      <c r="DY38" s="656"/>
      <c r="DZ38" s="656"/>
      <c r="EA38" s="656"/>
      <c r="EB38" s="656"/>
      <c r="EC38" s="657"/>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15233</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46082</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2999541</v>
      </c>
      <c r="CS39" s="644"/>
      <c r="CT39" s="644"/>
      <c r="CU39" s="644"/>
      <c r="CV39" s="644"/>
      <c r="CW39" s="644"/>
      <c r="CX39" s="644"/>
      <c r="CY39" s="645"/>
      <c r="CZ39" s="628">
        <v>2.8</v>
      </c>
      <c r="DA39" s="656"/>
      <c r="DB39" s="656"/>
      <c r="DC39" s="658"/>
      <c r="DD39" s="632">
        <v>1838413</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2">
      <c r="B40" s="620" t="s">
        <v>330</v>
      </c>
      <c r="C40" s="621"/>
      <c r="D40" s="621"/>
      <c r="E40" s="621"/>
      <c r="F40" s="621"/>
      <c r="G40" s="621"/>
      <c r="H40" s="621"/>
      <c r="I40" s="621"/>
      <c r="J40" s="621"/>
      <c r="K40" s="621"/>
      <c r="L40" s="621"/>
      <c r="M40" s="621"/>
      <c r="N40" s="621"/>
      <c r="O40" s="621"/>
      <c r="P40" s="621"/>
      <c r="Q40" s="622"/>
      <c r="R40" s="623">
        <v>89213</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1034</v>
      </c>
      <c r="BA40" s="624"/>
      <c r="BB40" s="624"/>
      <c r="BC40" s="624"/>
      <c r="BD40" s="644"/>
      <c r="BE40" s="644"/>
      <c r="BF40" s="669"/>
      <c r="BG40" s="673" t="s">
        <v>332</v>
      </c>
      <c r="BH40" s="674"/>
      <c r="BI40" s="674"/>
      <c r="BJ40" s="674"/>
      <c r="BK40" s="674"/>
      <c r="BL40" s="211"/>
      <c r="BM40" s="621" t="s">
        <v>333</v>
      </c>
      <c r="BN40" s="621"/>
      <c r="BO40" s="621"/>
      <c r="BP40" s="621"/>
      <c r="BQ40" s="621"/>
      <c r="BR40" s="621"/>
      <c r="BS40" s="621"/>
      <c r="BT40" s="621"/>
      <c r="BU40" s="622"/>
      <c r="BV40" s="623">
        <v>118</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2315480</v>
      </c>
      <c r="CS40" s="624"/>
      <c r="CT40" s="624"/>
      <c r="CU40" s="624"/>
      <c r="CV40" s="624"/>
      <c r="CW40" s="624"/>
      <c r="CX40" s="624"/>
      <c r="CY40" s="625"/>
      <c r="CZ40" s="628">
        <v>2.2000000000000002</v>
      </c>
      <c r="DA40" s="656"/>
      <c r="DB40" s="656"/>
      <c r="DC40" s="658"/>
      <c r="DD40" s="632">
        <v>520660</v>
      </c>
      <c r="DE40" s="624"/>
      <c r="DF40" s="624"/>
      <c r="DG40" s="624"/>
      <c r="DH40" s="624"/>
      <c r="DI40" s="624"/>
      <c r="DJ40" s="624"/>
      <c r="DK40" s="625"/>
      <c r="DL40" s="632">
        <v>479484</v>
      </c>
      <c r="DM40" s="624"/>
      <c r="DN40" s="624"/>
      <c r="DO40" s="624"/>
      <c r="DP40" s="624"/>
      <c r="DQ40" s="624"/>
      <c r="DR40" s="624"/>
      <c r="DS40" s="624"/>
      <c r="DT40" s="624"/>
      <c r="DU40" s="624"/>
      <c r="DV40" s="625"/>
      <c r="DW40" s="628">
        <v>0.8</v>
      </c>
      <c r="DX40" s="656"/>
      <c r="DY40" s="656"/>
      <c r="DZ40" s="656"/>
      <c r="EA40" s="656"/>
      <c r="EB40" s="656"/>
      <c r="EC40" s="657"/>
    </row>
    <row r="41" spans="2:133" ht="11.25" customHeight="1" x14ac:dyDescent="0.2">
      <c r="B41" s="646" t="s">
        <v>335</v>
      </c>
      <c r="C41" s="647"/>
      <c r="D41" s="647"/>
      <c r="E41" s="647"/>
      <c r="F41" s="647"/>
      <c r="G41" s="647"/>
      <c r="H41" s="647"/>
      <c r="I41" s="647"/>
      <c r="J41" s="647"/>
      <c r="K41" s="647"/>
      <c r="L41" s="647"/>
      <c r="M41" s="647"/>
      <c r="N41" s="647"/>
      <c r="O41" s="647"/>
      <c r="P41" s="647"/>
      <c r="Q41" s="648"/>
      <c r="R41" s="695">
        <v>111362703</v>
      </c>
      <c r="S41" s="696"/>
      <c r="T41" s="696"/>
      <c r="U41" s="696"/>
      <c r="V41" s="696"/>
      <c r="W41" s="696"/>
      <c r="X41" s="696"/>
      <c r="Y41" s="700"/>
      <c r="Z41" s="701">
        <v>100</v>
      </c>
      <c r="AA41" s="701"/>
      <c r="AB41" s="701"/>
      <c r="AC41" s="701"/>
      <c r="AD41" s="702">
        <v>56647684</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2044991</v>
      </c>
      <c r="BA41" s="624"/>
      <c r="BB41" s="624"/>
      <c r="BC41" s="624"/>
      <c r="BD41" s="644"/>
      <c r="BE41" s="644"/>
      <c r="BF41" s="669"/>
      <c r="BG41" s="673"/>
      <c r="BH41" s="674"/>
      <c r="BI41" s="674"/>
      <c r="BJ41" s="674"/>
      <c r="BK41" s="674"/>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6806729</v>
      </c>
      <c r="BA42" s="696"/>
      <c r="BB42" s="696"/>
      <c r="BC42" s="696"/>
      <c r="BD42" s="682"/>
      <c r="BE42" s="682"/>
      <c r="BF42" s="684"/>
      <c r="BG42" s="675"/>
      <c r="BH42" s="676"/>
      <c r="BI42" s="676"/>
      <c r="BJ42" s="676"/>
      <c r="BK42" s="676"/>
      <c r="BL42" s="212"/>
      <c r="BM42" s="647" t="s">
        <v>340</v>
      </c>
      <c r="BN42" s="647"/>
      <c r="BO42" s="647"/>
      <c r="BP42" s="647"/>
      <c r="BQ42" s="647"/>
      <c r="BR42" s="647"/>
      <c r="BS42" s="647"/>
      <c r="BT42" s="647"/>
      <c r="BU42" s="648"/>
      <c r="BV42" s="695">
        <v>363</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12359906</v>
      </c>
      <c r="CS42" s="644"/>
      <c r="CT42" s="644"/>
      <c r="CU42" s="644"/>
      <c r="CV42" s="644"/>
      <c r="CW42" s="644"/>
      <c r="CX42" s="644"/>
      <c r="CY42" s="645"/>
      <c r="CZ42" s="628">
        <v>11.5</v>
      </c>
      <c r="DA42" s="656"/>
      <c r="DB42" s="656"/>
      <c r="DC42" s="658"/>
      <c r="DD42" s="632">
        <v>1469038</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669835</v>
      </c>
      <c r="CS43" s="644"/>
      <c r="CT43" s="644"/>
      <c r="CU43" s="644"/>
      <c r="CV43" s="644"/>
      <c r="CW43" s="644"/>
      <c r="CX43" s="644"/>
      <c r="CY43" s="645"/>
      <c r="CZ43" s="628">
        <v>0.6</v>
      </c>
      <c r="DA43" s="656"/>
      <c r="DB43" s="656"/>
      <c r="DC43" s="658"/>
      <c r="DD43" s="632">
        <v>669835</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12149320</v>
      </c>
      <c r="CS44" s="624"/>
      <c r="CT44" s="624"/>
      <c r="CU44" s="624"/>
      <c r="CV44" s="624"/>
      <c r="CW44" s="624"/>
      <c r="CX44" s="624"/>
      <c r="CY44" s="625"/>
      <c r="CZ44" s="628">
        <v>11.3</v>
      </c>
      <c r="DA44" s="629"/>
      <c r="DB44" s="629"/>
      <c r="DC44" s="635"/>
      <c r="DD44" s="632">
        <v>1308412</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4680166</v>
      </c>
      <c r="CS45" s="644"/>
      <c r="CT45" s="644"/>
      <c r="CU45" s="644"/>
      <c r="CV45" s="644"/>
      <c r="CW45" s="644"/>
      <c r="CX45" s="644"/>
      <c r="CY45" s="645"/>
      <c r="CZ45" s="628">
        <v>4.4000000000000004</v>
      </c>
      <c r="DA45" s="656"/>
      <c r="DB45" s="656"/>
      <c r="DC45" s="658"/>
      <c r="DD45" s="632">
        <v>335215</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7338135</v>
      </c>
      <c r="CS46" s="624"/>
      <c r="CT46" s="624"/>
      <c r="CU46" s="624"/>
      <c r="CV46" s="624"/>
      <c r="CW46" s="624"/>
      <c r="CX46" s="624"/>
      <c r="CY46" s="625"/>
      <c r="CZ46" s="628">
        <v>6.8</v>
      </c>
      <c r="DA46" s="629"/>
      <c r="DB46" s="629"/>
      <c r="DC46" s="635"/>
      <c r="DD46" s="632">
        <v>967139</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349</v>
      </c>
      <c r="CG47" s="621"/>
      <c r="CH47" s="621"/>
      <c r="CI47" s="621"/>
      <c r="CJ47" s="621"/>
      <c r="CK47" s="621"/>
      <c r="CL47" s="621"/>
      <c r="CM47" s="621"/>
      <c r="CN47" s="621"/>
      <c r="CO47" s="621"/>
      <c r="CP47" s="621"/>
      <c r="CQ47" s="622"/>
      <c r="CR47" s="623">
        <v>210586</v>
      </c>
      <c r="CS47" s="644"/>
      <c r="CT47" s="644"/>
      <c r="CU47" s="644"/>
      <c r="CV47" s="644"/>
      <c r="CW47" s="644"/>
      <c r="CX47" s="644"/>
      <c r="CY47" s="645"/>
      <c r="CZ47" s="628">
        <v>0.2</v>
      </c>
      <c r="DA47" s="656"/>
      <c r="DB47" s="656"/>
      <c r="DC47" s="658"/>
      <c r="DD47" s="632">
        <v>160626</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6" t="s">
        <v>351</v>
      </c>
      <c r="CE49" s="647"/>
      <c r="CF49" s="647"/>
      <c r="CG49" s="647"/>
      <c r="CH49" s="647"/>
      <c r="CI49" s="647"/>
      <c r="CJ49" s="647"/>
      <c r="CK49" s="647"/>
      <c r="CL49" s="647"/>
      <c r="CM49" s="647"/>
      <c r="CN49" s="647"/>
      <c r="CO49" s="647"/>
      <c r="CP49" s="647"/>
      <c r="CQ49" s="648"/>
      <c r="CR49" s="695">
        <v>107390503</v>
      </c>
      <c r="CS49" s="682"/>
      <c r="CT49" s="682"/>
      <c r="CU49" s="682"/>
      <c r="CV49" s="682"/>
      <c r="CW49" s="682"/>
      <c r="CX49" s="682"/>
      <c r="CY49" s="711"/>
      <c r="CZ49" s="703">
        <v>100</v>
      </c>
      <c r="DA49" s="712"/>
      <c r="DB49" s="712"/>
      <c r="DC49" s="713"/>
      <c r="DD49" s="714">
        <v>65200608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sBLHLVOBWHXDSOX/iG0RgOn+ZWi4xD6vi5hgX1qTawtzDs2Sj1PvWBZ/lPIHJWStgmUef4OKpMPmqFdzqxBm4g==" saltValue="bTSIochDqmyVINe1C+QOc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view="pageBreakPreview" zoomScaleNormal="91" zoomScaleSheetLayoutView="100" workbookViewId="0"/>
  </sheetViews>
  <sheetFormatPr defaultColWidth="0" defaultRowHeight="13" zeroHeight="1" x14ac:dyDescent="0.2"/>
  <cols>
    <col min="1" max="130" width="2.7265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112328</v>
      </c>
      <c r="R7" s="753"/>
      <c r="S7" s="753"/>
      <c r="T7" s="753"/>
      <c r="U7" s="753"/>
      <c r="V7" s="753">
        <v>108356</v>
      </c>
      <c r="W7" s="753"/>
      <c r="X7" s="753"/>
      <c r="Y7" s="753"/>
      <c r="Z7" s="753"/>
      <c r="AA7" s="753">
        <v>3972</v>
      </c>
      <c r="AB7" s="753"/>
      <c r="AC7" s="753"/>
      <c r="AD7" s="753"/>
      <c r="AE7" s="754"/>
      <c r="AF7" s="755">
        <v>3088</v>
      </c>
      <c r="AG7" s="756"/>
      <c r="AH7" s="756"/>
      <c r="AI7" s="756"/>
      <c r="AJ7" s="757"/>
      <c r="AK7" s="758">
        <v>4157</v>
      </c>
      <c r="AL7" s="759"/>
      <c r="AM7" s="759"/>
      <c r="AN7" s="759"/>
      <c r="AO7" s="759"/>
      <c r="AP7" s="759">
        <v>53899</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555</v>
      </c>
      <c r="BT7" s="747"/>
      <c r="BU7" s="747"/>
      <c r="BV7" s="747"/>
      <c r="BW7" s="747"/>
      <c r="BX7" s="747"/>
      <c r="BY7" s="747"/>
      <c r="BZ7" s="747"/>
      <c r="CA7" s="747"/>
      <c r="CB7" s="747"/>
      <c r="CC7" s="747"/>
      <c r="CD7" s="747"/>
      <c r="CE7" s="747"/>
      <c r="CF7" s="747"/>
      <c r="CG7" s="762"/>
      <c r="CH7" s="743">
        <v>-34</v>
      </c>
      <c r="CI7" s="744"/>
      <c r="CJ7" s="744"/>
      <c r="CK7" s="744"/>
      <c r="CL7" s="745"/>
      <c r="CM7" s="743">
        <v>1034</v>
      </c>
      <c r="CN7" s="744"/>
      <c r="CO7" s="744"/>
      <c r="CP7" s="744"/>
      <c r="CQ7" s="745"/>
      <c r="CR7" s="743">
        <v>451</v>
      </c>
      <c r="CS7" s="744"/>
      <c r="CT7" s="744"/>
      <c r="CU7" s="744"/>
      <c r="CV7" s="745"/>
      <c r="CW7" s="743">
        <v>51</v>
      </c>
      <c r="CX7" s="744"/>
      <c r="CY7" s="744"/>
      <c r="CZ7" s="744"/>
      <c r="DA7" s="745"/>
      <c r="DB7" s="743" t="s">
        <v>562</v>
      </c>
      <c r="DC7" s="744"/>
      <c r="DD7" s="744"/>
      <c r="DE7" s="744"/>
      <c r="DF7" s="745"/>
      <c r="DG7" s="743" t="s">
        <v>562</v>
      </c>
      <c r="DH7" s="744"/>
      <c r="DI7" s="744"/>
      <c r="DJ7" s="744"/>
      <c r="DK7" s="745"/>
      <c r="DL7" s="743" t="s">
        <v>562</v>
      </c>
      <c r="DM7" s="744"/>
      <c r="DN7" s="744"/>
      <c r="DO7" s="744"/>
      <c r="DP7" s="745"/>
      <c r="DQ7" s="743" t="s">
        <v>562</v>
      </c>
      <c r="DR7" s="744"/>
      <c r="DS7" s="744"/>
      <c r="DT7" s="744"/>
      <c r="DU7" s="745"/>
      <c r="DV7" s="746"/>
      <c r="DW7" s="747"/>
      <c r="DX7" s="747"/>
      <c r="DY7" s="747"/>
      <c r="DZ7" s="748"/>
      <c r="EA7" s="222"/>
    </row>
    <row r="8" spans="1:131" s="223" customFormat="1" ht="26.25" customHeight="1" x14ac:dyDescent="0.2">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556</v>
      </c>
      <c r="BT8" s="774"/>
      <c r="BU8" s="774"/>
      <c r="BV8" s="774"/>
      <c r="BW8" s="774"/>
      <c r="BX8" s="774"/>
      <c r="BY8" s="774"/>
      <c r="BZ8" s="774"/>
      <c r="CA8" s="774"/>
      <c r="CB8" s="774"/>
      <c r="CC8" s="774"/>
      <c r="CD8" s="774"/>
      <c r="CE8" s="774"/>
      <c r="CF8" s="774"/>
      <c r="CG8" s="775"/>
      <c r="CH8" s="776">
        <v>7</v>
      </c>
      <c r="CI8" s="777"/>
      <c r="CJ8" s="777"/>
      <c r="CK8" s="777"/>
      <c r="CL8" s="778"/>
      <c r="CM8" s="776">
        <v>104</v>
      </c>
      <c r="CN8" s="777"/>
      <c r="CO8" s="777"/>
      <c r="CP8" s="777"/>
      <c r="CQ8" s="778"/>
      <c r="CR8" s="776">
        <v>2</v>
      </c>
      <c r="CS8" s="777"/>
      <c r="CT8" s="777"/>
      <c r="CU8" s="777"/>
      <c r="CV8" s="778"/>
      <c r="CW8" s="776">
        <v>19</v>
      </c>
      <c r="CX8" s="777"/>
      <c r="CY8" s="777"/>
      <c r="CZ8" s="777"/>
      <c r="DA8" s="778"/>
      <c r="DB8" s="776" t="s">
        <v>562</v>
      </c>
      <c r="DC8" s="777"/>
      <c r="DD8" s="777"/>
      <c r="DE8" s="777"/>
      <c r="DF8" s="778"/>
      <c r="DG8" s="776" t="s">
        <v>562</v>
      </c>
      <c r="DH8" s="777"/>
      <c r="DI8" s="777"/>
      <c r="DJ8" s="777"/>
      <c r="DK8" s="778"/>
      <c r="DL8" s="776" t="s">
        <v>562</v>
      </c>
      <c r="DM8" s="777"/>
      <c r="DN8" s="777"/>
      <c r="DO8" s="777"/>
      <c r="DP8" s="778"/>
      <c r="DQ8" s="776" t="s">
        <v>562</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376</v>
      </c>
      <c r="B23" s="789" t="s">
        <v>377</v>
      </c>
      <c r="C23" s="790"/>
      <c r="D23" s="790"/>
      <c r="E23" s="790"/>
      <c r="F23" s="790"/>
      <c r="G23" s="790"/>
      <c r="H23" s="790"/>
      <c r="I23" s="790"/>
      <c r="J23" s="790"/>
      <c r="K23" s="790"/>
      <c r="L23" s="790"/>
      <c r="M23" s="790"/>
      <c r="N23" s="790"/>
      <c r="O23" s="790"/>
      <c r="P23" s="791"/>
      <c r="Q23" s="792">
        <v>112328</v>
      </c>
      <c r="R23" s="793"/>
      <c r="S23" s="793"/>
      <c r="T23" s="793"/>
      <c r="U23" s="793"/>
      <c r="V23" s="793">
        <v>108356</v>
      </c>
      <c r="W23" s="793"/>
      <c r="X23" s="793"/>
      <c r="Y23" s="793"/>
      <c r="Z23" s="793"/>
      <c r="AA23" s="793">
        <v>3972</v>
      </c>
      <c r="AB23" s="793"/>
      <c r="AC23" s="793"/>
      <c r="AD23" s="793"/>
      <c r="AE23" s="794"/>
      <c r="AF23" s="795">
        <v>3088</v>
      </c>
      <c r="AG23" s="793"/>
      <c r="AH23" s="793"/>
      <c r="AI23" s="793"/>
      <c r="AJ23" s="796"/>
      <c r="AK23" s="797"/>
      <c r="AL23" s="798"/>
      <c r="AM23" s="798"/>
      <c r="AN23" s="798"/>
      <c r="AO23" s="798"/>
      <c r="AP23" s="793">
        <v>53899</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388</v>
      </c>
      <c r="C28" s="750"/>
      <c r="D28" s="750"/>
      <c r="E28" s="750"/>
      <c r="F28" s="750"/>
      <c r="G28" s="750"/>
      <c r="H28" s="750"/>
      <c r="I28" s="750"/>
      <c r="J28" s="750"/>
      <c r="K28" s="750"/>
      <c r="L28" s="750"/>
      <c r="M28" s="750"/>
      <c r="N28" s="750"/>
      <c r="O28" s="750"/>
      <c r="P28" s="751"/>
      <c r="Q28" s="822">
        <v>43226</v>
      </c>
      <c r="R28" s="823"/>
      <c r="S28" s="823"/>
      <c r="T28" s="823"/>
      <c r="U28" s="823"/>
      <c r="V28" s="823">
        <v>42837</v>
      </c>
      <c r="W28" s="823"/>
      <c r="X28" s="823"/>
      <c r="Y28" s="823"/>
      <c r="Z28" s="823"/>
      <c r="AA28" s="823">
        <v>389</v>
      </c>
      <c r="AB28" s="823"/>
      <c r="AC28" s="823"/>
      <c r="AD28" s="823"/>
      <c r="AE28" s="824"/>
      <c r="AF28" s="825">
        <v>389</v>
      </c>
      <c r="AG28" s="823"/>
      <c r="AH28" s="823"/>
      <c r="AI28" s="823"/>
      <c r="AJ28" s="826"/>
      <c r="AK28" s="827">
        <v>215</v>
      </c>
      <c r="AL28" s="828"/>
      <c r="AM28" s="828"/>
      <c r="AN28" s="828"/>
      <c r="AO28" s="828"/>
      <c r="AP28" s="828" t="s">
        <v>554</v>
      </c>
      <c r="AQ28" s="828"/>
      <c r="AR28" s="828"/>
      <c r="AS28" s="828"/>
      <c r="AT28" s="828"/>
      <c r="AU28" s="828" t="s">
        <v>554</v>
      </c>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389</v>
      </c>
      <c r="C29" s="781"/>
      <c r="D29" s="781"/>
      <c r="E29" s="781"/>
      <c r="F29" s="781"/>
      <c r="G29" s="781"/>
      <c r="H29" s="781"/>
      <c r="I29" s="781"/>
      <c r="J29" s="781"/>
      <c r="K29" s="781"/>
      <c r="L29" s="781"/>
      <c r="M29" s="781"/>
      <c r="N29" s="781"/>
      <c r="O29" s="781"/>
      <c r="P29" s="782"/>
      <c r="Q29" s="783">
        <v>24751</v>
      </c>
      <c r="R29" s="784"/>
      <c r="S29" s="784"/>
      <c r="T29" s="784"/>
      <c r="U29" s="784"/>
      <c r="V29" s="784">
        <v>24649</v>
      </c>
      <c r="W29" s="784"/>
      <c r="X29" s="784"/>
      <c r="Y29" s="784"/>
      <c r="Z29" s="784"/>
      <c r="AA29" s="784">
        <v>102</v>
      </c>
      <c r="AB29" s="784"/>
      <c r="AC29" s="784"/>
      <c r="AD29" s="784"/>
      <c r="AE29" s="785"/>
      <c r="AF29" s="786">
        <v>102</v>
      </c>
      <c r="AG29" s="787"/>
      <c r="AH29" s="787"/>
      <c r="AI29" s="787"/>
      <c r="AJ29" s="788"/>
      <c r="AK29" s="834">
        <v>2112</v>
      </c>
      <c r="AL29" s="830"/>
      <c r="AM29" s="830"/>
      <c r="AN29" s="830"/>
      <c r="AO29" s="830"/>
      <c r="AP29" s="830" t="s">
        <v>554</v>
      </c>
      <c r="AQ29" s="830"/>
      <c r="AR29" s="830"/>
      <c r="AS29" s="830"/>
      <c r="AT29" s="830"/>
      <c r="AU29" s="830" t="s">
        <v>554</v>
      </c>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390</v>
      </c>
      <c r="C30" s="781"/>
      <c r="D30" s="781"/>
      <c r="E30" s="781"/>
      <c r="F30" s="781"/>
      <c r="G30" s="781"/>
      <c r="H30" s="781"/>
      <c r="I30" s="781"/>
      <c r="J30" s="781"/>
      <c r="K30" s="781"/>
      <c r="L30" s="781"/>
      <c r="M30" s="781"/>
      <c r="N30" s="781"/>
      <c r="O30" s="781"/>
      <c r="P30" s="782"/>
      <c r="Q30" s="783">
        <v>24545</v>
      </c>
      <c r="R30" s="784"/>
      <c r="S30" s="784"/>
      <c r="T30" s="784"/>
      <c r="U30" s="784"/>
      <c r="V30" s="784">
        <v>23854</v>
      </c>
      <c r="W30" s="784"/>
      <c r="X30" s="784"/>
      <c r="Y30" s="784"/>
      <c r="Z30" s="784"/>
      <c r="AA30" s="784">
        <v>692</v>
      </c>
      <c r="AB30" s="784"/>
      <c r="AC30" s="784"/>
      <c r="AD30" s="784"/>
      <c r="AE30" s="785"/>
      <c r="AF30" s="786">
        <v>692</v>
      </c>
      <c r="AG30" s="787"/>
      <c r="AH30" s="787"/>
      <c r="AI30" s="787"/>
      <c r="AJ30" s="788"/>
      <c r="AK30" s="834">
        <v>4034</v>
      </c>
      <c r="AL30" s="830"/>
      <c r="AM30" s="830"/>
      <c r="AN30" s="830"/>
      <c r="AO30" s="830"/>
      <c r="AP30" s="830" t="s">
        <v>554</v>
      </c>
      <c r="AQ30" s="830"/>
      <c r="AR30" s="830"/>
      <c r="AS30" s="830"/>
      <c r="AT30" s="830"/>
      <c r="AU30" s="830" t="s">
        <v>554</v>
      </c>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391</v>
      </c>
      <c r="C31" s="781"/>
      <c r="D31" s="781"/>
      <c r="E31" s="781"/>
      <c r="F31" s="781"/>
      <c r="G31" s="781"/>
      <c r="H31" s="781"/>
      <c r="I31" s="781"/>
      <c r="J31" s="781"/>
      <c r="K31" s="781"/>
      <c r="L31" s="781"/>
      <c r="M31" s="781"/>
      <c r="N31" s="781"/>
      <c r="O31" s="781"/>
      <c r="P31" s="782"/>
      <c r="Q31" s="783">
        <v>5033</v>
      </c>
      <c r="R31" s="784"/>
      <c r="S31" s="784"/>
      <c r="T31" s="784"/>
      <c r="U31" s="784"/>
      <c r="V31" s="784">
        <v>4565</v>
      </c>
      <c r="W31" s="784"/>
      <c r="X31" s="784"/>
      <c r="Y31" s="784"/>
      <c r="Z31" s="784"/>
      <c r="AA31" s="784">
        <v>468</v>
      </c>
      <c r="AB31" s="784"/>
      <c r="AC31" s="784"/>
      <c r="AD31" s="784"/>
      <c r="AE31" s="785"/>
      <c r="AF31" s="786">
        <v>468</v>
      </c>
      <c r="AG31" s="787"/>
      <c r="AH31" s="787"/>
      <c r="AI31" s="787"/>
      <c r="AJ31" s="788"/>
      <c r="AK31" s="834">
        <v>788</v>
      </c>
      <c r="AL31" s="830"/>
      <c r="AM31" s="830"/>
      <c r="AN31" s="830"/>
      <c r="AO31" s="830"/>
      <c r="AP31" s="830" t="s">
        <v>554</v>
      </c>
      <c r="AQ31" s="830"/>
      <c r="AR31" s="830"/>
      <c r="AS31" s="830"/>
      <c r="AT31" s="830"/>
      <c r="AU31" s="830" t="s">
        <v>554</v>
      </c>
      <c r="AV31" s="830"/>
      <c r="AW31" s="830"/>
      <c r="AX31" s="830"/>
      <c r="AY31" s="830"/>
      <c r="AZ31" s="831"/>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392</v>
      </c>
      <c r="C32" s="781"/>
      <c r="D32" s="781"/>
      <c r="E32" s="781"/>
      <c r="F32" s="781"/>
      <c r="G32" s="781"/>
      <c r="H32" s="781"/>
      <c r="I32" s="781"/>
      <c r="J32" s="781"/>
      <c r="K32" s="781"/>
      <c r="L32" s="781"/>
      <c r="M32" s="781"/>
      <c r="N32" s="781"/>
      <c r="O32" s="781"/>
      <c r="P32" s="782"/>
      <c r="Q32" s="783">
        <v>16819</v>
      </c>
      <c r="R32" s="784"/>
      <c r="S32" s="784"/>
      <c r="T32" s="784"/>
      <c r="U32" s="784"/>
      <c r="V32" s="784">
        <v>17459</v>
      </c>
      <c r="W32" s="784"/>
      <c r="X32" s="784"/>
      <c r="Y32" s="784"/>
      <c r="Z32" s="784"/>
      <c r="AA32" s="784">
        <v>-639</v>
      </c>
      <c r="AB32" s="784"/>
      <c r="AC32" s="784"/>
      <c r="AD32" s="784"/>
      <c r="AE32" s="785"/>
      <c r="AF32" s="786">
        <v>4559</v>
      </c>
      <c r="AG32" s="787"/>
      <c r="AH32" s="787"/>
      <c r="AI32" s="787"/>
      <c r="AJ32" s="788"/>
      <c r="AK32" s="834">
        <v>2468</v>
      </c>
      <c r="AL32" s="830"/>
      <c r="AM32" s="830"/>
      <c r="AN32" s="830"/>
      <c r="AO32" s="830"/>
      <c r="AP32" s="830">
        <v>11780</v>
      </c>
      <c r="AQ32" s="830"/>
      <c r="AR32" s="830"/>
      <c r="AS32" s="830"/>
      <c r="AT32" s="830"/>
      <c r="AU32" s="830">
        <v>5844</v>
      </c>
      <c r="AV32" s="830"/>
      <c r="AW32" s="830"/>
      <c r="AX32" s="830"/>
      <c r="AY32" s="830"/>
      <c r="AZ32" s="831" t="s">
        <v>554</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394</v>
      </c>
      <c r="C33" s="781"/>
      <c r="D33" s="781"/>
      <c r="E33" s="781"/>
      <c r="F33" s="781"/>
      <c r="G33" s="781"/>
      <c r="H33" s="781"/>
      <c r="I33" s="781"/>
      <c r="J33" s="781"/>
      <c r="K33" s="781"/>
      <c r="L33" s="781"/>
      <c r="M33" s="781"/>
      <c r="N33" s="781"/>
      <c r="O33" s="781"/>
      <c r="P33" s="782"/>
      <c r="Q33" s="783">
        <v>7766</v>
      </c>
      <c r="R33" s="784"/>
      <c r="S33" s="784"/>
      <c r="T33" s="784"/>
      <c r="U33" s="784"/>
      <c r="V33" s="784">
        <v>7527</v>
      </c>
      <c r="W33" s="784"/>
      <c r="X33" s="784"/>
      <c r="Y33" s="784"/>
      <c r="Z33" s="784"/>
      <c r="AA33" s="784">
        <v>239</v>
      </c>
      <c r="AB33" s="784"/>
      <c r="AC33" s="784"/>
      <c r="AD33" s="784"/>
      <c r="AE33" s="785"/>
      <c r="AF33" s="786">
        <v>3532</v>
      </c>
      <c r="AG33" s="787"/>
      <c r="AH33" s="787"/>
      <c r="AI33" s="787"/>
      <c r="AJ33" s="788"/>
      <c r="AK33" s="834">
        <v>2927</v>
      </c>
      <c r="AL33" s="830"/>
      <c r="AM33" s="830"/>
      <c r="AN33" s="830"/>
      <c r="AO33" s="830"/>
      <c r="AP33" s="830">
        <v>29550</v>
      </c>
      <c r="AQ33" s="830"/>
      <c r="AR33" s="830"/>
      <c r="AS33" s="830"/>
      <c r="AT33" s="830"/>
      <c r="AU33" s="830">
        <v>19326</v>
      </c>
      <c r="AV33" s="830"/>
      <c r="AW33" s="830"/>
      <c r="AX33" s="830"/>
      <c r="AY33" s="830"/>
      <c r="AZ33" s="831" t="s">
        <v>554</v>
      </c>
      <c r="BA33" s="831"/>
      <c r="BB33" s="831"/>
      <c r="BC33" s="831"/>
      <c r="BD33" s="831"/>
      <c r="BE33" s="832" t="s">
        <v>393</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t="s">
        <v>395</v>
      </c>
      <c r="C34" s="781"/>
      <c r="D34" s="781"/>
      <c r="E34" s="781"/>
      <c r="F34" s="781"/>
      <c r="G34" s="781"/>
      <c r="H34" s="781"/>
      <c r="I34" s="781"/>
      <c r="J34" s="781"/>
      <c r="K34" s="781"/>
      <c r="L34" s="781"/>
      <c r="M34" s="781"/>
      <c r="N34" s="781"/>
      <c r="O34" s="781"/>
      <c r="P34" s="782"/>
      <c r="Q34" s="783">
        <v>20</v>
      </c>
      <c r="R34" s="784"/>
      <c r="S34" s="784"/>
      <c r="T34" s="784"/>
      <c r="U34" s="784"/>
      <c r="V34" s="784">
        <v>20</v>
      </c>
      <c r="W34" s="784"/>
      <c r="X34" s="784"/>
      <c r="Y34" s="784"/>
      <c r="Z34" s="784"/>
      <c r="AA34" s="784">
        <v>0</v>
      </c>
      <c r="AB34" s="784"/>
      <c r="AC34" s="784"/>
      <c r="AD34" s="784"/>
      <c r="AE34" s="785"/>
      <c r="AF34" s="786">
        <v>0</v>
      </c>
      <c r="AG34" s="787"/>
      <c r="AH34" s="787"/>
      <c r="AI34" s="787"/>
      <c r="AJ34" s="788"/>
      <c r="AK34" s="834">
        <v>15</v>
      </c>
      <c r="AL34" s="830"/>
      <c r="AM34" s="830"/>
      <c r="AN34" s="830"/>
      <c r="AO34" s="830"/>
      <c r="AP34" s="830" t="s">
        <v>554</v>
      </c>
      <c r="AQ34" s="830"/>
      <c r="AR34" s="830"/>
      <c r="AS34" s="830"/>
      <c r="AT34" s="830"/>
      <c r="AU34" s="830" t="s">
        <v>554</v>
      </c>
      <c r="AV34" s="830"/>
      <c r="AW34" s="830"/>
      <c r="AX34" s="830"/>
      <c r="AY34" s="830"/>
      <c r="AZ34" s="831" t="s">
        <v>554</v>
      </c>
      <c r="BA34" s="831"/>
      <c r="BB34" s="831"/>
      <c r="BC34" s="831"/>
      <c r="BD34" s="831"/>
      <c r="BE34" s="832" t="s">
        <v>396</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397</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376</v>
      </c>
      <c r="B63" s="789" t="s">
        <v>398</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9742</v>
      </c>
      <c r="AG63" s="844"/>
      <c r="AH63" s="844"/>
      <c r="AI63" s="844"/>
      <c r="AJ63" s="845"/>
      <c r="AK63" s="846"/>
      <c r="AL63" s="841"/>
      <c r="AM63" s="841"/>
      <c r="AN63" s="841"/>
      <c r="AO63" s="841"/>
      <c r="AP63" s="844">
        <f>AP32+AP33</f>
        <v>41330</v>
      </c>
      <c r="AQ63" s="844"/>
      <c r="AR63" s="844"/>
      <c r="AS63" s="844"/>
      <c r="AT63" s="844"/>
      <c r="AU63" s="844">
        <f>AU32+AU33</f>
        <v>25170</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400</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401</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551</v>
      </c>
      <c r="C68" s="870"/>
      <c r="D68" s="870"/>
      <c r="E68" s="870"/>
      <c r="F68" s="870"/>
      <c r="G68" s="870"/>
      <c r="H68" s="870"/>
      <c r="I68" s="870"/>
      <c r="J68" s="870"/>
      <c r="K68" s="870"/>
      <c r="L68" s="870"/>
      <c r="M68" s="870"/>
      <c r="N68" s="870"/>
      <c r="O68" s="870"/>
      <c r="P68" s="871"/>
      <c r="Q68" s="872">
        <v>5</v>
      </c>
      <c r="R68" s="866"/>
      <c r="S68" s="866"/>
      <c r="T68" s="866"/>
      <c r="U68" s="866"/>
      <c r="V68" s="866">
        <v>5</v>
      </c>
      <c r="W68" s="866"/>
      <c r="X68" s="866"/>
      <c r="Y68" s="866"/>
      <c r="Z68" s="866"/>
      <c r="AA68" s="866">
        <v>0</v>
      </c>
      <c r="AB68" s="866"/>
      <c r="AC68" s="866"/>
      <c r="AD68" s="866"/>
      <c r="AE68" s="866"/>
      <c r="AF68" s="866">
        <v>0</v>
      </c>
      <c r="AG68" s="866"/>
      <c r="AH68" s="866"/>
      <c r="AI68" s="866"/>
      <c r="AJ68" s="866"/>
      <c r="AK68" s="866" t="s">
        <v>554</v>
      </c>
      <c r="AL68" s="866"/>
      <c r="AM68" s="866"/>
      <c r="AN68" s="866"/>
      <c r="AO68" s="866"/>
      <c r="AP68" s="866" t="s">
        <v>554</v>
      </c>
      <c r="AQ68" s="866"/>
      <c r="AR68" s="866"/>
      <c r="AS68" s="866"/>
      <c r="AT68" s="866"/>
      <c r="AU68" s="866" t="s">
        <v>554</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552</v>
      </c>
      <c r="C69" s="874"/>
      <c r="D69" s="874"/>
      <c r="E69" s="874"/>
      <c r="F69" s="874"/>
      <c r="G69" s="874"/>
      <c r="H69" s="874"/>
      <c r="I69" s="874"/>
      <c r="J69" s="874"/>
      <c r="K69" s="874"/>
      <c r="L69" s="874"/>
      <c r="M69" s="874"/>
      <c r="N69" s="874"/>
      <c r="O69" s="874"/>
      <c r="P69" s="875"/>
      <c r="Q69" s="876">
        <v>5236</v>
      </c>
      <c r="R69" s="830"/>
      <c r="S69" s="830"/>
      <c r="T69" s="830"/>
      <c r="U69" s="830"/>
      <c r="V69" s="830">
        <v>4899</v>
      </c>
      <c r="W69" s="830"/>
      <c r="X69" s="830"/>
      <c r="Y69" s="830"/>
      <c r="Z69" s="830"/>
      <c r="AA69" s="830">
        <v>337</v>
      </c>
      <c r="AB69" s="830"/>
      <c r="AC69" s="830"/>
      <c r="AD69" s="830"/>
      <c r="AE69" s="830"/>
      <c r="AF69" s="830">
        <v>337</v>
      </c>
      <c r="AG69" s="830"/>
      <c r="AH69" s="830"/>
      <c r="AI69" s="830"/>
      <c r="AJ69" s="830"/>
      <c r="AK69" s="830">
        <v>863</v>
      </c>
      <c r="AL69" s="830"/>
      <c r="AM69" s="830"/>
      <c r="AN69" s="830"/>
      <c r="AO69" s="830"/>
      <c r="AP69" s="830" t="s">
        <v>554</v>
      </c>
      <c r="AQ69" s="830"/>
      <c r="AR69" s="830"/>
      <c r="AS69" s="830"/>
      <c r="AT69" s="830"/>
      <c r="AU69" s="830" t="s">
        <v>554</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553</v>
      </c>
      <c r="C70" s="874"/>
      <c r="D70" s="874"/>
      <c r="E70" s="874"/>
      <c r="F70" s="874"/>
      <c r="G70" s="874"/>
      <c r="H70" s="874"/>
      <c r="I70" s="874"/>
      <c r="J70" s="874"/>
      <c r="K70" s="874"/>
      <c r="L70" s="874"/>
      <c r="M70" s="874"/>
      <c r="N70" s="874"/>
      <c r="O70" s="874"/>
      <c r="P70" s="875"/>
      <c r="Q70" s="876">
        <v>1148479</v>
      </c>
      <c r="R70" s="830"/>
      <c r="S70" s="830"/>
      <c r="T70" s="830"/>
      <c r="U70" s="830"/>
      <c r="V70" s="830">
        <v>1132469</v>
      </c>
      <c r="W70" s="830"/>
      <c r="X70" s="830"/>
      <c r="Y70" s="830"/>
      <c r="Z70" s="830"/>
      <c r="AA70" s="830">
        <v>16010</v>
      </c>
      <c r="AB70" s="830"/>
      <c r="AC70" s="830"/>
      <c r="AD70" s="830"/>
      <c r="AE70" s="830"/>
      <c r="AF70" s="830">
        <v>16010</v>
      </c>
      <c r="AG70" s="830"/>
      <c r="AH70" s="830"/>
      <c r="AI70" s="830"/>
      <c r="AJ70" s="830"/>
      <c r="AK70" s="830">
        <v>6316</v>
      </c>
      <c r="AL70" s="830"/>
      <c r="AM70" s="830"/>
      <c r="AN70" s="830"/>
      <c r="AO70" s="830"/>
      <c r="AP70" s="830" t="s">
        <v>554</v>
      </c>
      <c r="AQ70" s="830"/>
      <c r="AR70" s="830"/>
      <c r="AS70" s="830"/>
      <c r="AT70" s="830"/>
      <c r="AU70" s="830" t="s">
        <v>554</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376</v>
      </c>
      <c r="B88" s="789" t="s">
        <v>402</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f>AF68+AF69+AF70</f>
        <v>16347</v>
      </c>
      <c r="AG88" s="844"/>
      <c r="AH88" s="844"/>
      <c r="AI88" s="844"/>
      <c r="AJ88" s="844"/>
      <c r="AK88" s="841"/>
      <c r="AL88" s="841"/>
      <c r="AM88" s="841"/>
      <c r="AN88" s="841"/>
      <c r="AO88" s="841"/>
      <c r="AP88" s="844" t="s">
        <v>562</v>
      </c>
      <c r="AQ88" s="844"/>
      <c r="AR88" s="844"/>
      <c r="AS88" s="844"/>
      <c r="AT88" s="844"/>
      <c r="AU88" s="844" t="s">
        <v>562</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403</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f>CR7+CR8</f>
        <v>453</v>
      </c>
      <c r="CS102" s="852"/>
      <c r="CT102" s="852"/>
      <c r="CU102" s="852"/>
      <c r="CV102" s="891"/>
      <c r="CW102" s="890">
        <f>CW7+CW8</f>
        <v>70</v>
      </c>
      <c r="CX102" s="852"/>
      <c r="CY102" s="852"/>
      <c r="CZ102" s="852"/>
      <c r="DA102" s="891"/>
      <c r="DB102" s="890" t="s">
        <v>562</v>
      </c>
      <c r="DC102" s="852"/>
      <c r="DD102" s="852"/>
      <c r="DE102" s="852"/>
      <c r="DF102" s="891"/>
      <c r="DG102" s="890" t="s">
        <v>562</v>
      </c>
      <c r="DH102" s="852"/>
      <c r="DI102" s="852"/>
      <c r="DJ102" s="852"/>
      <c r="DK102" s="891"/>
      <c r="DL102" s="890" t="s">
        <v>562</v>
      </c>
      <c r="DM102" s="852"/>
      <c r="DN102" s="852"/>
      <c r="DO102" s="852"/>
      <c r="DP102" s="891"/>
      <c r="DQ102" s="890" t="s">
        <v>562</v>
      </c>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404</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405</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408</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409</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410</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411</v>
      </c>
      <c r="AB109" s="893"/>
      <c r="AC109" s="893"/>
      <c r="AD109" s="893"/>
      <c r="AE109" s="894"/>
      <c r="AF109" s="892" t="s">
        <v>412</v>
      </c>
      <c r="AG109" s="893"/>
      <c r="AH109" s="893"/>
      <c r="AI109" s="893"/>
      <c r="AJ109" s="894"/>
      <c r="AK109" s="892" t="s">
        <v>294</v>
      </c>
      <c r="AL109" s="893"/>
      <c r="AM109" s="893"/>
      <c r="AN109" s="893"/>
      <c r="AO109" s="894"/>
      <c r="AP109" s="892" t="s">
        <v>413</v>
      </c>
      <c r="AQ109" s="893"/>
      <c r="AR109" s="893"/>
      <c r="AS109" s="893"/>
      <c r="AT109" s="895"/>
      <c r="AU109" s="912" t="s">
        <v>410</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411</v>
      </c>
      <c r="BR109" s="893"/>
      <c r="BS109" s="893"/>
      <c r="BT109" s="893"/>
      <c r="BU109" s="894"/>
      <c r="BV109" s="892" t="s">
        <v>412</v>
      </c>
      <c r="BW109" s="893"/>
      <c r="BX109" s="893"/>
      <c r="BY109" s="893"/>
      <c r="BZ109" s="894"/>
      <c r="CA109" s="892" t="s">
        <v>294</v>
      </c>
      <c r="CB109" s="893"/>
      <c r="CC109" s="893"/>
      <c r="CD109" s="893"/>
      <c r="CE109" s="894"/>
      <c r="CF109" s="913" t="s">
        <v>413</v>
      </c>
      <c r="CG109" s="913"/>
      <c r="CH109" s="913"/>
      <c r="CI109" s="913"/>
      <c r="CJ109" s="913"/>
      <c r="CK109" s="892" t="s">
        <v>414</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411</v>
      </c>
      <c r="DH109" s="893"/>
      <c r="DI109" s="893"/>
      <c r="DJ109" s="893"/>
      <c r="DK109" s="894"/>
      <c r="DL109" s="892" t="s">
        <v>412</v>
      </c>
      <c r="DM109" s="893"/>
      <c r="DN109" s="893"/>
      <c r="DO109" s="893"/>
      <c r="DP109" s="894"/>
      <c r="DQ109" s="892" t="s">
        <v>294</v>
      </c>
      <c r="DR109" s="893"/>
      <c r="DS109" s="893"/>
      <c r="DT109" s="893"/>
      <c r="DU109" s="894"/>
      <c r="DV109" s="892" t="s">
        <v>413</v>
      </c>
      <c r="DW109" s="893"/>
      <c r="DX109" s="893"/>
      <c r="DY109" s="893"/>
      <c r="DZ109" s="895"/>
    </row>
    <row r="110" spans="1:131" s="218" customFormat="1" ht="26.25" customHeight="1" x14ac:dyDescent="0.2">
      <c r="A110" s="896" t="s">
        <v>415</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6237101</v>
      </c>
      <c r="AB110" s="900"/>
      <c r="AC110" s="900"/>
      <c r="AD110" s="900"/>
      <c r="AE110" s="901"/>
      <c r="AF110" s="902">
        <v>6177293</v>
      </c>
      <c r="AG110" s="900"/>
      <c r="AH110" s="900"/>
      <c r="AI110" s="900"/>
      <c r="AJ110" s="901"/>
      <c r="AK110" s="902">
        <v>6214269</v>
      </c>
      <c r="AL110" s="900"/>
      <c r="AM110" s="900"/>
      <c r="AN110" s="900"/>
      <c r="AO110" s="901"/>
      <c r="AP110" s="903">
        <v>12.5</v>
      </c>
      <c r="AQ110" s="904"/>
      <c r="AR110" s="904"/>
      <c r="AS110" s="904"/>
      <c r="AT110" s="905"/>
      <c r="AU110" s="906" t="s">
        <v>69</v>
      </c>
      <c r="AV110" s="907"/>
      <c r="AW110" s="907"/>
      <c r="AX110" s="907"/>
      <c r="AY110" s="907"/>
      <c r="AZ110" s="929" t="s">
        <v>416</v>
      </c>
      <c r="BA110" s="897"/>
      <c r="BB110" s="897"/>
      <c r="BC110" s="897"/>
      <c r="BD110" s="897"/>
      <c r="BE110" s="897"/>
      <c r="BF110" s="897"/>
      <c r="BG110" s="897"/>
      <c r="BH110" s="897"/>
      <c r="BI110" s="897"/>
      <c r="BJ110" s="897"/>
      <c r="BK110" s="897"/>
      <c r="BL110" s="897"/>
      <c r="BM110" s="897"/>
      <c r="BN110" s="897"/>
      <c r="BO110" s="897"/>
      <c r="BP110" s="898"/>
      <c r="BQ110" s="930">
        <v>55395530</v>
      </c>
      <c r="BR110" s="931"/>
      <c r="BS110" s="931"/>
      <c r="BT110" s="931"/>
      <c r="BU110" s="931"/>
      <c r="BV110" s="931">
        <v>52774569</v>
      </c>
      <c r="BW110" s="931"/>
      <c r="BX110" s="931"/>
      <c r="BY110" s="931"/>
      <c r="BZ110" s="931"/>
      <c r="CA110" s="931">
        <v>53899036</v>
      </c>
      <c r="CB110" s="931"/>
      <c r="CC110" s="931"/>
      <c r="CD110" s="931"/>
      <c r="CE110" s="931"/>
      <c r="CF110" s="944">
        <v>108.5</v>
      </c>
      <c r="CG110" s="945"/>
      <c r="CH110" s="945"/>
      <c r="CI110" s="945"/>
      <c r="CJ110" s="945"/>
      <c r="CK110" s="946" t="s">
        <v>417</v>
      </c>
      <c r="CL110" s="947"/>
      <c r="CM110" s="929" t="s">
        <v>418</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419</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420</v>
      </c>
      <c r="BA111" s="923"/>
      <c r="BB111" s="923"/>
      <c r="BC111" s="923"/>
      <c r="BD111" s="923"/>
      <c r="BE111" s="923"/>
      <c r="BF111" s="923"/>
      <c r="BG111" s="923"/>
      <c r="BH111" s="923"/>
      <c r="BI111" s="923"/>
      <c r="BJ111" s="923"/>
      <c r="BK111" s="923"/>
      <c r="BL111" s="923"/>
      <c r="BM111" s="923"/>
      <c r="BN111" s="923"/>
      <c r="BO111" s="923"/>
      <c r="BP111" s="924"/>
      <c r="BQ111" s="925">
        <v>3181245</v>
      </c>
      <c r="BR111" s="926"/>
      <c r="BS111" s="926"/>
      <c r="BT111" s="926"/>
      <c r="BU111" s="926"/>
      <c r="BV111" s="926">
        <v>2675133</v>
      </c>
      <c r="BW111" s="926"/>
      <c r="BX111" s="926"/>
      <c r="BY111" s="926"/>
      <c r="BZ111" s="926"/>
      <c r="CA111" s="926">
        <v>3024864</v>
      </c>
      <c r="CB111" s="926"/>
      <c r="CC111" s="926"/>
      <c r="CD111" s="926"/>
      <c r="CE111" s="926"/>
      <c r="CF111" s="920">
        <v>6.1</v>
      </c>
      <c r="CG111" s="921"/>
      <c r="CH111" s="921"/>
      <c r="CI111" s="921"/>
      <c r="CJ111" s="921"/>
      <c r="CK111" s="948"/>
      <c r="CL111" s="949"/>
      <c r="CM111" s="922" t="s">
        <v>421</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422</v>
      </c>
      <c r="B112" s="953"/>
      <c r="C112" s="923" t="s">
        <v>423</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424</v>
      </c>
      <c r="BA112" s="923"/>
      <c r="BB112" s="923"/>
      <c r="BC112" s="923"/>
      <c r="BD112" s="923"/>
      <c r="BE112" s="923"/>
      <c r="BF112" s="923"/>
      <c r="BG112" s="923"/>
      <c r="BH112" s="923"/>
      <c r="BI112" s="923"/>
      <c r="BJ112" s="923"/>
      <c r="BK112" s="923"/>
      <c r="BL112" s="923"/>
      <c r="BM112" s="923"/>
      <c r="BN112" s="923"/>
      <c r="BO112" s="923"/>
      <c r="BP112" s="924"/>
      <c r="BQ112" s="925">
        <v>27019381</v>
      </c>
      <c r="BR112" s="926"/>
      <c r="BS112" s="926"/>
      <c r="BT112" s="926"/>
      <c r="BU112" s="926"/>
      <c r="BV112" s="926">
        <v>25847743</v>
      </c>
      <c r="BW112" s="926"/>
      <c r="BX112" s="926"/>
      <c r="BY112" s="926"/>
      <c r="BZ112" s="926"/>
      <c r="CA112" s="926">
        <v>25169512</v>
      </c>
      <c r="CB112" s="926"/>
      <c r="CC112" s="926"/>
      <c r="CD112" s="926"/>
      <c r="CE112" s="926"/>
      <c r="CF112" s="920">
        <v>50.7</v>
      </c>
      <c r="CG112" s="921"/>
      <c r="CH112" s="921"/>
      <c r="CI112" s="921"/>
      <c r="CJ112" s="921"/>
      <c r="CK112" s="948"/>
      <c r="CL112" s="949"/>
      <c r="CM112" s="922" t="s">
        <v>425</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426</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2571823</v>
      </c>
      <c r="AB113" s="938"/>
      <c r="AC113" s="938"/>
      <c r="AD113" s="938"/>
      <c r="AE113" s="939"/>
      <c r="AF113" s="940">
        <v>2324593</v>
      </c>
      <c r="AG113" s="938"/>
      <c r="AH113" s="938"/>
      <c r="AI113" s="938"/>
      <c r="AJ113" s="939"/>
      <c r="AK113" s="940">
        <v>2466307</v>
      </c>
      <c r="AL113" s="938"/>
      <c r="AM113" s="938"/>
      <c r="AN113" s="938"/>
      <c r="AO113" s="939"/>
      <c r="AP113" s="941">
        <v>5</v>
      </c>
      <c r="AQ113" s="942"/>
      <c r="AR113" s="942"/>
      <c r="AS113" s="942"/>
      <c r="AT113" s="943"/>
      <c r="AU113" s="908"/>
      <c r="AV113" s="909"/>
      <c r="AW113" s="909"/>
      <c r="AX113" s="909"/>
      <c r="AY113" s="909"/>
      <c r="AZ113" s="922" t="s">
        <v>427</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428</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429</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430</v>
      </c>
      <c r="BA114" s="923"/>
      <c r="BB114" s="923"/>
      <c r="BC114" s="923"/>
      <c r="BD114" s="923"/>
      <c r="BE114" s="923"/>
      <c r="BF114" s="923"/>
      <c r="BG114" s="923"/>
      <c r="BH114" s="923"/>
      <c r="BI114" s="923"/>
      <c r="BJ114" s="923"/>
      <c r="BK114" s="923"/>
      <c r="BL114" s="923"/>
      <c r="BM114" s="923"/>
      <c r="BN114" s="923"/>
      <c r="BO114" s="923"/>
      <c r="BP114" s="924"/>
      <c r="BQ114" s="925">
        <v>13215469</v>
      </c>
      <c r="BR114" s="926"/>
      <c r="BS114" s="926"/>
      <c r="BT114" s="926"/>
      <c r="BU114" s="926"/>
      <c r="BV114" s="926">
        <v>13982353</v>
      </c>
      <c r="BW114" s="926"/>
      <c r="BX114" s="926"/>
      <c r="BY114" s="926"/>
      <c r="BZ114" s="926"/>
      <c r="CA114" s="926">
        <v>14641853</v>
      </c>
      <c r="CB114" s="926"/>
      <c r="CC114" s="926"/>
      <c r="CD114" s="926"/>
      <c r="CE114" s="926"/>
      <c r="CF114" s="920">
        <v>29.5</v>
      </c>
      <c r="CG114" s="921"/>
      <c r="CH114" s="921"/>
      <c r="CI114" s="921"/>
      <c r="CJ114" s="921"/>
      <c r="CK114" s="948"/>
      <c r="CL114" s="949"/>
      <c r="CM114" s="922" t="s">
        <v>431</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432</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448567</v>
      </c>
      <c r="AB115" s="938"/>
      <c r="AC115" s="938"/>
      <c r="AD115" s="938"/>
      <c r="AE115" s="939"/>
      <c r="AF115" s="940">
        <v>463068</v>
      </c>
      <c r="AG115" s="938"/>
      <c r="AH115" s="938"/>
      <c r="AI115" s="938"/>
      <c r="AJ115" s="939"/>
      <c r="AK115" s="940">
        <v>479279</v>
      </c>
      <c r="AL115" s="938"/>
      <c r="AM115" s="938"/>
      <c r="AN115" s="938"/>
      <c r="AO115" s="939"/>
      <c r="AP115" s="941">
        <v>1</v>
      </c>
      <c r="AQ115" s="942"/>
      <c r="AR115" s="942"/>
      <c r="AS115" s="942"/>
      <c r="AT115" s="943"/>
      <c r="AU115" s="908"/>
      <c r="AV115" s="909"/>
      <c r="AW115" s="909"/>
      <c r="AX115" s="909"/>
      <c r="AY115" s="909"/>
      <c r="AZ115" s="922" t="s">
        <v>433</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434</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435</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436</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437</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438</v>
      </c>
      <c r="Z117" s="894"/>
      <c r="AA117" s="978">
        <v>9257491</v>
      </c>
      <c r="AB117" s="979"/>
      <c r="AC117" s="979"/>
      <c r="AD117" s="979"/>
      <c r="AE117" s="980"/>
      <c r="AF117" s="981">
        <v>8964954</v>
      </c>
      <c r="AG117" s="979"/>
      <c r="AH117" s="979"/>
      <c r="AI117" s="979"/>
      <c r="AJ117" s="980"/>
      <c r="AK117" s="981">
        <v>9159855</v>
      </c>
      <c r="AL117" s="979"/>
      <c r="AM117" s="979"/>
      <c r="AN117" s="979"/>
      <c r="AO117" s="980"/>
      <c r="AP117" s="982"/>
      <c r="AQ117" s="983"/>
      <c r="AR117" s="983"/>
      <c r="AS117" s="983"/>
      <c r="AT117" s="984"/>
      <c r="AU117" s="908"/>
      <c r="AV117" s="909"/>
      <c r="AW117" s="909"/>
      <c r="AX117" s="909"/>
      <c r="AY117" s="909"/>
      <c r="AZ117" s="974" t="s">
        <v>439</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440</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414</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411</v>
      </c>
      <c r="AB118" s="893"/>
      <c r="AC118" s="893"/>
      <c r="AD118" s="893"/>
      <c r="AE118" s="894"/>
      <c r="AF118" s="892" t="s">
        <v>412</v>
      </c>
      <c r="AG118" s="893"/>
      <c r="AH118" s="893"/>
      <c r="AI118" s="893"/>
      <c r="AJ118" s="894"/>
      <c r="AK118" s="892" t="s">
        <v>294</v>
      </c>
      <c r="AL118" s="893"/>
      <c r="AM118" s="893"/>
      <c r="AN118" s="893"/>
      <c r="AO118" s="894"/>
      <c r="AP118" s="970" t="s">
        <v>413</v>
      </c>
      <c r="AQ118" s="971"/>
      <c r="AR118" s="971"/>
      <c r="AS118" s="971"/>
      <c r="AT118" s="972"/>
      <c r="AU118" s="908"/>
      <c r="AV118" s="909"/>
      <c r="AW118" s="909"/>
      <c r="AX118" s="909"/>
      <c r="AY118" s="909"/>
      <c r="AZ118" s="973" t="s">
        <v>441</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442</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417</v>
      </c>
      <c r="B119" s="947"/>
      <c r="C119" s="929" t="s">
        <v>418</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443</v>
      </c>
      <c r="BP119" s="1005"/>
      <c r="BQ119" s="999">
        <v>98811625</v>
      </c>
      <c r="BR119" s="1000"/>
      <c r="BS119" s="1000"/>
      <c r="BT119" s="1000"/>
      <c r="BU119" s="1000"/>
      <c r="BV119" s="1000">
        <v>95279798</v>
      </c>
      <c r="BW119" s="1000"/>
      <c r="BX119" s="1000"/>
      <c r="BY119" s="1000"/>
      <c r="BZ119" s="1000"/>
      <c r="CA119" s="1000">
        <v>96735265</v>
      </c>
      <c r="CB119" s="1000"/>
      <c r="CC119" s="1000"/>
      <c r="CD119" s="1000"/>
      <c r="CE119" s="1000"/>
      <c r="CF119" s="1001"/>
      <c r="CG119" s="1002"/>
      <c r="CH119" s="1002"/>
      <c r="CI119" s="1002"/>
      <c r="CJ119" s="1003"/>
      <c r="CK119" s="950"/>
      <c r="CL119" s="951"/>
      <c r="CM119" s="973" t="s">
        <v>444</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3181245</v>
      </c>
      <c r="DH119" s="986"/>
      <c r="DI119" s="986"/>
      <c r="DJ119" s="986"/>
      <c r="DK119" s="987"/>
      <c r="DL119" s="985">
        <v>2675133</v>
      </c>
      <c r="DM119" s="986"/>
      <c r="DN119" s="986"/>
      <c r="DO119" s="986"/>
      <c r="DP119" s="987"/>
      <c r="DQ119" s="985">
        <v>3024864</v>
      </c>
      <c r="DR119" s="986"/>
      <c r="DS119" s="986"/>
      <c r="DT119" s="986"/>
      <c r="DU119" s="987"/>
      <c r="DV119" s="988">
        <v>6.1</v>
      </c>
      <c r="DW119" s="989"/>
      <c r="DX119" s="989"/>
      <c r="DY119" s="989"/>
      <c r="DZ119" s="990"/>
    </row>
    <row r="120" spans="1:130" s="218" customFormat="1" ht="26.25" customHeight="1" x14ac:dyDescent="0.2">
      <c r="A120" s="1057"/>
      <c r="B120" s="949"/>
      <c r="C120" s="922" t="s">
        <v>421</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445</v>
      </c>
      <c r="AV120" s="992"/>
      <c r="AW120" s="992"/>
      <c r="AX120" s="992"/>
      <c r="AY120" s="993"/>
      <c r="AZ120" s="929" t="s">
        <v>446</v>
      </c>
      <c r="BA120" s="897"/>
      <c r="BB120" s="897"/>
      <c r="BC120" s="897"/>
      <c r="BD120" s="897"/>
      <c r="BE120" s="897"/>
      <c r="BF120" s="897"/>
      <c r="BG120" s="897"/>
      <c r="BH120" s="897"/>
      <c r="BI120" s="897"/>
      <c r="BJ120" s="897"/>
      <c r="BK120" s="897"/>
      <c r="BL120" s="897"/>
      <c r="BM120" s="897"/>
      <c r="BN120" s="897"/>
      <c r="BO120" s="897"/>
      <c r="BP120" s="898"/>
      <c r="BQ120" s="930">
        <v>21952225</v>
      </c>
      <c r="BR120" s="931"/>
      <c r="BS120" s="931"/>
      <c r="BT120" s="931"/>
      <c r="BU120" s="931"/>
      <c r="BV120" s="931">
        <v>25291924</v>
      </c>
      <c r="BW120" s="931"/>
      <c r="BX120" s="931"/>
      <c r="BY120" s="931"/>
      <c r="BZ120" s="931"/>
      <c r="CA120" s="931">
        <v>25653945</v>
      </c>
      <c r="CB120" s="931"/>
      <c r="CC120" s="931"/>
      <c r="CD120" s="931"/>
      <c r="CE120" s="931"/>
      <c r="CF120" s="944">
        <v>51.6</v>
      </c>
      <c r="CG120" s="945"/>
      <c r="CH120" s="945"/>
      <c r="CI120" s="945"/>
      <c r="CJ120" s="945"/>
      <c r="CK120" s="1006" t="s">
        <v>447</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21079506</v>
      </c>
      <c r="DH120" s="931"/>
      <c r="DI120" s="931"/>
      <c r="DJ120" s="931"/>
      <c r="DK120" s="931"/>
      <c r="DL120" s="931">
        <v>19782315</v>
      </c>
      <c r="DM120" s="931"/>
      <c r="DN120" s="931"/>
      <c r="DO120" s="931"/>
      <c r="DP120" s="931"/>
      <c r="DQ120" s="931">
        <v>19325809</v>
      </c>
      <c r="DR120" s="931"/>
      <c r="DS120" s="931"/>
      <c r="DT120" s="931"/>
      <c r="DU120" s="931"/>
      <c r="DV120" s="932">
        <v>38.9</v>
      </c>
      <c r="DW120" s="932"/>
      <c r="DX120" s="932"/>
      <c r="DY120" s="932"/>
      <c r="DZ120" s="933"/>
    </row>
    <row r="121" spans="1:130" s="218" customFormat="1" ht="26.25" customHeight="1" x14ac:dyDescent="0.2">
      <c r="A121" s="1057"/>
      <c r="B121" s="949"/>
      <c r="C121" s="974" t="s">
        <v>448</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449</v>
      </c>
      <c r="BA121" s="923"/>
      <c r="BB121" s="923"/>
      <c r="BC121" s="923"/>
      <c r="BD121" s="923"/>
      <c r="BE121" s="923"/>
      <c r="BF121" s="923"/>
      <c r="BG121" s="923"/>
      <c r="BH121" s="923"/>
      <c r="BI121" s="923"/>
      <c r="BJ121" s="923"/>
      <c r="BK121" s="923"/>
      <c r="BL121" s="923"/>
      <c r="BM121" s="923"/>
      <c r="BN121" s="923"/>
      <c r="BO121" s="923"/>
      <c r="BP121" s="924"/>
      <c r="BQ121" s="925">
        <v>16746980</v>
      </c>
      <c r="BR121" s="926"/>
      <c r="BS121" s="926"/>
      <c r="BT121" s="926"/>
      <c r="BU121" s="926"/>
      <c r="BV121" s="926">
        <v>16133079</v>
      </c>
      <c r="BW121" s="926"/>
      <c r="BX121" s="926"/>
      <c r="BY121" s="926"/>
      <c r="BZ121" s="926"/>
      <c r="CA121" s="926">
        <v>18268064</v>
      </c>
      <c r="CB121" s="926"/>
      <c r="CC121" s="926"/>
      <c r="CD121" s="926"/>
      <c r="CE121" s="926"/>
      <c r="CF121" s="920">
        <v>36.799999999999997</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5939875</v>
      </c>
      <c r="DH121" s="926"/>
      <c r="DI121" s="926"/>
      <c r="DJ121" s="926"/>
      <c r="DK121" s="926"/>
      <c r="DL121" s="926">
        <v>6065428</v>
      </c>
      <c r="DM121" s="926"/>
      <c r="DN121" s="926"/>
      <c r="DO121" s="926"/>
      <c r="DP121" s="926"/>
      <c r="DQ121" s="926">
        <v>5843703</v>
      </c>
      <c r="DR121" s="926"/>
      <c r="DS121" s="926"/>
      <c r="DT121" s="926"/>
      <c r="DU121" s="926"/>
      <c r="DV121" s="927">
        <v>11.8</v>
      </c>
      <c r="DW121" s="927"/>
      <c r="DX121" s="927"/>
      <c r="DY121" s="927"/>
      <c r="DZ121" s="928"/>
    </row>
    <row r="122" spans="1:130" s="218" customFormat="1" ht="26.25" customHeight="1" x14ac:dyDescent="0.2">
      <c r="A122" s="1057"/>
      <c r="B122" s="949"/>
      <c r="C122" s="922" t="s">
        <v>431</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450</v>
      </c>
      <c r="BA122" s="965"/>
      <c r="BB122" s="965"/>
      <c r="BC122" s="965"/>
      <c r="BD122" s="965"/>
      <c r="BE122" s="965"/>
      <c r="BF122" s="965"/>
      <c r="BG122" s="965"/>
      <c r="BH122" s="965"/>
      <c r="BI122" s="965"/>
      <c r="BJ122" s="965"/>
      <c r="BK122" s="965"/>
      <c r="BL122" s="965"/>
      <c r="BM122" s="965"/>
      <c r="BN122" s="965"/>
      <c r="BO122" s="965"/>
      <c r="BP122" s="966"/>
      <c r="BQ122" s="999">
        <v>49742997</v>
      </c>
      <c r="BR122" s="1000"/>
      <c r="BS122" s="1000"/>
      <c r="BT122" s="1000"/>
      <c r="BU122" s="1000"/>
      <c r="BV122" s="1000">
        <v>46960306</v>
      </c>
      <c r="BW122" s="1000"/>
      <c r="BX122" s="1000"/>
      <c r="BY122" s="1000"/>
      <c r="BZ122" s="1000"/>
      <c r="CA122" s="1000">
        <v>43259582</v>
      </c>
      <c r="CB122" s="1000"/>
      <c r="CC122" s="1000"/>
      <c r="CD122" s="1000"/>
      <c r="CE122" s="1000"/>
      <c r="CF122" s="1017">
        <v>87.1</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437</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451</v>
      </c>
      <c r="BP123" s="1005"/>
      <c r="BQ123" s="1063">
        <v>88442202</v>
      </c>
      <c r="BR123" s="1064"/>
      <c r="BS123" s="1064"/>
      <c r="BT123" s="1064"/>
      <c r="BU123" s="1064"/>
      <c r="BV123" s="1064">
        <v>88385309</v>
      </c>
      <c r="BW123" s="1064"/>
      <c r="BX123" s="1064"/>
      <c r="BY123" s="1064"/>
      <c r="BZ123" s="1064"/>
      <c r="CA123" s="1064">
        <v>87181591</v>
      </c>
      <c r="CB123" s="1064"/>
      <c r="CC123" s="1064"/>
      <c r="CD123" s="1064"/>
      <c r="CE123" s="1064"/>
      <c r="CF123" s="1001"/>
      <c r="CG123" s="1002"/>
      <c r="CH123" s="1002"/>
      <c r="CI123" s="1002"/>
      <c r="CJ123" s="1003"/>
      <c r="CK123" s="1009"/>
      <c r="CL123" s="1010"/>
      <c r="CM123" s="1010"/>
      <c r="CN123" s="1010"/>
      <c r="CO123" s="1011"/>
      <c r="CP123" s="1019" t="s">
        <v>388</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440</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452</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22.5</v>
      </c>
      <c r="BR124" s="1027"/>
      <c r="BS124" s="1027"/>
      <c r="BT124" s="1027"/>
      <c r="BU124" s="1027"/>
      <c r="BV124" s="1027">
        <v>14.5</v>
      </c>
      <c r="BW124" s="1027"/>
      <c r="BX124" s="1027"/>
      <c r="BY124" s="1027"/>
      <c r="BZ124" s="1027"/>
      <c r="CA124" s="1027">
        <v>19.2</v>
      </c>
      <c r="CB124" s="1027"/>
      <c r="CC124" s="1027"/>
      <c r="CD124" s="1027"/>
      <c r="CE124" s="1027"/>
      <c r="CF124" s="1028"/>
      <c r="CG124" s="1029"/>
      <c r="CH124" s="1029"/>
      <c r="CI124" s="1029"/>
      <c r="CJ124" s="1030"/>
      <c r="CK124" s="1012"/>
      <c r="CL124" s="1012"/>
      <c r="CM124" s="1012"/>
      <c r="CN124" s="1012"/>
      <c r="CO124" s="1013"/>
      <c r="CP124" s="1019" t="s">
        <v>453</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442</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454</v>
      </c>
      <c r="CL125" s="1007"/>
      <c r="CM125" s="1007"/>
      <c r="CN125" s="1007"/>
      <c r="CO125" s="1008"/>
      <c r="CP125" s="929" t="s">
        <v>455</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444</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448567</v>
      </c>
      <c r="AB126" s="959"/>
      <c r="AC126" s="959"/>
      <c r="AD126" s="959"/>
      <c r="AE126" s="960"/>
      <c r="AF126" s="961">
        <v>463068</v>
      </c>
      <c r="AG126" s="959"/>
      <c r="AH126" s="959"/>
      <c r="AI126" s="959"/>
      <c r="AJ126" s="960"/>
      <c r="AK126" s="961">
        <v>479279</v>
      </c>
      <c r="AL126" s="959"/>
      <c r="AM126" s="959"/>
      <c r="AN126" s="959"/>
      <c r="AO126" s="960"/>
      <c r="AP126" s="962">
        <v>1</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456</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457</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458</v>
      </c>
      <c r="AY127" s="1032"/>
      <c r="AZ127" s="1032"/>
      <c r="BA127" s="1032"/>
      <c r="BB127" s="1032"/>
      <c r="BC127" s="1032"/>
      <c r="BD127" s="1032"/>
      <c r="BE127" s="1033"/>
      <c r="BF127" s="1034" t="s">
        <v>459</v>
      </c>
      <c r="BG127" s="1032"/>
      <c r="BH127" s="1032"/>
      <c r="BI127" s="1032"/>
      <c r="BJ127" s="1032"/>
      <c r="BK127" s="1032"/>
      <c r="BL127" s="1033"/>
      <c r="BM127" s="1034" t="s">
        <v>460</v>
      </c>
      <c r="BN127" s="1032"/>
      <c r="BO127" s="1032"/>
      <c r="BP127" s="1032"/>
      <c r="BQ127" s="1032"/>
      <c r="BR127" s="1032"/>
      <c r="BS127" s="1033"/>
      <c r="BT127" s="1034" t="s">
        <v>461</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462</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463</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464</v>
      </c>
      <c r="X128" s="1043"/>
      <c r="Y128" s="1043"/>
      <c r="Z128" s="1044"/>
      <c r="AA128" s="1045">
        <v>1891913</v>
      </c>
      <c r="AB128" s="1046"/>
      <c r="AC128" s="1046"/>
      <c r="AD128" s="1046"/>
      <c r="AE128" s="1047"/>
      <c r="AF128" s="1048">
        <v>2222363</v>
      </c>
      <c r="AG128" s="1046"/>
      <c r="AH128" s="1046"/>
      <c r="AI128" s="1046"/>
      <c r="AJ128" s="1047"/>
      <c r="AK128" s="1048">
        <v>2413467</v>
      </c>
      <c r="AL128" s="1046"/>
      <c r="AM128" s="1046"/>
      <c r="AN128" s="1046"/>
      <c r="AO128" s="1047"/>
      <c r="AP128" s="1049"/>
      <c r="AQ128" s="1050"/>
      <c r="AR128" s="1050"/>
      <c r="AS128" s="1050"/>
      <c r="AT128" s="1051"/>
      <c r="AU128" s="220"/>
      <c r="AV128" s="220"/>
      <c r="AW128" s="220"/>
      <c r="AX128" s="896" t="s">
        <v>465</v>
      </c>
      <c r="AY128" s="897"/>
      <c r="AZ128" s="897"/>
      <c r="BA128" s="897"/>
      <c r="BB128" s="897"/>
      <c r="BC128" s="897"/>
      <c r="BD128" s="897"/>
      <c r="BE128" s="898"/>
      <c r="BF128" s="1052" t="s">
        <v>122</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466</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103</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467</v>
      </c>
      <c r="X129" s="1071"/>
      <c r="Y129" s="1071"/>
      <c r="Z129" s="1072"/>
      <c r="AA129" s="958">
        <v>50940552</v>
      </c>
      <c r="AB129" s="959"/>
      <c r="AC129" s="959"/>
      <c r="AD129" s="959"/>
      <c r="AE129" s="960"/>
      <c r="AF129" s="961">
        <v>51946354</v>
      </c>
      <c r="AG129" s="959"/>
      <c r="AH129" s="959"/>
      <c r="AI129" s="959"/>
      <c r="AJ129" s="960"/>
      <c r="AK129" s="961">
        <v>54066753</v>
      </c>
      <c r="AL129" s="959"/>
      <c r="AM129" s="959"/>
      <c r="AN129" s="959"/>
      <c r="AO129" s="960"/>
      <c r="AP129" s="1073"/>
      <c r="AQ129" s="1074"/>
      <c r="AR129" s="1074"/>
      <c r="AS129" s="1074"/>
      <c r="AT129" s="1075"/>
      <c r="AU129" s="221"/>
      <c r="AV129" s="221"/>
      <c r="AW129" s="221"/>
      <c r="AX129" s="1065" t="s">
        <v>468</v>
      </c>
      <c r="AY129" s="923"/>
      <c r="AZ129" s="923"/>
      <c r="BA129" s="923"/>
      <c r="BB129" s="923"/>
      <c r="BC129" s="923"/>
      <c r="BD129" s="923"/>
      <c r="BE129" s="924"/>
      <c r="BF129" s="1066" t="s">
        <v>122</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469</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470</v>
      </c>
      <c r="X130" s="1071"/>
      <c r="Y130" s="1071"/>
      <c r="Z130" s="1072"/>
      <c r="AA130" s="958">
        <v>4894225</v>
      </c>
      <c r="AB130" s="959"/>
      <c r="AC130" s="959"/>
      <c r="AD130" s="959"/>
      <c r="AE130" s="960"/>
      <c r="AF130" s="961">
        <v>4660264</v>
      </c>
      <c r="AG130" s="959"/>
      <c r="AH130" s="959"/>
      <c r="AI130" s="959"/>
      <c r="AJ130" s="960"/>
      <c r="AK130" s="961">
        <v>4391536</v>
      </c>
      <c r="AL130" s="959"/>
      <c r="AM130" s="959"/>
      <c r="AN130" s="959"/>
      <c r="AO130" s="960"/>
      <c r="AP130" s="1073"/>
      <c r="AQ130" s="1074"/>
      <c r="AR130" s="1074"/>
      <c r="AS130" s="1074"/>
      <c r="AT130" s="1075"/>
      <c r="AU130" s="221"/>
      <c r="AV130" s="221"/>
      <c r="AW130" s="221"/>
      <c r="AX130" s="1065" t="s">
        <v>471</v>
      </c>
      <c r="AY130" s="923"/>
      <c r="AZ130" s="923"/>
      <c r="BA130" s="923"/>
      <c r="BB130" s="923"/>
      <c r="BC130" s="923"/>
      <c r="BD130" s="923"/>
      <c r="BE130" s="924"/>
      <c r="BF130" s="1101">
        <v>4.8</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472</v>
      </c>
      <c r="X131" s="1108"/>
      <c r="Y131" s="1108"/>
      <c r="Z131" s="1109"/>
      <c r="AA131" s="1004">
        <v>46046327</v>
      </c>
      <c r="AB131" s="986"/>
      <c r="AC131" s="986"/>
      <c r="AD131" s="986"/>
      <c r="AE131" s="987"/>
      <c r="AF131" s="985">
        <v>47286090</v>
      </c>
      <c r="AG131" s="986"/>
      <c r="AH131" s="986"/>
      <c r="AI131" s="986"/>
      <c r="AJ131" s="987"/>
      <c r="AK131" s="985">
        <v>49675217</v>
      </c>
      <c r="AL131" s="986"/>
      <c r="AM131" s="986"/>
      <c r="AN131" s="986"/>
      <c r="AO131" s="987"/>
      <c r="AP131" s="1110"/>
      <c r="AQ131" s="1111"/>
      <c r="AR131" s="1111"/>
      <c r="AS131" s="1111"/>
      <c r="AT131" s="1112"/>
      <c r="AU131" s="221"/>
      <c r="AV131" s="221"/>
      <c r="AW131" s="221"/>
      <c r="AX131" s="1083" t="s">
        <v>473</v>
      </c>
      <c r="AY131" s="726"/>
      <c r="AZ131" s="726"/>
      <c r="BA131" s="726"/>
      <c r="BB131" s="726"/>
      <c r="BC131" s="726"/>
      <c r="BD131" s="726"/>
      <c r="BE131" s="1036"/>
      <c r="BF131" s="1084">
        <v>19.2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474</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475</v>
      </c>
      <c r="W132" s="1094"/>
      <c r="X132" s="1094"/>
      <c r="Y132" s="1094"/>
      <c r="Z132" s="1095"/>
      <c r="AA132" s="1096">
        <v>5.3671012669999998</v>
      </c>
      <c r="AB132" s="1097"/>
      <c r="AC132" s="1097"/>
      <c r="AD132" s="1097"/>
      <c r="AE132" s="1098"/>
      <c r="AF132" s="1099">
        <v>4.4036776990000002</v>
      </c>
      <c r="AG132" s="1097"/>
      <c r="AH132" s="1097"/>
      <c r="AI132" s="1097"/>
      <c r="AJ132" s="1098"/>
      <c r="AK132" s="1099">
        <v>4.7404966540000002</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476</v>
      </c>
      <c r="W133" s="1077"/>
      <c r="X133" s="1077"/>
      <c r="Y133" s="1077"/>
      <c r="Z133" s="1078"/>
      <c r="AA133" s="1079">
        <v>4.7</v>
      </c>
      <c r="AB133" s="1080"/>
      <c r="AC133" s="1080"/>
      <c r="AD133" s="1080"/>
      <c r="AE133" s="1081"/>
      <c r="AF133" s="1079">
        <v>5</v>
      </c>
      <c r="AG133" s="1080"/>
      <c r="AH133" s="1080"/>
      <c r="AI133" s="1080"/>
      <c r="AJ133" s="1081"/>
      <c r="AK133" s="1079">
        <v>4.8</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g/SsF7bXOMkPw0rv7MUAj1OboJOOfvAWX6B4N1RyVKi7Ax08FwAx6UVSRTDP7mKO/XPs73JgnREqMLH4QnOP6Q==" saltValue="6vtQ6VM5uXXDqPdgD1Knb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477</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FV/zaZqcJbCP6ZZb8pkpOc8JAdq3aRUDfoQOUc32IagDDVEJICwmsvY1vMx+MF/mMvHtmFLeAfv/o1UDQSS/pw==" saltValue="RvhfKJMPVaffI3rEdj6lX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yKyHbkr/RScUvpBvrP7ReUlYdFjcQXuNwFwCC0fzx1bZOHntRAy4w/7NCZRTwTt3j/uk1cvIw23sQXSTj8ZO5g==" saltValue="UAkUhas+QgKu0Ru8O3sPuw=="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478</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479</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480</v>
      </c>
      <c r="AP7" s="260"/>
      <c r="AQ7" s="261" t="s">
        <v>481</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482</v>
      </c>
      <c r="AQ8" s="267" t="s">
        <v>483</v>
      </c>
      <c r="AR8" s="268" t="s">
        <v>484</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485</v>
      </c>
      <c r="AL9" s="1117"/>
      <c r="AM9" s="1117"/>
      <c r="AN9" s="1118"/>
      <c r="AO9" s="269">
        <v>16918280</v>
      </c>
      <c r="AP9" s="269">
        <v>65946</v>
      </c>
      <c r="AQ9" s="270">
        <v>70143</v>
      </c>
      <c r="AR9" s="271">
        <v>-6</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486</v>
      </c>
      <c r="AL10" s="1117"/>
      <c r="AM10" s="1117"/>
      <c r="AN10" s="1118"/>
      <c r="AO10" s="272">
        <v>168</v>
      </c>
      <c r="AP10" s="272">
        <v>1</v>
      </c>
      <c r="AQ10" s="273">
        <v>2309</v>
      </c>
      <c r="AR10" s="274">
        <v>-100</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487</v>
      </c>
      <c r="AL11" s="1117"/>
      <c r="AM11" s="1117"/>
      <c r="AN11" s="1118"/>
      <c r="AO11" s="272">
        <v>1363037</v>
      </c>
      <c r="AP11" s="272">
        <v>5313</v>
      </c>
      <c r="AQ11" s="273">
        <v>1878</v>
      </c>
      <c r="AR11" s="274">
        <v>182.9</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488</v>
      </c>
      <c r="AL12" s="1117"/>
      <c r="AM12" s="1117"/>
      <c r="AN12" s="1118"/>
      <c r="AO12" s="272">
        <v>96294</v>
      </c>
      <c r="AP12" s="272">
        <v>375</v>
      </c>
      <c r="AQ12" s="273">
        <v>30</v>
      </c>
      <c r="AR12" s="274">
        <v>1150</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489</v>
      </c>
      <c r="AL13" s="1117"/>
      <c r="AM13" s="1117"/>
      <c r="AN13" s="1118"/>
      <c r="AO13" s="272">
        <v>598748</v>
      </c>
      <c r="AP13" s="272">
        <v>2334</v>
      </c>
      <c r="AQ13" s="273">
        <v>1863</v>
      </c>
      <c r="AR13" s="274">
        <v>25.3</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490</v>
      </c>
      <c r="AL14" s="1117"/>
      <c r="AM14" s="1117"/>
      <c r="AN14" s="1118"/>
      <c r="AO14" s="272">
        <v>669835</v>
      </c>
      <c r="AP14" s="272">
        <v>2611</v>
      </c>
      <c r="AQ14" s="273">
        <v>1453</v>
      </c>
      <c r="AR14" s="274">
        <v>79.7</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491</v>
      </c>
      <c r="AL15" s="1120"/>
      <c r="AM15" s="1120"/>
      <c r="AN15" s="1121"/>
      <c r="AO15" s="272">
        <v>-628418</v>
      </c>
      <c r="AP15" s="272">
        <v>-2450</v>
      </c>
      <c r="AQ15" s="273">
        <v>-3932</v>
      </c>
      <c r="AR15" s="274">
        <v>-37.700000000000003</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19017944</v>
      </c>
      <c r="AP16" s="272">
        <v>74130</v>
      </c>
      <c r="AQ16" s="273">
        <v>73743</v>
      </c>
      <c r="AR16" s="274">
        <v>0.5</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496</v>
      </c>
      <c r="AL21" s="1123"/>
      <c r="AM21" s="1123"/>
      <c r="AN21" s="1124"/>
      <c r="AO21" s="285">
        <v>6.65</v>
      </c>
      <c r="AP21" s="286">
        <v>6.58</v>
      </c>
      <c r="AQ21" s="287">
        <v>7.0000000000000007E-2</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497</v>
      </c>
      <c r="AL22" s="1123"/>
      <c r="AM22" s="1123"/>
      <c r="AN22" s="1124"/>
      <c r="AO22" s="290">
        <v>99.8</v>
      </c>
      <c r="AP22" s="291">
        <v>99.4</v>
      </c>
      <c r="AQ22" s="292">
        <v>0.4</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3" t="s">
        <v>498</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 x14ac:dyDescent="0.2">
      <c r="A27" s="297"/>
      <c r="AO27" s="250"/>
      <c r="AP27" s="250"/>
      <c r="AQ27" s="250"/>
      <c r="AR27" s="250"/>
      <c r="AS27" s="250"/>
      <c r="AT27" s="250"/>
    </row>
    <row r="28" spans="1:46" ht="16.5" x14ac:dyDescent="0.2">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480</v>
      </c>
      <c r="AP30" s="260"/>
      <c r="AQ30" s="261" t="s">
        <v>481</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482</v>
      </c>
      <c r="AQ31" s="267" t="s">
        <v>483</v>
      </c>
      <c r="AR31" s="268" t="s">
        <v>484</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501</v>
      </c>
      <c r="AL32" s="1131"/>
      <c r="AM32" s="1131"/>
      <c r="AN32" s="1132"/>
      <c r="AO32" s="300">
        <v>6214269</v>
      </c>
      <c r="AP32" s="300">
        <v>24223</v>
      </c>
      <c r="AQ32" s="301">
        <v>30085</v>
      </c>
      <c r="AR32" s="302">
        <v>-19.5</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502</v>
      </c>
      <c r="AL33" s="1131"/>
      <c r="AM33" s="1131"/>
      <c r="AN33" s="1132"/>
      <c r="AO33" s="300" t="s">
        <v>503</v>
      </c>
      <c r="AP33" s="300" t="s">
        <v>503</v>
      </c>
      <c r="AQ33" s="301" t="s">
        <v>503</v>
      </c>
      <c r="AR33" s="302" t="s">
        <v>503</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504</v>
      </c>
      <c r="AL34" s="1131"/>
      <c r="AM34" s="1131"/>
      <c r="AN34" s="1132"/>
      <c r="AO34" s="300" t="s">
        <v>503</v>
      </c>
      <c r="AP34" s="300" t="s">
        <v>503</v>
      </c>
      <c r="AQ34" s="301">
        <v>20</v>
      </c>
      <c r="AR34" s="302" t="s">
        <v>503</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505</v>
      </c>
      <c r="AL35" s="1131"/>
      <c r="AM35" s="1131"/>
      <c r="AN35" s="1132"/>
      <c r="AO35" s="300">
        <v>2466307</v>
      </c>
      <c r="AP35" s="300">
        <v>9613</v>
      </c>
      <c r="AQ35" s="301">
        <v>7684</v>
      </c>
      <c r="AR35" s="302">
        <v>25.1</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506</v>
      </c>
      <c r="AL36" s="1131"/>
      <c r="AM36" s="1131"/>
      <c r="AN36" s="1132"/>
      <c r="AO36" s="300" t="s">
        <v>503</v>
      </c>
      <c r="AP36" s="300" t="s">
        <v>503</v>
      </c>
      <c r="AQ36" s="301">
        <v>531</v>
      </c>
      <c r="AR36" s="302" t="s">
        <v>503</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507</v>
      </c>
      <c r="AL37" s="1131"/>
      <c r="AM37" s="1131"/>
      <c r="AN37" s="1132"/>
      <c r="AO37" s="300">
        <v>479279</v>
      </c>
      <c r="AP37" s="300">
        <v>1868</v>
      </c>
      <c r="AQ37" s="301">
        <v>977</v>
      </c>
      <c r="AR37" s="302">
        <v>91.2</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508</v>
      </c>
      <c r="AL38" s="1134"/>
      <c r="AM38" s="1134"/>
      <c r="AN38" s="1135"/>
      <c r="AO38" s="303" t="s">
        <v>503</v>
      </c>
      <c r="AP38" s="303" t="s">
        <v>503</v>
      </c>
      <c r="AQ38" s="304">
        <v>0</v>
      </c>
      <c r="AR38" s="292" t="s">
        <v>503</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509</v>
      </c>
      <c r="AL39" s="1134"/>
      <c r="AM39" s="1134"/>
      <c r="AN39" s="1135"/>
      <c r="AO39" s="300">
        <v>-2413467</v>
      </c>
      <c r="AP39" s="300">
        <v>-9407</v>
      </c>
      <c r="AQ39" s="301">
        <v>-7625</v>
      </c>
      <c r="AR39" s="302">
        <v>23.4</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510</v>
      </c>
      <c r="AL40" s="1131"/>
      <c r="AM40" s="1131"/>
      <c r="AN40" s="1132"/>
      <c r="AO40" s="300">
        <v>-4391536</v>
      </c>
      <c r="AP40" s="300">
        <v>-17118</v>
      </c>
      <c r="AQ40" s="301">
        <v>-22878</v>
      </c>
      <c r="AR40" s="302">
        <v>-25.2</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2354852</v>
      </c>
      <c r="AP41" s="300">
        <v>9179</v>
      </c>
      <c r="AQ41" s="301">
        <v>8794</v>
      </c>
      <c r="AR41" s="302">
        <v>4.4000000000000004</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512</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480</v>
      </c>
      <c r="AN49" s="1127" t="s">
        <v>513</v>
      </c>
      <c r="AO49" s="1128"/>
      <c r="AP49" s="1128"/>
      <c r="AQ49" s="1128"/>
      <c r="AR49" s="1129"/>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514</v>
      </c>
      <c r="AO50" s="317" t="s">
        <v>515</v>
      </c>
      <c r="AP50" s="318" t="s">
        <v>516</v>
      </c>
      <c r="AQ50" s="319" t="s">
        <v>517</v>
      </c>
      <c r="AR50" s="320" t="s">
        <v>518</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519</v>
      </c>
      <c r="AL51" s="313"/>
      <c r="AM51" s="321">
        <v>8556117</v>
      </c>
      <c r="AN51" s="322">
        <v>33337</v>
      </c>
      <c r="AO51" s="323">
        <v>33.799999999999997</v>
      </c>
      <c r="AP51" s="324">
        <v>43261</v>
      </c>
      <c r="AQ51" s="325">
        <v>-6</v>
      </c>
      <c r="AR51" s="326">
        <v>39.799999999999997</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520</v>
      </c>
      <c r="AM52" s="329">
        <v>6024679</v>
      </c>
      <c r="AN52" s="330">
        <v>23474</v>
      </c>
      <c r="AO52" s="331">
        <v>46.6</v>
      </c>
      <c r="AP52" s="332">
        <v>24721</v>
      </c>
      <c r="AQ52" s="333">
        <v>-1.7</v>
      </c>
      <c r="AR52" s="334">
        <v>48.3</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521</v>
      </c>
      <c r="AL53" s="313"/>
      <c r="AM53" s="321">
        <v>11933783</v>
      </c>
      <c r="AN53" s="322">
        <v>46619</v>
      </c>
      <c r="AO53" s="323">
        <v>39.799999999999997</v>
      </c>
      <c r="AP53" s="324">
        <v>40626</v>
      </c>
      <c r="AQ53" s="325">
        <v>-6.1</v>
      </c>
      <c r="AR53" s="326">
        <v>45.9</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520</v>
      </c>
      <c r="AM54" s="329">
        <v>10072530</v>
      </c>
      <c r="AN54" s="330">
        <v>39348</v>
      </c>
      <c r="AO54" s="331">
        <v>67.599999999999994</v>
      </c>
      <c r="AP54" s="332">
        <v>24279</v>
      </c>
      <c r="AQ54" s="333">
        <v>-1.8</v>
      </c>
      <c r="AR54" s="334">
        <v>69.400000000000006</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522</v>
      </c>
      <c r="AL55" s="313"/>
      <c r="AM55" s="321">
        <v>5672742</v>
      </c>
      <c r="AN55" s="322">
        <v>22159</v>
      </c>
      <c r="AO55" s="323">
        <v>-52.5</v>
      </c>
      <c r="AP55" s="324">
        <v>46133</v>
      </c>
      <c r="AQ55" s="325">
        <v>13.6</v>
      </c>
      <c r="AR55" s="326">
        <v>-66.099999999999994</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520</v>
      </c>
      <c r="AM56" s="329">
        <v>3647439</v>
      </c>
      <c r="AN56" s="330">
        <v>14248</v>
      </c>
      <c r="AO56" s="331">
        <v>-63.8</v>
      </c>
      <c r="AP56" s="332">
        <v>27280</v>
      </c>
      <c r="AQ56" s="333">
        <v>12.4</v>
      </c>
      <c r="AR56" s="334">
        <v>-76.2</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523</v>
      </c>
      <c r="AL57" s="313"/>
      <c r="AM57" s="321">
        <v>5992077</v>
      </c>
      <c r="AN57" s="322">
        <v>23329</v>
      </c>
      <c r="AO57" s="323">
        <v>5.3</v>
      </c>
      <c r="AP57" s="324">
        <v>49174</v>
      </c>
      <c r="AQ57" s="325">
        <v>6.6</v>
      </c>
      <c r="AR57" s="326">
        <v>-1.3</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520</v>
      </c>
      <c r="AM58" s="329">
        <v>3436775</v>
      </c>
      <c r="AN58" s="330">
        <v>13380</v>
      </c>
      <c r="AO58" s="331">
        <v>-6.1</v>
      </c>
      <c r="AP58" s="332">
        <v>29896</v>
      </c>
      <c r="AQ58" s="333">
        <v>9.6</v>
      </c>
      <c r="AR58" s="334">
        <v>-15.7</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524</v>
      </c>
      <c r="AL59" s="313"/>
      <c r="AM59" s="321">
        <v>12149320</v>
      </c>
      <c r="AN59" s="322">
        <v>47357</v>
      </c>
      <c r="AO59" s="323">
        <v>103</v>
      </c>
      <c r="AP59" s="324">
        <v>50636</v>
      </c>
      <c r="AQ59" s="325">
        <v>3</v>
      </c>
      <c r="AR59" s="326">
        <v>100</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520</v>
      </c>
      <c r="AM60" s="329">
        <v>7338135</v>
      </c>
      <c r="AN60" s="330">
        <v>28603</v>
      </c>
      <c r="AO60" s="331">
        <v>113.8</v>
      </c>
      <c r="AP60" s="332">
        <v>31778</v>
      </c>
      <c r="AQ60" s="333">
        <v>6.3</v>
      </c>
      <c r="AR60" s="334">
        <v>107.5</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525</v>
      </c>
      <c r="AL61" s="335"/>
      <c r="AM61" s="336">
        <v>8860808</v>
      </c>
      <c r="AN61" s="337">
        <v>34560</v>
      </c>
      <c r="AO61" s="338">
        <v>25.9</v>
      </c>
      <c r="AP61" s="339">
        <v>45966</v>
      </c>
      <c r="AQ61" s="340">
        <v>2.2000000000000002</v>
      </c>
      <c r="AR61" s="326">
        <v>23.7</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520</v>
      </c>
      <c r="AM62" s="329">
        <v>6103912</v>
      </c>
      <c r="AN62" s="330">
        <v>23811</v>
      </c>
      <c r="AO62" s="331">
        <v>31.6</v>
      </c>
      <c r="AP62" s="332">
        <v>27591</v>
      </c>
      <c r="AQ62" s="333">
        <v>5</v>
      </c>
      <c r="AR62" s="334">
        <v>26.6</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goDI2B+TsI00DCmLDm9AJc9R0tWi5YWYbPCK2vQTAj9C7dtSma9PdO7VkjjxFcPdHzDuuD6fHojYkGbasnxr9A==" saltValue="cf/6WBQ+S3kRK7Jh3zGeL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477</v>
      </c>
    </row>
    <row r="121" spans="125:125" ht="13.5" hidden="1" customHeight="1" x14ac:dyDescent="0.2">
      <c r="DU121" s="247"/>
    </row>
  </sheetData>
  <sheetProtection algorithmName="SHA-512" hashValue="+v8DF2DrPakh4JJAngsD31WoBtaRnIZ0Nw0rVEuF9pKk9ubc2p+Pv2BwS4XNAhcbn7LJpvi4LZDNx+S49REKQQ==" saltValue="djAIZ+643w0JgVNcEA/R5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477</v>
      </c>
    </row>
  </sheetData>
  <sheetProtection algorithmName="SHA-512" hashValue="1R4iyXVMF7a9tEZnxbT7w0Gu0eItHujCeGFpgy3W1IhA1ZO0YQa+z/eOcr1gMQzyVMUPFDi9ztTUsywoS9u2OQ==" saltValue="QjvFi2isYAkVcLMKlLlzU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527</v>
      </c>
      <c r="G46" s="8" t="s">
        <v>528</v>
      </c>
      <c r="H46" s="8" t="s">
        <v>529</v>
      </c>
      <c r="I46" s="8" t="s">
        <v>530</v>
      </c>
      <c r="J46" s="9" t="s">
        <v>531</v>
      </c>
    </row>
    <row r="47" spans="2:10" ht="57.75" customHeight="1" x14ac:dyDescent="0.2">
      <c r="B47" s="10"/>
      <c r="C47" s="1139" t="s">
        <v>3</v>
      </c>
      <c r="D47" s="1139"/>
      <c r="E47" s="1140"/>
      <c r="F47" s="11">
        <v>13.46</v>
      </c>
      <c r="G47" s="12">
        <v>14.95</v>
      </c>
      <c r="H47" s="12">
        <v>14</v>
      </c>
      <c r="I47" s="12">
        <v>14.24</v>
      </c>
      <c r="J47" s="13">
        <v>12.73</v>
      </c>
    </row>
    <row r="48" spans="2:10" ht="57.75" customHeight="1" x14ac:dyDescent="0.2">
      <c r="B48" s="14"/>
      <c r="C48" s="1141" t="s">
        <v>4</v>
      </c>
      <c r="D48" s="1141"/>
      <c r="E48" s="1142"/>
      <c r="F48" s="15">
        <v>6.14</v>
      </c>
      <c r="G48" s="16">
        <v>6.43</v>
      </c>
      <c r="H48" s="16">
        <v>6.78</v>
      </c>
      <c r="I48" s="16">
        <v>5.28</v>
      </c>
      <c r="J48" s="17">
        <v>5.71</v>
      </c>
    </row>
    <row r="49" spans="2:10" ht="57.75" customHeight="1" thickBot="1" x14ac:dyDescent="0.25">
      <c r="B49" s="18"/>
      <c r="C49" s="1143" t="s">
        <v>5</v>
      </c>
      <c r="D49" s="1143"/>
      <c r="E49" s="1144"/>
      <c r="F49" s="19" t="s">
        <v>532</v>
      </c>
      <c r="G49" s="20">
        <v>2.4500000000000002</v>
      </c>
      <c r="H49" s="20" t="s">
        <v>533</v>
      </c>
      <c r="I49" s="20" t="s">
        <v>534</v>
      </c>
      <c r="J49" s="21" t="s">
        <v>535</v>
      </c>
    </row>
    <row r="50" spans="2:10" ht="13" x14ac:dyDescent="0.2"/>
  </sheetData>
  <sheetProtection algorithmName="SHA-512" hashValue="VablgdBOgN7b1vHqL6wqxAoctM4b3GUgW7PXBZvWs++rGqXfdFOLsSsrWcu6Sl820okxssLnYFXt77OyF2cKtg==" saltValue="IzWKCgiqsuco+p5gKr4Tl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左右津 若奈</cp:lastModifiedBy>
  <cp:lastPrinted>2026-03-13T06:26:05Z</cp:lastPrinted>
  <dcterms:created xsi:type="dcterms:W3CDTF">2026-02-23T06:01:36Z</dcterms:created>
  <dcterms:modified xsi:type="dcterms:W3CDTF">2026-03-25T03:09:13Z</dcterms:modified>
  <cp:category/>
</cp:coreProperties>
</file>