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C:\Users\78368248\Desktop\新しいフォルダー\"/>
    </mc:Choice>
  </mc:AlternateContent>
  <xr:revisionPtr revIDLastSave="0" documentId="13_ncr:1_{AF39D0FD-0C81-4D6D-9B59-F3FB08430812}" xr6:coauthVersionLast="47" xr6:coauthVersionMax="47" xr10:uidLastSave="{00000000-0000-0000-0000-000000000000}"/>
  <bookViews>
    <workbookView xWindow="-110" yWindow="-110" windowWidth="19420" windowHeight="115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G102" i="12" l="1"/>
  <c r="CW102" i="12"/>
  <c r="CR102" i="12"/>
  <c r="AF88" i="12"/>
  <c r="AP63" i="12"/>
  <c r="AU63" i="12"/>
  <c r="AP23" i="12"/>
  <c r="AF68" i="12"/>
  <c r="AA69" i="12"/>
  <c r="AF69" i="12" s="1"/>
  <c r="AA68" i="12"/>
  <c r="AA30" i="12" l="1"/>
  <c r="AA29" i="12"/>
  <c r="AA28" i="12"/>
  <c r="AA8" i="12"/>
  <c r="AA7" i="12"/>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BW39" i="10"/>
  <c r="BE39" i="10"/>
  <c r="AM39" i="10"/>
  <c r="U39" i="10"/>
  <c r="C39" i="10"/>
  <c r="BW38" i="10"/>
  <c r="BE38" i="10"/>
  <c r="AM38" i="10"/>
  <c r="U38" i="10"/>
  <c r="C38" i="10"/>
  <c r="BW37" i="10"/>
  <c r="BE37" i="10"/>
  <c r="AM37" i="10"/>
  <c r="U37" i="10"/>
  <c r="C37" i="10"/>
  <c r="BW36" i="10"/>
  <c r="BE36" i="10"/>
  <c r="AM36" i="10"/>
  <c r="BW35" i="10"/>
  <c r="BE35" i="10"/>
  <c r="AM35" i="10"/>
  <c r="CO34" i="10"/>
  <c r="CO35" i="10" s="1"/>
  <c r="CO36" i="10" s="1"/>
  <c r="CO37" i="10" s="1"/>
  <c r="CO38" i="10" s="1"/>
  <c r="CO39" i="10" s="1"/>
  <c r="BW34" i="10"/>
  <c r="BE34" i="10"/>
  <c r="C34" i="10"/>
  <c r="C35" i="10" s="1"/>
  <c r="C36" i="10" l="1"/>
  <c r="AM34"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<sst xmlns="http://schemas.openxmlformats.org/spreadsheetml/2006/main" count="1128" uniqueCount="561">
  <si>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</si>
  <si>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</si>
  <si>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</si>
  <si>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</si>
  <si>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</si>
  <si>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</si>
  <si>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</si>
  <si>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</si>
  <si>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</si>
  <si>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</si>
  <si>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</si>
  <si>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</si>
  <si>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</si>
  <si>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</si>
  <si>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</si>
  <si>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</si>
  <si>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</si>
  <si>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</si>
  <si>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</si>
  <si>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</si>
  <si>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</si>
  <si>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</si>
  <si>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</si>
  <si>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</si>
  <si>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</si>
  <si>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</si>
  <si>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</si>
  <si>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</si>
  <si>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</si>
  <si>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</si>
  <si>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</si>
  <si>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</si>
  <si>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</si>
  <si>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</si>
  <si>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</si>
  <si>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</si>
  <si>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</si>
  <si>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</si>
  <si>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</si>
  <si>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</si>
  <si>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</si>
  <si>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</si>
  <si>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</si>
  <si>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</si>
  <si>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</si>
  <si>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</si>
  <si>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</si>
  <si>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</si>
  <si>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</si>
  <si>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</si>
  <si>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</si>
  <si>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</si>
  <si>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</si>
  <si>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</si>
  <si>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</si>
  <si>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</si>
  <si>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</si>
  <si>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</si>
  <si>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</si>
  <si>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</si>
  <si>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</si>
  <si>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</si>
  <si>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</si>
  <si>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</si>
  <si>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</si>
  <si>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</si>
  <si>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</si>
  <si>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</si>
  <si>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</si>
  <si>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</si>
  <si>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</si>
  <si>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</si>
  <si>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</si>
  <si>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</si>
  <si>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</si>
  <si>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</si>
  <si>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</si>
  <si>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</si>
  <si>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</si>
  <si>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</si>
  <si>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</si>
  <si>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Ⅳ－３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</si>
  <si>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</si>
  <si>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</si>
  <si>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</si>
  <si>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</si>
  <si>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</si>
  <si>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</si>
  <si>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</si>
  <si>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</si>
  <si>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</si>
  <si>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</si>
  <si>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</si>
  <si>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</si>
  <si>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鎌倉市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</si>
  <si>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</si>
  <si>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</si>
  <si>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</si>
  <si>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</si>
  <si>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</si>
  <si>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</si>
  <si>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</si>
  <si>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</si>
  <si>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</si>
  <si>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</si>
  <si>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</si>
  <si>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</si>
  <si>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</si>
  <si>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</si>
  <si>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</si>
  <si>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</si>
  <si>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</si>
  <si>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</si>
  <si>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</si>
  <si>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</si>
  <si>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</si>
  <si>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</si>
  <si>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</si>
  <si>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</si>
  <si>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</si>
  <si>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</si>
  <si>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</si>
  <si>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</si>
  <si>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</si>
  <si>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</si>
  <si>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</si>
  <si>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</si>
  <si>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</si>
  <si>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</si>
  <si>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</si>
  <si>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</si>
  <si>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</si>
  <si>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</si>
  <si>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</si>
  <si>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</si>
  <si>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</si>
  <si>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</si>
  <si>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</si>
  <si>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</si>
  <si>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</si>
  <si>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</si>
  <si>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</si>
  <si>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</si>
  <si>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</si>
  <si>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</si>
  <si>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</si>
  <si>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</si>
  <si>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</si>
  <si>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</si>
  <si>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</si>
  <si>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</si>
  <si>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</si>
  <si>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</si>
  <si>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</si>
  <si>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</si>
  <si>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</si>
  <si>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</si>
  <si>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</si>
  <si>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</si>
  <si>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</si>
  <si>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</si>
  <si>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</si>
  <si>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</si>
  <si>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</si>
  <si>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</si>
  <si>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</si>
  <si>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</si>
  <si>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</si>
  <si>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</si>
  <si>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</si>
  <si>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</si>
  <si>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</si>
  <si>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</si>
  <si>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</si>
  <si>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</si>
  <si>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</si>
  <si>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</si>
  <si>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</si>
  <si>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</si>
  <si>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</si>
  <si>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</si>
  <si>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</si>
  <si>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</si>
  <si>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</si>
  <si>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</si>
  <si>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</si>
  <si>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</si>
  <si>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</si>
  <si>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</si>
  <si>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</si>
  <si>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</si>
  <si>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</si>
  <si>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</si>
  <si>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</si>
  <si>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</si>
  <si>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</si>
  <si>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</si>
  <si>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</si>
  <si>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</si>
  <si>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</si>
  <si>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</si>
  <si>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</si>
  <si>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</si>
  <si>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神奈川県鎌倉市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</si>
  <si>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</si>
  <si>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</si>
  <si>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</si>
  <si>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</si>
  <si>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</si>
  <si>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</si>
  <si>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</si>
  <si>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</si>
  <si>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</si>
  <si>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</si>
  <si>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</si>
  <si>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</si>
  <si>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</si>
  <si>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</si>
  <si>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</si>
  <si>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</si>
  <si>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</si>
  <si>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</si>
  <si>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</si>
  <si>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</si>
  <si>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</si>
  <si>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</si>
  <si>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</si>
  <si>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</si>
  <si>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</si>
  <si>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</si>
  <si>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</si>
  <si>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</si>
  <si>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</si>
  <si>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</si>
  <si>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</si>
  <si>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</si>
  <si>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</si>
  <si>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</si>
  <si>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</si>
  <si>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</si>
  <si>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</si>
  <si>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</si>
  <si>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</si>
  <si>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</si>
  <si>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</si>
  <si>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</si>
  <si>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</si>
  <si>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</si>
  <si>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</si>
  <si>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</si>
  <si>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</si>
  <si>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</si>
  <si>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</si>
  <si>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</si>
  <si>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</si>
  <si>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</si>
  <si>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</si>
  <si>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</si>
  <si>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</si>
  <si>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</si>
  <si>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</si>
  <si>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</si>
  <si>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</si>
  <si>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</si>
  <si>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</si>
  <si>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</si>
  <si>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</si>
  <si>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</si>
  <si>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</si>
  <si>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</si>
  <si>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</si>
  <si>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</si>
  <si>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</si>
  <si>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</si>
  <si>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</si>
  <si>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</si>
  <si>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</si>
  <si>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</si>
  <si>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</si>
  <si>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</si>
  <si>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</si>
  <si>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</si>
  <si>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</si>
  <si>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</si>
  <si>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</si>
  <si>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</si>
  <si>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</si>
  <si>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</si>
  <si>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</si>
  <si>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</si>
  <si>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</si>
  <si>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</si>
  <si>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</si>
  <si>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</si>
  <si>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</si>
  <si>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</si>
  <si>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</si>
  <si>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</si>
  <si>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</si>
  <si>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</si>
  <si>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</si>
  <si>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</si>
  <si>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</si>
  <si>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</si>
  <si>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</si>
  <si>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</si>
  <si>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</si>
  <si>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</si>
  <si>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</si>
  <si>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</si>
  <si>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</si>
  <si>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</si>
  <si>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</si>
  <si>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</si>
  <si>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</si>
  <si>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</si>
  <si>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</si>
  <si>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</si>
  <si>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</si>
  <si>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</si>
  <si>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</si>
  <si>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</si>
  <si>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</si>
  <si>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</si>
  <si>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</si>
  <si>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</si>
  <si>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</si>
  <si>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</si>
  <si>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</si>
  <si>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</si>
  <si>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</si>
  <si>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</si>
  <si>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</si>
  <si>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</si>
  <si>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</si>
  <si>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</si>
  <si>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</si>
  <si>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</si>
  <si>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</si>
  <si>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</si>
  <si>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</si>
  <si>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</si>
  <si>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</si>
  <si>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</si>
  <si>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</si>
  <si>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</si>
  <si>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</si>
  <si>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</si>
  <si>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</si>
  <si>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</si>
  <si>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</si>
  <si>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</si>
  <si>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</si>
  <si>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</si>
  <si>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神奈川県鎌倉市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</si>
  <si>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</si>
  <si>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</si>
  <si>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</si>
  <si>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</si>
  <si>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</si>
  <si>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</si>
  <si>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</si>
  <si>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</si>
  <si>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</si>
  <si>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</si>
  <si>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</si>
  <si>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</si>
  <si>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</si>
  <si>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</si>
  <si>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</si>
  <si>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</si>
  <si>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</si>
  <si>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</si>
  <si>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</si>
  <si>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</si>
  <si>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大船駅東口市街地再開発事業特別会計</t>
    <phoneticPr fontId="5"/>
  </si>
  <si>
    <t>公共用地先行取得事業特別会計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</si>
  <si>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</si>
  <si>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</si>
  <si>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</si>
  <si>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</si>
  <si>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</si>
  <si>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</si>
  <si>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</si>
  <si>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</si>
  <si>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</si>
  <si>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</si>
  <si>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</si>
  <si>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</si>
  <si>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</si>
  <si>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</si>
  <si>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</si>
  <si>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</si>
  <si>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</si>
  <si>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</si>
  <si>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</si>
  <si>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</si>
  <si>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</si>
  <si>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</si>
  <si>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</si>
  <si>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</si>
  <si>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</si>
  <si>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</si>
  <si>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</si>
  <si>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</si>
  <si>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</si>
  <si>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</si>
  <si>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</si>
  <si>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</si>
  <si>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</si>
  <si>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</si>
  <si>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</si>
  <si>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</si>
  <si>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</si>
  <si>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</si>
  <si>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</si>
  <si>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</si>
  <si>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</si>
  <si>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</si>
  <si>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</si>
  <si>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</si>
  <si>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</si>
  <si>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</si>
  <si>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</si>
  <si>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</si>
  <si>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</si>
  <si>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</si>
  <si>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</si>
  <si>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</si>
  <si>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</si>
  <si>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</si>
  <si>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</si>
  <si>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</si>
  <si>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</si>
  <si>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</si>
  <si>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</si>
  <si>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</si>
  <si>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</si>
  <si>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</si>
  <si>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</si>
  <si>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</si>
  <si>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</si>
  <si>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</si>
  <si>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</si>
  <si>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</si>
  <si>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</si>
  <si>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</si>
  <si>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</si>
  <si>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</si>
  <si>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</si>
  <si>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</si>
  <si>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</si>
  <si>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</si>
  <si>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</si>
  <si>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</si>
  <si>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</si>
  <si>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</si>
  <si>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</si>
  <si>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</si>
  <si>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</si>
  <si>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</si>
  <si>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</si>
  <si>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</si>
  <si>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</si>
  <si>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</si>
  <si>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</si>
  <si>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</si>
  <si>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</si>
  <si>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</si>
  <si>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</si>
  <si>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</si>
  <si>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</si>
  <si>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</si>
  <si>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</si>
  <si>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</si>
  <si>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</si>
  <si>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</si>
  <si>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</si>
  <si>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</si>
  <si>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</si>
  <si>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</si>
  <si>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</si>
  <si>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</si>
  <si>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</si>
  <si>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</si>
  <si>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</si>
  <si>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</si>
  <si>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</si>
  <si>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</si>
  <si>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</si>
  <si>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</si>
  <si>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</si>
  <si>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</si>
  <si>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</si>
  <si>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</si>
  <si>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</si>
  <si>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</si>
  <si>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</si>
  <si>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</si>
  <si>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</si>
  <si>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</si>
  <si>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</si>
  <si>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</si>
  <si>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</si>
  <si>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</si>
  <si>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</si>
  <si>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</si>
  <si>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</si>
  <si>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</si>
  <si>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</si>
  <si>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</si>
  <si>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</si>
  <si>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</si>
  <si>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</si>
  <si>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</si>
  <si>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</si>
  <si>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</si>
  <si>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</si>
  <si>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</si>
  <si>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</si>
  <si>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</si>
  <si>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</si>
  <si>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</si>
  <si>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</si>
  <si>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</si>
  <si>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</si>
  <si>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</si>
  <si>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</si>
  <si>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</si>
  <si>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</si>
  <si>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0.81</t>
  </si>
  <si>
    <t>▲ 3.05</t>
  </si>
  <si>
    <t>一般会計</t>
  </si>
  <si>
    <t>下水道事業会計</t>
  </si>
  <si>
    <t>介護保険事業特別会計</t>
  </si>
  <si>
    <t>国民健康保険事業特別会計</t>
  </si>
  <si>
    <t>後期高齢者医療事業特別会計</t>
  </si>
  <si>
    <t>大船駅東口市街地再開発事業特別会計</t>
  </si>
  <si>
    <t>公共用地先行取得事業特別会計</t>
  </si>
  <si>
    <t>その他会計（赤字）</t>
  </si>
  <si>
    <t>その他会計（黒字）</t>
  </si>
  <si>
    <t>R02</t>
    <phoneticPr fontId="5"/>
  </si>
  <si>
    <t>R03</t>
    <phoneticPr fontId="5"/>
  </si>
  <si>
    <t>R04</t>
    <phoneticPr fontId="5"/>
  </si>
  <si>
    <t>R05</t>
    <phoneticPr fontId="5"/>
  </si>
  <si>
    <t>R06</t>
    <phoneticPr fontId="5"/>
  </si>
  <si>
    <t>-</t>
    <phoneticPr fontId="2"/>
  </si>
  <si>
    <t>神奈川県後期高齢者医療広域連合(一般会計)</t>
    <rPh sb="0" eb="4">
      <t>カナガワケン</t>
    </rPh>
    <rPh sb="4" eb="9">
      <t>コウキコウレイシャ</t>
    </rPh>
    <rPh sb="9" eb="11">
      <t>イリョウ</t>
    </rPh>
    <rPh sb="11" eb="13">
      <t>コウイキ</t>
    </rPh>
    <rPh sb="13" eb="15">
      <t>レンゴウ</t>
    </rPh>
    <rPh sb="16" eb="20">
      <t>イッパンカイケイ</t>
    </rPh>
    <phoneticPr fontId="2"/>
  </si>
  <si>
    <t>神奈川県後期高齢者医療広域連合(特別会計)</t>
    <rPh sb="16" eb="18">
      <t>トクベツ</t>
    </rPh>
    <phoneticPr fontId="2"/>
  </si>
  <si>
    <t>○</t>
    <phoneticPr fontId="38"/>
  </si>
  <si>
    <t>鎌倉市土地開発公社</t>
    <rPh sb="0" eb="3">
      <t>カマクラシ</t>
    </rPh>
    <rPh sb="3" eb="5">
      <t>トチ</t>
    </rPh>
    <rPh sb="5" eb="7">
      <t>カイハツ</t>
    </rPh>
    <rPh sb="7" eb="9">
      <t>コウシャ</t>
    </rPh>
    <phoneticPr fontId="38"/>
  </si>
  <si>
    <t>鎌倉市公園協会</t>
    <rPh sb="0" eb="3">
      <t>カマクラシ</t>
    </rPh>
    <rPh sb="3" eb="5">
      <t>コウエン</t>
    </rPh>
    <rPh sb="5" eb="7">
      <t>キョウカイ</t>
    </rPh>
    <phoneticPr fontId="38"/>
  </si>
  <si>
    <t>鎌倉風致保存会</t>
    <rPh sb="0" eb="2">
      <t>カマクラ</t>
    </rPh>
    <rPh sb="2" eb="4">
      <t>フウチ</t>
    </rPh>
    <rPh sb="4" eb="6">
      <t>ホゾン</t>
    </rPh>
    <rPh sb="6" eb="7">
      <t>カイ</t>
    </rPh>
    <phoneticPr fontId="38"/>
  </si>
  <si>
    <t>鎌倉市芸術文化振興財団</t>
    <rPh sb="0" eb="3">
      <t>カマクラシ</t>
    </rPh>
    <rPh sb="3" eb="5">
      <t>ゲイジュツ</t>
    </rPh>
    <rPh sb="5" eb="7">
      <t>ブンカ</t>
    </rPh>
    <rPh sb="7" eb="9">
      <t>シンコウ</t>
    </rPh>
    <rPh sb="9" eb="11">
      <t>ザイダン</t>
    </rPh>
    <phoneticPr fontId="38"/>
  </si>
  <si>
    <t>公共財団法人かながわ海岸美化財団</t>
    <rPh sb="0" eb="2">
      <t>コウキョウ</t>
    </rPh>
    <rPh sb="2" eb="4">
      <t>ザイダン</t>
    </rPh>
    <rPh sb="4" eb="6">
      <t>ホウジン</t>
    </rPh>
    <rPh sb="10" eb="12">
      <t>カイガン</t>
    </rPh>
    <rPh sb="12" eb="14">
      <t>ビカ</t>
    </rPh>
    <rPh sb="14" eb="16">
      <t>ザイダン</t>
    </rPh>
    <phoneticPr fontId="38"/>
  </si>
  <si>
    <t>公共財団法人かながわ健康財団</t>
    <rPh sb="0" eb="2">
      <t>コウキョウ</t>
    </rPh>
    <rPh sb="2" eb="4">
      <t>ザイダン</t>
    </rPh>
    <rPh sb="4" eb="6">
      <t>ホウジン</t>
    </rPh>
    <rPh sb="10" eb="12">
      <t>ケンコウ</t>
    </rPh>
    <rPh sb="12" eb="14">
      <t>ザイダン</t>
    </rPh>
    <phoneticPr fontId="38"/>
  </si>
  <si>
    <t>本庁舎整備基金</t>
    <phoneticPr fontId="5"/>
  </si>
  <si>
    <t>一般廃棄物処理施設建設基金</t>
    <phoneticPr fontId="5"/>
  </si>
  <si>
    <t>公共公益施設整備基金</t>
    <phoneticPr fontId="5"/>
  </si>
  <si>
    <t>こどもの夢応援基金</t>
    <phoneticPr fontId="5"/>
  </si>
  <si>
    <t>教育文化施設建設等基金</t>
    <rPh sb="8" eb="9">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</si>
</sst>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39221</c:v>
                </c:pt>
                <c:pt idx="1">
                  <c:v>38566</c:v>
                </c:pt>
                <c:pt idx="2">
                  <c:v>35156</c:v>
                </c:pt>
                <c:pt idx="3">
                  <c:v>37029</c:v>
                </c:pt>
                <c:pt idx="4">
                  <c:v>44805</c:v>
                </c:pt>
              </c:numCache>
            </c:numRef>
          </c:val>
          <c:smooth val="0"/>
          <c:extLst>
            <c:ext xmlns:c16="http://schemas.microsoft.com/office/drawing/2014/chart" uri="{C3380CC4-5D6E-409C-BE32-E72D297353CC}">
              <c16:uniqueId val="{00000000-E122-4F4B-B2FA-4060BDB605B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27672</c:v>
                </c:pt>
                <c:pt idx="1">
                  <c:v>14199</c:v>
                </c:pt>
                <c:pt idx="2">
                  <c:v>30187</c:v>
                </c:pt>
                <c:pt idx="3">
                  <c:v>22546</c:v>
                </c:pt>
                <c:pt idx="4">
                  <c:v>30822</c:v>
                </c:pt>
              </c:numCache>
            </c:numRef>
          </c:val>
          <c:smooth val="0"/>
          <c:extLst>
            <c:ext xmlns:c16="http://schemas.microsoft.com/office/drawing/2014/chart" uri="{C3380CC4-5D6E-409C-BE32-E72D297353CC}">
              <c16:uniqueId val="{00000001-E122-4F4B-B2FA-4060BDB605B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8.57</c:v>
                </c:pt>
                <c:pt idx="1">
                  <c:v>12.48</c:v>
                </c:pt>
                <c:pt idx="2">
                  <c:v>9.99</c:v>
                </c:pt>
                <c:pt idx="3">
                  <c:v>7.39</c:v>
                </c:pt>
                <c:pt idx="4">
                  <c:v>8.1300000000000008</c:v>
                </c:pt>
              </c:numCache>
            </c:numRef>
          </c:val>
          <c:extLst>
            <c:ext xmlns:c16="http://schemas.microsoft.com/office/drawing/2014/chart" uri="{C3380CC4-5D6E-409C-BE32-E72D297353CC}">
              <c16:uniqueId val="{00000000-EEEB-438F-A9FE-6910CC63F6C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12.8</c:v>
                </c:pt>
                <c:pt idx="1">
                  <c:v>16.559999999999999</c:v>
                </c:pt>
                <c:pt idx="2">
                  <c:v>20.95</c:v>
                </c:pt>
                <c:pt idx="3">
                  <c:v>22.5</c:v>
                </c:pt>
                <c:pt idx="4">
                  <c:v>18.29</c:v>
                </c:pt>
              </c:numCache>
            </c:numRef>
          </c:val>
          <c:extLst>
            <c:ext xmlns:c16="http://schemas.microsoft.com/office/drawing/2014/chart" uri="{C3380CC4-5D6E-409C-BE32-E72D297353CC}">
              <c16:uniqueId val="{00000001-EEEB-438F-A9FE-6910CC63F6C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2.93</c:v>
                </c:pt>
                <c:pt idx="1">
                  <c:v>7.04</c:v>
                </c:pt>
                <c:pt idx="2">
                  <c:v>3.69</c:v>
                </c:pt>
                <c:pt idx="3">
                  <c:v>-0.81</c:v>
                </c:pt>
                <c:pt idx="4">
                  <c:v>-3.05</c:v>
                </c:pt>
              </c:numCache>
            </c:numRef>
          </c:val>
          <c:smooth val="0"/>
          <c:extLst>
            <c:ext xmlns:c16="http://schemas.microsoft.com/office/drawing/2014/chart" uri="{C3380CC4-5D6E-409C-BE32-E72D297353CC}">
              <c16:uniqueId val="{00000002-EEEB-438F-A9FE-6910CC63F6C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767-414A-9412-1182ED21C1B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767-414A-9412-1182ED21C1B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767-414A-9412-1182ED21C1BF}"/>
            </c:ext>
          </c:extLst>
        </c:ser>
        <c:ser>
          <c:idx val="3"/>
          <c:order val="3"/>
          <c:tx>
            <c:strRef>
              <c:f>データシート!$A$30</c:f>
              <c:strCache>
                <c:ptCount val="1"/>
                <c:pt idx="0">
                  <c:v>公共用地先行取得事業特別会計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5767-414A-9412-1182ED21C1BF}"/>
            </c:ext>
          </c:extLst>
        </c:ser>
        <c:ser>
          <c:idx val="4"/>
          <c:order val="4"/>
          <c:tx>
            <c:strRef>
              <c:f>データシート!$A$31</c:f>
              <c:strCache>
                <c:ptCount val="1"/>
                <c:pt idx="0">
                  <c:v>大船駅東口市街地再開発事業特別会計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5767-414A-9412-1182ED21C1BF}"/>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0.13</c:v>
                </c:pt>
                <c:pt idx="2">
                  <c:v>#N/A</c:v>
                </c:pt>
                <c:pt idx="3">
                  <c:v>0.15</c:v>
                </c:pt>
                <c:pt idx="4">
                  <c:v>#N/A</c:v>
                </c:pt>
                <c:pt idx="5">
                  <c:v>0.14000000000000001</c:v>
                </c:pt>
                <c:pt idx="6">
                  <c:v>#N/A</c:v>
                </c:pt>
                <c:pt idx="7">
                  <c:v>1.1000000000000001</c:v>
                </c:pt>
                <c:pt idx="8">
                  <c:v>#N/A</c:v>
                </c:pt>
                <c:pt idx="9">
                  <c:v>0.2</c:v>
                </c:pt>
              </c:numCache>
            </c:numRef>
          </c:val>
          <c:extLst>
            <c:ext xmlns:c16="http://schemas.microsoft.com/office/drawing/2014/chart" uri="{C3380CC4-5D6E-409C-BE32-E72D297353CC}">
              <c16:uniqueId val="{00000005-5767-414A-9412-1182ED21C1BF}"/>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1.07</c:v>
                </c:pt>
                <c:pt idx="2">
                  <c:v>#N/A</c:v>
                </c:pt>
                <c:pt idx="3">
                  <c:v>0.65</c:v>
                </c:pt>
                <c:pt idx="4">
                  <c:v>#N/A</c:v>
                </c:pt>
                <c:pt idx="5">
                  <c:v>0.51</c:v>
                </c:pt>
                <c:pt idx="6">
                  <c:v>#N/A</c:v>
                </c:pt>
                <c:pt idx="7">
                  <c:v>0.44</c:v>
                </c:pt>
                <c:pt idx="8">
                  <c:v>#N/A</c:v>
                </c:pt>
                <c:pt idx="9">
                  <c:v>0.65</c:v>
                </c:pt>
              </c:numCache>
            </c:numRef>
          </c:val>
          <c:extLst>
            <c:ext xmlns:c16="http://schemas.microsoft.com/office/drawing/2014/chart" uri="{C3380CC4-5D6E-409C-BE32-E72D297353CC}">
              <c16:uniqueId val="{00000006-5767-414A-9412-1182ED21C1BF}"/>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0.87</c:v>
                </c:pt>
                <c:pt idx="2">
                  <c:v>#N/A</c:v>
                </c:pt>
                <c:pt idx="3">
                  <c:v>1.4</c:v>
                </c:pt>
                <c:pt idx="4">
                  <c:v>#N/A</c:v>
                </c:pt>
                <c:pt idx="5">
                  <c:v>1.23</c:v>
                </c:pt>
                <c:pt idx="6">
                  <c:v>#N/A</c:v>
                </c:pt>
                <c:pt idx="7">
                  <c:v>1.1299999999999999</c:v>
                </c:pt>
                <c:pt idx="8">
                  <c:v>#N/A</c:v>
                </c:pt>
                <c:pt idx="9">
                  <c:v>1.41</c:v>
                </c:pt>
              </c:numCache>
            </c:numRef>
          </c:val>
          <c:extLst>
            <c:ext xmlns:c16="http://schemas.microsoft.com/office/drawing/2014/chart" uri="{C3380CC4-5D6E-409C-BE32-E72D297353CC}">
              <c16:uniqueId val="{00000007-5767-414A-9412-1182ED21C1BF}"/>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1.19</c:v>
                </c:pt>
                <c:pt idx="2">
                  <c:v>#N/A</c:v>
                </c:pt>
                <c:pt idx="3">
                  <c:v>1.28</c:v>
                </c:pt>
                <c:pt idx="4">
                  <c:v>#N/A</c:v>
                </c:pt>
                <c:pt idx="5">
                  <c:v>2.63</c:v>
                </c:pt>
                <c:pt idx="6">
                  <c:v>#N/A</c:v>
                </c:pt>
                <c:pt idx="7">
                  <c:v>3.35</c:v>
                </c:pt>
                <c:pt idx="8">
                  <c:v>#N/A</c:v>
                </c:pt>
                <c:pt idx="9">
                  <c:v>4.8099999999999996</c:v>
                </c:pt>
              </c:numCache>
            </c:numRef>
          </c:val>
          <c:extLst>
            <c:ext xmlns:c16="http://schemas.microsoft.com/office/drawing/2014/chart" uri="{C3380CC4-5D6E-409C-BE32-E72D297353CC}">
              <c16:uniqueId val="{00000008-5767-414A-9412-1182ED21C1B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8.56</c:v>
                </c:pt>
                <c:pt idx="2">
                  <c:v>#N/A</c:v>
                </c:pt>
                <c:pt idx="3">
                  <c:v>12.47</c:v>
                </c:pt>
                <c:pt idx="4">
                  <c:v>#N/A</c:v>
                </c:pt>
                <c:pt idx="5">
                  <c:v>9.98</c:v>
                </c:pt>
                <c:pt idx="6">
                  <c:v>#N/A</c:v>
                </c:pt>
                <c:pt idx="7">
                  <c:v>7.38</c:v>
                </c:pt>
                <c:pt idx="8">
                  <c:v>#N/A</c:v>
                </c:pt>
                <c:pt idx="9">
                  <c:v>8.1199999999999992</c:v>
                </c:pt>
              </c:numCache>
            </c:numRef>
          </c:val>
          <c:extLst>
            <c:ext xmlns:c16="http://schemas.microsoft.com/office/drawing/2014/chart" uri="{C3380CC4-5D6E-409C-BE32-E72D297353CC}">
              <c16:uniqueId val="{00000009-5767-414A-9412-1182ED21C1B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5836</c:v>
                </c:pt>
                <c:pt idx="5">
                  <c:v>5946</c:v>
                </c:pt>
                <c:pt idx="8">
                  <c:v>6004</c:v>
                </c:pt>
                <c:pt idx="11">
                  <c:v>5409</c:v>
                </c:pt>
                <c:pt idx="14">
                  <c:v>5219</c:v>
                </c:pt>
              </c:numCache>
            </c:numRef>
          </c:val>
          <c:extLst>
            <c:ext xmlns:c16="http://schemas.microsoft.com/office/drawing/2014/chart" uri="{C3380CC4-5D6E-409C-BE32-E72D297353CC}">
              <c16:uniqueId val="{00000000-0B20-43B3-A294-F262BDD5879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B20-43B3-A294-F262BDD5879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B20-43B3-A294-F262BDD5879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B20-43B3-A294-F262BDD5879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1924</c:v>
                </c:pt>
                <c:pt idx="3">
                  <c:v>1916</c:v>
                </c:pt>
                <c:pt idx="6">
                  <c:v>2204</c:v>
                </c:pt>
                <c:pt idx="9">
                  <c:v>2000</c:v>
                </c:pt>
                <c:pt idx="12">
                  <c:v>2076</c:v>
                </c:pt>
              </c:numCache>
            </c:numRef>
          </c:val>
          <c:extLst>
            <c:ext xmlns:c16="http://schemas.microsoft.com/office/drawing/2014/chart" uri="{C3380CC4-5D6E-409C-BE32-E72D297353CC}">
              <c16:uniqueId val="{00000004-0B20-43B3-A294-F262BDD5879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B20-43B3-A294-F262BDD5879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B20-43B3-A294-F262BDD5879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4359</c:v>
                </c:pt>
                <c:pt idx="3">
                  <c:v>4230</c:v>
                </c:pt>
                <c:pt idx="6">
                  <c:v>4277</c:v>
                </c:pt>
                <c:pt idx="9">
                  <c:v>4213</c:v>
                </c:pt>
                <c:pt idx="12">
                  <c:v>4289</c:v>
                </c:pt>
              </c:numCache>
            </c:numRef>
          </c:val>
          <c:extLst>
            <c:ext xmlns:c16="http://schemas.microsoft.com/office/drawing/2014/chart" uri="{C3380CC4-5D6E-409C-BE32-E72D297353CC}">
              <c16:uniqueId val="{00000007-0B20-43B3-A294-F262BDD5879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447</c:v>
                </c:pt>
                <c:pt idx="2">
                  <c:v>#N/A</c:v>
                </c:pt>
                <c:pt idx="3">
                  <c:v>#N/A</c:v>
                </c:pt>
                <c:pt idx="4">
                  <c:v>200</c:v>
                </c:pt>
                <c:pt idx="5">
                  <c:v>#N/A</c:v>
                </c:pt>
                <c:pt idx="6">
                  <c:v>#N/A</c:v>
                </c:pt>
                <c:pt idx="7">
                  <c:v>477</c:v>
                </c:pt>
                <c:pt idx="8">
                  <c:v>#N/A</c:v>
                </c:pt>
                <c:pt idx="9">
                  <c:v>#N/A</c:v>
                </c:pt>
                <c:pt idx="10">
                  <c:v>804</c:v>
                </c:pt>
                <c:pt idx="11">
                  <c:v>#N/A</c:v>
                </c:pt>
                <c:pt idx="12">
                  <c:v>#N/A</c:v>
                </c:pt>
                <c:pt idx="13">
                  <c:v>1146</c:v>
                </c:pt>
                <c:pt idx="14">
                  <c:v>#N/A</c:v>
                </c:pt>
              </c:numCache>
            </c:numRef>
          </c:val>
          <c:smooth val="0"/>
          <c:extLst>
            <c:ext xmlns:c16="http://schemas.microsoft.com/office/drawing/2014/chart" uri="{C3380CC4-5D6E-409C-BE32-E72D297353CC}">
              <c16:uniqueId val="{00000008-0B20-43B3-A294-F262BDD5879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28855</c:v>
                </c:pt>
                <c:pt idx="5">
                  <c:v>25994</c:v>
                </c:pt>
                <c:pt idx="8">
                  <c:v>23622</c:v>
                </c:pt>
                <c:pt idx="11">
                  <c:v>21514</c:v>
                </c:pt>
                <c:pt idx="14">
                  <c:v>19596</c:v>
                </c:pt>
              </c:numCache>
            </c:numRef>
          </c:val>
          <c:extLst>
            <c:ext xmlns:c16="http://schemas.microsoft.com/office/drawing/2014/chart" uri="{C3380CC4-5D6E-409C-BE32-E72D297353CC}">
              <c16:uniqueId val="{00000000-2F09-4149-AE3F-564CBEF48F9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34493</c:v>
                </c:pt>
                <c:pt idx="5">
                  <c:v>32790</c:v>
                </c:pt>
                <c:pt idx="8">
                  <c:v>30631</c:v>
                </c:pt>
                <c:pt idx="11">
                  <c:v>28831</c:v>
                </c:pt>
                <c:pt idx="14">
                  <c:v>26866</c:v>
                </c:pt>
              </c:numCache>
            </c:numRef>
          </c:val>
          <c:extLst>
            <c:ext xmlns:c16="http://schemas.microsoft.com/office/drawing/2014/chart" uri="{C3380CC4-5D6E-409C-BE32-E72D297353CC}">
              <c16:uniqueId val="{00000001-2F09-4149-AE3F-564CBEF48F9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12517</c:v>
                </c:pt>
                <c:pt idx="5">
                  <c:v>14891</c:v>
                </c:pt>
                <c:pt idx="8">
                  <c:v>18047</c:v>
                </c:pt>
                <c:pt idx="11">
                  <c:v>19094</c:v>
                </c:pt>
                <c:pt idx="14">
                  <c:v>17495</c:v>
                </c:pt>
              </c:numCache>
            </c:numRef>
          </c:val>
          <c:extLst>
            <c:ext xmlns:c16="http://schemas.microsoft.com/office/drawing/2014/chart" uri="{C3380CC4-5D6E-409C-BE32-E72D297353CC}">
              <c16:uniqueId val="{00000002-2F09-4149-AE3F-564CBEF48F9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F09-4149-AE3F-564CBEF48F9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F09-4149-AE3F-564CBEF48F9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F09-4149-AE3F-564CBEF48F9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8174</c:v>
                </c:pt>
                <c:pt idx="3">
                  <c:v>7606</c:v>
                </c:pt>
                <c:pt idx="6">
                  <c:v>7315</c:v>
                </c:pt>
                <c:pt idx="9">
                  <c:v>7520</c:v>
                </c:pt>
                <c:pt idx="12">
                  <c:v>6967</c:v>
                </c:pt>
              </c:numCache>
            </c:numRef>
          </c:val>
          <c:extLst>
            <c:ext xmlns:c16="http://schemas.microsoft.com/office/drawing/2014/chart" uri="{C3380CC4-5D6E-409C-BE32-E72D297353CC}">
              <c16:uniqueId val="{00000006-2F09-4149-AE3F-564CBEF48F9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2F09-4149-AE3F-564CBEF48F9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22602</c:v>
                </c:pt>
                <c:pt idx="3">
                  <c:v>21397</c:v>
                </c:pt>
                <c:pt idx="6">
                  <c:v>20210</c:v>
                </c:pt>
                <c:pt idx="9">
                  <c:v>18986</c:v>
                </c:pt>
                <c:pt idx="12">
                  <c:v>17595</c:v>
                </c:pt>
              </c:numCache>
            </c:numRef>
          </c:val>
          <c:extLst>
            <c:ext xmlns:c16="http://schemas.microsoft.com/office/drawing/2014/chart" uri="{C3380CC4-5D6E-409C-BE32-E72D297353CC}">
              <c16:uniqueId val="{00000008-2F09-4149-AE3F-564CBEF48F9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3426</c:v>
                </c:pt>
                <c:pt idx="3">
                  <c:v>3426</c:v>
                </c:pt>
                <c:pt idx="6">
                  <c:v>3426</c:v>
                </c:pt>
                <c:pt idx="9">
                  <c:v>3378</c:v>
                </c:pt>
                <c:pt idx="12">
                  <c:v>3426</c:v>
                </c:pt>
              </c:numCache>
            </c:numRef>
          </c:val>
          <c:extLst>
            <c:ext xmlns:c16="http://schemas.microsoft.com/office/drawing/2014/chart" uri="{C3380CC4-5D6E-409C-BE32-E72D297353CC}">
              <c16:uniqueId val="{00000009-2F09-4149-AE3F-564CBEF48F9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34723</c:v>
                </c:pt>
                <c:pt idx="3">
                  <c:v>31933</c:v>
                </c:pt>
                <c:pt idx="6">
                  <c:v>30952</c:v>
                </c:pt>
                <c:pt idx="9">
                  <c:v>28558</c:v>
                </c:pt>
                <c:pt idx="12">
                  <c:v>27020</c:v>
                </c:pt>
              </c:numCache>
            </c:numRef>
          </c:val>
          <c:extLst>
            <c:ext xmlns:c16="http://schemas.microsoft.com/office/drawing/2014/chart" uri="{C3380CC4-5D6E-409C-BE32-E72D297353CC}">
              <c16:uniqueId val="{0000000A-2F09-4149-AE3F-564CBEF48F9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F09-4149-AE3F-564CBEF48F9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8157</c:v>
                </c:pt>
                <c:pt idx="1">
                  <c:v>8826</c:v>
                </c:pt>
                <c:pt idx="2">
                  <c:v>7278</c:v>
                </c:pt>
              </c:numCache>
            </c:numRef>
          </c:val>
          <c:extLst>
            <c:ext xmlns:c16="http://schemas.microsoft.com/office/drawing/2014/chart" uri="{C3380CC4-5D6E-409C-BE32-E72D297353CC}">
              <c16:uniqueId val="{00000000-2F6D-4C8E-9F79-C50D00A8A18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2F6D-4C8E-9F79-C50D00A8A18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6939</c:v>
                </c:pt>
                <c:pt idx="1">
                  <c:v>7409</c:v>
                </c:pt>
                <c:pt idx="2">
                  <c:v>7726</c:v>
                </c:pt>
              </c:numCache>
            </c:numRef>
          </c:val>
          <c:extLst>
            <c:ext xmlns:c16="http://schemas.microsoft.com/office/drawing/2014/chart" uri="{C3380CC4-5D6E-409C-BE32-E72D297353CC}">
              <c16:uniqueId val="{00000002-2F6D-4C8E-9F79-C50D00A8A18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神奈川県鎌倉市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実質公債費比率は類似団体と比較して低い水準</a:t>
          </a:r>
          <a:r>
            <a:rPr kumimoji="1" lang="ja-JP" altLang="en-US" sz="1100">
              <a:solidFill>
                <a:schemeClr val="dk1"/>
              </a:solidFill>
              <a:effectLst/>
              <a:latin typeface="+mn-lt"/>
              <a:ea typeface="+mn-ea"/>
              <a:cs typeface="+mn-cs"/>
            </a:rPr>
            <a:t>を推移している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一方で、令和５年度</a:t>
          </a:r>
          <a:r>
            <a:rPr kumimoji="1" lang="ja-JP" altLang="en-US" sz="1100">
              <a:solidFill>
                <a:schemeClr val="dk1"/>
              </a:solidFill>
              <a:effectLst/>
              <a:latin typeface="+mn-lt"/>
              <a:ea typeface="+mn-ea"/>
              <a:cs typeface="+mn-cs"/>
            </a:rPr>
            <a:t>以降</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非</a:t>
          </a:r>
          <a:r>
            <a:rPr kumimoji="1" lang="ja-JP" altLang="ja-JP" sz="1100">
              <a:solidFill>
                <a:schemeClr val="dk1"/>
              </a:solidFill>
              <a:effectLst/>
              <a:latin typeface="+mn-lt"/>
              <a:ea typeface="+mn-ea"/>
              <a:cs typeface="+mn-cs"/>
            </a:rPr>
            <a:t>算入公債費の減により実質公債費比率の分子は増となった。</a:t>
          </a:r>
          <a:endParaRPr lang="ja-JP" altLang="ja-JP" sz="1400">
            <a:effectLst/>
          </a:endParaRPr>
        </a:p>
        <a:p>
          <a:r>
            <a:rPr kumimoji="1" lang="ja-JP" altLang="ja-JP" sz="1100">
              <a:solidFill>
                <a:schemeClr val="dk1"/>
              </a:solidFill>
              <a:effectLst/>
              <a:latin typeface="+mn-lt"/>
              <a:ea typeface="+mn-ea"/>
              <a:cs typeface="+mn-cs"/>
            </a:rPr>
            <a:t>　後年度負担を考慮した事業執行及び起債管理を行い、適正な水準の維持に努める。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神奈川県鎌倉市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将来負担比率は類似団体と比較して低い水準にある。</a:t>
          </a:r>
          <a:endParaRPr lang="ja-JP" altLang="ja-JP" sz="1400">
            <a:effectLst/>
          </a:endParaRPr>
        </a:p>
        <a:p>
          <a:r>
            <a:rPr kumimoji="1" lang="ja-JP" altLang="ja-JP" sz="1100">
              <a:solidFill>
                <a:schemeClr val="dk1"/>
              </a:solidFill>
              <a:effectLst/>
              <a:latin typeface="+mn-lt"/>
              <a:ea typeface="+mn-ea"/>
              <a:cs typeface="+mn-cs"/>
            </a:rPr>
            <a:t>　今後も後世への負担を少しでも軽減できるように適切な財政運営に努める。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神奈川県鎌倉市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その他特定目的基金は、本庁舎整備基金など</a:t>
          </a:r>
          <a:r>
            <a:rPr kumimoji="1" lang="ja-JP" altLang="en-US" sz="1100">
              <a:solidFill>
                <a:schemeClr val="dk1"/>
              </a:solidFill>
              <a:effectLst/>
              <a:latin typeface="+mn-lt"/>
              <a:ea typeface="+mn-ea"/>
              <a:cs typeface="+mn-cs"/>
            </a:rPr>
            <a:t>が増となった一方で</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財政調整基金の取り崩し額が増となったことで全体額が減少した。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年度に新規創設した本庁舎整備基金が増となることが考えられるが、引き続き、財政調整基金とその他特定目的基金のバランスを考慮しつつ、適正な基金の運用に努める。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本庁舎整備基金：市役所本庁舎の整備。</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一般廃棄物処理施設建設基金：一般廃棄物処理施設の建設。</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教育文化施設建設等基金：教育文化施設の建設又は整備。</a:t>
          </a:r>
          <a:endParaRPr lang="ja-JP" altLang="ja-JP" sz="1400">
            <a:effectLst/>
          </a:endParaRPr>
        </a:p>
        <a:p>
          <a:r>
            <a:rPr kumimoji="1" lang="ja-JP" altLang="ja-JP" sz="1100">
              <a:solidFill>
                <a:schemeClr val="dk1"/>
              </a:solidFill>
              <a:effectLst/>
              <a:latin typeface="+mn-lt"/>
              <a:ea typeface="+mn-ea"/>
              <a:cs typeface="+mn-cs"/>
            </a:rPr>
            <a:t>　公共公益施設整備基金：開発事業に伴う寄付金を積立て、教育施設、社会福祉施設その他の公共公益施設の整備の充実。</a:t>
          </a:r>
          <a:endParaRPr lang="ja-JP" altLang="ja-JP" sz="1400">
            <a:effectLst/>
          </a:endParaRPr>
        </a:p>
        <a:p>
          <a:r>
            <a:rPr kumimoji="1" lang="ja-JP" altLang="ja-JP" sz="1100">
              <a:solidFill>
                <a:schemeClr val="dk1"/>
              </a:solidFill>
              <a:effectLst/>
              <a:latin typeface="+mn-lt"/>
              <a:ea typeface="+mn-ea"/>
              <a:cs typeface="+mn-cs"/>
            </a:rPr>
            <a:t>　こどもの夢応援基金：遺児、ひとり親家庭の児童その他の支援が必要と認められる子育て家庭の児童の福祉の増進。</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本庁舎整備基金及び一般廃棄物処理施設建設基金の増などによる。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それぞれの基金の目的を果たすため、適正な運用に努める。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本庁舎整備基金は、平成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年度に新規創設し、本庁舎整備までの間、積み立てを実施する予定のため、今後も増が見込まれる</a:t>
          </a:r>
          <a:r>
            <a:rPr kumimoji="1" lang="ja-JP" altLang="en-US" sz="1100">
              <a:solidFill>
                <a:schemeClr val="dk1"/>
              </a:solidFill>
              <a:effectLst/>
              <a:latin typeface="+mn-lt"/>
              <a:ea typeface="+mn-ea"/>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年度は一般財源を伴う歳出事業費の増により取崩額が増となった</a:t>
          </a:r>
          <a:r>
            <a:rPr kumimoji="1" lang="ja-JP" altLang="en-US" sz="1100">
              <a:solidFill>
                <a:schemeClr val="dk1"/>
              </a:solidFill>
              <a:effectLst/>
              <a:latin typeface="+mn-lt"/>
              <a:ea typeface="+mn-ea"/>
              <a:cs typeface="+mn-cs"/>
            </a:rPr>
            <a:t>こ</a:t>
          </a:r>
          <a:r>
            <a:rPr kumimoji="1" lang="ja-JP" altLang="ja-JP" sz="1100">
              <a:solidFill>
                <a:schemeClr val="dk1"/>
              </a:solidFill>
              <a:effectLst/>
              <a:latin typeface="+mn-lt"/>
              <a:ea typeface="+mn-ea"/>
              <a:cs typeface="+mn-cs"/>
            </a:rPr>
            <a:t>とにより、基金残高は</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災害など不足の事態に備えるため、財政調整基金の残高は、標準財政規模の</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％程度は維持する必要があると考えている。</a:t>
          </a:r>
          <a:endParaRPr lang="ja-JP" altLang="ja-JP" sz="1400">
            <a:effectLst/>
          </a:endParaRPr>
        </a:p>
        <a:p>
          <a:r>
            <a:rPr kumimoji="1" lang="ja-JP" altLang="ja-JP" sz="1100">
              <a:solidFill>
                <a:schemeClr val="dk1"/>
              </a:solidFill>
              <a:effectLst/>
              <a:latin typeface="+mn-lt"/>
              <a:ea typeface="+mn-ea"/>
              <a:cs typeface="+mn-cs"/>
            </a:rPr>
            <a:t>　今後、実施計画上で計画されている公共施設の老朽化や子ども・子育て支援に対応する事業等により、単年度での財源不足が見込まれることから、計画的な基金の運用に努め、適正な基金の残高を保つよう努め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神奈川県鎌倉市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174,535
172,597
39.66
77,638,084
73,710,447
3,235,760
39,784,087
27,020,247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基準財政需要額は対前年に比べ約</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し、基準財政収入額は</a:t>
          </a:r>
          <a:r>
            <a:rPr kumimoji="1" lang="en-US" altLang="ja-JP" sz="1100">
              <a:solidFill>
                <a:schemeClr val="dk1"/>
              </a:solidFill>
              <a:effectLst/>
              <a:latin typeface="+mn-lt"/>
              <a:ea typeface="+mn-ea"/>
              <a:cs typeface="+mn-cs"/>
            </a:rPr>
            <a:t>3.6</a:t>
          </a:r>
          <a:r>
            <a:rPr kumimoji="1" lang="ja-JP" altLang="ja-JP" sz="1100">
              <a:solidFill>
                <a:schemeClr val="dk1"/>
              </a:solidFill>
              <a:effectLst/>
              <a:latin typeface="+mn-lt"/>
              <a:ea typeface="+mn-ea"/>
              <a:cs typeface="+mn-cs"/>
            </a:rPr>
            <a:t>億円増加した。前年度は約</a:t>
          </a:r>
          <a:r>
            <a:rPr kumimoji="1" lang="en-US" altLang="ja-JP" sz="1100">
              <a:solidFill>
                <a:schemeClr val="dk1"/>
              </a:solidFill>
              <a:effectLst/>
              <a:latin typeface="+mn-lt"/>
              <a:ea typeface="+mn-ea"/>
              <a:cs typeface="+mn-cs"/>
            </a:rPr>
            <a:t>31.0</a:t>
          </a:r>
          <a:r>
            <a:rPr kumimoji="1" lang="ja-JP" altLang="ja-JP" sz="1100">
              <a:solidFill>
                <a:schemeClr val="dk1"/>
              </a:solidFill>
              <a:effectLst/>
              <a:latin typeface="+mn-lt"/>
              <a:ea typeface="+mn-ea"/>
              <a:cs typeface="+mn-cs"/>
            </a:rPr>
            <a:t>億円の財源超過であったが、これらの要因により、財源超過額は計約</a:t>
          </a:r>
          <a:r>
            <a:rPr kumimoji="1" lang="en-US" altLang="ja-JP" sz="1100">
              <a:solidFill>
                <a:schemeClr val="dk1"/>
              </a:solidFill>
              <a:effectLst/>
              <a:latin typeface="+mn-lt"/>
              <a:ea typeface="+mn-ea"/>
              <a:cs typeface="+mn-cs"/>
            </a:rPr>
            <a:t>32.0</a:t>
          </a:r>
          <a:r>
            <a:rPr kumimoji="1" lang="ja-JP" altLang="ja-JP" sz="1100">
              <a:solidFill>
                <a:schemeClr val="dk1"/>
              </a:solidFill>
              <a:effectLst/>
              <a:latin typeface="+mn-lt"/>
              <a:ea typeface="+mn-ea"/>
              <a:cs typeface="+mn-cs"/>
            </a:rPr>
            <a:t>億円となった。</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基準財政収入額増の要因は、</a:t>
          </a:r>
          <a:r>
            <a:rPr kumimoji="1" lang="ja-JP" altLang="en-US" sz="1100">
              <a:solidFill>
                <a:sysClr val="windowText" lastClr="000000"/>
              </a:solidFill>
              <a:effectLst/>
              <a:latin typeface="+mn-lt"/>
              <a:ea typeface="+mn-ea"/>
              <a:cs typeface="+mn-cs"/>
            </a:rPr>
            <a:t>法人市民税</a:t>
          </a:r>
          <a:r>
            <a:rPr kumimoji="1" lang="ja-JP" altLang="ja-JP" sz="1100">
              <a:solidFill>
                <a:sysClr val="windowText" lastClr="000000"/>
              </a:solidFill>
              <a:effectLst/>
              <a:latin typeface="+mn-lt"/>
              <a:ea typeface="+mn-ea"/>
              <a:cs typeface="+mn-cs"/>
            </a:rPr>
            <a:t>が約</a:t>
          </a:r>
          <a:r>
            <a:rPr kumimoji="1" lang="en-US" altLang="ja-JP" sz="1100">
              <a:solidFill>
                <a:sysClr val="windowText" lastClr="000000"/>
              </a:solidFill>
              <a:effectLst/>
              <a:latin typeface="+mn-lt"/>
              <a:ea typeface="+mn-ea"/>
              <a:cs typeface="+mn-cs"/>
            </a:rPr>
            <a:t>3.5</a:t>
          </a:r>
          <a:r>
            <a:rPr kumimoji="1" lang="ja-JP" altLang="ja-JP" sz="1100">
              <a:solidFill>
                <a:sysClr val="windowText" lastClr="000000"/>
              </a:solidFill>
              <a:effectLst/>
              <a:latin typeface="+mn-lt"/>
              <a:ea typeface="+mn-ea"/>
              <a:cs typeface="+mn-cs"/>
            </a:rPr>
            <a:t>億円対</a:t>
          </a:r>
          <a:r>
            <a:rPr kumimoji="1" lang="ja-JP" altLang="ja-JP" sz="1100">
              <a:solidFill>
                <a:schemeClr val="dk1"/>
              </a:solidFill>
              <a:effectLst/>
              <a:latin typeface="+mn-lt"/>
              <a:ea typeface="+mn-ea"/>
              <a:cs typeface="+mn-cs"/>
            </a:rPr>
            <a:t>前年に比べ増加したことなどである。引き続き市税の伸縮に応じた柔軟な財政運営に努めていきたい。</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86078</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86828"/>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1005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3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86078</xdr:rowOff>
    </xdr:from>
    <xdr:to>
      <xdr:col>24</xdr:col>
      <xdr:colOff>12700</xdr:colOff>
      <xdr:row>35</xdr:row>
      <xdr:rowOff>86078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8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30339</xdr:rowOff>
    </xdr:from>
    <xdr:to>
      <xdr:col>23</xdr:col>
      <xdr:colOff>133350</xdr:colOff>
      <xdr:row>39</xdr:row>
      <xdr:rowOff>57150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6716889"/>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34872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92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62795</xdr:rowOff>
    </xdr:from>
    <xdr:to>
      <xdr:col>23</xdr:col>
      <xdr:colOff>184150</xdr:colOff>
      <xdr:row>40</xdr:row>
      <xdr:rowOff>164395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57150</xdr:rowOff>
    </xdr:from>
    <xdr:to>
      <xdr:col>19</xdr:col>
      <xdr:colOff>133350</xdr:colOff>
      <xdr:row>39</xdr:row>
      <xdr:rowOff>70555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67437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162577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70555</xdr:rowOff>
    </xdr:from>
    <xdr:to>
      <xdr:col>15</xdr:col>
      <xdr:colOff>82550</xdr:colOff>
      <xdr:row>39</xdr:row>
      <xdr:rowOff>70555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7571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62795</xdr:rowOff>
    </xdr:from>
    <xdr:to>
      <xdr:col>15</xdr:col>
      <xdr:colOff>133350</xdr:colOff>
      <xdr:row>40</xdr:row>
      <xdr:rowOff>164395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149172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0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43745</xdr:rowOff>
    </xdr:from>
    <xdr:to>
      <xdr:col>11</xdr:col>
      <xdr:colOff>31750</xdr:colOff>
      <xdr:row>39</xdr:row>
      <xdr:rowOff>70555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73029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49389</xdr:rowOff>
    </xdr:from>
    <xdr:to>
      <xdr:col>11</xdr:col>
      <xdr:colOff>82550</xdr:colOff>
      <xdr:row>40</xdr:row>
      <xdr:rowOff>150989</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135766</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9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62795</xdr:rowOff>
    </xdr:from>
    <xdr:to>
      <xdr:col>7</xdr:col>
      <xdr:colOff>31750</xdr:colOff>
      <xdr:row>40</xdr:row>
      <xdr:rowOff>164395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149172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0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150989</xdr:rowOff>
    </xdr:from>
    <xdr:to>
      <xdr:col>23</xdr:col>
      <xdr:colOff>184150</xdr:colOff>
      <xdr:row>39</xdr:row>
      <xdr:rowOff>81139</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66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167516</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511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6350</xdr:rowOff>
    </xdr:from>
    <xdr:to>
      <xdr:col>19</xdr:col>
      <xdr:colOff>184150</xdr:colOff>
      <xdr:row>39</xdr:row>
      <xdr:rowOff>107950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118127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46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19755</xdr:rowOff>
    </xdr:from>
    <xdr:to>
      <xdr:col>15</xdr:col>
      <xdr:colOff>133350</xdr:colOff>
      <xdr:row>39</xdr:row>
      <xdr:rowOff>121355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70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131532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475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19755</xdr:rowOff>
    </xdr:from>
    <xdr:to>
      <xdr:col>11</xdr:col>
      <xdr:colOff>82550</xdr:colOff>
      <xdr:row>39</xdr:row>
      <xdr:rowOff>121355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70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131532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475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164395</xdr:rowOff>
    </xdr:from>
    <xdr:to>
      <xdr:col>7</xdr:col>
      <xdr:colOff>31750</xdr:colOff>
      <xdr:row>39</xdr:row>
      <xdr:rowOff>94545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67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104722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44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経常的な</a:t>
          </a:r>
          <a:r>
            <a:rPr lang="ja-JP" altLang="en-US" sz="1100">
              <a:solidFill>
                <a:schemeClr val="dk1"/>
              </a:solidFill>
              <a:effectLst/>
              <a:latin typeface="+mn-lt"/>
              <a:ea typeface="+mn-ea"/>
              <a:cs typeface="+mn-cs"/>
            </a:rPr>
            <a:t>歳出の伸び率が歳入の伸び率より大きかったことから</a:t>
          </a:r>
          <a:r>
            <a:rPr lang="ja-JP" altLang="ja-JP" sz="1100">
              <a:solidFill>
                <a:schemeClr val="dk1"/>
              </a:solidFill>
              <a:effectLst/>
              <a:latin typeface="+mn-lt"/>
              <a:ea typeface="+mn-ea"/>
              <a:cs typeface="+mn-cs"/>
            </a:rPr>
            <a:t>、前年度比</a:t>
          </a:r>
          <a:r>
            <a:rPr lang="en-US" altLang="ja-JP" sz="1100">
              <a:solidFill>
                <a:schemeClr val="dk1"/>
              </a:solidFill>
              <a:effectLst/>
              <a:latin typeface="+mn-lt"/>
              <a:ea typeface="+mn-ea"/>
              <a:cs typeface="+mn-cs"/>
            </a:rPr>
            <a:t>2.2</a:t>
          </a:r>
          <a:r>
            <a:rPr lang="ja-JP" altLang="ja-JP" sz="1100">
              <a:solidFill>
                <a:schemeClr val="dk1"/>
              </a:solidFill>
              <a:effectLst/>
              <a:latin typeface="+mn-lt"/>
              <a:ea typeface="+mn-ea"/>
              <a:cs typeface="+mn-cs"/>
            </a:rPr>
            <a:t>ポイント増の</a:t>
          </a:r>
          <a:r>
            <a:rPr lang="en-US" altLang="ja-JP" sz="1100">
              <a:solidFill>
                <a:schemeClr val="dk1"/>
              </a:solidFill>
              <a:effectLst/>
              <a:latin typeface="+mn-lt"/>
              <a:ea typeface="+mn-ea"/>
              <a:cs typeface="+mn-cs"/>
            </a:rPr>
            <a:t>98.3%</a:t>
          </a:r>
          <a:r>
            <a:rPr lang="ja-JP" altLang="ja-JP" sz="1100">
              <a:solidFill>
                <a:schemeClr val="dk1"/>
              </a:solidFill>
              <a:effectLst/>
              <a:latin typeface="+mn-lt"/>
              <a:ea typeface="+mn-ea"/>
              <a:cs typeface="+mn-cs"/>
            </a:rPr>
            <a:t>となった。</a:t>
          </a:r>
          <a:endParaRPr lang="ja-JP" altLang="ja-JP" sz="1400">
            <a:effectLst/>
          </a:endParaRPr>
        </a:p>
        <a:p>
          <a:r>
            <a:rPr lang="ja-JP" altLang="ja-JP" sz="1100">
              <a:solidFill>
                <a:schemeClr val="dk1"/>
              </a:solidFill>
              <a:effectLst/>
              <a:latin typeface="+mn-lt"/>
              <a:ea typeface="+mn-ea"/>
              <a:cs typeface="+mn-cs"/>
            </a:rPr>
            <a:t>　経常歳入では、</a:t>
          </a:r>
          <a:r>
            <a:rPr lang="ja-JP" altLang="en-US" sz="1100" b="0" i="0">
              <a:solidFill>
                <a:schemeClr val="dk1"/>
              </a:solidFill>
              <a:effectLst/>
              <a:latin typeface="+mn-lt"/>
              <a:ea typeface="+mn-ea"/>
              <a:cs typeface="+mn-cs"/>
            </a:rPr>
            <a:t>定額減税による個人市民税の約</a:t>
          </a:r>
          <a:r>
            <a:rPr lang="en-US" altLang="ja-JP" sz="1100" b="0" i="0">
              <a:solidFill>
                <a:schemeClr val="dk1"/>
              </a:solidFill>
              <a:effectLst/>
              <a:latin typeface="+mn-lt"/>
              <a:ea typeface="+mn-ea"/>
              <a:cs typeface="+mn-cs"/>
            </a:rPr>
            <a:t>6.4</a:t>
          </a:r>
          <a:r>
            <a:rPr lang="ja-JP" altLang="en-US" sz="1100" b="0" i="0">
              <a:solidFill>
                <a:schemeClr val="dk1"/>
              </a:solidFill>
              <a:effectLst/>
              <a:latin typeface="+mn-lt"/>
              <a:ea typeface="+mn-ea"/>
              <a:cs typeface="+mn-cs"/>
            </a:rPr>
            <a:t>億円減が主な変動要因となった。</a:t>
          </a:r>
          <a:r>
            <a:rPr lang="ja-JP" altLang="ja-JP" sz="1100">
              <a:solidFill>
                <a:schemeClr val="dk1"/>
              </a:solidFill>
              <a:effectLst/>
              <a:latin typeface="+mn-lt"/>
              <a:ea typeface="+mn-ea"/>
              <a:cs typeface="+mn-cs"/>
            </a:rPr>
            <a:t>経常歳出では、</a:t>
          </a:r>
          <a:r>
            <a:rPr lang="ja-JP" altLang="en-US" sz="1100">
              <a:solidFill>
                <a:schemeClr val="dk1"/>
              </a:solidFill>
              <a:effectLst/>
              <a:latin typeface="+mn-lt"/>
              <a:ea typeface="+mn-ea"/>
              <a:cs typeface="+mn-cs"/>
            </a:rPr>
            <a:t>人件費</a:t>
          </a:r>
          <a:r>
            <a:rPr lang="ja-JP" altLang="ja-JP" sz="1100">
              <a:solidFill>
                <a:schemeClr val="dk1"/>
              </a:solidFill>
              <a:effectLst/>
              <a:latin typeface="+mn-lt"/>
              <a:ea typeface="+mn-ea"/>
              <a:cs typeface="+mn-cs"/>
            </a:rPr>
            <a:t>の約</a:t>
          </a:r>
          <a:r>
            <a:rPr lang="en-US" altLang="ja-JP" sz="1100">
              <a:solidFill>
                <a:schemeClr val="dk1"/>
              </a:solidFill>
              <a:effectLst/>
              <a:latin typeface="+mn-lt"/>
              <a:ea typeface="+mn-ea"/>
              <a:cs typeface="+mn-cs"/>
            </a:rPr>
            <a:t>11.1</a:t>
          </a:r>
          <a:r>
            <a:rPr lang="ja-JP" altLang="ja-JP" sz="1100">
              <a:solidFill>
                <a:schemeClr val="dk1"/>
              </a:solidFill>
              <a:effectLst/>
              <a:latin typeface="+mn-lt"/>
              <a:ea typeface="+mn-ea"/>
              <a:cs typeface="+mn-cs"/>
            </a:rPr>
            <a:t>億円増や扶助費の約</a:t>
          </a:r>
          <a:r>
            <a:rPr lang="en-US" altLang="ja-JP" sz="1100">
              <a:solidFill>
                <a:schemeClr val="dk1"/>
              </a:solidFill>
              <a:effectLst/>
              <a:latin typeface="+mn-lt"/>
              <a:ea typeface="+mn-ea"/>
              <a:cs typeface="+mn-cs"/>
            </a:rPr>
            <a:t>6.4</a:t>
          </a:r>
          <a:r>
            <a:rPr lang="ja-JP" altLang="ja-JP" sz="1100">
              <a:solidFill>
                <a:schemeClr val="dk1"/>
              </a:solidFill>
              <a:effectLst/>
              <a:latin typeface="+mn-lt"/>
              <a:ea typeface="+mn-ea"/>
              <a:cs typeface="+mn-cs"/>
            </a:rPr>
            <a:t>億円増が主な変動要因となった。</a:t>
          </a:r>
          <a:endParaRPr lang="ja-JP" altLang="ja-JP" sz="1400">
            <a:effectLst/>
          </a:endParaRPr>
        </a:p>
        <a:p>
          <a:r>
            <a:rPr kumimoji="1" lang="ja-JP" altLang="ja-JP" sz="1100">
              <a:solidFill>
                <a:schemeClr val="dk1"/>
              </a:solidFill>
              <a:effectLst/>
              <a:latin typeface="+mn-lt"/>
              <a:ea typeface="+mn-ea"/>
              <a:cs typeface="+mn-cs"/>
            </a:rPr>
            <a:t>　今後の人件費の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や扶助費などの動向によっては経常収支比率の悪化の可能性があるため、継続的に事務事業の見直しを行っていく。</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1270</xdr:rowOff>
    </xdr:from>
    <xdr:to>
      <xdr:col>23</xdr:col>
      <xdr:colOff>133350</xdr:colOff>
      <xdr:row>66</xdr:row>
      <xdr:rowOff>140462</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288270"/>
          <a:ext cx="0" cy="11678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112539</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2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140462</xdr:rowOff>
    </xdr:from>
    <xdr:to>
      <xdr:col>24</xdr:col>
      <xdr:colOff>12700</xdr:colOff>
      <xdr:row>66</xdr:row>
      <xdr:rowOff>140462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56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87647</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031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1270</xdr:rowOff>
    </xdr:from>
    <xdr:to>
      <xdr:col>24</xdr:col>
      <xdr:colOff>12700</xdr:colOff>
      <xdr:row>60</xdr:row>
      <xdr:rowOff>1270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288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14986</xdr:rowOff>
    </xdr:from>
    <xdr:to>
      <xdr:col>23</xdr:col>
      <xdr:colOff>133350</xdr:colOff>
      <xdr:row>66</xdr:row>
      <xdr:rowOff>121158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1330686"/>
          <a:ext cx="8382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164355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9657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147828</xdr:rowOff>
    </xdr:from>
    <xdr:to>
      <xdr:col>23</xdr:col>
      <xdr:colOff>184150</xdr:colOff>
      <xdr:row>65</xdr:row>
      <xdr:rowOff>77978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85090</xdr:rowOff>
    </xdr:from>
    <xdr:to>
      <xdr:col>19</xdr:col>
      <xdr:colOff>133350</xdr:colOff>
      <xdr:row>66</xdr:row>
      <xdr:rowOff>14986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1229340"/>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133350</xdr:rowOff>
    </xdr:from>
    <xdr:to>
      <xdr:col>19</xdr:col>
      <xdr:colOff>184150</xdr:colOff>
      <xdr:row>65</xdr:row>
      <xdr:rowOff>63500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110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73677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87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85090</xdr:rowOff>
    </xdr:from>
    <xdr:to>
      <xdr:col>15</xdr:col>
      <xdr:colOff>82550</xdr:colOff>
      <xdr:row>67</xdr:row>
      <xdr:rowOff>26924</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1229340"/>
          <a:ext cx="889000" cy="284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99568</xdr:rowOff>
    </xdr:from>
    <xdr:to>
      <xdr:col>15</xdr:col>
      <xdr:colOff>133350</xdr:colOff>
      <xdr:row>65</xdr:row>
      <xdr:rowOff>29718</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07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39895</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84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67</xdr:row>
      <xdr:rowOff>22098</xdr:rowOff>
    </xdr:from>
    <xdr:to>
      <xdr:col>11</xdr:col>
      <xdr:colOff>31750</xdr:colOff>
      <xdr:row>67</xdr:row>
      <xdr:rowOff>26924</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150924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155194</xdr:rowOff>
    </xdr:from>
    <xdr:to>
      <xdr:col>11</xdr:col>
      <xdr:colOff>82550</xdr:colOff>
      <xdr:row>64</xdr:row>
      <xdr:rowOff>85344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95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95521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72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508</xdr:rowOff>
    </xdr:from>
    <xdr:to>
      <xdr:col>7</xdr:col>
      <xdr:colOff>31750</xdr:colOff>
      <xdr:row>65</xdr:row>
      <xdr:rowOff>102108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14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112285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913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70358</xdr:rowOff>
    </xdr:from>
    <xdr:to>
      <xdr:col>23</xdr:col>
      <xdr:colOff>184150</xdr:colOff>
      <xdr:row>67</xdr:row>
      <xdr:rowOff>508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38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137685</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281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135636</xdr:rowOff>
    </xdr:from>
    <xdr:to>
      <xdr:col>19</xdr:col>
      <xdr:colOff>184150</xdr:colOff>
      <xdr:row>66</xdr:row>
      <xdr:rowOff>65786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27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50563</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3662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34290</xdr:rowOff>
    </xdr:from>
    <xdr:to>
      <xdr:col>15</xdr:col>
      <xdr:colOff>133350</xdr:colOff>
      <xdr:row>65</xdr:row>
      <xdr:rowOff>135890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120667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26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147574</xdr:rowOff>
    </xdr:from>
    <xdr:to>
      <xdr:col>11</xdr:col>
      <xdr:colOff>82550</xdr:colOff>
      <xdr:row>67</xdr:row>
      <xdr:rowOff>77724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46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62501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549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142748</xdr:rowOff>
    </xdr:from>
    <xdr:to>
      <xdr:col>7</xdr:col>
      <xdr:colOff>31750</xdr:colOff>
      <xdr:row>67</xdr:row>
      <xdr:rowOff>72898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45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57675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544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[165,776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物件費は廃棄物の自区外処理委託料</a:t>
          </a:r>
          <a:r>
            <a:rPr lang="ja-JP" altLang="en-US" sz="1100">
              <a:solidFill>
                <a:schemeClr val="dk1"/>
              </a:solidFill>
              <a:effectLst/>
              <a:latin typeface="+mn-lt"/>
              <a:ea typeface="+mn-ea"/>
              <a:cs typeface="+mn-cs"/>
            </a:rPr>
            <a:t>など</a:t>
          </a:r>
          <a:r>
            <a:rPr lang="ja-JP" altLang="ja-JP" sz="1100">
              <a:solidFill>
                <a:schemeClr val="dk1"/>
              </a:solidFill>
              <a:effectLst/>
              <a:latin typeface="+mn-lt"/>
              <a:ea typeface="+mn-ea"/>
              <a:cs typeface="+mn-cs"/>
            </a:rPr>
            <a:t>が</a:t>
          </a:r>
          <a:r>
            <a:rPr lang="ja-JP" altLang="en-US" sz="1100">
              <a:solidFill>
                <a:schemeClr val="dk1"/>
              </a:solidFill>
              <a:effectLst/>
              <a:latin typeface="+mn-lt"/>
              <a:ea typeface="+mn-ea"/>
              <a:cs typeface="+mn-cs"/>
            </a:rPr>
            <a:t>増</a:t>
          </a:r>
          <a:r>
            <a:rPr lang="ja-JP" altLang="ja-JP" sz="1100">
              <a:solidFill>
                <a:schemeClr val="dk1"/>
              </a:solidFill>
              <a:effectLst/>
              <a:latin typeface="+mn-lt"/>
              <a:ea typeface="+mn-ea"/>
              <a:cs typeface="+mn-cs"/>
            </a:rPr>
            <a:t>となったことで前年度から</a:t>
          </a:r>
          <a:r>
            <a:rPr lang="ja-JP" altLang="en-US" sz="1100">
              <a:solidFill>
                <a:schemeClr val="dk1"/>
              </a:solidFill>
              <a:effectLst/>
              <a:latin typeface="+mn-lt"/>
              <a:ea typeface="+mn-ea"/>
              <a:cs typeface="+mn-cs"/>
            </a:rPr>
            <a:t>増加</a:t>
          </a:r>
          <a:r>
            <a:rPr lang="ja-JP" altLang="ja-JP" sz="1100">
              <a:solidFill>
                <a:schemeClr val="dk1"/>
              </a:solidFill>
              <a:effectLst/>
              <a:latin typeface="+mn-lt"/>
              <a:ea typeface="+mn-ea"/>
              <a:cs typeface="+mn-cs"/>
            </a:rPr>
            <a:t>した。</a:t>
          </a:r>
          <a:endParaRPr lang="ja-JP" altLang="ja-JP" sz="1400">
            <a:effectLst/>
          </a:endParaRPr>
        </a:p>
        <a:p>
          <a:pPr eaLnBrk="1" fontAlgn="auto" latinLnBrk="0" hangingPunct="1"/>
          <a:r>
            <a:rPr lang="ja-JP" altLang="ja-JP" sz="1100">
              <a:solidFill>
                <a:schemeClr val="dk1"/>
              </a:solidFill>
              <a:effectLst/>
              <a:latin typeface="+mn-lt"/>
              <a:ea typeface="+mn-ea"/>
              <a:cs typeface="+mn-cs"/>
            </a:rPr>
            <a:t>　人件費は普通建設事業に係る支弁人件費の</a:t>
          </a:r>
          <a:r>
            <a:rPr lang="ja-JP" altLang="en-US" sz="1100">
              <a:solidFill>
                <a:schemeClr val="dk1"/>
              </a:solidFill>
              <a:effectLst/>
              <a:latin typeface="+mn-lt"/>
              <a:ea typeface="+mn-ea"/>
              <a:cs typeface="+mn-cs"/>
            </a:rPr>
            <a:t>増</a:t>
          </a:r>
          <a:r>
            <a:rPr lang="ja-JP" altLang="ja-JP" sz="1100">
              <a:solidFill>
                <a:schemeClr val="dk1"/>
              </a:solidFill>
              <a:effectLst/>
              <a:latin typeface="+mn-lt"/>
              <a:ea typeface="+mn-ea"/>
              <a:cs typeface="+mn-cs"/>
            </a:rPr>
            <a:t>などに伴い前年度比では</a:t>
          </a:r>
          <a:r>
            <a:rPr lang="ja-JP" altLang="en-US" sz="1100">
              <a:solidFill>
                <a:schemeClr val="dk1"/>
              </a:solidFill>
              <a:effectLst/>
              <a:latin typeface="+mn-lt"/>
              <a:ea typeface="+mn-ea"/>
              <a:cs typeface="+mn-cs"/>
            </a:rPr>
            <a:t>増加</a:t>
          </a:r>
          <a:r>
            <a:rPr lang="ja-JP" altLang="ja-JP" sz="1100">
              <a:solidFill>
                <a:schemeClr val="dk1"/>
              </a:solidFill>
              <a:effectLst/>
              <a:latin typeface="+mn-lt"/>
              <a:ea typeface="+mn-ea"/>
              <a:cs typeface="+mn-cs"/>
            </a:rPr>
            <a:t>した</a:t>
          </a:r>
          <a:r>
            <a:rPr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本市では職員数が多いことで類似団体よりも人件費が高くなっている。起伏に富んだ地形的特性により消防署所が多いことなどから、類似団体並みまで押し下げることは困難であるが、財政の硬直化を避けるため、民間委託の推進等によりコスト削減を引き続き目指し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47031</xdr:rowOff>
    </xdr:from>
    <xdr:to>
      <xdr:col>23</xdr:col>
      <xdr:colOff>133350</xdr:colOff>
      <xdr:row>89</xdr:row>
      <xdr:rowOff>84489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34481"/>
          <a:ext cx="0" cy="1409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56566</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1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84489</xdr:rowOff>
    </xdr:from>
    <xdr:to>
      <xdr:col>24</xdr:col>
      <xdr:colOff>12700</xdr:colOff>
      <xdr:row>89</xdr:row>
      <xdr:rowOff>84489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4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133408</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77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47031</xdr:rowOff>
    </xdr:from>
    <xdr:to>
      <xdr:col>24</xdr:col>
      <xdr:colOff>12700</xdr:colOff>
      <xdr:row>81</xdr:row>
      <xdr:rowOff>47031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34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82074</xdr:rowOff>
    </xdr:from>
    <xdr:to>
      <xdr:col>23</xdr:col>
      <xdr:colOff>133350</xdr:colOff>
      <xdr:row>86</xdr:row>
      <xdr:rowOff>71786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655324"/>
          <a:ext cx="838200" cy="161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2269</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32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157192</xdr:rowOff>
    </xdr:from>
    <xdr:to>
      <xdr:col>23</xdr:col>
      <xdr:colOff>184150</xdr:colOff>
      <xdr:row>84</xdr:row>
      <xdr:rowOff>87342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8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82074</xdr:rowOff>
    </xdr:from>
    <xdr:to>
      <xdr:col>19</xdr:col>
      <xdr:colOff>133350</xdr:colOff>
      <xdr:row>85</xdr:row>
      <xdr:rowOff>117425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655324"/>
          <a:ext cx="889000" cy="35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60537</xdr:rowOff>
    </xdr:from>
    <xdr:to>
      <xdr:col>19</xdr:col>
      <xdr:colOff>184150</xdr:colOff>
      <xdr:row>83</xdr:row>
      <xdr:rowOff>162137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9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864</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0597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120796</xdr:rowOff>
    </xdr:from>
    <xdr:to>
      <xdr:col>15</xdr:col>
      <xdr:colOff>82550</xdr:colOff>
      <xdr:row>85</xdr:row>
      <xdr:rowOff>117425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522596"/>
          <a:ext cx="889000" cy="168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81209</xdr:rowOff>
    </xdr:from>
    <xdr:to>
      <xdr:col>15</xdr:col>
      <xdr:colOff>133350</xdr:colOff>
      <xdr:row>84</xdr:row>
      <xdr:rowOff>11359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1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21536</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080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110613</xdr:rowOff>
    </xdr:from>
    <xdr:to>
      <xdr:col>11</xdr:col>
      <xdr:colOff>31750</xdr:colOff>
      <xdr:row>84</xdr:row>
      <xdr:rowOff>120796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340963"/>
          <a:ext cx="889000" cy="18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26073</xdr:rowOff>
    </xdr:from>
    <xdr:to>
      <xdr:col>11</xdr:col>
      <xdr:colOff>82550</xdr:colOff>
      <xdr:row>83</xdr:row>
      <xdr:rowOff>127673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5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137850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025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68669</xdr:rowOff>
    </xdr:from>
    <xdr:to>
      <xdr:col>7</xdr:col>
      <xdr:colOff>31750</xdr:colOff>
      <xdr:row>82</xdr:row>
      <xdr:rowOff>170269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8996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96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20986</xdr:rowOff>
    </xdr:from>
    <xdr:to>
      <xdr:col>23</xdr:col>
      <xdr:colOff>184150</xdr:colOff>
      <xdr:row>86</xdr:row>
      <xdr:rowOff>122586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76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164513</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737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31274</xdr:rowOff>
    </xdr:from>
    <xdr:to>
      <xdr:col>19</xdr:col>
      <xdr:colOff>184150</xdr:colOff>
      <xdr:row>85</xdr:row>
      <xdr:rowOff>132874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604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117651</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690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66625</xdr:rowOff>
    </xdr:from>
    <xdr:to>
      <xdr:col>15</xdr:col>
      <xdr:colOff>133350</xdr:colOff>
      <xdr:row>85</xdr:row>
      <xdr:rowOff>168225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63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153002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726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69996</xdr:rowOff>
    </xdr:from>
    <xdr:to>
      <xdr:col>11</xdr:col>
      <xdr:colOff>82550</xdr:colOff>
      <xdr:row>85</xdr:row>
      <xdr:rowOff>146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47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156373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55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59813</xdr:rowOff>
    </xdr:from>
    <xdr:to>
      <xdr:col>7</xdr:col>
      <xdr:colOff>31750</xdr:colOff>
      <xdr:row>83</xdr:row>
      <xdr:rowOff>161413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290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146190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376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ラスパイレス指数は職員の新陳代謝により数値が減少傾向にあり、類似団体と比較しても数値が低い状況にある。今後も引き続き適正な水準の維持に努める。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88</xdr:row>
      <xdr:rowOff>80434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41425"/>
          <a:ext cx="0" cy="12266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52511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14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80434</xdr:rowOff>
    </xdr:from>
    <xdr:to>
      <xdr:col>81</xdr:col>
      <xdr:colOff>133350</xdr:colOff>
      <xdr:row>88</xdr:row>
      <xdr:rowOff>80434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16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140352</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8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4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73025</xdr:rowOff>
    </xdr:from>
    <xdr:to>
      <xdr:col>81</xdr:col>
      <xdr:colOff>44450</xdr:colOff>
      <xdr:row>83</xdr:row>
      <xdr:rowOff>73025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3033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64152</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465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73025</xdr:rowOff>
    </xdr:from>
    <xdr:to>
      <xdr:col>77</xdr:col>
      <xdr:colOff>44450</xdr:colOff>
      <xdr:row>84</xdr:row>
      <xdr:rowOff>2116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303375"/>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92075</xdr:rowOff>
    </xdr:from>
    <xdr:to>
      <xdr:col>77</xdr:col>
      <xdr:colOff>95250</xdr:colOff>
      <xdr:row>85</xdr:row>
      <xdr:rowOff>22225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7002</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580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2116</xdr:rowOff>
    </xdr:from>
    <xdr:to>
      <xdr:col>72</xdr:col>
      <xdr:colOff>203200</xdr:colOff>
      <xdr:row>84</xdr:row>
      <xdr:rowOff>42334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40391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112184</xdr:rowOff>
    </xdr:from>
    <xdr:to>
      <xdr:col>73</xdr:col>
      <xdr:colOff>44450</xdr:colOff>
      <xdr:row>85</xdr:row>
      <xdr:rowOff>42334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27111</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6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42334</xdr:rowOff>
    </xdr:from>
    <xdr:to>
      <xdr:col>68</xdr:col>
      <xdr:colOff>152400</xdr:colOff>
      <xdr:row>84</xdr:row>
      <xdr:rowOff>142875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444134"/>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132291</xdr:rowOff>
    </xdr:from>
    <xdr:to>
      <xdr:col>68</xdr:col>
      <xdr:colOff>203200</xdr:colOff>
      <xdr:row>85</xdr:row>
      <xdr:rowOff>62441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47218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620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22225</xdr:rowOff>
    </xdr:from>
    <xdr:to>
      <xdr:col>81</xdr:col>
      <xdr:colOff>95250</xdr:colOff>
      <xdr:row>83</xdr:row>
      <xdr:rowOff>123825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25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38752</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09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22225</xdr:rowOff>
    </xdr:from>
    <xdr:to>
      <xdr:col>77</xdr:col>
      <xdr:colOff>95250</xdr:colOff>
      <xdr:row>83</xdr:row>
      <xdr:rowOff>123825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25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134002</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021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122766</xdr:rowOff>
    </xdr:from>
    <xdr:to>
      <xdr:col>73</xdr:col>
      <xdr:colOff>44450</xdr:colOff>
      <xdr:row>84</xdr:row>
      <xdr:rowOff>52916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63093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12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162984</xdr:rowOff>
    </xdr:from>
    <xdr:to>
      <xdr:col>68</xdr:col>
      <xdr:colOff>203200</xdr:colOff>
      <xdr:row>84</xdr:row>
      <xdr:rowOff>93134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103311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92075</xdr:rowOff>
    </xdr:from>
    <xdr:to>
      <xdr:col>64</xdr:col>
      <xdr:colOff>152400</xdr:colOff>
      <xdr:row>85</xdr:row>
      <xdr:rowOff>22225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32402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26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市全体が複雑な地形で消防署所の数が多いこと、ごみ収集の委託化が途上にあることなどの理由で、</a:t>
          </a:r>
          <a:r>
            <a:rPr kumimoji="1" lang="ja-JP" altLang="en-US" sz="1100">
              <a:solidFill>
                <a:schemeClr val="dk1"/>
              </a:solidFill>
              <a:effectLst/>
              <a:latin typeface="+mn-lt"/>
              <a:ea typeface="+mn-ea"/>
              <a:cs typeface="+mn-cs"/>
            </a:rPr>
            <a:t>類似団体</a:t>
          </a:r>
          <a:r>
            <a:rPr kumimoji="1" lang="ja-JP" altLang="ja-JP" sz="1100">
              <a:solidFill>
                <a:schemeClr val="dk1"/>
              </a:solidFill>
              <a:effectLst/>
              <a:latin typeface="+mn-lt"/>
              <a:ea typeface="+mn-ea"/>
              <a:cs typeface="+mn-cs"/>
            </a:rPr>
            <a:t>平均を上回っている。</a:t>
          </a:r>
          <a:r>
            <a:rPr kumimoji="1" lang="ja-JP" altLang="en-US" sz="1100">
              <a:solidFill>
                <a:schemeClr val="dk1"/>
              </a:solidFill>
              <a:effectLst/>
              <a:latin typeface="+mn-lt"/>
              <a:ea typeface="+mn-ea"/>
              <a:cs typeface="+mn-cs"/>
            </a:rPr>
            <a:t>今後も職員数について</a:t>
          </a:r>
          <a:r>
            <a:rPr kumimoji="1" lang="ja-JP" altLang="ja-JP" sz="1100">
              <a:solidFill>
                <a:schemeClr val="dk1"/>
              </a:solidFill>
              <a:effectLst/>
              <a:latin typeface="+mn-lt"/>
              <a:ea typeface="+mn-ea"/>
              <a:cs typeface="+mn-cs"/>
            </a:rPr>
            <a:t>、適正化に努めていく。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127000</xdr:rowOff>
    </xdr:from>
    <xdr:to>
      <xdr:col>81</xdr:col>
      <xdr:colOff>44450</xdr:colOff>
      <xdr:row>67</xdr:row>
      <xdr:rowOff>22701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071100"/>
          <a:ext cx="0" cy="1438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166228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81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22701</xdr:rowOff>
    </xdr:from>
    <xdr:to>
      <xdr:col>81</xdr:col>
      <xdr:colOff>133350</xdr:colOff>
      <xdr:row>67</xdr:row>
      <xdr:rowOff>22701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09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41927</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127000</xdr:rowOff>
    </xdr:from>
    <xdr:to>
      <xdr:col>81</xdr:col>
      <xdr:colOff>133350</xdr:colOff>
      <xdr:row>58</xdr:row>
      <xdr:rowOff>127000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07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156051</xdr:rowOff>
    </xdr:from>
    <xdr:to>
      <xdr:col>81</xdr:col>
      <xdr:colOff>44450</xdr:colOff>
      <xdr:row>62</xdr:row>
      <xdr:rowOff>156051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78595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42880</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329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156051</xdr:rowOff>
    </xdr:from>
    <xdr:to>
      <xdr:col>77</xdr:col>
      <xdr:colOff>44450</xdr:colOff>
      <xdr:row>63</xdr:row>
      <xdr:rowOff>8731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0785951"/>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11271</xdr:rowOff>
    </xdr:from>
    <xdr:to>
      <xdr:col>77</xdr:col>
      <xdr:colOff>95250</xdr:colOff>
      <xdr:row>61</xdr:row>
      <xdr:rowOff>112871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46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123048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2385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8731</xdr:rowOff>
    </xdr:from>
    <xdr:to>
      <xdr:col>72</xdr:col>
      <xdr:colOff>203200</xdr:colOff>
      <xdr:row>63</xdr:row>
      <xdr:rowOff>29845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4401800" y="10810081"/>
          <a:ext cx="889000" cy="2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2222</xdr:rowOff>
    </xdr:from>
    <xdr:to>
      <xdr:col>73</xdr:col>
      <xdr:colOff>44450</xdr:colOff>
      <xdr:row>61</xdr:row>
      <xdr:rowOff>103822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113999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29845</xdr:rowOff>
    </xdr:from>
    <xdr:to>
      <xdr:col>68</xdr:col>
      <xdr:colOff>152400</xdr:colOff>
      <xdr:row>63</xdr:row>
      <xdr:rowOff>29845</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8311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164624</xdr:rowOff>
    </xdr:from>
    <xdr:to>
      <xdr:col>68</xdr:col>
      <xdr:colOff>203200</xdr:colOff>
      <xdr:row>61</xdr:row>
      <xdr:rowOff>94774</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5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104951</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22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167640</xdr:rowOff>
    </xdr:from>
    <xdr:to>
      <xdr:col>64</xdr:col>
      <xdr:colOff>152400</xdr:colOff>
      <xdr:row>61</xdr:row>
      <xdr:rowOff>97790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5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107967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105251</xdr:rowOff>
    </xdr:from>
    <xdr:to>
      <xdr:col>81</xdr:col>
      <xdr:colOff>95250</xdr:colOff>
      <xdr:row>63</xdr:row>
      <xdr:rowOff>35401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73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77328</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707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105251</xdr:rowOff>
    </xdr:from>
    <xdr:to>
      <xdr:col>77</xdr:col>
      <xdr:colOff>95250</xdr:colOff>
      <xdr:row>63</xdr:row>
      <xdr:rowOff>35401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73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20178</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821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129381</xdr:rowOff>
    </xdr:from>
    <xdr:to>
      <xdr:col>73</xdr:col>
      <xdr:colOff>44450</xdr:colOff>
      <xdr:row>63</xdr:row>
      <xdr:rowOff>59531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759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44308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845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150495</xdr:rowOff>
    </xdr:from>
    <xdr:to>
      <xdr:col>68</xdr:col>
      <xdr:colOff>203200</xdr:colOff>
      <xdr:row>63</xdr:row>
      <xdr:rowOff>80645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78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65422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86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150495</xdr:rowOff>
    </xdr:from>
    <xdr:to>
      <xdr:col>64</xdr:col>
      <xdr:colOff>152400</xdr:colOff>
      <xdr:row>63</xdr:row>
      <xdr:rowOff>80645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78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65422</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86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年度から継続して類似団体平均を大幅に下回っている。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以降</a:t>
          </a:r>
          <a:r>
            <a:rPr kumimoji="1" lang="ja-JP" altLang="ja-JP" sz="1100">
              <a:solidFill>
                <a:schemeClr val="dk1"/>
              </a:solidFill>
              <a:effectLst/>
              <a:latin typeface="+mn-lt"/>
              <a:ea typeface="+mn-ea"/>
              <a:cs typeface="+mn-cs"/>
            </a:rPr>
            <a:t>は、非算入公債費の減により実質公債費比率の分子は増となっ</a:t>
          </a:r>
          <a:r>
            <a:rPr kumimoji="1" lang="ja-JP" altLang="en-US" sz="1100">
              <a:solidFill>
                <a:schemeClr val="dk1"/>
              </a:solidFill>
              <a:effectLst/>
              <a:latin typeface="+mn-lt"/>
              <a:ea typeface="+mn-ea"/>
              <a:cs typeface="+mn-cs"/>
            </a:rPr>
            <a:t>ている。</a:t>
          </a:r>
          <a:endParaRPr lang="ja-JP" altLang="ja-JP" sz="1400">
            <a:effectLst/>
          </a:endParaRPr>
        </a:p>
        <a:p>
          <a:r>
            <a:rPr kumimoji="1" lang="ja-JP" altLang="ja-JP" sz="1100">
              <a:solidFill>
                <a:schemeClr val="dk1"/>
              </a:solidFill>
              <a:effectLst/>
              <a:latin typeface="+mn-lt"/>
              <a:ea typeface="+mn-ea"/>
              <a:cs typeface="+mn-cs"/>
            </a:rPr>
            <a:t>　後年度負担を考慮した事業執行及び起債管理を行い、適正な水準の維持に努める。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157843</xdr:rowOff>
    </xdr:from>
    <xdr:to>
      <xdr:col>81</xdr:col>
      <xdr:colOff>44450</xdr:colOff>
      <xdr:row>45</xdr:row>
      <xdr:rowOff>120045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330043"/>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92122</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80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120045</xdr:rowOff>
    </xdr:from>
    <xdr:to>
      <xdr:col>81</xdr:col>
      <xdr:colOff>133350</xdr:colOff>
      <xdr:row>45</xdr:row>
      <xdr:rowOff>120045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835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72770</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157843</xdr:rowOff>
    </xdr:from>
    <xdr:to>
      <xdr:col>81</xdr:col>
      <xdr:colOff>133350</xdr:colOff>
      <xdr:row>36</xdr:row>
      <xdr:rowOff>157843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102205</xdr:rowOff>
    </xdr:from>
    <xdr:to>
      <xdr:col>81</xdr:col>
      <xdr:colOff>44450</xdr:colOff>
      <xdr:row>39</xdr:row>
      <xdr:rowOff>22678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617305"/>
          <a:ext cx="838200" cy="9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139294</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258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167217</xdr:rowOff>
    </xdr:from>
    <xdr:to>
      <xdr:col>81</xdr:col>
      <xdr:colOff>95250</xdr:colOff>
      <xdr:row>40</xdr:row>
      <xdr:rowOff>97367</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67733</xdr:rowOff>
    </xdr:from>
    <xdr:to>
      <xdr:col>77</xdr:col>
      <xdr:colOff>44450</xdr:colOff>
      <xdr:row>38</xdr:row>
      <xdr:rowOff>102205</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58283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155726</xdr:rowOff>
    </xdr:from>
    <xdr:to>
      <xdr:col>77</xdr:col>
      <xdr:colOff>95250</xdr:colOff>
      <xdr:row>40</xdr:row>
      <xdr:rowOff>85876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4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70653</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928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67733</xdr:rowOff>
    </xdr:from>
    <xdr:to>
      <xdr:col>72</xdr:col>
      <xdr:colOff>203200</xdr:colOff>
      <xdr:row>38</xdr:row>
      <xdr:rowOff>79224</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658283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59162</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79224</xdr:rowOff>
    </xdr:from>
    <xdr:to>
      <xdr:col>68</xdr:col>
      <xdr:colOff>152400</xdr:colOff>
      <xdr:row>38</xdr:row>
      <xdr:rowOff>79224</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5943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144235</xdr:rowOff>
    </xdr:from>
    <xdr:to>
      <xdr:col>68</xdr:col>
      <xdr:colOff>203200</xdr:colOff>
      <xdr:row>40</xdr:row>
      <xdr:rowOff>74385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59162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121255</xdr:rowOff>
    </xdr:from>
    <xdr:to>
      <xdr:col>64</xdr:col>
      <xdr:colOff>152400</xdr:colOff>
      <xdr:row>40</xdr:row>
      <xdr:rowOff>51405</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0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36182</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894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143328</xdr:rowOff>
    </xdr:from>
    <xdr:to>
      <xdr:col>81</xdr:col>
      <xdr:colOff>95250</xdr:colOff>
      <xdr:row>39</xdr:row>
      <xdr:rowOff>73478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65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159855</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50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51405</xdr:rowOff>
    </xdr:from>
    <xdr:to>
      <xdr:col>77</xdr:col>
      <xdr:colOff>95250</xdr:colOff>
      <xdr:row>38</xdr:row>
      <xdr:rowOff>153005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56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163182</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335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16933</xdr:rowOff>
    </xdr:from>
    <xdr:to>
      <xdr:col>73</xdr:col>
      <xdr:colOff>44450</xdr:colOff>
      <xdr:row>38</xdr:row>
      <xdr:rowOff>118533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128710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28424</xdr:rowOff>
    </xdr:from>
    <xdr:to>
      <xdr:col>68</xdr:col>
      <xdr:colOff>203200</xdr:colOff>
      <xdr:row>38</xdr:row>
      <xdr:rowOff>130024</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54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140201</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312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28424</xdr:rowOff>
    </xdr:from>
    <xdr:to>
      <xdr:col>64</xdr:col>
      <xdr:colOff>152400</xdr:colOff>
      <xdr:row>38</xdr:row>
      <xdr:rowOff>130024</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54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140201</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312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将来負担率は前年度に引き続き０となったが、今後も後世への負担を少しでも軽減できるように適切な財政運営に努める。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80464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539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52541</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24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80464</xdr:rowOff>
    </xdr:from>
    <xdr:to>
      <xdr:col>81</xdr:col>
      <xdr:colOff>133350</xdr:colOff>
      <xdr:row>22</xdr:row>
      <xdr:rowOff>80464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852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36665</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2655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64588</xdr:rowOff>
    </xdr:from>
    <xdr:to>
      <xdr:col>81</xdr:col>
      <xdr:colOff>95250</xdr:colOff>
      <xdr:row>13</xdr:row>
      <xdr:rowOff>166188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293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35288</xdr:rowOff>
    </xdr:from>
    <xdr:to>
      <xdr:col>73</xdr:col>
      <xdr:colOff>44450</xdr:colOff>
      <xdr:row>13</xdr:row>
      <xdr:rowOff>136888</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26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147065</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03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119743</xdr:rowOff>
    </xdr:from>
    <xdr:to>
      <xdr:col>68</xdr:col>
      <xdr:colOff>203200</xdr:colOff>
      <xdr:row>14</xdr:row>
      <xdr:rowOff>49893</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60070</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11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155938</xdr:rowOff>
    </xdr:from>
    <xdr:to>
      <xdr:col>64</xdr:col>
      <xdr:colOff>152400</xdr:colOff>
      <xdr:row>14</xdr:row>
      <xdr:rowOff>86088</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38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96265</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15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神奈川県鎌倉市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174,535
172,597
39.66
77,638,084
73,710,447
3,235,760
39,784,087
27,020,247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令和元年度から減少傾向だったが、令和３年度は退職手当支給額の増や会計年度職員給与の増により、再び増に転じた。令和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年度は退職手当の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などにより、前年度より</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財政の硬直化を避けるため、民間委託の推進等によりコスト削減を引き続き目指していく。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153670</xdr:rowOff>
    </xdr:from>
    <xdr:to>
      <xdr:col>24</xdr:col>
      <xdr:colOff>25400</xdr:colOff>
      <xdr:row>40</xdr:row>
      <xdr:rowOff>50800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1152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22877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50800</xdr:rowOff>
    </xdr:from>
    <xdr:to>
      <xdr:col>24</xdr:col>
      <xdr:colOff>114300</xdr:colOff>
      <xdr:row>40</xdr:row>
      <xdr:rowOff>50800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0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68597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5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153670</xdr:rowOff>
    </xdr:from>
    <xdr:to>
      <xdr:col>24</xdr:col>
      <xdr:colOff>114300</xdr:colOff>
      <xdr:row>33</xdr:row>
      <xdr:rowOff>153670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1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39370</xdr:rowOff>
    </xdr:from>
    <xdr:to>
      <xdr:col>24</xdr:col>
      <xdr:colOff>25400</xdr:colOff>
      <xdr:row>39</xdr:row>
      <xdr:rowOff>168910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72592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58437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30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41910</xdr:rowOff>
    </xdr:from>
    <xdr:to>
      <xdr:col>24</xdr:col>
      <xdr:colOff>76200</xdr:colOff>
      <xdr:row>37</xdr:row>
      <xdr:rowOff>143510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39370</xdr:rowOff>
    </xdr:from>
    <xdr:to>
      <xdr:col>19</xdr:col>
      <xdr:colOff>187325</xdr:colOff>
      <xdr:row>39</xdr:row>
      <xdr:rowOff>92710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7259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85107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92710</xdr:rowOff>
    </xdr:from>
    <xdr:to>
      <xdr:col>15</xdr:col>
      <xdr:colOff>98425</xdr:colOff>
      <xdr:row>40</xdr:row>
      <xdr:rowOff>104140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77926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26670</xdr:rowOff>
    </xdr:from>
    <xdr:to>
      <xdr:col>15</xdr:col>
      <xdr:colOff>149225</xdr:colOff>
      <xdr:row>37</xdr:row>
      <xdr:rowOff>128270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138447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3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43180</xdr:rowOff>
    </xdr:from>
    <xdr:to>
      <xdr:col>11</xdr:col>
      <xdr:colOff>9525</xdr:colOff>
      <xdr:row>40</xdr:row>
      <xdr:rowOff>104140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9011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3810</xdr:rowOff>
    </xdr:from>
    <xdr:to>
      <xdr:col>11</xdr:col>
      <xdr:colOff>60325</xdr:colOff>
      <xdr:row>37</xdr:row>
      <xdr:rowOff>105410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115587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102870</xdr:rowOff>
    </xdr:from>
    <xdr:to>
      <xdr:col>6</xdr:col>
      <xdr:colOff>171450</xdr:colOff>
      <xdr:row>38</xdr:row>
      <xdr:rowOff>33020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4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43197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1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118110</xdr:rowOff>
    </xdr:from>
    <xdr:to>
      <xdr:col>24</xdr:col>
      <xdr:colOff>76200</xdr:colOff>
      <xdr:row>40</xdr:row>
      <xdr:rowOff>48260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80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26687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713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160020</xdr:rowOff>
    </xdr:from>
    <xdr:to>
      <xdr:col>20</xdr:col>
      <xdr:colOff>38100</xdr:colOff>
      <xdr:row>39</xdr:row>
      <xdr:rowOff>90170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6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74947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76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41910</xdr:rowOff>
    </xdr:from>
    <xdr:to>
      <xdr:col>15</xdr:col>
      <xdr:colOff>149225</xdr:colOff>
      <xdr:row>39</xdr:row>
      <xdr:rowOff>143510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128287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81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53340</xdr:rowOff>
    </xdr:from>
    <xdr:to>
      <xdr:col>11</xdr:col>
      <xdr:colOff>60325</xdr:colOff>
      <xdr:row>40</xdr:row>
      <xdr:rowOff>154940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91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139717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99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163830</xdr:rowOff>
    </xdr:from>
    <xdr:to>
      <xdr:col>6</xdr:col>
      <xdr:colOff>171450</xdr:colOff>
      <xdr:row>40</xdr:row>
      <xdr:rowOff>93980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85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78757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93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mn-ea"/>
              <a:ea typeface="+mn-ea"/>
            </a:rPr>
            <a:t>歳出全体に占める割合は、</a:t>
          </a:r>
          <a:r>
            <a:rPr kumimoji="1" lang="en-US" altLang="ja-JP" sz="1100">
              <a:latin typeface="+mn-ea"/>
              <a:ea typeface="+mn-ea"/>
            </a:rPr>
            <a:t>1.9</a:t>
          </a:r>
          <a:r>
            <a:rPr kumimoji="1" lang="ja-JP" altLang="ja-JP" sz="1100">
              <a:solidFill>
                <a:schemeClr val="dk1"/>
              </a:solidFill>
              <a:effectLst/>
              <a:latin typeface="+mn-ea"/>
              <a:ea typeface="+mn-ea"/>
              <a:cs typeface="+mn-cs"/>
            </a:rPr>
            <a:t>ポイント</a:t>
          </a:r>
          <a:r>
            <a:rPr kumimoji="1" lang="ja-JP" altLang="en-US" sz="1100">
              <a:solidFill>
                <a:schemeClr val="dk1"/>
              </a:solidFill>
              <a:effectLst/>
              <a:latin typeface="+mn-ea"/>
              <a:ea typeface="+mn-ea"/>
              <a:cs typeface="+mn-cs"/>
            </a:rPr>
            <a:t>減となったものの、</a:t>
          </a:r>
          <a:r>
            <a:rPr lang="ja-JP" altLang="ja-JP" sz="1100">
              <a:solidFill>
                <a:schemeClr val="dk1"/>
              </a:solidFill>
              <a:effectLst/>
              <a:latin typeface="+mn-lt"/>
              <a:ea typeface="+mn-ea"/>
              <a:cs typeface="+mn-cs"/>
            </a:rPr>
            <a:t>廃棄物の自区外処理委託料</a:t>
          </a:r>
          <a:r>
            <a:rPr lang="ja-JP" altLang="en-US" sz="1100">
              <a:solidFill>
                <a:schemeClr val="dk1"/>
              </a:solidFill>
              <a:effectLst/>
              <a:latin typeface="+mn-lt"/>
              <a:ea typeface="+mn-ea"/>
              <a:cs typeface="+mn-cs"/>
            </a:rPr>
            <a:t>等の増など総額としては増傾向にある。</a:t>
          </a:r>
          <a:endParaRPr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今後も</a:t>
          </a:r>
          <a:r>
            <a:rPr kumimoji="1" lang="ja-JP" altLang="ja-JP" sz="1100">
              <a:solidFill>
                <a:schemeClr val="dk1"/>
              </a:solidFill>
              <a:effectLst/>
              <a:latin typeface="+mn-lt"/>
              <a:ea typeface="+mn-ea"/>
              <a:cs typeface="+mn-cs"/>
            </a:rPr>
            <a:t>職員数適正化計画による職員数の減に対応した委託料の増などの要因により、微増傾向が継続する可能性があると考えている。</a:t>
          </a:r>
          <a:endParaRPr kumimoji="1" lang="ja-JP" altLang="en-US" sz="1100">
            <a:latin typeface="+mn-ea"/>
            <a:ea typeface="+mn-ea"/>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62230</xdr:rowOff>
    </xdr:from>
    <xdr:to>
      <xdr:col>82</xdr:col>
      <xdr:colOff>107950</xdr:colOff>
      <xdr:row>20</xdr:row>
      <xdr:rowOff>88900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9108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148607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34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62230</xdr:rowOff>
    </xdr:from>
    <xdr:to>
      <xdr:col>82</xdr:col>
      <xdr:colOff>196850</xdr:colOff>
      <xdr:row>13</xdr:row>
      <xdr:rowOff>62230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9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50800</xdr:rowOff>
    </xdr:from>
    <xdr:to>
      <xdr:col>82</xdr:col>
      <xdr:colOff>107950</xdr:colOff>
      <xdr:row>19</xdr:row>
      <xdr:rowOff>24130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313690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168927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40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96520</xdr:rowOff>
    </xdr:from>
    <xdr:to>
      <xdr:col>78</xdr:col>
      <xdr:colOff>69850</xdr:colOff>
      <xdr:row>19</xdr:row>
      <xdr:rowOff>24130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1826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129540</xdr:rowOff>
    </xdr:from>
    <xdr:to>
      <xdr:col>78</xdr:col>
      <xdr:colOff>120650</xdr:colOff>
      <xdr:row>17</xdr:row>
      <xdr:rowOff>59690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69867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41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58420</xdr:rowOff>
    </xdr:from>
    <xdr:to>
      <xdr:col>73</xdr:col>
      <xdr:colOff>180975</xdr:colOff>
      <xdr:row>18</xdr:row>
      <xdr:rowOff>96520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1445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91440</xdr:rowOff>
    </xdr:from>
    <xdr:to>
      <xdr:col>74</xdr:col>
      <xdr:colOff>31750</xdr:colOff>
      <xdr:row>17</xdr:row>
      <xdr:rowOff>21590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31767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0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43180</xdr:rowOff>
    </xdr:from>
    <xdr:to>
      <xdr:col>69</xdr:col>
      <xdr:colOff>92075</xdr:colOff>
      <xdr:row>18</xdr:row>
      <xdr:rowOff>58420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31292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0</xdr:rowOff>
    </xdr:from>
    <xdr:to>
      <xdr:col>69</xdr:col>
      <xdr:colOff>142875</xdr:colOff>
      <xdr:row>16</xdr:row>
      <xdr:rowOff>101600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111777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xdr:rowOff>
    </xdr:from>
    <xdr:to>
      <xdr:col>65</xdr:col>
      <xdr:colOff>53975</xdr:colOff>
      <xdr:row>16</xdr:row>
      <xdr:rowOff>109220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119397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0</xdr:rowOff>
    </xdr:from>
    <xdr:to>
      <xdr:col>82</xdr:col>
      <xdr:colOff>158750</xdr:colOff>
      <xdr:row>18</xdr:row>
      <xdr:rowOff>101600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143527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144780</xdr:rowOff>
    </xdr:from>
    <xdr:to>
      <xdr:col>78</xdr:col>
      <xdr:colOff>120650</xdr:colOff>
      <xdr:row>19</xdr:row>
      <xdr:rowOff>74930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23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59707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317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45720</xdr:rowOff>
    </xdr:from>
    <xdr:to>
      <xdr:col>74</xdr:col>
      <xdr:colOff>31750</xdr:colOff>
      <xdr:row>18</xdr:row>
      <xdr:rowOff>147320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13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132097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21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7620</xdr:rowOff>
    </xdr:from>
    <xdr:to>
      <xdr:col>69</xdr:col>
      <xdr:colOff>142875</xdr:colOff>
      <xdr:row>18</xdr:row>
      <xdr:rowOff>109220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09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93997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18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163830</xdr:rowOff>
    </xdr:from>
    <xdr:to>
      <xdr:col>65</xdr:col>
      <xdr:colOff>53975</xdr:colOff>
      <xdr:row>18</xdr:row>
      <xdr:rowOff>93980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07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78757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16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扶助費は、令和２年度では生活保護費や特定教育・保育支援事業費などが減少したことや特定財源が増加したことで減少傾向に転じた。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年度には、</a:t>
          </a:r>
          <a:r>
            <a:rPr lang="ja-JP" altLang="ja-JP" sz="1100">
              <a:solidFill>
                <a:schemeClr val="dk1"/>
              </a:solidFill>
              <a:effectLst/>
              <a:latin typeface="+mn-lt"/>
              <a:ea typeface="+mn-ea"/>
              <a:cs typeface="+mn-cs"/>
            </a:rPr>
            <a:t>児童手当の制度改正に伴う増</a:t>
          </a:r>
          <a:r>
            <a:rPr lang="ja-JP" altLang="en-US" sz="1100">
              <a:solidFill>
                <a:schemeClr val="dk1"/>
              </a:solidFill>
              <a:effectLst/>
              <a:latin typeface="+mn-lt"/>
              <a:ea typeface="+mn-ea"/>
              <a:cs typeface="+mn-cs"/>
            </a:rPr>
            <a:t>により増加した</a:t>
          </a:r>
          <a:r>
            <a:rPr kumimoji="1" lang="ja-JP" altLang="ja-JP" sz="1100">
              <a:solidFill>
                <a:schemeClr val="dk1"/>
              </a:solidFill>
              <a:effectLst/>
              <a:latin typeface="+mn-lt"/>
              <a:ea typeface="+mn-ea"/>
              <a:cs typeface="+mn-cs"/>
            </a:rPr>
            <a:t>。市民ニーズを的確に把握し、事業の重点化と効率化を進める事で、財政の圧迫に歯止めをかけるよう努める。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xdr:rowOff>
    </xdr:from>
    <xdr:to>
      <xdr:col>24</xdr:col>
      <xdr:colOff>25400</xdr:colOff>
      <xdr:row>60</xdr:row>
      <xdr:rowOff>159657</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8928100"/>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99077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xdr:rowOff>
    </xdr:from>
    <xdr:to>
      <xdr:col>24</xdr:col>
      <xdr:colOff>114300</xdr:colOff>
      <xdr:row>52</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4535</xdr:rowOff>
    </xdr:from>
    <xdr:to>
      <xdr:col>24</xdr:col>
      <xdr:colOff>25400</xdr:colOff>
      <xdr:row>56</xdr:row>
      <xdr:rowOff>12700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434285"/>
          <a:ext cx="8382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86178</xdr:rowOff>
    </xdr:from>
    <xdr:to>
      <xdr:col>19</xdr:col>
      <xdr:colOff>187325</xdr:colOff>
      <xdr:row>55</xdr:row>
      <xdr:rowOff>4535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173028"/>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35378</xdr:rowOff>
    </xdr:from>
    <xdr:to>
      <xdr:col>20</xdr:col>
      <xdr:colOff>38100</xdr:colOff>
      <xdr:row>57</xdr:row>
      <xdr:rowOff>136978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121755</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894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86178</xdr:rowOff>
    </xdr:from>
    <xdr:to>
      <xdr:col>15</xdr:col>
      <xdr:colOff>98425</xdr:colOff>
      <xdr:row>54</xdr:row>
      <xdr:rowOff>12700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17302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162577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xdr:rowOff>
    </xdr:from>
    <xdr:to>
      <xdr:col>11</xdr:col>
      <xdr:colOff>9525</xdr:colOff>
      <xdr:row>54</xdr:row>
      <xdr:rowOff>12700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27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10885</xdr:rowOff>
    </xdr:from>
    <xdr:to>
      <xdr:col>11</xdr:col>
      <xdr:colOff>60325</xdr:colOff>
      <xdr:row>56</xdr:row>
      <xdr:rowOff>112485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97262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108857</xdr:rowOff>
    </xdr:from>
    <xdr:to>
      <xdr:col>6</xdr:col>
      <xdr:colOff>171450</xdr:colOff>
      <xdr:row>57</xdr:row>
      <xdr:rowOff>39007</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23784</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149877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125185</xdr:rowOff>
    </xdr:from>
    <xdr:to>
      <xdr:col>20</xdr:col>
      <xdr:colOff>38100</xdr:colOff>
      <xdr:row>55</xdr:row>
      <xdr:rowOff>55335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65512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152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35378</xdr:rowOff>
    </xdr:from>
    <xdr:to>
      <xdr:col>15</xdr:col>
      <xdr:colOff>149225</xdr:colOff>
      <xdr:row>53</xdr:row>
      <xdr:rowOff>136978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12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147155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889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133350</xdr:rowOff>
    </xdr:from>
    <xdr:to>
      <xdr:col>11</xdr:col>
      <xdr:colOff>60325</xdr:colOff>
      <xdr:row>54</xdr:row>
      <xdr:rowOff>63500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73677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133350</xdr:rowOff>
    </xdr:from>
    <xdr:to>
      <xdr:col>6</xdr:col>
      <xdr:colOff>171450</xdr:colOff>
      <xdr:row>54</xdr:row>
      <xdr:rowOff>63500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73677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令和元年度から下水道事業会計が公営企業会計となり、下水道事業会計への繰出金が補助費へ性質が変更となったことにより、平成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年度から大幅な減となり、令和２年度以降は横ばいで推移している。</a:t>
          </a:r>
          <a:endParaRPr lang="ja-JP" altLang="ja-JP" sz="1400">
            <a:effectLst/>
          </a:endParaRPr>
        </a:p>
        <a:p>
          <a:r>
            <a:rPr kumimoji="1" lang="ja-JP" altLang="ja-JP" sz="1100">
              <a:solidFill>
                <a:schemeClr val="dk1"/>
              </a:solidFill>
              <a:effectLst/>
              <a:latin typeface="+mn-lt"/>
              <a:ea typeface="+mn-ea"/>
              <a:cs typeface="+mn-cs"/>
            </a:rPr>
            <a:t>　今後も引き続き、効率的な事業展開に努める。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156935</xdr:rowOff>
    </xdr:from>
    <xdr:to>
      <xdr:col>82</xdr:col>
      <xdr:colOff>107950</xdr:colOff>
      <xdr:row>61</xdr:row>
      <xdr:rowOff>15422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43785"/>
          <a:ext cx="0" cy="1230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158949</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15422</xdr:rowOff>
    </xdr:from>
    <xdr:to>
      <xdr:col>82</xdr:col>
      <xdr:colOff>196850</xdr:colOff>
      <xdr:row>61</xdr:row>
      <xdr:rowOff>15422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71862</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156935</xdr:rowOff>
    </xdr:from>
    <xdr:to>
      <xdr:col>82</xdr:col>
      <xdr:colOff>196850</xdr:colOff>
      <xdr:row>53</xdr:row>
      <xdr:rowOff>156935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75293</xdr:rowOff>
    </xdr:from>
    <xdr:to>
      <xdr:col>82</xdr:col>
      <xdr:colOff>107950</xdr:colOff>
      <xdr:row>59</xdr:row>
      <xdr:rowOff>129722</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10190843"/>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92727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31750</xdr:rowOff>
    </xdr:from>
    <xdr:to>
      <xdr:col>78</xdr:col>
      <xdr:colOff>69850</xdr:colOff>
      <xdr:row>59</xdr:row>
      <xdr:rowOff>75293</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101473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87085</xdr:rowOff>
    </xdr:from>
    <xdr:to>
      <xdr:col>78</xdr:col>
      <xdr:colOff>120650</xdr:colOff>
      <xdr:row>59</xdr:row>
      <xdr:rowOff>17235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1003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27412</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800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31750</xdr:rowOff>
    </xdr:from>
    <xdr:to>
      <xdr:col>73</xdr:col>
      <xdr:colOff>180975</xdr:colOff>
      <xdr:row>59</xdr:row>
      <xdr:rowOff>31750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10147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65315</xdr:rowOff>
    </xdr:from>
    <xdr:to>
      <xdr:col>74</xdr:col>
      <xdr:colOff>31750</xdr:colOff>
      <xdr:row>58</xdr:row>
      <xdr:rowOff>166915</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5642</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77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31750</xdr:rowOff>
    </xdr:from>
    <xdr:to>
      <xdr:col>69</xdr:col>
      <xdr:colOff>92075</xdr:colOff>
      <xdr:row>59</xdr:row>
      <xdr:rowOff>97065</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101473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21772</xdr:rowOff>
    </xdr:from>
    <xdr:to>
      <xdr:col>69</xdr:col>
      <xdr:colOff>142875</xdr:colOff>
      <xdr:row>58</xdr:row>
      <xdr:rowOff>123372</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96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133549</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73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130628</xdr:rowOff>
    </xdr:from>
    <xdr:to>
      <xdr:col>65</xdr:col>
      <xdr:colOff>53975</xdr:colOff>
      <xdr:row>59</xdr:row>
      <xdr:rowOff>60778</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07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70955</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43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78922</xdr:rowOff>
    </xdr:from>
    <xdr:to>
      <xdr:col>82</xdr:col>
      <xdr:colOff>158750</xdr:colOff>
      <xdr:row>60</xdr:row>
      <xdr:rowOff>9072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19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50999</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16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24493</xdr:rowOff>
    </xdr:from>
    <xdr:to>
      <xdr:col>78</xdr:col>
      <xdr:colOff>120650</xdr:colOff>
      <xdr:row>59</xdr:row>
      <xdr:rowOff>126093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14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110870</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226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152400</xdr:rowOff>
    </xdr:from>
    <xdr:to>
      <xdr:col>74</xdr:col>
      <xdr:colOff>31750</xdr:colOff>
      <xdr:row>59</xdr:row>
      <xdr:rowOff>82550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67327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152400</xdr:rowOff>
    </xdr:from>
    <xdr:to>
      <xdr:col>69</xdr:col>
      <xdr:colOff>142875</xdr:colOff>
      <xdr:row>59</xdr:row>
      <xdr:rowOff>82550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67327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46265</xdr:rowOff>
    </xdr:from>
    <xdr:to>
      <xdr:col>65</xdr:col>
      <xdr:colOff>53975</xdr:colOff>
      <xdr:row>59</xdr:row>
      <xdr:rowOff>147865</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16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132642</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24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令和２年度に引き続き令和３年度も、ほぼ横ばいとなっていたが、令和４年度</a:t>
          </a:r>
          <a:r>
            <a:rPr kumimoji="1" lang="ja-JP" altLang="en-US" sz="1100">
              <a:solidFill>
                <a:schemeClr val="dk1"/>
              </a:solidFill>
              <a:effectLst/>
              <a:latin typeface="+mn-lt"/>
              <a:ea typeface="+mn-ea"/>
              <a:cs typeface="+mn-cs"/>
            </a:rPr>
            <a:t>以降</a:t>
          </a:r>
          <a:r>
            <a:rPr kumimoji="1" lang="ja-JP" altLang="ja-JP" sz="1100">
              <a:solidFill>
                <a:schemeClr val="dk1"/>
              </a:solidFill>
              <a:effectLst/>
              <a:latin typeface="+mn-lt"/>
              <a:ea typeface="+mn-ea"/>
              <a:cs typeface="+mn-cs"/>
            </a:rPr>
            <a:t>、補助費が減少したことにより類似団体平均を下回った。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26307</xdr:rowOff>
    </xdr:from>
    <xdr:to>
      <xdr:col>82</xdr:col>
      <xdr:colOff>107950</xdr:colOff>
      <xdr:row>41</xdr:row>
      <xdr:rowOff>156935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684157"/>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129012</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156935</xdr:rowOff>
    </xdr:from>
    <xdr:to>
      <xdr:col>82</xdr:col>
      <xdr:colOff>196850</xdr:colOff>
      <xdr:row>41</xdr:row>
      <xdr:rowOff>156935</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718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112684</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427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26307</xdr:rowOff>
    </xdr:from>
    <xdr:to>
      <xdr:col>82</xdr:col>
      <xdr:colOff>196850</xdr:colOff>
      <xdr:row>33</xdr:row>
      <xdr:rowOff>26307</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684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137886</xdr:rowOff>
    </xdr:from>
    <xdr:to>
      <xdr:col>82</xdr:col>
      <xdr:colOff>107950</xdr:colOff>
      <xdr:row>35</xdr:row>
      <xdr:rowOff>64407</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5671800" y="5967186"/>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31949</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6204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59872</xdr:rowOff>
    </xdr:from>
    <xdr:to>
      <xdr:col>82</xdr:col>
      <xdr:colOff>158750</xdr:colOff>
      <xdr:row>36</xdr:row>
      <xdr:rowOff>161472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137886</xdr:rowOff>
    </xdr:from>
    <xdr:to>
      <xdr:col>78</xdr:col>
      <xdr:colOff>69850</xdr:colOff>
      <xdr:row>34</xdr:row>
      <xdr:rowOff>170543</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4782800" y="59671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70757</xdr:rowOff>
    </xdr:from>
    <xdr:to>
      <xdr:col>78</xdr:col>
      <xdr:colOff>120650</xdr:colOff>
      <xdr:row>37</xdr:row>
      <xdr:rowOff>907</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157134</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32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170543</xdr:rowOff>
    </xdr:from>
    <xdr:to>
      <xdr:col>73</xdr:col>
      <xdr:colOff>180975</xdr:colOff>
      <xdr:row>37</xdr:row>
      <xdr:rowOff>4536</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3893800" y="5999843"/>
          <a:ext cx="889000" cy="348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70757</xdr:rowOff>
    </xdr:from>
    <xdr:to>
      <xdr:col>74</xdr:col>
      <xdr:colOff>31750</xdr:colOff>
      <xdr:row>37</xdr:row>
      <xdr:rowOff>907</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157134</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32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4536</xdr:rowOff>
    </xdr:from>
    <xdr:to>
      <xdr:col>69</xdr:col>
      <xdr:colOff>92075</xdr:colOff>
      <xdr:row>37</xdr:row>
      <xdr:rowOff>4536</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a:off x="13004800" y="63481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59872</xdr:rowOff>
    </xdr:from>
    <xdr:to>
      <xdr:col>69</xdr:col>
      <xdr:colOff>142875</xdr:colOff>
      <xdr:row>36</xdr:row>
      <xdr:rowOff>161472</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199</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81643</xdr:rowOff>
    </xdr:from>
    <xdr:to>
      <xdr:col>65</xdr:col>
      <xdr:colOff>53975</xdr:colOff>
      <xdr:row>37</xdr:row>
      <xdr:rowOff>11793</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21970</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02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13607</xdr:rowOff>
    </xdr:from>
    <xdr:to>
      <xdr:col>82</xdr:col>
      <xdr:colOff>158750</xdr:colOff>
      <xdr:row>35</xdr:row>
      <xdr:rowOff>115207</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601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30134</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585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87086</xdr:rowOff>
    </xdr:from>
    <xdr:to>
      <xdr:col>78</xdr:col>
      <xdr:colOff>120650</xdr:colOff>
      <xdr:row>35</xdr:row>
      <xdr:rowOff>17236</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591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27413</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56852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119743</xdr:rowOff>
    </xdr:from>
    <xdr:to>
      <xdr:col>74</xdr:col>
      <xdr:colOff>31750</xdr:colOff>
      <xdr:row>35</xdr:row>
      <xdr:rowOff>49893</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594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60070</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571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125186</xdr:rowOff>
    </xdr:from>
    <xdr:to>
      <xdr:col>69</xdr:col>
      <xdr:colOff>142875</xdr:colOff>
      <xdr:row>37</xdr:row>
      <xdr:rowOff>55336</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629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40113</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6383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125186</xdr:rowOff>
    </xdr:from>
    <xdr:to>
      <xdr:col>65</xdr:col>
      <xdr:colOff>53975</xdr:colOff>
      <xdr:row>37</xdr:row>
      <xdr:rowOff>55336</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629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40113</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6383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令和２年度から償還完了による借入残高の減少に転じている。今後、市債残高や公債費比率の推移等の将来負担を見極めながら、公債費の適正な水準の維持に努める。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a:extLst>
            <a:ext uri="{FF2B5EF4-FFF2-40B4-BE49-F238E27FC236}">
              <a16:creationId xmlns:a16="http://schemas.microsoft.com/office/drawing/2014/main" id="{00000000-0008-0000-0400-00007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xdr:rowOff>
    </xdr:from>
    <xdr:to>
      <xdr:col>24</xdr:col>
      <xdr:colOff>25400</xdr:colOff>
      <xdr:row>82</xdr:row>
      <xdr:rowOff>20320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4826000" y="127000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163847</xdr:rowOff>
    </xdr:from>
    <xdr:ext cx="762000" cy="259045"/>
    <xdr:sp macro="" textlink="">
      <xdr:nvSpPr>
        <xdr:cNvPr id="372" name="公債費最小値テキスト">
          <a:extLst>
            <a:ext uri="{FF2B5EF4-FFF2-40B4-BE49-F238E27FC236}">
              <a16:creationId xmlns:a16="http://schemas.microsoft.com/office/drawing/2014/main" id="{00000000-0008-0000-0400-000074010000}"/>
            </a:ext>
          </a:extLst>
        </xdr:cNvPr>
        <xdr:cNvSpPr txBox="1"/>
      </xdr:nvSpPr>
      <xdr:spPr>
        <a:xfrm>
          <a:off x="4914900" y="14051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20320</xdr:rowOff>
    </xdr:from>
    <xdr:to>
      <xdr:col>24</xdr:col>
      <xdr:colOff>114300</xdr:colOff>
      <xdr:row>82</xdr:row>
      <xdr:rowOff>20320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4079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99077</xdr:rowOff>
    </xdr:from>
    <xdr:ext cx="762000" cy="259045"/>
    <xdr:sp macro="" textlink="">
      <xdr:nvSpPr>
        <xdr:cNvPr id="374" name="公債費最大値テキスト">
          <a:extLst>
            <a:ext uri="{FF2B5EF4-FFF2-40B4-BE49-F238E27FC236}">
              <a16:creationId xmlns:a16="http://schemas.microsoft.com/office/drawing/2014/main" id="{00000000-0008-0000-0400-000076010000}"/>
            </a:ext>
          </a:extLst>
        </xdr:cNvPr>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xdr:rowOff>
    </xdr:from>
    <xdr:to>
      <xdr:col>24</xdr:col>
      <xdr:colOff>114300</xdr:colOff>
      <xdr:row>74</xdr:row>
      <xdr:rowOff>12700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100330</xdr:rowOff>
    </xdr:from>
    <xdr:to>
      <xdr:col>24</xdr:col>
      <xdr:colOff>25400</xdr:colOff>
      <xdr:row>77</xdr:row>
      <xdr:rowOff>107950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3987800" y="133019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74947</xdr:rowOff>
    </xdr:from>
    <xdr:ext cx="762000" cy="259045"/>
    <xdr:sp macro="" textlink="">
      <xdr:nvSpPr>
        <xdr:cNvPr id="377" name="公債費平均値テキスト">
          <a:extLst>
            <a:ext uri="{FF2B5EF4-FFF2-40B4-BE49-F238E27FC236}">
              <a16:creationId xmlns:a16="http://schemas.microsoft.com/office/drawing/2014/main" id="{00000000-0008-0000-0400-000079010000}"/>
            </a:ext>
          </a:extLst>
        </xdr:cNvPr>
        <xdr:cNvSpPr txBox="1"/>
      </xdr:nvSpPr>
      <xdr:spPr>
        <a:xfrm>
          <a:off x="4914900" y="13276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102870</xdr:rowOff>
    </xdr:from>
    <xdr:to>
      <xdr:col>24</xdr:col>
      <xdr:colOff>76200</xdr:colOff>
      <xdr:row>78</xdr:row>
      <xdr:rowOff>33020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47752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107950</xdr:rowOff>
    </xdr:from>
    <xdr:to>
      <xdr:col>19</xdr:col>
      <xdr:colOff>187325</xdr:colOff>
      <xdr:row>77</xdr:row>
      <xdr:rowOff>123189</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3098800" y="133096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148589</xdr:rowOff>
    </xdr:from>
    <xdr:to>
      <xdr:col>20</xdr:col>
      <xdr:colOff>38100</xdr:colOff>
      <xdr:row>78</xdr:row>
      <xdr:rowOff>78739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937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63516</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3436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123189</xdr:rowOff>
    </xdr:from>
    <xdr:to>
      <xdr:col>15</xdr:col>
      <xdr:colOff>98425</xdr:colOff>
      <xdr:row>77</xdr:row>
      <xdr:rowOff>138430</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2209800" y="133248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156211</xdr:rowOff>
    </xdr:from>
    <xdr:to>
      <xdr:col>15</xdr:col>
      <xdr:colOff>149225</xdr:colOff>
      <xdr:row>78</xdr:row>
      <xdr:rowOff>86361</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048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71138</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138430</xdr:rowOff>
    </xdr:from>
    <xdr:to>
      <xdr:col>11</xdr:col>
      <xdr:colOff>9525</xdr:colOff>
      <xdr:row>77</xdr:row>
      <xdr:rowOff>161289</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flipV="1">
          <a:off x="1320800" y="133400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156211</xdr:rowOff>
    </xdr:from>
    <xdr:to>
      <xdr:col>11</xdr:col>
      <xdr:colOff>60325</xdr:colOff>
      <xdr:row>78</xdr:row>
      <xdr:rowOff>86361</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2159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71138</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38100</xdr:rowOff>
    </xdr:from>
    <xdr:to>
      <xdr:col>6</xdr:col>
      <xdr:colOff>171450</xdr:colOff>
      <xdr:row>78</xdr:row>
      <xdr:rowOff>139700</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1270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124477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49530</xdr:rowOff>
    </xdr:from>
    <xdr:to>
      <xdr:col>24</xdr:col>
      <xdr:colOff>76200</xdr:colOff>
      <xdr:row>77</xdr:row>
      <xdr:rowOff>151130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47752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66057</xdr:rowOff>
    </xdr:from>
    <xdr:ext cx="762000" cy="259045"/>
    <xdr:sp macro="" textlink="">
      <xdr:nvSpPr>
        <xdr:cNvPr id="396" name="公債費該当値テキスト">
          <a:extLst>
            <a:ext uri="{FF2B5EF4-FFF2-40B4-BE49-F238E27FC236}">
              <a16:creationId xmlns:a16="http://schemas.microsoft.com/office/drawing/2014/main" id="{00000000-0008-0000-0400-00008C010000}"/>
            </a:ext>
          </a:extLst>
        </xdr:cNvPr>
        <xdr:cNvSpPr txBox="1"/>
      </xdr:nvSpPr>
      <xdr:spPr>
        <a:xfrm>
          <a:off x="4914900" y="1309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57150</xdr:rowOff>
    </xdr:from>
    <xdr:to>
      <xdr:col>20</xdr:col>
      <xdr:colOff>38100</xdr:colOff>
      <xdr:row>77</xdr:row>
      <xdr:rowOff>158750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937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168927</xdr:rowOff>
    </xdr:from>
    <xdr:ext cx="7366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3606800" y="1302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72389</xdr:rowOff>
    </xdr:from>
    <xdr:to>
      <xdr:col>15</xdr:col>
      <xdr:colOff>149225</xdr:colOff>
      <xdr:row>78</xdr:row>
      <xdr:rowOff>2539</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048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12716</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2717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87630</xdr:rowOff>
    </xdr:from>
    <xdr:to>
      <xdr:col>11</xdr:col>
      <xdr:colOff>60325</xdr:colOff>
      <xdr:row>78</xdr:row>
      <xdr:rowOff>17780</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2159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27957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828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110489</xdr:rowOff>
    </xdr:from>
    <xdr:to>
      <xdr:col>6</xdr:col>
      <xdr:colOff>171450</xdr:colOff>
      <xdr:row>78</xdr:row>
      <xdr:rowOff>40639</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1270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50816</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939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扶助費の増によって前年度より増となった。</a:t>
          </a:r>
          <a:endParaRPr lang="ja-JP" altLang="ja-JP" sz="1400">
            <a:effectLst/>
          </a:endParaRPr>
        </a:p>
        <a:p>
          <a:r>
            <a:rPr kumimoji="1" lang="ja-JP" altLang="ja-JP" sz="1100">
              <a:solidFill>
                <a:schemeClr val="dk1"/>
              </a:solidFill>
              <a:effectLst/>
              <a:latin typeface="+mn-lt"/>
              <a:ea typeface="+mn-ea"/>
              <a:cs typeface="+mn-cs"/>
            </a:rPr>
            <a:t>　今後も物件費が増加傾向にあるため、公債費以外が増加していく可能性があると考えられる。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35560</xdr:rowOff>
    </xdr:from>
    <xdr:to>
      <xdr:col>82</xdr:col>
      <xdr:colOff>107950</xdr:colOff>
      <xdr:row>80</xdr:row>
      <xdr:rowOff>6986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551410"/>
          <a:ext cx="0" cy="1171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150513</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69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6986</xdr:rowOff>
    </xdr:from>
    <xdr:to>
      <xdr:col>82</xdr:col>
      <xdr:colOff>196850</xdr:colOff>
      <xdr:row>80</xdr:row>
      <xdr:rowOff>6986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722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121937</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35560</xdr:rowOff>
    </xdr:from>
    <xdr:to>
      <xdr:col>82</xdr:col>
      <xdr:colOff>196850</xdr:colOff>
      <xdr:row>73</xdr:row>
      <xdr:rowOff>35560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46989</xdr:rowOff>
    </xdr:from>
    <xdr:to>
      <xdr:col>82</xdr:col>
      <xdr:colOff>107950</xdr:colOff>
      <xdr:row>80</xdr:row>
      <xdr:rowOff>6986</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5671800" y="13591539"/>
          <a:ext cx="838200" cy="13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132732</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31629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116205</xdr:rowOff>
    </xdr:from>
    <xdr:to>
      <xdr:col>82</xdr:col>
      <xdr:colOff>158750</xdr:colOff>
      <xdr:row>78</xdr:row>
      <xdr:rowOff>46355</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31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86995</xdr:rowOff>
    </xdr:from>
    <xdr:to>
      <xdr:col>78</xdr:col>
      <xdr:colOff>69850</xdr:colOff>
      <xdr:row>79</xdr:row>
      <xdr:rowOff>46989</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4782800" y="13460095"/>
          <a:ext cx="889000" cy="131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5097</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86995</xdr:rowOff>
    </xdr:from>
    <xdr:to>
      <xdr:col>73</xdr:col>
      <xdr:colOff>180975</xdr:colOff>
      <xdr:row>80</xdr:row>
      <xdr:rowOff>69850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893800" y="13460095"/>
          <a:ext cx="889000" cy="32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130827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46989</xdr:rowOff>
    </xdr:from>
    <xdr:to>
      <xdr:col>69</xdr:col>
      <xdr:colOff>92075</xdr:colOff>
      <xdr:row>80</xdr:row>
      <xdr:rowOff>69850</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3004800" y="1376298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53339</xdr:rowOff>
    </xdr:from>
    <xdr:to>
      <xdr:col>69</xdr:col>
      <xdr:colOff>142875</xdr:colOff>
      <xdr:row>76</xdr:row>
      <xdr:rowOff>154939</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165117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5097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127636</xdr:rowOff>
    </xdr:from>
    <xdr:to>
      <xdr:col>82</xdr:col>
      <xdr:colOff>158750</xdr:colOff>
      <xdr:row>80</xdr:row>
      <xdr:rowOff>57786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67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36213</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3580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167639</xdr:rowOff>
    </xdr:from>
    <xdr:to>
      <xdr:col>78</xdr:col>
      <xdr:colOff>120650</xdr:colOff>
      <xdr:row>79</xdr:row>
      <xdr:rowOff>97789</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82566</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3627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36195</xdr:rowOff>
    </xdr:from>
    <xdr:to>
      <xdr:col>74</xdr:col>
      <xdr:colOff>31750</xdr:colOff>
      <xdr:row>78</xdr:row>
      <xdr:rowOff>137795</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340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122572</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349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19050</xdr:rowOff>
    </xdr:from>
    <xdr:to>
      <xdr:col>69</xdr:col>
      <xdr:colOff>142875</xdr:colOff>
      <xdr:row>80</xdr:row>
      <xdr:rowOff>120650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373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105427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382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167639</xdr:rowOff>
    </xdr:from>
    <xdr:to>
      <xdr:col>65</xdr:col>
      <xdr:colOff>53975</xdr:colOff>
      <xdr:row>80</xdr:row>
      <xdr:rowOff>97789</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371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82566</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3798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神奈川県鎌倉市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31140</xdr:rowOff>
    </xdr:from>
    <xdr:to>
      <xdr:col>29</xdr:col>
      <xdr:colOff>127000</xdr:colOff>
      <xdr:row>19</xdr:row>
      <xdr:rowOff>38646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64715"/>
          <a:ext cx="0" cy="13791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10723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15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38646</xdr:rowOff>
    </xdr:from>
    <xdr:to>
      <xdr:col>30</xdr:col>
      <xdr:colOff>25400</xdr:colOff>
      <xdr:row>19</xdr:row>
      <xdr:rowOff>38646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438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117517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0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31140</xdr:rowOff>
    </xdr:from>
    <xdr:to>
      <xdr:col>30</xdr:col>
      <xdr:colOff>25400</xdr:colOff>
      <xdr:row>11</xdr:row>
      <xdr:rowOff>31140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647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68021</xdr:rowOff>
    </xdr:from>
    <xdr:to>
      <xdr:col>29</xdr:col>
      <xdr:colOff>127000</xdr:colOff>
      <xdr:row>15</xdr:row>
      <xdr:rowOff>72555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515946"/>
          <a:ext cx="647700" cy="1759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130802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50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158725</xdr:rowOff>
    </xdr:from>
    <xdr:to>
      <xdr:col>29</xdr:col>
      <xdr:colOff>177800</xdr:colOff>
      <xdr:row>16</xdr:row>
      <xdr:rowOff>88875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781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72555</xdr:rowOff>
    </xdr:from>
    <xdr:to>
      <xdr:col>26</xdr:col>
      <xdr:colOff>50800</xdr:colOff>
      <xdr:row>15</xdr:row>
      <xdr:rowOff>78003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691930"/>
          <a:ext cx="698500" cy="54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149809</xdr:rowOff>
    </xdr:from>
    <xdr:to>
      <xdr:col>26</xdr:col>
      <xdr:colOff>101600</xdr:colOff>
      <xdr:row>17</xdr:row>
      <xdr:rowOff>79959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40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64736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27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45085</xdr:rowOff>
    </xdr:from>
    <xdr:to>
      <xdr:col>22</xdr:col>
      <xdr:colOff>114300</xdr:colOff>
      <xdr:row>15</xdr:row>
      <xdr:rowOff>78003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664460"/>
          <a:ext cx="698500" cy="329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21222</xdr:rowOff>
    </xdr:from>
    <xdr:to>
      <xdr:col>22</xdr:col>
      <xdr:colOff>165100</xdr:colOff>
      <xdr:row>17</xdr:row>
      <xdr:rowOff>122822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83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107599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69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45085</xdr:rowOff>
    </xdr:from>
    <xdr:to>
      <xdr:col>18</xdr:col>
      <xdr:colOff>177800</xdr:colOff>
      <xdr:row>15</xdr:row>
      <xdr:rowOff>86004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664460"/>
          <a:ext cx="698500" cy="409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38176</xdr:rowOff>
    </xdr:from>
    <xdr:to>
      <xdr:col>19</xdr:col>
      <xdr:colOff>38100</xdr:colOff>
      <xdr:row>17</xdr:row>
      <xdr:rowOff>139776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00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124553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86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47815</xdr:rowOff>
    </xdr:from>
    <xdr:to>
      <xdr:col>15</xdr:col>
      <xdr:colOff>101600</xdr:colOff>
      <xdr:row>17</xdr:row>
      <xdr:rowOff>149415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100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134192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96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17221</xdr:rowOff>
    </xdr:from>
    <xdr:to>
      <xdr:col>29</xdr:col>
      <xdr:colOff>177800</xdr:colOff>
      <xdr:row>14</xdr:row>
      <xdr:rowOff>118821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4651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33748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310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21755</xdr:rowOff>
    </xdr:from>
    <xdr:to>
      <xdr:col>26</xdr:col>
      <xdr:colOff>101600</xdr:colOff>
      <xdr:row>15</xdr:row>
      <xdr:rowOff>123355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6411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133532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410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27203</xdr:rowOff>
    </xdr:from>
    <xdr:to>
      <xdr:col>22</xdr:col>
      <xdr:colOff>165100</xdr:colOff>
      <xdr:row>15</xdr:row>
      <xdr:rowOff>128803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6465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138980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415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165735</xdr:rowOff>
    </xdr:from>
    <xdr:to>
      <xdr:col>19</xdr:col>
      <xdr:colOff>38100</xdr:colOff>
      <xdr:row>15</xdr:row>
      <xdr:rowOff>95885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6136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106062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35204</xdr:rowOff>
    </xdr:from>
    <xdr:to>
      <xdr:col>15</xdr:col>
      <xdr:colOff>101600</xdr:colOff>
      <xdr:row>15</xdr:row>
      <xdr:rowOff>136804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6545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146981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423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227889</xdr:rowOff>
    </xdr:from>
    <xdr:to>
      <xdr:col>29</xdr:col>
      <xdr:colOff>127000</xdr:colOff>
      <xdr:row>37</xdr:row>
      <xdr:rowOff>166357</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52439"/>
          <a:ext cx="0" cy="11386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138434</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166357</xdr:rowOff>
    </xdr:from>
    <xdr:to>
      <xdr:col>30</xdr:col>
      <xdr:colOff>25400</xdr:colOff>
      <xdr:row>37</xdr:row>
      <xdr:rowOff>166357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2910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142816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5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227889</xdr:rowOff>
    </xdr:from>
    <xdr:to>
      <xdr:col>30</xdr:col>
      <xdr:colOff>25400</xdr:colOff>
      <xdr:row>33</xdr:row>
      <xdr:rowOff>227889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524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314909</xdr:rowOff>
    </xdr:from>
    <xdr:to>
      <xdr:col>29</xdr:col>
      <xdr:colOff>127000</xdr:colOff>
      <xdr:row>36</xdr:row>
      <xdr:rowOff>47904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925259"/>
          <a:ext cx="647700" cy="758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50513</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60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205436</xdr:rowOff>
    </xdr:from>
    <xdr:to>
      <xdr:col>29</xdr:col>
      <xdr:colOff>177800</xdr:colOff>
      <xdr:row>35</xdr:row>
      <xdr:rowOff>307036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157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47904</xdr:rowOff>
    </xdr:from>
    <xdr:to>
      <xdr:col>26</xdr:col>
      <xdr:colOff>50800</xdr:colOff>
      <xdr:row>36</xdr:row>
      <xdr:rowOff>119266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001154"/>
          <a:ext cx="698500" cy="713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218884</xdr:rowOff>
    </xdr:from>
    <xdr:to>
      <xdr:col>26</xdr:col>
      <xdr:colOff>101600</xdr:colOff>
      <xdr:row>35</xdr:row>
      <xdr:rowOff>320484</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292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330661</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598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119266</xdr:rowOff>
    </xdr:from>
    <xdr:to>
      <xdr:col>22</xdr:col>
      <xdr:colOff>114300</xdr:colOff>
      <xdr:row>37</xdr:row>
      <xdr:rowOff>7633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072516"/>
          <a:ext cx="698500" cy="598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231229</xdr:rowOff>
    </xdr:from>
    <xdr:to>
      <xdr:col>22</xdr:col>
      <xdr:colOff>165100</xdr:colOff>
      <xdr:row>35</xdr:row>
      <xdr:rowOff>332829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4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10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126162</xdr:rowOff>
    </xdr:from>
    <xdr:to>
      <xdr:col>18</xdr:col>
      <xdr:colOff>177800</xdr:colOff>
      <xdr:row>37</xdr:row>
      <xdr:rowOff>7633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079412"/>
          <a:ext cx="698500" cy="529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252488</xdr:rowOff>
    </xdr:from>
    <xdr:to>
      <xdr:col>19</xdr:col>
      <xdr:colOff>38100</xdr:colOff>
      <xdr:row>36</xdr:row>
      <xdr:rowOff>11188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62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21365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3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278854</xdr:rowOff>
    </xdr:from>
    <xdr:to>
      <xdr:col>15</xdr:col>
      <xdr:colOff>101600</xdr:colOff>
      <xdr:row>36</xdr:row>
      <xdr:rowOff>37554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892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47731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5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264109</xdr:rowOff>
    </xdr:from>
    <xdr:to>
      <xdr:col>29</xdr:col>
      <xdr:colOff>177800</xdr:colOff>
      <xdr:row>36</xdr:row>
      <xdr:rowOff>22809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744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236186</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46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340004</xdr:rowOff>
    </xdr:from>
    <xdr:to>
      <xdr:col>26</xdr:col>
      <xdr:colOff>101600</xdr:colOff>
      <xdr:row>36</xdr:row>
      <xdr:rowOff>98704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9503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83481</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036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68466</xdr:rowOff>
    </xdr:from>
    <xdr:to>
      <xdr:col>22</xdr:col>
      <xdr:colOff>165100</xdr:colOff>
      <xdr:row>36</xdr:row>
      <xdr:rowOff>170066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0217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154843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108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128283</xdr:rowOff>
    </xdr:from>
    <xdr:to>
      <xdr:col>19</xdr:col>
      <xdr:colOff>38100</xdr:colOff>
      <xdr:row>37</xdr:row>
      <xdr:rowOff>58433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0815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43210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167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75362</xdr:rowOff>
    </xdr:from>
    <xdr:to>
      <xdr:col>15</xdr:col>
      <xdr:colOff>101600</xdr:colOff>
      <xdr:row>37</xdr:row>
      <xdr:rowOff>5512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0286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161739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114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神奈川県鎌倉市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174,535
172,597
39.66
77,638,084
73,710,447
3,235,760
39,784,087
27,020,247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65938</xdr:rowOff>
    </xdr:from>
    <xdr:to>
      <xdr:col>24</xdr:col>
      <xdr:colOff>62865</xdr:colOff>
      <xdr:row>38</xdr:row>
      <xdr:rowOff>167970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09438"/>
          <a:ext cx="1270" cy="1473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347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8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167970</xdr:rowOff>
    </xdr:from>
    <xdr:to>
      <xdr:col>24</xdr:col>
      <xdr:colOff>152400</xdr:colOff>
      <xdr:row>38</xdr:row>
      <xdr:rowOff>167970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83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12615</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8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65938</xdr:rowOff>
    </xdr:from>
    <xdr:to>
      <xdr:col>24</xdr:col>
      <xdr:colOff>152400</xdr:colOff>
      <xdr:row>30</xdr:row>
      <xdr:rowOff>65938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09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43764</xdr:rowOff>
    </xdr:from>
    <xdr:to>
      <xdr:col>24</xdr:col>
      <xdr:colOff>63500</xdr:colOff>
      <xdr:row>34</xdr:row>
      <xdr:rowOff>153988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701614"/>
          <a:ext cx="838200" cy="281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20007</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20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41580</xdr:rowOff>
    </xdr:from>
    <xdr:to>
      <xdr:col>24</xdr:col>
      <xdr:colOff>114300</xdr:colOff>
      <xdr:row>35</xdr:row>
      <xdr:rowOff>143180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4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64795</xdr:rowOff>
    </xdr:from>
    <xdr:to>
      <xdr:col>19</xdr:col>
      <xdr:colOff>177800</xdr:colOff>
      <xdr:row>34</xdr:row>
      <xdr:rowOff>153988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894095"/>
          <a:ext cx="889000" cy="89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69355</xdr:rowOff>
    </xdr:from>
    <xdr:to>
      <xdr:col>20</xdr:col>
      <xdr:colOff>38100</xdr:colOff>
      <xdr:row>36</xdr:row>
      <xdr:rowOff>170955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4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162082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334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116764</xdr:rowOff>
    </xdr:from>
    <xdr:to>
      <xdr:col>15</xdr:col>
      <xdr:colOff>50800</xdr:colOff>
      <xdr:row>34</xdr:row>
      <xdr:rowOff>64795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5774614"/>
          <a:ext cx="889000" cy="119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61354</xdr:rowOff>
    </xdr:from>
    <xdr:to>
      <xdr:col>15</xdr:col>
      <xdr:colOff>101600</xdr:colOff>
      <xdr:row>36</xdr:row>
      <xdr:rowOff>162954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33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154081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26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116764</xdr:rowOff>
    </xdr:from>
    <xdr:to>
      <xdr:col>10</xdr:col>
      <xdr:colOff>114300</xdr:colOff>
      <xdr:row>34</xdr:row>
      <xdr:rowOff>60642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774614"/>
          <a:ext cx="889000" cy="115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83414</xdr:rowOff>
    </xdr:from>
    <xdr:to>
      <xdr:col>10</xdr:col>
      <xdr:colOff>165100</xdr:colOff>
      <xdr:row>37</xdr:row>
      <xdr:rowOff>13564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5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4691</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4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100368</xdr:rowOff>
    </xdr:from>
    <xdr:to>
      <xdr:col>6</xdr:col>
      <xdr:colOff>38100</xdr:colOff>
      <xdr:row>37</xdr:row>
      <xdr:rowOff>30518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72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21645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65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164414</xdr:rowOff>
    </xdr:from>
    <xdr:to>
      <xdr:col>24</xdr:col>
      <xdr:colOff>114300</xdr:colOff>
      <xdr:row>33</xdr:row>
      <xdr:rowOff>94564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65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15841</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50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103188</xdr:rowOff>
    </xdr:from>
    <xdr:to>
      <xdr:col>20</xdr:col>
      <xdr:colOff>38100</xdr:colOff>
      <xdr:row>35</xdr:row>
      <xdr:rowOff>33338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3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49865</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707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13995</xdr:rowOff>
    </xdr:from>
    <xdr:to>
      <xdr:col>15</xdr:col>
      <xdr:colOff>101600</xdr:colOff>
      <xdr:row>34</xdr:row>
      <xdr:rowOff>115595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84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132122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618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65964</xdr:rowOff>
    </xdr:from>
    <xdr:to>
      <xdr:col>10</xdr:col>
      <xdr:colOff>165100</xdr:colOff>
      <xdr:row>33</xdr:row>
      <xdr:rowOff>167564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72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12641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499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9842</xdr:rowOff>
    </xdr:from>
    <xdr:to>
      <xdr:col>6</xdr:col>
      <xdr:colOff>38100</xdr:colOff>
      <xdr:row>34</xdr:row>
      <xdr:rowOff>111442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83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127969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61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170006</xdr:rowOff>
    </xdr:from>
    <xdr:to>
      <xdr:col>24</xdr:col>
      <xdr:colOff>62865</xdr:colOff>
      <xdr:row>59</xdr:row>
      <xdr:rowOff>127666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42506"/>
          <a:ext cx="1270" cy="1500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131493</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24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127666</xdr:rowOff>
    </xdr:from>
    <xdr:to>
      <xdr:col>24</xdr:col>
      <xdr:colOff>152400</xdr:colOff>
      <xdr:row>59</xdr:row>
      <xdr:rowOff>127666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24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116683</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17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170006</xdr:rowOff>
    </xdr:from>
    <xdr:to>
      <xdr:col>24</xdr:col>
      <xdr:colOff>152400</xdr:colOff>
      <xdr:row>50</xdr:row>
      <xdr:rowOff>170006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42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145986</xdr:rowOff>
    </xdr:from>
    <xdr:to>
      <xdr:col>24</xdr:col>
      <xdr:colOff>63500</xdr:colOff>
      <xdr:row>55</xdr:row>
      <xdr:rowOff>79888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404286"/>
          <a:ext cx="838200" cy="105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57465</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658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79038</xdr:rowOff>
    </xdr:from>
    <xdr:to>
      <xdr:col>24</xdr:col>
      <xdr:colOff>114300</xdr:colOff>
      <xdr:row>57</xdr:row>
      <xdr:rowOff>9188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8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35116</xdr:rowOff>
    </xdr:from>
    <xdr:to>
      <xdr:col>19</xdr:col>
      <xdr:colOff>177800</xdr:colOff>
      <xdr:row>55</xdr:row>
      <xdr:rowOff>79888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9464866"/>
          <a:ext cx="889000" cy="4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128072</xdr:rowOff>
    </xdr:from>
    <xdr:to>
      <xdr:col>20</xdr:col>
      <xdr:colOff>38100</xdr:colOff>
      <xdr:row>57</xdr:row>
      <xdr:rowOff>58222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2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49349</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82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35116</xdr:rowOff>
    </xdr:from>
    <xdr:to>
      <xdr:col>15</xdr:col>
      <xdr:colOff>50800</xdr:colOff>
      <xdr:row>56</xdr:row>
      <xdr:rowOff>74043</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464866"/>
          <a:ext cx="889000" cy="21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80164</xdr:rowOff>
    </xdr:from>
    <xdr:to>
      <xdr:col>15</xdr:col>
      <xdr:colOff>101600</xdr:colOff>
      <xdr:row>57</xdr:row>
      <xdr:rowOff>10314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68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1441</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774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74043</xdr:rowOff>
    </xdr:from>
    <xdr:to>
      <xdr:col>10</xdr:col>
      <xdr:colOff>114300</xdr:colOff>
      <xdr:row>57</xdr:row>
      <xdr:rowOff>119142</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675243"/>
          <a:ext cx="889000" cy="216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138915</xdr:rowOff>
    </xdr:from>
    <xdr:to>
      <xdr:col>10</xdr:col>
      <xdr:colOff>165100</xdr:colOff>
      <xdr:row>57</xdr:row>
      <xdr:rowOff>69065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4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60192</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832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115369</xdr:rowOff>
    </xdr:from>
    <xdr:to>
      <xdr:col>6</xdr:col>
      <xdr:colOff>38100</xdr:colOff>
      <xdr:row>58</xdr:row>
      <xdr:rowOff>45519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88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36646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980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95186</xdr:rowOff>
    </xdr:from>
    <xdr:to>
      <xdr:col>24</xdr:col>
      <xdr:colOff>114300</xdr:colOff>
      <xdr:row>55</xdr:row>
      <xdr:rowOff>25336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353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118063</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204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29088</xdr:rowOff>
    </xdr:from>
    <xdr:to>
      <xdr:col>20</xdr:col>
      <xdr:colOff>38100</xdr:colOff>
      <xdr:row>55</xdr:row>
      <xdr:rowOff>130688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45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147215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23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155766</xdr:rowOff>
    </xdr:from>
    <xdr:to>
      <xdr:col>15</xdr:col>
      <xdr:colOff>101600</xdr:colOff>
      <xdr:row>55</xdr:row>
      <xdr:rowOff>85916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414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102443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18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23243</xdr:rowOff>
    </xdr:from>
    <xdr:to>
      <xdr:col>10</xdr:col>
      <xdr:colOff>165100</xdr:colOff>
      <xdr:row>56</xdr:row>
      <xdr:rowOff>124843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62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141370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399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68342</xdr:rowOff>
    </xdr:from>
    <xdr:to>
      <xdr:col>6</xdr:col>
      <xdr:colOff>38100</xdr:colOff>
      <xdr:row>57</xdr:row>
      <xdr:rowOff>169942</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84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15019</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61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102057</xdr:rowOff>
    </xdr:from>
    <xdr:to>
      <xdr:col>24</xdr:col>
      <xdr:colOff>62865</xdr:colOff>
      <xdr:row>79</xdr:row>
      <xdr:rowOff>16560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275007"/>
          <a:ext cx="1270" cy="128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20387</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64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16560</xdr:rowOff>
    </xdr:from>
    <xdr:to>
      <xdr:col>24</xdr:col>
      <xdr:colOff>152400</xdr:colOff>
      <xdr:row>79</xdr:row>
      <xdr:rowOff>16560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61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48734</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050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102057</xdr:rowOff>
    </xdr:from>
    <xdr:to>
      <xdr:col>24</xdr:col>
      <xdr:colOff>152400</xdr:colOff>
      <xdr:row>71</xdr:row>
      <xdr:rowOff>102057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275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29668</xdr:rowOff>
    </xdr:from>
    <xdr:to>
      <xdr:col>24</xdr:col>
      <xdr:colOff>63500</xdr:colOff>
      <xdr:row>78</xdr:row>
      <xdr:rowOff>99313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402768"/>
          <a:ext cx="838200" cy="69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86326</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1165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63449</xdr:rowOff>
    </xdr:from>
    <xdr:to>
      <xdr:col>24</xdr:col>
      <xdr:colOff>114300</xdr:colOff>
      <xdr:row>77</xdr:row>
      <xdr:rowOff>165049</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6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87274</xdr:rowOff>
    </xdr:from>
    <xdr:to>
      <xdr:col>19</xdr:col>
      <xdr:colOff>177800</xdr:colOff>
      <xdr:row>78</xdr:row>
      <xdr:rowOff>99313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3460374"/>
          <a:ext cx="889000" cy="1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81890</xdr:rowOff>
    </xdr:from>
    <xdr:to>
      <xdr:col>20</xdr:col>
      <xdr:colOff>38100</xdr:colOff>
      <xdr:row>78</xdr:row>
      <xdr:rowOff>12040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2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28567</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058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87274</xdr:rowOff>
    </xdr:from>
    <xdr:to>
      <xdr:col>15</xdr:col>
      <xdr:colOff>50800</xdr:colOff>
      <xdr:row>78</xdr:row>
      <xdr:rowOff>130480</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460374"/>
          <a:ext cx="889000" cy="43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92024</xdr:rowOff>
    </xdr:from>
    <xdr:to>
      <xdr:col>15</xdr:col>
      <xdr:colOff>101600</xdr:colOff>
      <xdr:row>78</xdr:row>
      <xdr:rowOff>22174</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29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38701</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068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86513</xdr:rowOff>
    </xdr:from>
    <xdr:to>
      <xdr:col>10</xdr:col>
      <xdr:colOff>114300</xdr:colOff>
      <xdr:row>78</xdr:row>
      <xdr:rowOff>130480</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459613"/>
          <a:ext cx="889000" cy="43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100788</xdr:rowOff>
    </xdr:from>
    <xdr:to>
      <xdr:col>10</xdr:col>
      <xdr:colOff>165100</xdr:colOff>
      <xdr:row>78</xdr:row>
      <xdr:rowOff>30938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0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47465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077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107035</xdr:rowOff>
    </xdr:from>
    <xdr:to>
      <xdr:col>6</xdr:col>
      <xdr:colOff>38100</xdr:colOff>
      <xdr:row>78</xdr:row>
      <xdr:rowOff>37185</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0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53712</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083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150318</xdr:rowOff>
    </xdr:from>
    <xdr:to>
      <xdr:col>24</xdr:col>
      <xdr:colOff>114300</xdr:colOff>
      <xdr:row>78</xdr:row>
      <xdr:rowOff>80468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35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128745</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330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48513</xdr:rowOff>
    </xdr:from>
    <xdr:to>
      <xdr:col>20</xdr:col>
      <xdr:colOff>38100</xdr:colOff>
      <xdr:row>78</xdr:row>
      <xdr:rowOff>150113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42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141240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514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36474</xdr:rowOff>
    </xdr:from>
    <xdr:to>
      <xdr:col>15</xdr:col>
      <xdr:colOff>101600</xdr:colOff>
      <xdr:row>78</xdr:row>
      <xdr:rowOff>138074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409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129201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502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79680</xdr:rowOff>
    </xdr:from>
    <xdr:to>
      <xdr:col>10</xdr:col>
      <xdr:colOff>165100</xdr:colOff>
      <xdr:row>79</xdr:row>
      <xdr:rowOff>9830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45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957</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545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35713</xdr:rowOff>
    </xdr:from>
    <xdr:to>
      <xdr:col>6</xdr:col>
      <xdr:colOff>38100</xdr:colOff>
      <xdr:row>78</xdr:row>
      <xdr:rowOff>137313</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40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128440</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501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152687</xdr:rowOff>
    </xdr:from>
    <xdr:to>
      <xdr:col>24</xdr:col>
      <xdr:colOff>62865</xdr:colOff>
      <xdr:row>96</xdr:row>
      <xdr:rowOff>123698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411737"/>
          <a:ext cx="1270" cy="1171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127525</xdr:rowOff>
    </xdr:from>
    <xdr:ext cx="599010"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586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96</xdr:row>
      <xdr:rowOff>123698</xdr:rowOff>
    </xdr:from>
    <xdr:to>
      <xdr:col>24</xdr:col>
      <xdr:colOff>152400</xdr:colOff>
      <xdr:row>96</xdr:row>
      <xdr:rowOff>123698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582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99364</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186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152687</xdr:rowOff>
    </xdr:from>
    <xdr:to>
      <xdr:col>24</xdr:col>
      <xdr:colOff>152400</xdr:colOff>
      <xdr:row>89</xdr:row>
      <xdr:rowOff>152687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411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61868</xdr:rowOff>
    </xdr:from>
    <xdr:to>
      <xdr:col>24</xdr:col>
      <xdr:colOff>63500</xdr:colOff>
      <xdr:row>97</xdr:row>
      <xdr:rowOff>26629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521068"/>
          <a:ext cx="838200" cy="136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95938</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0407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73061</xdr:rowOff>
    </xdr:from>
    <xdr:to>
      <xdr:col>24</xdr:col>
      <xdr:colOff>114300</xdr:colOff>
      <xdr:row>95</xdr:row>
      <xdr:rowOff>3211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18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26629</xdr:rowOff>
    </xdr:from>
    <xdr:to>
      <xdr:col>19</xdr:col>
      <xdr:colOff>177800</xdr:colOff>
      <xdr:row>97</xdr:row>
      <xdr:rowOff>112061</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657279"/>
          <a:ext cx="889000" cy="85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163771</xdr:rowOff>
    </xdr:from>
    <xdr:to>
      <xdr:col>20</xdr:col>
      <xdr:colOff>38100</xdr:colOff>
      <xdr:row>95</xdr:row>
      <xdr:rowOff>93921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28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110448</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055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13426</xdr:rowOff>
    </xdr:from>
    <xdr:to>
      <xdr:col>15</xdr:col>
      <xdr:colOff>50800</xdr:colOff>
      <xdr:row>97</xdr:row>
      <xdr:rowOff>112061</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6644076"/>
          <a:ext cx="889000" cy="98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85167</xdr:rowOff>
    </xdr:from>
    <xdr:to>
      <xdr:col>15</xdr:col>
      <xdr:colOff>101600</xdr:colOff>
      <xdr:row>96</xdr:row>
      <xdr:rowOff>15317</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37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31844</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148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13426</xdr:rowOff>
    </xdr:from>
    <xdr:to>
      <xdr:col>10</xdr:col>
      <xdr:colOff>114300</xdr:colOff>
      <xdr:row>98</xdr:row>
      <xdr:rowOff>56273</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644076"/>
          <a:ext cx="889000" cy="21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135970</xdr:rowOff>
    </xdr:from>
    <xdr:to>
      <xdr:col>10</xdr:col>
      <xdr:colOff>165100</xdr:colOff>
      <xdr:row>95</xdr:row>
      <xdr:rowOff>66120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25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82647</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02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47414</xdr:rowOff>
    </xdr:from>
    <xdr:to>
      <xdr:col>6</xdr:col>
      <xdr:colOff>38100</xdr:colOff>
      <xdr:row>96</xdr:row>
      <xdr:rowOff>149014</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50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165541</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30795" y="16281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11068</xdr:rowOff>
    </xdr:from>
    <xdr:to>
      <xdr:col>24</xdr:col>
      <xdr:colOff>114300</xdr:colOff>
      <xdr:row>96</xdr:row>
      <xdr:rowOff>112668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47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97445</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385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147279</xdr:rowOff>
    </xdr:from>
    <xdr:to>
      <xdr:col>20</xdr:col>
      <xdr:colOff>38100</xdr:colOff>
      <xdr:row>97</xdr:row>
      <xdr:rowOff>77429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60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68556</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699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61261</xdr:rowOff>
    </xdr:from>
    <xdr:to>
      <xdr:col>15</xdr:col>
      <xdr:colOff>101600</xdr:colOff>
      <xdr:row>97</xdr:row>
      <xdr:rowOff>162861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69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153988</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784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134076</xdr:rowOff>
    </xdr:from>
    <xdr:to>
      <xdr:col>10</xdr:col>
      <xdr:colOff>165100</xdr:colOff>
      <xdr:row>97</xdr:row>
      <xdr:rowOff>64226</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59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55353</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686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5473</xdr:rowOff>
    </xdr:from>
    <xdr:to>
      <xdr:col>6</xdr:col>
      <xdr:colOff>38100</xdr:colOff>
      <xdr:row>98</xdr:row>
      <xdr:rowOff>107073</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807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98200</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90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a:extLst>
            <a:ext uri="{FF2B5EF4-FFF2-40B4-BE49-F238E27FC236}">
              <a16:creationId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79143</xdr:rowOff>
    </xdr:from>
    <xdr:to>
      <xdr:col>54</xdr:col>
      <xdr:colOff>189865</xdr:colOff>
      <xdr:row>38</xdr:row>
      <xdr:rowOff>113737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10475595" y="6079893"/>
          <a:ext cx="1270" cy="548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117564</xdr:rowOff>
    </xdr:from>
    <xdr:ext cx="534377" cy="259045"/>
    <xdr:sp macro="" textlink="">
      <xdr:nvSpPr>
        <xdr:cNvPr id="293" name="補助費等最小値テキスト">
          <a:extLst>
            <a:ext uri="{FF2B5EF4-FFF2-40B4-BE49-F238E27FC236}">
              <a16:creationId xmlns:a16="http://schemas.microsoft.com/office/drawing/2014/main" id="{00000000-0008-0000-0600-000025010000}"/>
            </a:ext>
          </a:extLst>
        </xdr:cNvPr>
        <xdr:cNvSpPr txBox="1"/>
      </xdr:nvSpPr>
      <xdr:spPr>
        <a:xfrm>
          <a:off x="10528300" y="663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113737</xdr:rowOff>
    </xdr:from>
    <xdr:to>
      <xdr:col>55</xdr:col>
      <xdr:colOff>88900</xdr:colOff>
      <xdr:row>38</xdr:row>
      <xdr:rowOff>113737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628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25820</xdr:rowOff>
    </xdr:from>
    <xdr:ext cx="534377" cy="259045"/>
    <xdr:sp macro="" textlink="">
      <xdr:nvSpPr>
        <xdr:cNvPr id="295" name="補助費等最大値テキスト">
          <a:extLst>
            <a:ext uri="{FF2B5EF4-FFF2-40B4-BE49-F238E27FC236}">
              <a16:creationId xmlns:a16="http://schemas.microsoft.com/office/drawing/2014/main" id="{00000000-0008-0000-0600-000027010000}"/>
            </a:ext>
          </a:extLst>
        </xdr:cNvPr>
        <xdr:cNvSpPr txBox="1"/>
      </xdr:nvSpPr>
      <xdr:spPr>
        <a:xfrm>
          <a:off x="10528300" y="585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79143</xdr:rowOff>
    </xdr:from>
    <xdr:to>
      <xdr:col>55</xdr:col>
      <xdr:colOff>88900</xdr:colOff>
      <xdr:row>35</xdr:row>
      <xdr:rowOff>79143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6079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56664</xdr:rowOff>
    </xdr:from>
    <xdr:to>
      <xdr:col>55</xdr:col>
      <xdr:colOff>0</xdr:colOff>
      <xdr:row>37</xdr:row>
      <xdr:rowOff>83334</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9639300" y="6400314"/>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6654</xdr:rowOff>
    </xdr:from>
    <xdr:ext cx="534377" cy="259045"/>
    <xdr:sp macro="" textlink="">
      <xdr:nvSpPr>
        <xdr:cNvPr id="298" name="補助費等平均値テキスト">
          <a:extLst>
            <a:ext uri="{FF2B5EF4-FFF2-40B4-BE49-F238E27FC236}">
              <a16:creationId xmlns:a16="http://schemas.microsoft.com/office/drawing/2014/main" id="{00000000-0008-0000-0600-00002A010000}"/>
            </a:ext>
          </a:extLst>
        </xdr:cNvPr>
        <xdr:cNvSpPr txBox="1"/>
      </xdr:nvSpPr>
      <xdr:spPr>
        <a:xfrm>
          <a:off x="10528300" y="61788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155227</xdr:rowOff>
    </xdr:from>
    <xdr:to>
      <xdr:col>55</xdr:col>
      <xdr:colOff>50800</xdr:colOff>
      <xdr:row>37</xdr:row>
      <xdr:rowOff>85377</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10426700" y="632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168972</xdr:rowOff>
    </xdr:from>
    <xdr:to>
      <xdr:col>50</xdr:col>
      <xdr:colOff>114300</xdr:colOff>
      <xdr:row>37</xdr:row>
      <xdr:rowOff>56664</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8750300" y="6341172"/>
          <a:ext cx="889000" cy="59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146888</xdr:rowOff>
    </xdr:from>
    <xdr:to>
      <xdr:col>50</xdr:col>
      <xdr:colOff>165100</xdr:colOff>
      <xdr:row>37</xdr:row>
      <xdr:rowOff>77038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9588500" y="631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93565</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72111" y="609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168972</xdr:rowOff>
    </xdr:from>
    <xdr:to>
      <xdr:col>45</xdr:col>
      <xdr:colOff>177800</xdr:colOff>
      <xdr:row>37</xdr:row>
      <xdr:rowOff>116611</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7861300" y="6341172"/>
          <a:ext cx="889000" cy="119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121808</xdr:rowOff>
    </xdr:from>
    <xdr:to>
      <xdr:col>46</xdr:col>
      <xdr:colOff>38100</xdr:colOff>
      <xdr:row>37</xdr:row>
      <xdr:rowOff>51958</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8699500" y="629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43085</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83111" y="638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22254</xdr:rowOff>
    </xdr:from>
    <xdr:to>
      <xdr:col>41</xdr:col>
      <xdr:colOff>50800</xdr:colOff>
      <xdr:row>37</xdr:row>
      <xdr:rowOff>116611</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a:off x="6972300" y="5337204"/>
          <a:ext cx="889000" cy="1123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163424</xdr:rowOff>
    </xdr:from>
    <xdr:to>
      <xdr:col>41</xdr:col>
      <xdr:colOff>101600</xdr:colOff>
      <xdr:row>37</xdr:row>
      <xdr:rowOff>93574</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7810500" y="633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110101</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94111" y="6110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89292</xdr:rowOff>
    </xdr:from>
    <xdr:to>
      <xdr:col>36</xdr:col>
      <xdr:colOff>165100</xdr:colOff>
      <xdr:row>31</xdr:row>
      <xdr:rowOff>19442</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6921500" y="523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35969</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672795" y="5008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32534</xdr:rowOff>
    </xdr:from>
    <xdr:to>
      <xdr:col>55</xdr:col>
      <xdr:colOff>50800</xdr:colOff>
      <xdr:row>37</xdr:row>
      <xdr:rowOff>134134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10426700" y="6376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10961</xdr:rowOff>
    </xdr:from>
    <xdr:ext cx="534377" cy="259045"/>
    <xdr:sp macro="" textlink="">
      <xdr:nvSpPr>
        <xdr:cNvPr id="317" name="補助費等該当値テキスト">
          <a:extLst>
            <a:ext uri="{FF2B5EF4-FFF2-40B4-BE49-F238E27FC236}">
              <a16:creationId xmlns:a16="http://schemas.microsoft.com/office/drawing/2014/main" id="{00000000-0008-0000-0600-00003D010000}"/>
            </a:ext>
          </a:extLst>
        </xdr:cNvPr>
        <xdr:cNvSpPr txBox="1"/>
      </xdr:nvSpPr>
      <xdr:spPr>
        <a:xfrm>
          <a:off x="10528300" y="6354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5864</xdr:rowOff>
    </xdr:from>
    <xdr:to>
      <xdr:col>50</xdr:col>
      <xdr:colOff>165100</xdr:colOff>
      <xdr:row>37</xdr:row>
      <xdr:rowOff>107464</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9588500" y="634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98591</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9372111" y="644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118172</xdr:rowOff>
    </xdr:from>
    <xdr:to>
      <xdr:col>46</xdr:col>
      <xdr:colOff>38100</xdr:colOff>
      <xdr:row>37</xdr:row>
      <xdr:rowOff>48322</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8699500" y="629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64849</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8483111" y="606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65811</xdr:rowOff>
    </xdr:from>
    <xdr:to>
      <xdr:col>41</xdr:col>
      <xdr:colOff>101600</xdr:colOff>
      <xdr:row>37</xdr:row>
      <xdr:rowOff>167411</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7810500" y="640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158538</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7594111" y="650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142904</xdr:rowOff>
    </xdr:from>
    <xdr:to>
      <xdr:col>36</xdr:col>
      <xdr:colOff>165100</xdr:colOff>
      <xdr:row>31</xdr:row>
      <xdr:rowOff>73054</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6921500" y="528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64181</xdr:rowOff>
    </xdr:from>
    <xdr:ext cx="599010"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672795" y="5379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普通建設事業費グラフ枠">
          <a:extLst>
            <a:ext uri="{FF2B5EF4-FFF2-40B4-BE49-F238E27FC236}">
              <a16:creationId xmlns:a16="http://schemas.microsoft.com/office/drawing/2014/main" id="{00000000-0008-0000-0600-00005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53224</xdr:rowOff>
    </xdr:from>
    <xdr:to>
      <xdr:col>54</xdr:col>
      <xdr:colOff>189865</xdr:colOff>
      <xdr:row>58</xdr:row>
      <xdr:rowOff>124286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10475595" y="8797174"/>
          <a:ext cx="1270" cy="1271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128113</xdr:rowOff>
    </xdr:from>
    <xdr:ext cx="534377" cy="259045"/>
    <xdr:sp macro="" textlink="">
      <xdr:nvSpPr>
        <xdr:cNvPr id="352" name="普通建設事業費最小値テキスト">
          <a:extLst>
            <a:ext uri="{FF2B5EF4-FFF2-40B4-BE49-F238E27FC236}">
              <a16:creationId xmlns:a16="http://schemas.microsoft.com/office/drawing/2014/main" id="{00000000-0008-0000-0600-000060010000}"/>
            </a:ext>
          </a:extLst>
        </xdr:cNvPr>
        <xdr:cNvSpPr txBox="1"/>
      </xdr:nvSpPr>
      <xdr:spPr>
        <a:xfrm>
          <a:off x="10528300" y="1007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124286</xdr:rowOff>
    </xdr:from>
    <xdr:to>
      <xdr:col>55</xdr:col>
      <xdr:colOff>88900</xdr:colOff>
      <xdr:row>58</xdr:row>
      <xdr:rowOff>124286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10068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171351</xdr:rowOff>
    </xdr:from>
    <xdr:ext cx="599010" cy="259045"/>
    <xdr:sp macro="" textlink="">
      <xdr:nvSpPr>
        <xdr:cNvPr id="354" name="普通建設事業費最大値テキスト">
          <a:extLst>
            <a:ext uri="{FF2B5EF4-FFF2-40B4-BE49-F238E27FC236}">
              <a16:creationId xmlns:a16="http://schemas.microsoft.com/office/drawing/2014/main" id="{00000000-0008-0000-0600-000062010000}"/>
            </a:ext>
          </a:extLst>
        </xdr:cNvPr>
        <xdr:cNvSpPr txBox="1"/>
      </xdr:nvSpPr>
      <xdr:spPr>
        <a:xfrm>
          <a:off x="10528300" y="8572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53224</xdr:rowOff>
    </xdr:from>
    <xdr:to>
      <xdr:col>55</xdr:col>
      <xdr:colOff>88900</xdr:colOff>
      <xdr:row>51</xdr:row>
      <xdr:rowOff>53224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0388600" y="879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106259</xdr:rowOff>
    </xdr:from>
    <xdr:to>
      <xdr:col>55</xdr:col>
      <xdr:colOff>0</xdr:colOff>
      <xdr:row>58</xdr:row>
      <xdr:rowOff>24899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9639300" y="9878909"/>
          <a:ext cx="838200" cy="90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97571</xdr:rowOff>
    </xdr:from>
    <xdr:ext cx="534377" cy="259045"/>
    <xdr:sp macro="" textlink="">
      <xdr:nvSpPr>
        <xdr:cNvPr id="357" name="普通建設事業費平均値テキスト">
          <a:extLst>
            <a:ext uri="{FF2B5EF4-FFF2-40B4-BE49-F238E27FC236}">
              <a16:creationId xmlns:a16="http://schemas.microsoft.com/office/drawing/2014/main" id="{00000000-0008-0000-0600-000065010000}"/>
            </a:ext>
          </a:extLst>
        </xdr:cNvPr>
        <xdr:cNvSpPr txBox="1"/>
      </xdr:nvSpPr>
      <xdr:spPr>
        <a:xfrm>
          <a:off x="10528300" y="9527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74694</xdr:rowOff>
    </xdr:from>
    <xdr:to>
      <xdr:col>55</xdr:col>
      <xdr:colOff>50800</xdr:colOff>
      <xdr:row>57</xdr:row>
      <xdr:rowOff>4844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10426700" y="967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113171</xdr:rowOff>
    </xdr:from>
    <xdr:to>
      <xdr:col>50</xdr:col>
      <xdr:colOff>114300</xdr:colOff>
      <xdr:row>58</xdr:row>
      <xdr:rowOff>24899</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8750300" y="9885821"/>
          <a:ext cx="889000" cy="83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159341</xdr:rowOff>
    </xdr:from>
    <xdr:to>
      <xdr:col>50</xdr:col>
      <xdr:colOff>165100</xdr:colOff>
      <xdr:row>57</xdr:row>
      <xdr:rowOff>89491</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9588500" y="976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106018</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372111" y="953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113171</xdr:rowOff>
    </xdr:from>
    <xdr:to>
      <xdr:col>45</xdr:col>
      <xdr:colOff>177800</xdr:colOff>
      <xdr:row>58</xdr:row>
      <xdr:rowOff>115763</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7861300" y="9885821"/>
          <a:ext cx="889000" cy="174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8280</xdr:rowOff>
    </xdr:from>
    <xdr:to>
      <xdr:col>46</xdr:col>
      <xdr:colOff>38100</xdr:colOff>
      <xdr:row>57</xdr:row>
      <xdr:rowOff>109880</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8699500" y="978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126407</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83111" y="9556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140549</xdr:rowOff>
    </xdr:from>
    <xdr:to>
      <xdr:col>41</xdr:col>
      <xdr:colOff>50800</xdr:colOff>
      <xdr:row>58</xdr:row>
      <xdr:rowOff>115763</xdr:rowOff>
    </xdr:to>
    <xdr:cxnSp macro="">
      <xdr:nvCxnSpPr>
        <xdr:cNvPr id="365" name="直線コネクタ 364">
          <a:extLst>
            <a:ext uri="{FF2B5EF4-FFF2-40B4-BE49-F238E27FC236}">
              <a16:creationId xmlns:a16="http://schemas.microsoft.com/office/drawing/2014/main" id="{00000000-0008-0000-0600-00006D010000}"/>
            </a:ext>
          </a:extLst>
        </xdr:cNvPr>
        <xdr:cNvCxnSpPr/>
      </xdr:nvCxnSpPr>
      <xdr:spPr>
        <a:xfrm>
          <a:off x="6972300" y="9913199"/>
          <a:ext cx="889000" cy="146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142610</xdr:rowOff>
    </xdr:from>
    <xdr:to>
      <xdr:col>41</xdr:col>
      <xdr:colOff>101600</xdr:colOff>
      <xdr:row>57</xdr:row>
      <xdr:rowOff>72760</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7810500" y="974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89287</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594111" y="951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135480</xdr:rowOff>
    </xdr:from>
    <xdr:to>
      <xdr:col>36</xdr:col>
      <xdr:colOff>165100</xdr:colOff>
      <xdr:row>57</xdr:row>
      <xdr:rowOff>65630</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6921500" y="973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82157</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05111" y="9511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55459</xdr:rowOff>
    </xdr:from>
    <xdr:to>
      <xdr:col>55</xdr:col>
      <xdr:colOff>50800</xdr:colOff>
      <xdr:row>57</xdr:row>
      <xdr:rowOff>157059</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10426700" y="9828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33886</xdr:rowOff>
    </xdr:from>
    <xdr:ext cx="534377" cy="259045"/>
    <xdr:sp macro="" textlink="">
      <xdr:nvSpPr>
        <xdr:cNvPr id="376" name="普通建設事業費該当値テキスト">
          <a:extLst>
            <a:ext uri="{FF2B5EF4-FFF2-40B4-BE49-F238E27FC236}">
              <a16:creationId xmlns:a16="http://schemas.microsoft.com/office/drawing/2014/main" id="{00000000-0008-0000-0600-000078010000}"/>
            </a:ext>
          </a:extLst>
        </xdr:cNvPr>
        <xdr:cNvSpPr txBox="1"/>
      </xdr:nvSpPr>
      <xdr:spPr>
        <a:xfrm>
          <a:off x="10528300" y="9806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145549</xdr:rowOff>
    </xdr:from>
    <xdr:to>
      <xdr:col>50</xdr:col>
      <xdr:colOff>165100</xdr:colOff>
      <xdr:row>58</xdr:row>
      <xdr:rowOff>75699</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9588500" y="991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66826</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9372111" y="10010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62371</xdr:rowOff>
    </xdr:from>
    <xdr:to>
      <xdr:col>46</xdr:col>
      <xdr:colOff>38100</xdr:colOff>
      <xdr:row>57</xdr:row>
      <xdr:rowOff>163971</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8699500" y="9835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155098</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8483111" y="9927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64963</xdr:rowOff>
    </xdr:from>
    <xdr:to>
      <xdr:col>41</xdr:col>
      <xdr:colOff>101600</xdr:colOff>
      <xdr:row>58</xdr:row>
      <xdr:rowOff>166563</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7810500" y="10009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157690</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7594111" y="1010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89749</xdr:rowOff>
    </xdr:from>
    <xdr:to>
      <xdr:col>36</xdr:col>
      <xdr:colOff>165100</xdr:colOff>
      <xdr:row>58</xdr:row>
      <xdr:rowOff>19899</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6921500" y="986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11026</xdr:rowOff>
    </xdr:from>
    <xdr:ext cx="534377"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705111" y="995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a:extLst>
            <a:ext uri="{FF2B5EF4-FFF2-40B4-BE49-F238E27FC236}">
              <a16:creationId xmlns:a16="http://schemas.microsoft.com/office/drawing/2014/main" id="{00000000-0008-0000-06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112192</xdr:rowOff>
    </xdr:from>
    <xdr:to>
      <xdr:col>54</xdr:col>
      <xdr:colOff>189865</xdr:colOff>
      <xdr:row>79</xdr:row>
      <xdr:rowOff>32144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10475595" y="12285142"/>
          <a:ext cx="1270" cy="1291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35971</xdr:rowOff>
    </xdr:from>
    <xdr:ext cx="378565" cy="259045"/>
    <xdr:sp macro="" textlink="">
      <xdr:nvSpPr>
        <xdr:cNvPr id="409" name="普通建設事業費 （ うち新規整備　）最小値テキスト">
          <a:extLst>
            <a:ext uri="{FF2B5EF4-FFF2-40B4-BE49-F238E27FC236}">
              <a16:creationId xmlns:a16="http://schemas.microsoft.com/office/drawing/2014/main" id="{00000000-0008-0000-0600-000099010000}"/>
            </a:ext>
          </a:extLst>
        </xdr:cNvPr>
        <xdr:cNvSpPr txBox="1"/>
      </xdr:nvSpPr>
      <xdr:spPr>
        <a:xfrm>
          <a:off x="10528300" y="13580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32144</xdr:rowOff>
    </xdr:from>
    <xdr:to>
      <xdr:col>55</xdr:col>
      <xdr:colOff>88900</xdr:colOff>
      <xdr:row>79</xdr:row>
      <xdr:rowOff>32144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357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58869</xdr:rowOff>
    </xdr:from>
    <xdr:ext cx="534377" cy="259045"/>
    <xdr:sp macro="" textlink="">
      <xdr:nvSpPr>
        <xdr:cNvPr id="411" name="普通建設事業費 （ うち新規整備　）最大値テキスト">
          <a:extLst>
            <a:ext uri="{FF2B5EF4-FFF2-40B4-BE49-F238E27FC236}">
              <a16:creationId xmlns:a16="http://schemas.microsoft.com/office/drawing/2014/main" id="{00000000-0008-0000-0600-00009B010000}"/>
            </a:ext>
          </a:extLst>
        </xdr:cNvPr>
        <xdr:cNvSpPr txBox="1"/>
      </xdr:nvSpPr>
      <xdr:spPr>
        <a:xfrm>
          <a:off x="10528300" y="12060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112192</xdr:rowOff>
    </xdr:from>
    <xdr:to>
      <xdr:col>55</xdr:col>
      <xdr:colOff>88900</xdr:colOff>
      <xdr:row>71</xdr:row>
      <xdr:rowOff>112192</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2285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56680</xdr:rowOff>
    </xdr:from>
    <xdr:to>
      <xdr:col>55</xdr:col>
      <xdr:colOff>0</xdr:colOff>
      <xdr:row>76</xdr:row>
      <xdr:rowOff>158559</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9639300" y="13086880"/>
          <a:ext cx="838200" cy="101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169321</xdr:rowOff>
    </xdr:from>
    <xdr:ext cx="469744" cy="259045"/>
    <xdr:sp macro="" textlink="">
      <xdr:nvSpPr>
        <xdr:cNvPr id="414" name="普通建設事業費 （ うち新規整備　）平均値テキスト">
          <a:extLst>
            <a:ext uri="{FF2B5EF4-FFF2-40B4-BE49-F238E27FC236}">
              <a16:creationId xmlns:a16="http://schemas.microsoft.com/office/drawing/2014/main" id="{00000000-0008-0000-0600-00009E010000}"/>
            </a:ext>
          </a:extLst>
        </xdr:cNvPr>
        <xdr:cNvSpPr txBox="1"/>
      </xdr:nvSpPr>
      <xdr:spPr>
        <a:xfrm>
          <a:off x="10528300" y="13199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19444</xdr:rowOff>
    </xdr:from>
    <xdr:to>
      <xdr:col>55</xdr:col>
      <xdr:colOff>50800</xdr:colOff>
      <xdr:row>77</xdr:row>
      <xdr:rowOff>121044</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10426700" y="1322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9779</xdr:rowOff>
    </xdr:from>
    <xdr:to>
      <xdr:col>50</xdr:col>
      <xdr:colOff>114300</xdr:colOff>
      <xdr:row>76</xdr:row>
      <xdr:rowOff>158559</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8750300" y="13039979"/>
          <a:ext cx="889000" cy="148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63221</xdr:rowOff>
    </xdr:from>
    <xdr:to>
      <xdr:col>50</xdr:col>
      <xdr:colOff>165100</xdr:colOff>
      <xdr:row>77</xdr:row>
      <xdr:rowOff>164821</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9588500" y="1326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155948</xdr:rowOff>
    </xdr:from>
    <xdr:ext cx="469744"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04428" y="13357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9779</xdr:rowOff>
    </xdr:from>
    <xdr:to>
      <xdr:col>45</xdr:col>
      <xdr:colOff>177800</xdr:colOff>
      <xdr:row>78</xdr:row>
      <xdr:rowOff>20447</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7861300" y="13039979"/>
          <a:ext cx="889000" cy="353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78918</xdr:rowOff>
    </xdr:from>
    <xdr:to>
      <xdr:col>46</xdr:col>
      <xdr:colOff>38100</xdr:colOff>
      <xdr:row>78</xdr:row>
      <xdr:rowOff>9068</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8699500" y="1328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195</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15428" y="13373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20447</xdr:rowOff>
    </xdr:from>
    <xdr:to>
      <xdr:col>41</xdr:col>
      <xdr:colOff>50800</xdr:colOff>
      <xdr:row>78</xdr:row>
      <xdr:rowOff>50127</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flipV="1">
          <a:off x="6972300" y="13393547"/>
          <a:ext cx="889000" cy="29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35370</xdr:rowOff>
    </xdr:from>
    <xdr:to>
      <xdr:col>41</xdr:col>
      <xdr:colOff>101600</xdr:colOff>
      <xdr:row>77</xdr:row>
      <xdr:rowOff>136970</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7810500" y="1323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153497</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26428" y="1301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117970</xdr:rowOff>
    </xdr:from>
    <xdr:to>
      <xdr:col>36</xdr:col>
      <xdr:colOff>165100</xdr:colOff>
      <xdr:row>77</xdr:row>
      <xdr:rowOff>48120</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6921500" y="131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64647</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292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5880</xdr:rowOff>
    </xdr:from>
    <xdr:to>
      <xdr:col>55</xdr:col>
      <xdr:colOff>50800</xdr:colOff>
      <xdr:row>76</xdr:row>
      <xdr:rowOff>107480</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10426700" y="1303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28757</xdr:rowOff>
    </xdr:from>
    <xdr:ext cx="534377" cy="259045"/>
    <xdr:sp macro="" textlink="">
      <xdr:nvSpPr>
        <xdr:cNvPr id="433" name="普通建設事業費 （ うち新規整備　）該当値テキスト">
          <a:extLst>
            <a:ext uri="{FF2B5EF4-FFF2-40B4-BE49-F238E27FC236}">
              <a16:creationId xmlns:a16="http://schemas.microsoft.com/office/drawing/2014/main" id="{00000000-0008-0000-0600-0000B1010000}"/>
            </a:ext>
          </a:extLst>
        </xdr:cNvPr>
        <xdr:cNvSpPr txBox="1"/>
      </xdr:nvSpPr>
      <xdr:spPr>
        <a:xfrm>
          <a:off x="10528300" y="1288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107759</xdr:rowOff>
    </xdr:from>
    <xdr:to>
      <xdr:col>50</xdr:col>
      <xdr:colOff>165100</xdr:colOff>
      <xdr:row>77</xdr:row>
      <xdr:rowOff>37909</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9588500" y="13137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54436</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9372111" y="1291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130429</xdr:rowOff>
    </xdr:from>
    <xdr:to>
      <xdr:col>46</xdr:col>
      <xdr:colOff>38100</xdr:colOff>
      <xdr:row>76</xdr:row>
      <xdr:rowOff>60579</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8699500" y="12989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77106</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8483111" y="12764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141097</xdr:rowOff>
    </xdr:from>
    <xdr:to>
      <xdr:col>41</xdr:col>
      <xdr:colOff>101600</xdr:colOff>
      <xdr:row>78</xdr:row>
      <xdr:rowOff>71247</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7810500" y="1334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62374</xdr:rowOff>
    </xdr:from>
    <xdr:ext cx="469744"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7626428" y="13435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170777</xdr:rowOff>
    </xdr:from>
    <xdr:to>
      <xdr:col>36</xdr:col>
      <xdr:colOff>165100</xdr:colOff>
      <xdr:row>78</xdr:row>
      <xdr:rowOff>100927</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6921500" y="13372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92054</xdr:rowOff>
    </xdr:from>
    <xdr:ext cx="469744"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737428" y="13465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a:extLst>
            <a:ext uri="{FF2B5EF4-FFF2-40B4-BE49-F238E27FC236}">
              <a16:creationId xmlns:a16="http://schemas.microsoft.com/office/drawing/2014/main" id="{00000000-0008-0000-06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58826</xdr:rowOff>
    </xdr:from>
    <xdr:to>
      <xdr:col>54</xdr:col>
      <xdr:colOff>189865</xdr:colOff>
      <xdr:row>98</xdr:row>
      <xdr:rowOff>139267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10475595" y="15660776"/>
          <a:ext cx="1270" cy="1280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143094</xdr:rowOff>
    </xdr:from>
    <xdr:ext cx="469744" cy="259045"/>
    <xdr:sp macro="" textlink="">
      <xdr:nvSpPr>
        <xdr:cNvPr id="466" name="普通建設事業費 （ うち更新整備　）最小値テキスト">
          <a:extLst>
            <a:ext uri="{FF2B5EF4-FFF2-40B4-BE49-F238E27FC236}">
              <a16:creationId xmlns:a16="http://schemas.microsoft.com/office/drawing/2014/main" id="{00000000-0008-0000-0600-0000D2010000}"/>
            </a:ext>
          </a:extLst>
        </xdr:cNvPr>
        <xdr:cNvSpPr txBox="1"/>
      </xdr:nvSpPr>
      <xdr:spPr>
        <a:xfrm>
          <a:off x="10528300" y="1694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139267</xdr:rowOff>
    </xdr:from>
    <xdr:to>
      <xdr:col>55</xdr:col>
      <xdr:colOff>88900</xdr:colOff>
      <xdr:row>98</xdr:row>
      <xdr:rowOff>139267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694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5503</xdr:rowOff>
    </xdr:from>
    <xdr:ext cx="599010" cy="259045"/>
    <xdr:sp macro="" textlink="">
      <xdr:nvSpPr>
        <xdr:cNvPr id="468" name="普通建設事業費 （ うち更新整備　）最大値テキスト">
          <a:extLst>
            <a:ext uri="{FF2B5EF4-FFF2-40B4-BE49-F238E27FC236}">
              <a16:creationId xmlns:a16="http://schemas.microsoft.com/office/drawing/2014/main" id="{00000000-0008-0000-0600-0000D4010000}"/>
            </a:ext>
          </a:extLst>
        </xdr:cNvPr>
        <xdr:cNvSpPr txBox="1"/>
      </xdr:nvSpPr>
      <xdr:spPr>
        <a:xfrm>
          <a:off x="10528300" y="1543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58826</xdr:rowOff>
    </xdr:from>
    <xdr:to>
      <xdr:col>55</xdr:col>
      <xdr:colOff>88900</xdr:colOff>
      <xdr:row>91</xdr:row>
      <xdr:rowOff>58826</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566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33058</xdr:rowOff>
    </xdr:from>
    <xdr:to>
      <xdr:col>55</xdr:col>
      <xdr:colOff>0</xdr:colOff>
      <xdr:row>98</xdr:row>
      <xdr:rowOff>80048</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9639300" y="16835158"/>
          <a:ext cx="838200" cy="4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149813</xdr:rowOff>
    </xdr:from>
    <xdr:ext cx="534377" cy="259045"/>
    <xdr:sp macro="" textlink="">
      <xdr:nvSpPr>
        <xdr:cNvPr id="471" name="普通建設事業費 （ うち更新整備　）平均値テキスト">
          <a:extLst>
            <a:ext uri="{FF2B5EF4-FFF2-40B4-BE49-F238E27FC236}">
              <a16:creationId xmlns:a16="http://schemas.microsoft.com/office/drawing/2014/main" id="{00000000-0008-0000-0600-0000D7010000}"/>
            </a:ext>
          </a:extLst>
        </xdr:cNvPr>
        <xdr:cNvSpPr txBox="1"/>
      </xdr:nvSpPr>
      <xdr:spPr>
        <a:xfrm>
          <a:off x="10528300" y="16437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126936</xdr:rowOff>
    </xdr:from>
    <xdr:to>
      <xdr:col>55</xdr:col>
      <xdr:colOff>50800</xdr:colOff>
      <xdr:row>97</xdr:row>
      <xdr:rowOff>57086</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10426700" y="16586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60161</xdr:rowOff>
    </xdr:from>
    <xdr:to>
      <xdr:col>50</xdr:col>
      <xdr:colOff>114300</xdr:colOff>
      <xdr:row>98</xdr:row>
      <xdr:rowOff>80048</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8750300" y="16862261"/>
          <a:ext cx="889000" cy="19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37351</xdr:rowOff>
    </xdr:from>
    <xdr:to>
      <xdr:col>50</xdr:col>
      <xdr:colOff>165100</xdr:colOff>
      <xdr:row>97</xdr:row>
      <xdr:rowOff>138951</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9588500" y="1666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155478</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72111" y="16443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60161</xdr:rowOff>
    </xdr:from>
    <xdr:to>
      <xdr:col>45</xdr:col>
      <xdr:colOff>177800</xdr:colOff>
      <xdr:row>98</xdr:row>
      <xdr:rowOff>131178</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7861300" y="16862261"/>
          <a:ext cx="889000" cy="71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54166</xdr:rowOff>
    </xdr:from>
    <xdr:to>
      <xdr:col>46</xdr:col>
      <xdr:colOff>38100</xdr:colOff>
      <xdr:row>97</xdr:row>
      <xdr:rowOff>155766</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8699500" y="1668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843</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46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151397</xdr:rowOff>
    </xdr:from>
    <xdr:to>
      <xdr:col>41</xdr:col>
      <xdr:colOff>50800</xdr:colOff>
      <xdr:row>98</xdr:row>
      <xdr:rowOff>131178</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a:off x="6972300" y="16782047"/>
          <a:ext cx="889000" cy="151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22644</xdr:rowOff>
    </xdr:from>
    <xdr:to>
      <xdr:col>41</xdr:col>
      <xdr:colOff>101600</xdr:colOff>
      <xdr:row>97</xdr:row>
      <xdr:rowOff>124244</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7810500" y="1665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140771</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4111" y="1642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47980</xdr:rowOff>
    </xdr:from>
    <xdr:to>
      <xdr:col>36</xdr:col>
      <xdr:colOff>165100</xdr:colOff>
      <xdr:row>97</xdr:row>
      <xdr:rowOff>149580</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6921500" y="1667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166107</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05111" y="16453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153708</xdr:rowOff>
    </xdr:from>
    <xdr:to>
      <xdr:col>55</xdr:col>
      <xdr:colOff>50800</xdr:colOff>
      <xdr:row>98</xdr:row>
      <xdr:rowOff>83858</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10426700" y="16784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68635</xdr:rowOff>
    </xdr:from>
    <xdr:ext cx="534377" cy="259045"/>
    <xdr:sp macro="" textlink="">
      <xdr:nvSpPr>
        <xdr:cNvPr id="490" name="普通建設事業費 （ うち更新整備　）該当値テキスト">
          <a:extLst>
            <a:ext uri="{FF2B5EF4-FFF2-40B4-BE49-F238E27FC236}">
              <a16:creationId xmlns:a16="http://schemas.microsoft.com/office/drawing/2014/main" id="{00000000-0008-0000-0600-0000EA010000}"/>
            </a:ext>
          </a:extLst>
        </xdr:cNvPr>
        <xdr:cNvSpPr txBox="1"/>
      </xdr:nvSpPr>
      <xdr:spPr>
        <a:xfrm>
          <a:off x="10528300" y="1669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29248</xdr:rowOff>
    </xdr:from>
    <xdr:to>
      <xdr:col>50</xdr:col>
      <xdr:colOff>165100</xdr:colOff>
      <xdr:row>98</xdr:row>
      <xdr:rowOff>130848</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9588500" y="1683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121975</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9372111" y="1692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9361</xdr:rowOff>
    </xdr:from>
    <xdr:to>
      <xdr:col>46</xdr:col>
      <xdr:colOff>38100</xdr:colOff>
      <xdr:row>98</xdr:row>
      <xdr:rowOff>110961</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8699500" y="1681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102088</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8483111" y="1690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80378</xdr:rowOff>
    </xdr:from>
    <xdr:to>
      <xdr:col>41</xdr:col>
      <xdr:colOff>101600</xdr:colOff>
      <xdr:row>99</xdr:row>
      <xdr:rowOff>10528</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7810500" y="1688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1655</xdr:rowOff>
    </xdr:from>
    <xdr:ext cx="469744"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7626428" y="16975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100597</xdr:rowOff>
    </xdr:from>
    <xdr:to>
      <xdr:col>36</xdr:col>
      <xdr:colOff>165100</xdr:colOff>
      <xdr:row>98</xdr:row>
      <xdr:rowOff>30747</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6921500" y="16731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21874</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6705111" y="1682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a:extLst>
            <a:ext uri="{FF2B5EF4-FFF2-40B4-BE49-F238E27FC236}">
              <a16:creationId xmlns:a16="http://schemas.microsoft.com/office/drawing/2014/main" id="{00000000-0008-0000-06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20371</xdr:rowOff>
    </xdr:from>
    <xdr:to>
      <xdr:col>85</xdr:col>
      <xdr:colOff>126364</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6317595" y="5163871"/>
          <a:ext cx="1269" cy="1490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1" name="災害復旧事業費最小値テキスト">
          <a:extLst>
            <a:ext uri="{FF2B5EF4-FFF2-40B4-BE49-F238E27FC236}">
              <a16:creationId xmlns:a16="http://schemas.microsoft.com/office/drawing/2014/main" id="{00000000-0008-0000-0600-000009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138498</xdr:rowOff>
    </xdr:from>
    <xdr:ext cx="469744" cy="259045"/>
    <xdr:sp macro="" textlink="">
      <xdr:nvSpPr>
        <xdr:cNvPr id="523" name="災害復旧事業費最大値テキスト">
          <a:extLst>
            <a:ext uri="{FF2B5EF4-FFF2-40B4-BE49-F238E27FC236}">
              <a16:creationId xmlns:a16="http://schemas.microsoft.com/office/drawing/2014/main" id="{00000000-0008-0000-0600-00000B020000}"/>
            </a:ext>
          </a:extLst>
        </xdr:cNvPr>
        <xdr:cNvSpPr txBox="1"/>
      </xdr:nvSpPr>
      <xdr:spPr>
        <a:xfrm>
          <a:off x="16370300" y="4939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20371</xdr:rowOff>
    </xdr:from>
    <xdr:to>
      <xdr:col>86</xdr:col>
      <xdr:colOff>25400</xdr:colOff>
      <xdr:row>30</xdr:row>
      <xdr:rowOff>20371</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5163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7764</xdr:rowOff>
    </xdr:from>
    <xdr:ext cx="378565" cy="259045"/>
    <xdr:sp macro="" textlink="">
      <xdr:nvSpPr>
        <xdr:cNvPr id="526" name="災害復旧事業費平均値テキスト">
          <a:extLst>
            <a:ext uri="{FF2B5EF4-FFF2-40B4-BE49-F238E27FC236}">
              <a16:creationId xmlns:a16="http://schemas.microsoft.com/office/drawing/2014/main" id="{00000000-0008-0000-0600-00000E020000}"/>
            </a:ext>
          </a:extLst>
        </xdr:cNvPr>
        <xdr:cNvSpPr txBox="1"/>
      </xdr:nvSpPr>
      <xdr:spPr>
        <a:xfrm>
          <a:off x="16370300" y="63514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156337</xdr:rowOff>
    </xdr:from>
    <xdr:to>
      <xdr:col>85</xdr:col>
      <xdr:colOff>177800</xdr:colOff>
      <xdr:row>38</xdr:row>
      <xdr:rowOff>86487</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6268700" y="64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9119</xdr:rowOff>
    </xdr:from>
    <xdr:to>
      <xdr:col>81</xdr:col>
      <xdr:colOff>101600</xdr:colOff>
      <xdr:row>38</xdr:row>
      <xdr:rowOff>110719</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5430500" y="65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127245</xdr:rowOff>
    </xdr:from>
    <xdr:ext cx="378565"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2017" y="6299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67234</xdr:rowOff>
    </xdr:from>
    <xdr:to>
      <xdr:col>76</xdr:col>
      <xdr:colOff>114300</xdr:colOff>
      <xdr:row>38</xdr:row>
      <xdr:rowOff>139700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3703300" y="6582334"/>
          <a:ext cx="889000" cy="72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52553</xdr:rowOff>
    </xdr:from>
    <xdr:to>
      <xdr:col>76</xdr:col>
      <xdr:colOff>165100</xdr:colOff>
      <xdr:row>38</xdr:row>
      <xdr:rowOff>154153</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4541500" y="656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170680</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3017" y="63428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6655</xdr:rowOff>
    </xdr:from>
    <xdr:to>
      <xdr:col>71</xdr:col>
      <xdr:colOff>177800</xdr:colOff>
      <xdr:row>38</xdr:row>
      <xdr:rowOff>67234</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2814300" y="6178855"/>
          <a:ext cx="889000" cy="40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60096</xdr:rowOff>
    </xdr:from>
    <xdr:to>
      <xdr:col>72</xdr:col>
      <xdr:colOff>38100</xdr:colOff>
      <xdr:row>38</xdr:row>
      <xdr:rowOff>161696</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36525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152823</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4017" y="6667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5004</xdr:rowOff>
    </xdr:from>
    <xdr:to>
      <xdr:col>67</xdr:col>
      <xdr:colOff>101600</xdr:colOff>
      <xdr:row>38</xdr:row>
      <xdr:rowOff>106604</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2763500" y="652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97731</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5017" y="6612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45" name="災害復旧事業費該当値テキスト">
          <a:extLst>
            <a:ext uri="{FF2B5EF4-FFF2-40B4-BE49-F238E27FC236}">
              <a16:creationId xmlns:a16="http://schemas.microsoft.com/office/drawing/2014/main" id="{00000000-0008-0000-0600-000021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16434</xdr:rowOff>
    </xdr:from>
    <xdr:to>
      <xdr:col>72</xdr:col>
      <xdr:colOff>38100</xdr:colOff>
      <xdr:row>38</xdr:row>
      <xdr:rowOff>118034</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3652500" y="653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134561</xdr:rowOff>
    </xdr:from>
    <xdr:ext cx="378565"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3514017" y="6306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127305</xdr:rowOff>
    </xdr:from>
    <xdr:to>
      <xdr:col>67</xdr:col>
      <xdr:colOff>101600</xdr:colOff>
      <xdr:row>36</xdr:row>
      <xdr:rowOff>57455</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2763500" y="612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34</xdr:row>
      <xdr:rowOff>73982</xdr:rowOff>
    </xdr:from>
    <xdr:ext cx="469744"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579428" y="5903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144025</xdr:rowOff>
    </xdr:from>
    <xdr:to>
      <xdr:col>85</xdr:col>
      <xdr:colOff>126364</xdr:colOff>
      <xdr:row>78</xdr:row>
      <xdr:rowOff>51555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2145525"/>
          <a:ext cx="1269" cy="1279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55382</xdr:rowOff>
    </xdr:from>
    <xdr:ext cx="469744"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428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51555</xdr:rowOff>
    </xdr:from>
    <xdr:to>
      <xdr:col>86</xdr:col>
      <xdr:colOff>25400</xdr:colOff>
      <xdr:row>78</xdr:row>
      <xdr:rowOff>51555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424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90702</xdr:rowOff>
    </xdr:from>
    <xdr:ext cx="534377"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92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144025</xdr:rowOff>
    </xdr:from>
    <xdr:to>
      <xdr:col>86</xdr:col>
      <xdr:colOff>25400</xdr:colOff>
      <xdr:row>70</xdr:row>
      <xdr:rowOff>144025</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2145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90608</xdr:rowOff>
    </xdr:from>
    <xdr:to>
      <xdr:col>85</xdr:col>
      <xdr:colOff>127000</xdr:colOff>
      <xdr:row>76</xdr:row>
      <xdr:rowOff>101867</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5481300" y="13120808"/>
          <a:ext cx="838200" cy="11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22585</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8813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171159</xdr:rowOff>
    </xdr:from>
    <xdr:to>
      <xdr:col>85</xdr:col>
      <xdr:colOff>177800</xdr:colOff>
      <xdr:row>76</xdr:row>
      <xdr:rowOff>101309</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30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97104</xdr:rowOff>
    </xdr:from>
    <xdr:to>
      <xdr:col>81</xdr:col>
      <xdr:colOff>50800</xdr:colOff>
      <xdr:row>76</xdr:row>
      <xdr:rowOff>101867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4592300" y="13127304"/>
          <a:ext cx="889000" cy="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163500</xdr:rowOff>
    </xdr:from>
    <xdr:to>
      <xdr:col>81</xdr:col>
      <xdr:colOff>101600</xdr:colOff>
      <xdr:row>76</xdr:row>
      <xdr:rowOff>93650</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302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110177</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2797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97104</xdr:rowOff>
    </xdr:from>
    <xdr:to>
      <xdr:col>76</xdr:col>
      <xdr:colOff>114300</xdr:colOff>
      <xdr:row>76</xdr:row>
      <xdr:rowOff>103657</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703300" y="13127304"/>
          <a:ext cx="889000" cy="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2890</xdr:rowOff>
    </xdr:from>
    <xdr:to>
      <xdr:col>76</xdr:col>
      <xdr:colOff>165100</xdr:colOff>
      <xdr:row>76</xdr:row>
      <xdr:rowOff>104490</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303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121016</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90494</xdr:rowOff>
    </xdr:from>
    <xdr:to>
      <xdr:col>71</xdr:col>
      <xdr:colOff>177800</xdr:colOff>
      <xdr:row>76</xdr:row>
      <xdr:rowOff>103657</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2814300" y="13120694"/>
          <a:ext cx="889000" cy="13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165443</xdr:rowOff>
    </xdr:from>
    <xdr:to>
      <xdr:col>72</xdr:col>
      <xdr:colOff>38100</xdr:colOff>
      <xdr:row>76</xdr:row>
      <xdr:rowOff>95593</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30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112120</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279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1212</xdr:rowOff>
    </xdr:from>
    <xdr:to>
      <xdr:col>67</xdr:col>
      <xdr:colOff>101600</xdr:colOff>
      <xdr:row>76</xdr:row>
      <xdr:rowOff>102812</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303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119340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280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39808</xdr:rowOff>
    </xdr:from>
    <xdr:to>
      <xdr:col>85</xdr:col>
      <xdr:colOff>177800</xdr:colOff>
      <xdr:row>76</xdr:row>
      <xdr:rowOff>141408</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3070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18235</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304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51067</xdr:rowOff>
    </xdr:from>
    <xdr:to>
      <xdr:col>81</xdr:col>
      <xdr:colOff>101600</xdr:colOff>
      <xdr:row>76</xdr:row>
      <xdr:rowOff>152667</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3081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143794</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317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46304</xdr:rowOff>
    </xdr:from>
    <xdr:to>
      <xdr:col>76</xdr:col>
      <xdr:colOff>165100</xdr:colOff>
      <xdr:row>76</xdr:row>
      <xdr:rowOff>147904</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3076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139031</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3169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52857</xdr:rowOff>
    </xdr:from>
    <xdr:to>
      <xdr:col>72</xdr:col>
      <xdr:colOff>38100</xdr:colOff>
      <xdr:row>76</xdr:row>
      <xdr:rowOff>154457</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308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145584</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317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39694</xdr:rowOff>
    </xdr:from>
    <xdr:to>
      <xdr:col>67</xdr:col>
      <xdr:colOff>101600</xdr:colOff>
      <xdr:row>76</xdr:row>
      <xdr:rowOff>141294</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3069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132421</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3162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積立金グラフ枠">
          <a:extLst>
            <a:ext uri="{FF2B5EF4-FFF2-40B4-BE49-F238E27FC236}">
              <a16:creationId xmlns:a16="http://schemas.microsoft.com/office/drawing/2014/main" id="{00000000-0008-0000-06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26674</xdr:rowOff>
    </xdr:from>
    <xdr:to>
      <xdr:col>85</xdr:col>
      <xdr:colOff>126364</xdr:colOff>
      <xdr:row>99</xdr:row>
      <xdr:rowOff>52898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6317595" y="15628624"/>
          <a:ext cx="1269" cy="1397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56725</xdr:rowOff>
    </xdr:from>
    <xdr:ext cx="469744" cy="259045"/>
    <xdr:sp macro="" textlink="">
      <xdr:nvSpPr>
        <xdr:cNvPr id="686" name="積立金最小値テキスト">
          <a:extLst>
            <a:ext uri="{FF2B5EF4-FFF2-40B4-BE49-F238E27FC236}">
              <a16:creationId xmlns:a16="http://schemas.microsoft.com/office/drawing/2014/main" id="{00000000-0008-0000-0600-0000AE020000}"/>
            </a:ext>
          </a:extLst>
        </xdr:cNvPr>
        <xdr:cNvSpPr txBox="1"/>
      </xdr:nvSpPr>
      <xdr:spPr>
        <a:xfrm>
          <a:off x="16370300" y="17030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52898</xdr:rowOff>
    </xdr:from>
    <xdr:to>
      <xdr:col>86</xdr:col>
      <xdr:colOff>25400</xdr:colOff>
      <xdr:row>99</xdr:row>
      <xdr:rowOff>52898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7026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144801</xdr:rowOff>
    </xdr:from>
    <xdr:ext cx="534377" cy="259045"/>
    <xdr:sp macro="" textlink="">
      <xdr:nvSpPr>
        <xdr:cNvPr id="688" name="積立金最大値テキスト">
          <a:extLst>
            <a:ext uri="{FF2B5EF4-FFF2-40B4-BE49-F238E27FC236}">
              <a16:creationId xmlns:a16="http://schemas.microsoft.com/office/drawing/2014/main" id="{00000000-0008-0000-0600-0000B0020000}"/>
            </a:ext>
          </a:extLst>
        </xdr:cNvPr>
        <xdr:cNvSpPr txBox="1"/>
      </xdr:nvSpPr>
      <xdr:spPr>
        <a:xfrm>
          <a:off x="16370300" y="1540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26674</xdr:rowOff>
    </xdr:from>
    <xdr:to>
      <xdr:col>86</xdr:col>
      <xdr:colOff>25400</xdr:colOff>
      <xdr:row>91</xdr:row>
      <xdr:rowOff>26674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562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88689</xdr:rowOff>
    </xdr:from>
    <xdr:to>
      <xdr:col>85</xdr:col>
      <xdr:colOff>127000</xdr:colOff>
      <xdr:row>96</xdr:row>
      <xdr:rowOff>156942</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5481300" y="16547889"/>
          <a:ext cx="838200" cy="68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164613</xdr:rowOff>
    </xdr:from>
    <xdr:ext cx="534377" cy="259045"/>
    <xdr:sp macro="" textlink="">
      <xdr:nvSpPr>
        <xdr:cNvPr id="691" name="積立金平均値テキスト">
          <a:extLst>
            <a:ext uri="{FF2B5EF4-FFF2-40B4-BE49-F238E27FC236}">
              <a16:creationId xmlns:a16="http://schemas.microsoft.com/office/drawing/2014/main" id="{00000000-0008-0000-0600-0000B3020000}"/>
            </a:ext>
          </a:extLst>
        </xdr:cNvPr>
        <xdr:cNvSpPr txBox="1"/>
      </xdr:nvSpPr>
      <xdr:spPr>
        <a:xfrm>
          <a:off x="16370300" y="166238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14736</xdr:rowOff>
    </xdr:from>
    <xdr:to>
      <xdr:col>85</xdr:col>
      <xdr:colOff>177800</xdr:colOff>
      <xdr:row>97</xdr:row>
      <xdr:rowOff>116336</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6268700" y="1664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62106</xdr:rowOff>
    </xdr:from>
    <xdr:to>
      <xdr:col>81</xdr:col>
      <xdr:colOff>50800</xdr:colOff>
      <xdr:row>96</xdr:row>
      <xdr:rowOff>88689</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4592300" y="16521306"/>
          <a:ext cx="889000" cy="26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141870</xdr:rowOff>
    </xdr:from>
    <xdr:to>
      <xdr:col>81</xdr:col>
      <xdr:colOff>101600</xdr:colOff>
      <xdr:row>97</xdr:row>
      <xdr:rowOff>72020</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5430500" y="1660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63147</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693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62106</xdr:rowOff>
    </xdr:from>
    <xdr:to>
      <xdr:col>76</xdr:col>
      <xdr:colOff>114300</xdr:colOff>
      <xdr:row>97</xdr:row>
      <xdr:rowOff>51428</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3703300" y="16521306"/>
          <a:ext cx="889000" cy="160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97521</xdr:rowOff>
    </xdr:from>
    <xdr:to>
      <xdr:col>76</xdr:col>
      <xdr:colOff>165100</xdr:colOff>
      <xdr:row>97</xdr:row>
      <xdr:rowOff>27671</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4541500" y="1655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18798</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25111" y="16649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51428</xdr:rowOff>
    </xdr:from>
    <xdr:to>
      <xdr:col>71</xdr:col>
      <xdr:colOff>177800</xdr:colOff>
      <xdr:row>98</xdr:row>
      <xdr:rowOff>7341</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flipV="1">
          <a:off x="12814300" y="16682078"/>
          <a:ext cx="889000" cy="12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23651</xdr:rowOff>
    </xdr:from>
    <xdr:to>
      <xdr:col>72</xdr:col>
      <xdr:colOff>38100</xdr:colOff>
      <xdr:row>96</xdr:row>
      <xdr:rowOff>125251</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3652500" y="1648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141778</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25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104347</xdr:rowOff>
    </xdr:from>
    <xdr:to>
      <xdr:col>67</xdr:col>
      <xdr:colOff>101600</xdr:colOff>
      <xdr:row>98</xdr:row>
      <xdr:rowOff>34497</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2763500" y="16734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51024</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79428" y="16510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106142</xdr:rowOff>
    </xdr:from>
    <xdr:to>
      <xdr:col>85</xdr:col>
      <xdr:colOff>177800</xdr:colOff>
      <xdr:row>97</xdr:row>
      <xdr:rowOff>36292</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6268700" y="16565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129019</xdr:rowOff>
    </xdr:from>
    <xdr:ext cx="534377" cy="259045"/>
    <xdr:sp macro="" textlink="">
      <xdr:nvSpPr>
        <xdr:cNvPr id="710" name="積立金該当値テキスト">
          <a:extLst>
            <a:ext uri="{FF2B5EF4-FFF2-40B4-BE49-F238E27FC236}">
              <a16:creationId xmlns:a16="http://schemas.microsoft.com/office/drawing/2014/main" id="{00000000-0008-0000-0600-0000C6020000}"/>
            </a:ext>
          </a:extLst>
        </xdr:cNvPr>
        <xdr:cNvSpPr txBox="1"/>
      </xdr:nvSpPr>
      <xdr:spPr>
        <a:xfrm>
          <a:off x="16370300" y="16416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37889</xdr:rowOff>
    </xdr:from>
    <xdr:to>
      <xdr:col>81</xdr:col>
      <xdr:colOff>101600</xdr:colOff>
      <xdr:row>96</xdr:row>
      <xdr:rowOff>139489</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5430500" y="1649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156016</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14111" y="16272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11306</xdr:rowOff>
    </xdr:from>
    <xdr:to>
      <xdr:col>76</xdr:col>
      <xdr:colOff>165100</xdr:colOff>
      <xdr:row>96</xdr:row>
      <xdr:rowOff>112906</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4541500" y="1647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129433</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4325111" y="16245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628</xdr:rowOff>
    </xdr:from>
    <xdr:to>
      <xdr:col>72</xdr:col>
      <xdr:colOff>38100</xdr:colOff>
      <xdr:row>97</xdr:row>
      <xdr:rowOff>102228</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3652500" y="1663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93355</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3436111" y="16724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127991</xdr:rowOff>
    </xdr:from>
    <xdr:to>
      <xdr:col>67</xdr:col>
      <xdr:colOff>101600</xdr:colOff>
      <xdr:row>98</xdr:row>
      <xdr:rowOff>58141</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2763500" y="16758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49268</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2579428" y="16851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投資及び出資金グラフ枠">
          <a:extLst>
            <a:ext uri="{FF2B5EF4-FFF2-40B4-BE49-F238E27FC236}">
              <a16:creationId xmlns:a16="http://schemas.microsoft.com/office/drawing/2014/main" id="{00000000-0008-0000-06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36504</xdr:rowOff>
    </xdr:from>
    <xdr:to>
      <xdr:col>116</xdr:col>
      <xdr:colOff>62864</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2159595" y="5351454"/>
          <a:ext cx="1269" cy="1433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5" name="投資及び出資金最小値テキスト">
          <a:extLst>
            <a:ext uri="{FF2B5EF4-FFF2-40B4-BE49-F238E27FC236}">
              <a16:creationId xmlns:a16="http://schemas.microsoft.com/office/drawing/2014/main" id="{00000000-0008-0000-0600-0000E9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154631</xdr:rowOff>
    </xdr:from>
    <xdr:ext cx="469744" cy="259045"/>
    <xdr:sp macro="" textlink="">
      <xdr:nvSpPr>
        <xdr:cNvPr id="747" name="投資及び出資金最大値テキスト">
          <a:extLst>
            <a:ext uri="{FF2B5EF4-FFF2-40B4-BE49-F238E27FC236}">
              <a16:creationId xmlns:a16="http://schemas.microsoft.com/office/drawing/2014/main" id="{00000000-0008-0000-0600-0000EB020000}"/>
            </a:ext>
          </a:extLst>
        </xdr:cNvPr>
        <xdr:cNvSpPr txBox="1"/>
      </xdr:nvSpPr>
      <xdr:spPr>
        <a:xfrm>
          <a:off x="22212300" y="5126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36504</xdr:rowOff>
    </xdr:from>
    <xdr:to>
      <xdr:col>116</xdr:col>
      <xdr:colOff>152400</xdr:colOff>
      <xdr:row>31</xdr:row>
      <xdr:rowOff>36504</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5351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114880</xdr:rowOff>
    </xdr:from>
    <xdr:ext cx="378565" cy="259045"/>
    <xdr:sp macro="" textlink="">
      <xdr:nvSpPr>
        <xdr:cNvPr id="750" name="投資及び出資金平均値テキスト">
          <a:extLst>
            <a:ext uri="{FF2B5EF4-FFF2-40B4-BE49-F238E27FC236}">
              <a16:creationId xmlns:a16="http://schemas.microsoft.com/office/drawing/2014/main" id="{00000000-0008-0000-0600-0000EE020000}"/>
            </a:ext>
          </a:extLst>
        </xdr:cNvPr>
        <xdr:cNvSpPr txBox="1"/>
      </xdr:nvSpPr>
      <xdr:spPr>
        <a:xfrm>
          <a:off x="22212300" y="645853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92002</xdr:rowOff>
    </xdr:from>
    <xdr:to>
      <xdr:col>116</xdr:col>
      <xdr:colOff>114300</xdr:colOff>
      <xdr:row>39</xdr:row>
      <xdr:rowOff>22152</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2110700" y="6607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102126</xdr:rowOff>
    </xdr:from>
    <xdr:to>
      <xdr:col>112</xdr:col>
      <xdr:colOff>38100</xdr:colOff>
      <xdr:row>39</xdr:row>
      <xdr:rowOff>32276</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1272500" y="661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48803</xdr:rowOff>
    </xdr:from>
    <xdr:ext cx="378565"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4017" y="6392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82695</xdr:rowOff>
    </xdr:from>
    <xdr:to>
      <xdr:col>107</xdr:col>
      <xdr:colOff>101600</xdr:colOff>
      <xdr:row>39</xdr:row>
      <xdr:rowOff>12845</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20383500" y="659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29372</xdr:rowOff>
    </xdr:from>
    <xdr:ext cx="378565"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5017" y="6373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72898</xdr:rowOff>
    </xdr:from>
    <xdr:to>
      <xdr:col>102</xdr:col>
      <xdr:colOff>165100</xdr:colOff>
      <xdr:row>39</xdr:row>
      <xdr:rowOff>3048</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9494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19575</xdr:rowOff>
    </xdr:from>
    <xdr:ext cx="378565"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6017" y="6363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40077</xdr:rowOff>
    </xdr:from>
    <xdr:to>
      <xdr:col>98</xdr:col>
      <xdr:colOff>38100</xdr:colOff>
      <xdr:row>38</xdr:row>
      <xdr:rowOff>141677</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8605500" y="655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158204</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21428" y="6330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9" name="投資及び出資金該当値テキスト">
          <a:extLst>
            <a:ext uri="{FF2B5EF4-FFF2-40B4-BE49-F238E27FC236}">
              <a16:creationId xmlns:a16="http://schemas.microsoft.com/office/drawing/2014/main" id="{00000000-0008-0000-0600-000001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貸付金グラフ枠">
          <a:extLst>
            <a:ext uri="{FF2B5EF4-FFF2-40B4-BE49-F238E27FC236}">
              <a16:creationId xmlns:a16="http://schemas.microsoft.com/office/drawing/2014/main" id="{00000000-0008-0000-06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110853</xdr:rowOff>
    </xdr:from>
    <xdr:to>
      <xdr:col>116</xdr:col>
      <xdr:colOff>62864</xdr:colOff>
      <xdr:row>59</xdr:row>
      <xdr:rowOff>98878</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2159595" y="8683353"/>
          <a:ext cx="1269" cy="1531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804" name="貸付金最小値テキスト">
          <a:extLst>
            <a:ext uri="{FF2B5EF4-FFF2-40B4-BE49-F238E27FC236}">
              <a16:creationId xmlns:a16="http://schemas.microsoft.com/office/drawing/2014/main" id="{00000000-0008-0000-0600-000024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57530</xdr:rowOff>
    </xdr:from>
    <xdr:ext cx="534377" cy="259045"/>
    <xdr:sp macro="" textlink="">
      <xdr:nvSpPr>
        <xdr:cNvPr id="806" name="貸付金最大値テキスト">
          <a:extLst>
            <a:ext uri="{FF2B5EF4-FFF2-40B4-BE49-F238E27FC236}">
              <a16:creationId xmlns:a16="http://schemas.microsoft.com/office/drawing/2014/main" id="{00000000-0008-0000-0600-000026030000}"/>
            </a:ext>
          </a:extLst>
        </xdr:cNvPr>
        <xdr:cNvSpPr txBox="1"/>
      </xdr:nvSpPr>
      <xdr:spPr>
        <a:xfrm>
          <a:off x="22212300" y="845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110853</xdr:rowOff>
    </xdr:from>
    <xdr:to>
      <xdr:col>116</xdr:col>
      <xdr:colOff>152400</xdr:colOff>
      <xdr:row>50</xdr:row>
      <xdr:rowOff>110853</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8683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60126</xdr:rowOff>
    </xdr:from>
    <xdr:to>
      <xdr:col>116</xdr:col>
      <xdr:colOff>63500</xdr:colOff>
      <xdr:row>58</xdr:row>
      <xdr:rowOff>61432</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21323300" y="10004226"/>
          <a:ext cx="8382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21317</xdr:rowOff>
    </xdr:from>
    <xdr:ext cx="469744" cy="259045"/>
    <xdr:sp macro="" textlink="">
      <xdr:nvSpPr>
        <xdr:cNvPr id="809" name="貸付金平均値テキスト">
          <a:extLst>
            <a:ext uri="{FF2B5EF4-FFF2-40B4-BE49-F238E27FC236}">
              <a16:creationId xmlns:a16="http://schemas.microsoft.com/office/drawing/2014/main" id="{00000000-0008-0000-0600-000029030000}"/>
            </a:ext>
          </a:extLst>
        </xdr:cNvPr>
        <xdr:cNvSpPr txBox="1"/>
      </xdr:nvSpPr>
      <xdr:spPr>
        <a:xfrm>
          <a:off x="22212300" y="9793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169890</xdr:rowOff>
    </xdr:from>
    <xdr:to>
      <xdr:col>116</xdr:col>
      <xdr:colOff>114300</xdr:colOff>
      <xdr:row>58</xdr:row>
      <xdr:rowOff>100040</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2110700" y="994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61432</xdr:rowOff>
    </xdr:from>
    <xdr:to>
      <xdr:col>111</xdr:col>
      <xdr:colOff>177800</xdr:colOff>
      <xdr:row>58</xdr:row>
      <xdr:rowOff>62412</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20434300" y="10005532"/>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169019</xdr:rowOff>
    </xdr:from>
    <xdr:to>
      <xdr:col>112</xdr:col>
      <xdr:colOff>38100</xdr:colOff>
      <xdr:row>58</xdr:row>
      <xdr:rowOff>99169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1272500" y="994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115696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9716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62412</xdr:rowOff>
    </xdr:from>
    <xdr:to>
      <xdr:col>107</xdr:col>
      <xdr:colOff>50800</xdr:colOff>
      <xdr:row>58</xdr:row>
      <xdr:rowOff>63174</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flipV="1">
          <a:off x="19545300" y="10006512"/>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170216</xdr:rowOff>
    </xdr:from>
    <xdr:to>
      <xdr:col>107</xdr:col>
      <xdr:colOff>101600</xdr:colOff>
      <xdr:row>58</xdr:row>
      <xdr:rowOff>100366</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0383500" y="994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116893</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971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63174</xdr:rowOff>
    </xdr:from>
    <xdr:to>
      <xdr:col>102</xdr:col>
      <xdr:colOff>114300</xdr:colOff>
      <xdr:row>58</xdr:row>
      <xdr:rowOff>63174</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656300" y="1000727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147356</xdr:rowOff>
    </xdr:from>
    <xdr:to>
      <xdr:col>102</xdr:col>
      <xdr:colOff>165100</xdr:colOff>
      <xdr:row>58</xdr:row>
      <xdr:rowOff>77506</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9494500" y="992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94033</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9695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125258</xdr:rowOff>
    </xdr:from>
    <xdr:to>
      <xdr:col>98</xdr:col>
      <xdr:colOff>38100</xdr:colOff>
      <xdr:row>58</xdr:row>
      <xdr:rowOff>55408</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8605500" y="9897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71935</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9673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9326</xdr:rowOff>
    </xdr:from>
    <xdr:to>
      <xdr:col>116</xdr:col>
      <xdr:colOff>114300</xdr:colOff>
      <xdr:row>58</xdr:row>
      <xdr:rowOff>110926</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2110700" y="9953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159203</xdr:rowOff>
    </xdr:from>
    <xdr:ext cx="469744" cy="259045"/>
    <xdr:sp macro="" textlink="">
      <xdr:nvSpPr>
        <xdr:cNvPr id="828" name="貸付金該当値テキスト">
          <a:extLst>
            <a:ext uri="{FF2B5EF4-FFF2-40B4-BE49-F238E27FC236}">
              <a16:creationId xmlns:a16="http://schemas.microsoft.com/office/drawing/2014/main" id="{00000000-0008-0000-0600-00003C030000}"/>
            </a:ext>
          </a:extLst>
        </xdr:cNvPr>
        <xdr:cNvSpPr txBox="1"/>
      </xdr:nvSpPr>
      <xdr:spPr>
        <a:xfrm>
          <a:off x="22212300" y="9931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10632</xdr:rowOff>
    </xdr:from>
    <xdr:to>
      <xdr:col>112</xdr:col>
      <xdr:colOff>38100</xdr:colOff>
      <xdr:row>58</xdr:row>
      <xdr:rowOff>112232</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1272500" y="995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103359</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1088428" y="1004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11612</xdr:rowOff>
    </xdr:from>
    <xdr:to>
      <xdr:col>107</xdr:col>
      <xdr:colOff>101600</xdr:colOff>
      <xdr:row>58</xdr:row>
      <xdr:rowOff>113212</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0383500" y="995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104339</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0199428" y="10048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12374</xdr:rowOff>
    </xdr:from>
    <xdr:to>
      <xdr:col>102</xdr:col>
      <xdr:colOff>165100</xdr:colOff>
      <xdr:row>58</xdr:row>
      <xdr:rowOff>113974</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9494500" y="995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105101</xdr:rowOff>
    </xdr:from>
    <xdr:ext cx="469744"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9310428" y="10049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12374</xdr:rowOff>
    </xdr:from>
    <xdr:to>
      <xdr:col>98</xdr:col>
      <xdr:colOff>38100</xdr:colOff>
      <xdr:row>58</xdr:row>
      <xdr:rowOff>113974</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8605500" y="995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105101</xdr:rowOff>
    </xdr:from>
    <xdr:ext cx="469744"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421428" y="10049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8" name="繰出金グラフ枠">
          <a:extLst>
            <a:ext uri="{FF2B5EF4-FFF2-40B4-BE49-F238E27FC236}">
              <a16:creationId xmlns:a16="http://schemas.microsoft.com/office/drawing/2014/main" id="{00000000-0008-0000-0600-00005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61885</xdr:rowOff>
    </xdr:from>
    <xdr:to>
      <xdr:col>116</xdr:col>
      <xdr:colOff>62864</xdr:colOff>
      <xdr:row>77</xdr:row>
      <xdr:rowOff>79304</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2159595" y="12063385"/>
          <a:ext cx="1269" cy="1217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83131</xdr:rowOff>
    </xdr:from>
    <xdr:ext cx="534377" cy="259045"/>
    <xdr:sp macro="" textlink="">
      <xdr:nvSpPr>
        <xdr:cNvPr id="860" name="繰出金最小値テキスト">
          <a:extLst>
            <a:ext uri="{FF2B5EF4-FFF2-40B4-BE49-F238E27FC236}">
              <a16:creationId xmlns:a16="http://schemas.microsoft.com/office/drawing/2014/main" id="{00000000-0008-0000-0600-00005C030000}"/>
            </a:ext>
          </a:extLst>
        </xdr:cNvPr>
        <xdr:cNvSpPr txBox="1"/>
      </xdr:nvSpPr>
      <xdr:spPr>
        <a:xfrm>
          <a:off x="22212300" y="1328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79304</xdr:rowOff>
    </xdr:from>
    <xdr:to>
      <xdr:col>116</xdr:col>
      <xdr:colOff>152400</xdr:colOff>
      <xdr:row>77</xdr:row>
      <xdr:rowOff>79304</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3280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8562</xdr:rowOff>
    </xdr:from>
    <xdr:ext cx="534377" cy="259045"/>
    <xdr:sp macro="" textlink="">
      <xdr:nvSpPr>
        <xdr:cNvPr id="862" name="繰出金最大値テキスト">
          <a:extLst>
            <a:ext uri="{FF2B5EF4-FFF2-40B4-BE49-F238E27FC236}">
              <a16:creationId xmlns:a16="http://schemas.microsoft.com/office/drawing/2014/main" id="{00000000-0008-0000-0600-00005E030000}"/>
            </a:ext>
          </a:extLst>
        </xdr:cNvPr>
        <xdr:cNvSpPr txBox="1"/>
      </xdr:nvSpPr>
      <xdr:spPr>
        <a:xfrm>
          <a:off x="22212300" y="1183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61885</xdr:rowOff>
    </xdr:from>
    <xdr:to>
      <xdr:col>116</xdr:col>
      <xdr:colOff>152400</xdr:colOff>
      <xdr:row>70</xdr:row>
      <xdr:rowOff>61885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206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157165</xdr:rowOff>
    </xdr:from>
    <xdr:to>
      <xdr:col>116</xdr:col>
      <xdr:colOff>63500</xdr:colOff>
      <xdr:row>74</xdr:row>
      <xdr:rowOff>25995</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21323300" y="12673015"/>
          <a:ext cx="838200" cy="40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122145</xdr:rowOff>
    </xdr:from>
    <xdr:ext cx="534377" cy="259045"/>
    <xdr:sp macro="" textlink="">
      <xdr:nvSpPr>
        <xdr:cNvPr id="865" name="繰出金平均値テキスト">
          <a:extLst>
            <a:ext uri="{FF2B5EF4-FFF2-40B4-BE49-F238E27FC236}">
              <a16:creationId xmlns:a16="http://schemas.microsoft.com/office/drawing/2014/main" id="{00000000-0008-0000-0600-000061030000}"/>
            </a:ext>
          </a:extLst>
        </xdr:cNvPr>
        <xdr:cNvSpPr txBox="1"/>
      </xdr:nvSpPr>
      <xdr:spPr>
        <a:xfrm>
          <a:off x="22212300" y="12637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143718</xdr:rowOff>
    </xdr:from>
    <xdr:to>
      <xdr:col>116</xdr:col>
      <xdr:colOff>114300</xdr:colOff>
      <xdr:row>74</xdr:row>
      <xdr:rowOff>73868</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2110700" y="1265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25995</xdr:rowOff>
    </xdr:from>
    <xdr:to>
      <xdr:col>111</xdr:col>
      <xdr:colOff>177800</xdr:colOff>
      <xdr:row>74</xdr:row>
      <xdr:rowOff>89911</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20434300" y="12713295"/>
          <a:ext cx="889000" cy="63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169687</xdr:rowOff>
    </xdr:from>
    <xdr:to>
      <xdr:col>112</xdr:col>
      <xdr:colOff>38100</xdr:colOff>
      <xdr:row>74</xdr:row>
      <xdr:rowOff>99837</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1272500" y="12685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90964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277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89225</xdr:rowOff>
    </xdr:from>
    <xdr:to>
      <xdr:col>107</xdr:col>
      <xdr:colOff>50800</xdr:colOff>
      <xdr:row>74</xdr:row>
      <xdr:rowOff>89911</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a:off x="19545300" y="12776525"/>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103210</xdr:rowOff>
    </xdr:from>
    <xdr:to>
      <xdr:col>107</xdr:col>
      <xdr:colOff>101600</xdr:colOff>
      <xdr:row>75</xdr:row>
      <xdr:rowOff>33360</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20383500" y="1279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24487</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288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53609</xdr:rowOff>
    </xdr:from>
    <xdr:to>
      <xdr:col>102</xdr:col>
      <xdr:colOff>114300</xdr:colOff>
      <xdr:row>74</xdr:row>
      <xdr:rowOff>89225</xdr:rowOff>
    </xdr:to>
    <xdr:cxnSp macro="">
      <xdr:nvCxnSpPr>
        <xdr:cNvPr id="873" name="直線コネクタ 872">
          <a:extLst>
            <a:ext uri="{FF2B5EF4-FFF2-40B4-BE49-F238E27FC236}">
              <a16:creationId xmlns:a16="http://schemas.microsoft.com/office/drawing/2014/main" id="{00000000-0008-0000-0600-000069030000}"/>
            </a:ext>
          </a:extLst>
        </xdr:cNvPr>
        <xdr:cNvCxnSpPr/>
      </xdr:nvCxnSpPr>
      <xdr:spPr>
        <a:xfrm>
          <a:off x="18656300" y="12740909"/>
          <a:ext cx="889000" cy="35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171287</xdr:rowOff>
    </xdr:from>
    <xdr:to>
      <xdr:col>102</xdr:col>
      <xdr:colOff>165100</xdr:colOff>
      <xdr:row>75</xdr:row>
      <xdr:rowOff>101437</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9494500" y="1285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92564</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295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8021</xdr:rowOff>
    </xdr:from>
    <xdr:to>
      <xdr:col>98</xdr:col>
      <xdr:colOff>38100</xdr:colOff>
      <xdr:row>75</xdr:row>
      <xdr:rowOff>109621</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8605500" y="1286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100748</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295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106365</xdr:rowOff>
    </xdr:from>
    <xdr:to>
      <xdr:col>116</xdr:col>
      <xdr:colOff>114300</xdr:colOff>
      <xdr:row>74</xdr:row>
      <xdr:rowOff>36515</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2110700" y="1262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129242</xdr:rowOff>
    </xdr:from>
    <xdr:ext cx="534377" cy="259045"/>
    <xdr:sp macro="" textlink="">
      <xdr:nvSpPr>
        <xdr:cNvPr id="884" name="繰出金該当値テキスト">
          <a:extLst>
            <a:ext uri="{FF2B5EF4-FFF2-40B4-BE49-F238E27FC236}">
              <a16:creationId xmlns:a16="http://schemas.microsoft.com/office/drawing/2014/main" id="{00000000-0008-0000-0600-000074030000}"/>
            </a:ext>
          </a:extLst>
        </xdr:cNvPr>
        <xdr:cNvSpPr txBox="1"/>
      </xdr:nvSpPr>
      <xdr:spPr>
        <a:xfrm>
          <a:off x="22212300" y="1247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146645</xdr:rowOff>
    </xdr:from>
    <xdr:to>
      <xdr:col>112</xdr:col>
      <xdr:colOff>38100</xdr:colOff>
      <xdr:row>74</xdr:row>
      <xdr:rowOff>76795</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1272500" y="1266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93322</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1056111" y="12437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39111</xdr:rowOff>
    </xdr:from>
    <xdr:to>
      <xdr:col>107</xdr:col>
      <xdr:colOff>101600</xdr:colOff>
      <xdr:row>74</xdr:row>
      <xdr:rowOff>140711</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0383500" y="1272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157238</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0167111" y="12501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38425</xdr:rowOff>
    </xdr:from>
    <xdr:to>
      <xdr:col>102</xdr:col>
      <xdr:colOff>165100</xdr:colOff>
      <xdr:row>74</xdr:row>
      <xdr:rowOff>140025</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9494500" y="1272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156552</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9278111" y="12500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2809</xdr:rowOff>
    </xdr:from>
    <xdr:to>
      <xdr:col>98</xdr:col>
      <xdr:colOff>38100</xdr:colOff>
      <xdr:row>74</xdr:row>
      <xdr:rowOff>104409</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8605500" y="1269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120936</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389111" y="12465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a:extLst>
            <a:ext uri="{FF2B5EF4-FFF2-40B4-BE49-F238E27FC236}">
              <a16:creationId xmlns:a16="http://schemas.microsoft.com/office/drawing/2014/main" id="{00000000-0008-0000-0600-00008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9" name="前年度繰上充用金最小値テキスト">
          <a:extLst>
            <a:ext uri="{FF2B5EF4-FFF2-40B4-BE49-F238E27FC236}">
              <a16:creationId xmlns:a16="http://schemas.microsoft.com/office/drawing/2014/main" id="{00000000-0008-0000-0600-00008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1" name="前年度繰上充用金最大値テキスト">
          <a:extLst>
            <a:ext uri="{FF2B5EF4-FFF2-40B4-BE49-F238E27FC236}">
              <a16:creationId xmlns:a16="http://schemas.microsoft.com/office/drawing/2014/main" id="{00000000-0008-0000-0600-00008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4" name="前年度繰上充用金平均値テキスト">
          <a:extLst>
            <a:ext uri="{FF2B5EF4-FFF2-40B4-BE49-F238E27FC236}">
              <a16:creationId xmlns:a16="http://schemas.microsoft.com/office/drawing/2014/main" id="{00000000-0008-0000-0600-00009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3" name="前年度繰上充用金該当値テキスト">
          <a:extLst>
            <a:ext uri="{FF2B5EF4-FFF2-40B4-BE49-F238E27FC236}">
              <a16:creationId xmlns:a16="http://schemas.microsoft.com/office/drawing/2014/main" id="{00000000-0008-0000-0600-0000A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a:extLst>
            <a:ext uri="{FF2B5EF4-FFF2-40B4-BE49-F238E27FC236}">
              <a16:creationId xmlns:a16="http://schemas.microsoft.com/office/drawing/2014/main" id="{00000000-0008-0000-0600-0000A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a:extLst>
            <a:ext uri="{FF2B5EF4-FFF2-40B4-BE49-F238E27FC236}">
              <a16:creationId xmlns:a16="http://schemas.microsoft.com/office/drawing/2014/main" id="{00000000-0008-0000-0600-0000A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主な項目として、まず人件費は、人口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当たりに対する職員数が類似団体内平均値と比較して多い要因としては市全体が複雑な地形であるため、消防署の数が多いことやごみ収集の委託化が途上にあることなどが挙げられており、職員の数について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年２月に策定した第４次職員数適性化計画に基づき、適正化に努めていく。</a:t>
          </a:r>
          <a:endParaRPr lang="ja-JP" altLang="ja-JP" sz="1400">
            <a:effectLst/>
          </a:endParaRPr>
        </a:p>
        <a:p>
          <a:r>
            <a:rPr kumimoji="1" lang="ja-JP" altLang="ja-JP" sz="1100">
              <a:solidFill>
                <a:schemeClr val="dk1"/>
              </a:solidFill>
              <a:effectLst/>
              <a:latin typeface="+mn-lt"/>
              <a:ea typeface="+mn-ea"/>
              <a:cs typeface="+mn-cs"/>
            </a:rPr>
            <a:t>　補助費等は、令和３年度では特別定額給付事業の完了等に伴い大幅に減となったが、令和４年度は国庫返還等により増となり、返還の完了により令和５年度</a:t>
          </a:r>
          <a:r>
            <a:rPr kumimoji="1" lang="ja-JP" altLang="en-US" sz="1100">
              <a:solidFill>
                <a:schemeClr val="dk1"/>
              </a:solidFill>
              <a:effectLst/>
              <a:latin typeface="+mn-lt"/>
              <a:ea typeface="+mn-ea"/>
              <a:cs typeface="+mn-cs"/>
            </a:rPr>
            <a:t>以降</a:t>
          </a:r>
          <a:r>
            <a:rPr kumimoji="1" lang="ja-JP" altLang="ja-JP" sz="1100">
              <a:solidFill>
                <a:schemeClr val="dk1"/>
              </a:solidFill>
              <a:effectLst/>
              <a:latin typeface="+mn-lt"/>
              <a:ea typeface="+mn-ea"/>
              <a:cs typeface="+mn-cs"/>
            </a:rPr>
            <a:t>は減</a:t>
          </a:r>
          <a:r>
            <a:rPr kumimoji="1" lang="ja-JP" altLang="en-US" sz="1100">
              <a:solidFill>
                <a:schemeClr val="dk1"/>
              </a:solidFill>
              <a:effectLst/>
              <a:latin typeface="+mn-lt"/>
              <a:ea typeface="+mn-ea"/>
              <a:cs typeface="+mn-cs"/>
            </a:rPr>
            <a:t>傾向</a:t>
          </a:r>
          <a:r>
            <a:rPr kumimoji="1" lang="ja-JP" altLang="ja-JP" sz="1100">
              <a:solidFill>
                <a:schemeClr val="dk1"/>
              </a:solidFill>
              <a:effectLst/>
              <a:latin typeface="+mn-lt"/>
              <a:ea typeface="+mn-ea"/>
              <a:cs typeface="+mn-cs"/>
            </a:rPr>
            <a:t>となっ</a:t>
          </a:r>
          <a:r>
            <a:rPr kumimoji="1" lang="ja-JP" altLang="en-US" sz="1100">
              <a:solidFill>
                <a:schemeClr val="dk1"/>
              </a:solidFill>
              <a:effectLst/>
              <a:latin typeface="+mn-lt"/>
              <a:ea typeface="+mn-ea"/>
              <a:cs typeface="+mn-cs"/>
            </a:rPr>
            <a:t>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普通建設事業費は、令和４年度には小中学校冷暖房設置事業により増となったが、令和５年度では小中学校冷暖房設置事業の完了により減となった</a:t>
          </a:r>
          <a:r>
            <a:rPr kumimoji="1" lang="ja-JP" altLang="en-US" sz="1100">
              <a:solidFill>
                <a:schemeClr val="dk1"/>
              </a:solidFill>
              <a:effectLst/>
              <a:latin typeface="+mn-lt"/>
              <a:ea typeface="+mn-ea"/>
              <a:cs typeface="+mn-cs"/>
            </a:rPr>
            <a:t>、令和６年度では</a:t>
          </a:r>
          <a:r>
            <a:rPr lang="ja-JP" altLang="ja-JP" sz="1100">
              <a:solidFill>
                <a:schemeClr val="dk1"/>
              </a:solidFill>
              <a:effectLst/>
              <a:latin typeface="+mn-lt"/>
              <a:ea typeface="+mn-ea"/>
              <a:cs typeface="+mn-cs"/>
            </a:rPr>
            <a:t>市営住宅集約化事業によ</a:t>
          </a:r>
          <a:r>
            <a:rPr lang="ja-JP" altLang="en-US" sz="1100">
              <a:solidFill>
                <a:schemeClr val="dk1"/>
              </a:solidFill>
              <a:effectLst/>
              <a:latin typeface="+mn-lt"/>
              <a:ea typeface="+mn-ea"/>
              <a:cs typeface="+mn-cs"/>
            </a:rPr>
            <a:t>り再び増となった</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神奈川県鎌倉市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174,535
172,597
39.66
77,638,084
73,710,447
3,235,760
39,784,087
27,020,247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113792</xdr:rowOff>
    </xdr:from>
    <xdr:to>
      <xdr:col>24</xdr:col>
      <xdr:colOff>62865</xdr:colOff>
      <xdr:row>39</xdr:row>
      <xdr:rowOff>51308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8742"/>
          <a:ext cx="1270" cy="1309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55135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41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51308</xdr:rowOff>
    </xdr:from>
    <xdr:to>
      <xdr:col>24</xdr:col>
      <xdr:colOff>152400</xdr:colOff>
      <xdr:row>39</xdr:row>
      <xdr:rowOff>51308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37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60469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3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113792</xdr:rowOff>
    </xdr:from>
    <xdr:to>
      <xdr:col>24</xdr:col>
      <xdr:colOff>152400</xdr:colOff>
      <xdr:row>31</xdr:row>
      <xdr:rowOff>113792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109220</xdr:rowOff>
    </xdr:from>
    <xdr:to>
      <xdr:col>24</xdr:col>
      <xdr:colOff>63500</xdr:colOff>
      <xdr:row>36</xdr:row>
      <xdr:rowOff>56642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109970"/>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52849</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2250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74422</xdr:rowOff>
    </xdr:from>
    <xdr:to>
      <xdr:col>24</xdr:col>
      <xdr:colOff>114300</xdr:colOff>
      <xdr:row>37</xdr:row>
      <xdr:rowOff>4572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246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85598</xdr:rowOff>
    </xdr:from>
    <xdr:to>
      <xdr:col>19</xdr:col>
      <xdr:colOff>177800</xdr:colOff>
      <xdr:row>35</xdr:row>
      <xdr:rowOff>109220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086348"/>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99568</xdr:rowOff>
    </xdr:from>
    <xdr:to>
      <xdr:col>20</xdr:col>
      <xdr:colOff>38100</xdr:colOff>
      <xdr:row>37</xdr:row>
      <xdr:rowOff>29718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7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20845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36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85598</xdr:rowOff>
    </xdr:from>
    <xdr:to>
      <xdr:col>15</xdr:col>
      <xdr:colOff>50800</xdr:colOff>
      <xdr:row>35</xdr:row>
      <xdr:rowOff>143510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86348"/>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107950</xdr:rowOff>
    </xdr:from>
    <xdr:to>
      <xdr:col>15</xdr:col>
      <xdr:colOff>101600</xdr:colOff>
      <xdr:row>37</xdr:row>
      <xdr:rowOff>38100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29227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37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143510</xdr:rowOff>
    </xdr:from>
    <xdr:to>
      <xdr:col>10</xdr:col>
      <xdr:colOff>114300</xdr:colOff>
      <xdr:row>36</xdr:row>
      <xdr:rowOff>33782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144260"/>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116332</xdr:rowOff>
    </xdr:from>
    <xdr:to>
      <xdr:col>10</xdr:col>
      <xdr:colOff>165100</xdr:colOff>
      <xdr:row>37</xdr:row>
      <xdr:rowOff>46482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8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37609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81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117856</xdr:rowOff>
    </xdr:from>
    <xdr:to>
      <xdr:col>6</xdr:col>
      <xdr:colOff>38100</xdr:colOff>
      <xdr:row>37</xdr:row>
      <xdr:rowOff>48006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90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39133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382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5842</xdr:rowOff>
    </xdr:from>
    <xdr:to>
      <xdr:col>24</xdr:col>
      <xdr:colOff>114300</xdr:colOff>
      <xdr:row>36</xdr:row>
      <xdr:rowOff>107442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78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28719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29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58420</xdr:rowOff>
    </xdr:from>
    <xdr:to>
      <xdr:col>20</xdr:col>
      <xdr:colOff>38100</xdr:colOff>
      <xdr:row>35</xdr:row>
      <xdr:rowOff>160020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5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5097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3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34798</xdr:rowOff>
    </xdr:from>
    <xdr:to>
      <xdr:col>15</xdr:col>
      <xdr:colOff>101600</xdr:colOff>
      <xdr:row>35</xdr:row>
      <xdr:rowOff>136398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35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152925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10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92710</xdr:rowOff>
    </xdr:from>
    <xdr:to>
      <xdr:col>10</xdr:col>
      <xdr:colOff>165100</xdr:colOff>
      <xdr:row>36</xdr:row>
      <xdr:rowOff>22860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9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39387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68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154432</xdr:rowOff>
    </xdr:from>
    <xdr:to>
      <xdr:col>6</xdr:col>
      <xdr:colOff>38100</xdr:colOff>
      <xdr:row>36</xdr:row>
      <xdr:rowOff>84582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5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101109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930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56464</xdr:rowOff>
    </xdr:from>
    <xdr:to>
      <xdr:col>24</xdr:col>
      <xdr:colOff>62865</xdr:colOff>
      <xdr:row>59</xdr:row>
      <xdr:rowOff>110337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971864"/>
          <a:ext cx="1270" cy="1254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114164</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22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110337</xdr:rowOff>
    </xdr:from>
    <xdr:to>
      <xdr:col>24</xdr:col>
      <xdr:colOff>152400</xdr:colOff>
      <xdr:row>59</xdr:row>
      <xdr:rowOff>110337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225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3141</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747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123,554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56464</xdr:rowOff>
    </xdr:from>
    <xdr:to>
      <xdr:col>24</xdr:col>
      <xdr:colOff>152400</xdr:colOff>
      <xdr:row>52</xdr:row>
      <xdr:rowOff>56464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971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51003</xdr:rowOff>
    </xdr:from>
    <xdr:to>
      <xdr:col>24</xdr:col>
      <xdr:colOff>63500</xdr:colOff>
      <xdr:row>57</xdr:row>
      <xdr:rowOff>96786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823653"/>
          <a:ext cx="838200" cy="45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79570</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8522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101143</xdr:rowOff>
    </xdr:from>
    <xdr:to>
      <xdr:col>24</xdr:col>
      <xdr:colOff>114300</xdr:colOff>
      <xdr:row>58</xdr:row>
      <xdr:rowOff>31293</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50647</xdr:rowOff>
    </xdr:from>
    <xdr:to>
      <xdr:col>19</xdr:col>
      <xdr:colOff>177800</xdr:colOff>
      <xdr:row>57</xdr:row>
      <xdr:rowOff>96786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823297"/>
          <a:ext cx="889000" cy="46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164516</xdr:rowOff>
    </xdr:from>
    <xdr:to>
      <xdr:col>20</xdr:col>
      <xdr:colOff>38100</xdr:colOff>
      <xdr:row>58</xdr:row>
      <xdr:rowOff>94666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37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85793</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1002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50647</xdr:rowOff>
    </xdr:from>
    <xdr:to>
      <xdr:col>15</xdr:col>
      <xdr:colOff>50800</xdr:colOff>
      <xdr:row>57</xdr:row>
      <xdr:rowOff>151067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823297"/>
          <a:ext cx="889000" cy="100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136614</xdr:rowOff>
    </xdr:from>
    <xdr:to>
      <xdr:col>15</xdr:col>
      <xdr:colOff>101600</xdr:colOff>
      <xdr:row>58</xdr:row>
      <xdr:rowOff>66764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57891</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1000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17031</xdr:rowOff>
    </xdr:from>
    <xdr:to>
      <xdr:col>10</xdr:col>
      <xdr:colOff>114300</xdr:colOff>
      <xdr:row>57</xdr:row>
      <xdr:rowOff>151067</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8760981"/>
          <a:ext cx="889000" cy="1162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115963</xdr:rowOff>
    </xdr:from>
    <xdr:to>
      <xdr:col>10</xdr:col>
      <xdr:colOff>165100</xdr:colOff>
      <xdr:row>58</xdr:row>
      <xdr:rowOff>46113</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8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37240</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981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130163</xdr:rowOff>
    </xdr:from>
    <xdr:to>
      <xdr:col>6</xdr:col>
      <xdr:colOff>38100</xdr:colOff>
      <xdr:row>51</xdr:row>
      <xdr:rowOff>60313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870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76840</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8477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203</xdr:rowOff>
    </xdr:from>
    <xdr:to>
      <xdr:col>24</xdr:col>
      <xdr:colOff>114300</xdr:colOff>
      <xdr:row>57</xdr:row>
      <xdr:rowOff>101803</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77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23080</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624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45986</xdr:rowOff>
    </xdr:from>
    <xdr:to>
      <xdr:col>20</xdr:col>
      <xdr:colOff>38100</xdr:colOff>
      <xdr:row>57</xdr:row>
      <xdr:rowOff>147586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81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164113</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959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171297</xdr:rowOff>
    </xdr:from>
    <xdr:to>
      <xdr:col>15</xdr:col>
      <xdr:colOff>101600</xdr:colOff>
      <xdr:row>57</xdr:row>
      <xdr:rowOff>101447</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77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117974</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547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100267</xdr:rowOff>
    </xdr:from>
    <xdr:to>
      <xdr:col>10</xdr:col>
      <xdr:colOff>165100</xdr:colOff>
      <xdr:row>58</xdr:row>
      <xdr:rowOff>30417</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87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46944</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964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137681</xdr:rowOff>
    </xdr:from>
    <xdr:to>
      <xdr:col>6</xdr:col>
      <xdr:colOff>38100</xdr:colOff>
      <xdr:row>51</xdr:row>
      <xdr:rowOff>67831</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8710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58958</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8802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a:extLst>
            <a:ext uri="{FF2B5EF4-FFF2-40B4-BE49-F238E27FC236}">
              <a16:creationId xmlns:a16="http://schemas.microsoft.com/office/drawing/2014/main" id="{00000000-0008-0000-07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121203</xdr:rowOff>
    </xdr:from>
    <xdr:to>
      <xdr:col>24</xdr:col>
      <xdr:colOff>62865</xdr:colOff>
      <xdr:row>77</xdr:row>
      <xdr:rowOff>81845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4633595" y="12122703"/>
          <a:ext cx="1270" cy="1160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85672</xdr:rowOff>
    </xdr:from>
    <xdr:ext cx="599010" cy="259045"/>
    <xdr:sp macro="" textlink="">
      <xdr:nvSpPr>
        <xdr:cNvPr id="177" name="民生費最小値テキスト">
          <a:extLst>
            <a:ext uri="{FF2B5EF4-FFF2-40B4-BE49-F238E27FC236}">
              <a16:creationId xmlns:a16="http://schemas.microsoft.com/office/drawing/2014/main" id="{00000000-0008-0000-0700-0000B1000000}"/>
            </a:ext>
          </a:extLst>
        </xdr:cNvPr>
        <xdr:cNvSpPr txBox="1"/>
      </xdr:nvSpPr>
      <xdr:spPr>
        <a:xfrm>
          <a:off x="4686300" y="13287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81845</xdr:rowOff>
    </xdr:from>
    <xdr:to>
      <xdr:col>24</xdr:col>
      <xdr:colOff>152400</xdr:colOff>
      <xdr:row>77</xdr:row>
      <xdr:rowOff>81845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3283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67880</xdr:rowOff>
    </xdr:from>
    <xdr:ext cx="599010" cy="259045"/>
    <xdr:sp macro="" textlink="">
      <xdr:nvSpPr>
        <xdr:cNvPr id="179" name="民生費最大値テキスト">
          <a:extLst>
            <a:ext uri="{FF2B5EF4-FFF2-40B4-BE49-F238E27FC236}">
              <a16:creationId xmlns:a16="http://schemas.microsoft.com/office/drawing/2014/main" id="{00000000-0008-0000-0700-0000B3000000}"/>
            </a:ext>
          </a:extLst>
        </xdr:cNvPr>
        <xdr:cNvSpPr txBox="1"/>
      </xdr:nvSpPr>
      <xdr:spPr>
        <a:xfrm>
          <a:off x="4686300" y="11897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121203</xdr:rowOff>
    </xdr:from>
    <xdr:to>
      <xdr:col>24</xdr:col>
      <xdr:colOff>152400</xdr:colOff>
      <xdr:row>70</xdr:row>
      <xdr:rowOff>121203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2122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139348</xdr:rowOff>
    </xdr:from>
    <xdr:to>
      <xdr:col>24</xdr:col>
      <xdr:colOff>63500</xdr:colOff>
      <xdr:row>77</xdr:row>
      <xdr:rowOff>87388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3797300" y="13169548"/>
          <a:ext cx="838200" cy="119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132122</xdr:rowOff>
    </xdr:from>
    <xdr:ext cx="599010" cy="259045"/>
    <xdr:sp macro="" textlink="">
      <xdr:nvSpPr>
        <xdr:cNvPr id="182" name="民生費平均値テキスト">
          <a:extLst>
            <a:ext uri="{FF2B5EF4-FFF2-40B4-BE49-F238E27FC236}">
              <a16:creationId xmlns:a16="http://schemas.microsoft.com/office/drawing/2014/main" id="{00000000-0008-0000-0700-0000B6000000}"/>
            </a:ext>
          </a:extLst>
        </xdr:cNvPr>
        <xdr:cNvSpPr txBox="1"/>
      </xdr:nvSpPr>
      <xdr:spPr>
        <a:xfrm>
          <a:off x="4686300" y="126479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109245</xdr:rowOff>
    </xdr:from>
    <xdr:to>
      <xdr:col>24</xdr:col>
      <xdr:colOff>114300</xdr:colOff>
      <xdr:row>75</xdr:row>
      <xdr:rowOff>39395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4584700" y="1279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87388</xdr:rowOff>
    </xdr:from>
    <xdr:to>
      <xdr:col>19</xdr:col>
      <xdr:colOff>177800</xdr:colOff>
      <xdr:row>77</xdr:row>
      <xdr:rowOff>152778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908300" y="13289038"/>
          <a:ext cx="889000" cy="65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36560</xdr:rowOff>
    </xdr:from>
    <xdr:to>
      <xdr:col>20</xdr:col>
      <xdr:colOff>38100</xdr:colOff>
      <xdr:row>75</xdr:row>
      <xdr:rowOff>138160</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3746500" y="1289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154687</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497795" y="12670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142653</xdr:rowOff>
    </xdr:from>
    <xdr:to>
      <xdr:col>15</xdr:col>
      <xdr:colOff>50800</xdr:colOff>
      <xdr:row>77</xdr:row>
      <xdr:rowOff>152778</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2019300" y="13344303"/>
          <a:ext cx="889000" cy="10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134058</xdr:rowOff>
    </xdr:from>
    <xdr:to>
      <xdr:col>15</xdr:col>
      <xdr:colOff>101600</xdr:colOff>
      <xdr:row>76</xdr:row>
      <xdr:rowOff>64207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2857500" y="129928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80735</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608795" y="12768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142653</xdr:rowOff>
    </xdr:from>
    <xdr:to>
      <xdr:col>10</xdr:col>
      <xdr:colOff>114300</xdr:colOff>
      <xdr:row>78</xdr:row>
      <xdr:rowOff>153854</xdr:rowOff>
    </xdr:to>
    <xdr:cxnSp macro="">
      <xdr:nvCxnSpPr>
        <xdr:cNvPr id="190" name="直線コネクタ 189">
          <a:extLst>
            <a:ext uri="{FF2B5EF4-FFF2-40B4-BE49-F238E27FC236}">
              <a16:creationId xmlns:a16="http://schemas.microsoft.com/office/drawing/2014/main" id="{00000000-0008-0000-0700-0000BE000000}"/>
            </a:ext>
          </a:extLst>
        </xdr:cNvPr>
        <xdr:cNvCxnSpPr/>
      </xdr:nvCxnSpPr>
      <xdr:spPr>
        <a:xfrm flipV="1">
          <a:off x="1130300" y="13344303"/>
          <a:ext cx="889000" cy="182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79137</xdr:rowOff>
    </xdr:from>
    <xdr:to>
      <xdr:col>10</xdr:col>
      <xdr:colOff>165100</xdr:colOff>
      <xdr:row>76</xdr:row>
      <xdr:rowOff>9286</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968500" y="1293788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25814</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719795" y="12713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149831</xdr:rowOff>
    </xdr:from>
    <xdr:to>
      <xdr:col>6</xdr:col>
      <xdr:colOff>38100</xdr:colOff>
      <xdr:row>77</xdr:row>
      <xdr:rowOff>79981</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079500" y="1318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96508</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30795" y="12955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88548</xdr:rowOff>
    </xdr:from>
    <xdr:to>
      <xdr:col>24</xdr:col>
      <xdr:colOff>114300</xdr:colOff>
      <xdr:row>77</xdr:row>
      <xdr:rowOff>18698</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4584700" y="1311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3475</xdr:rowOff>
    </xdr:from>
    <xdr:ext cx="599010" cy="259045"/>
    <xdr:sp macro="" textlink="">
      <xdr:nvSpPr>
        <xdr:cNvPr id="201" name="民生費該当値テキスト">
          <a:extLst>
            <a:ext uri="{FF2B5EF4-FFF2-40B4-BE49-F238E27FC236}">
              <a16:creationId xmlns:a16="http://schemas.microsoft.com/office/drawing/2014/main" id="{00000000-0008-0000-0700-0000C9000000}"/>
            </a:ext>
          </a:extLst>
        </xdr:cNvPr>
        <xdr:cNvSpPr txBox="1"/>
      </xdr:nvSpPr>
      <xdr:spPr>
        <a:xfrm>
          <a:off x="4686300" y="1303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36588</xdr:rowOff>
    </xdr:from>
    <xdr:to>
      <xdr:col>20</xdr:col>
      <xdr:colOff>38100</xdr:colOff>
      <xdr:row>77</xdr:row>
      <xdr:rowOff>138188</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3746500" y="1323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129315</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3497795" y="13330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101978</xdr:rowOff>
    </xdr:from>
    <xdr:to>
      <xdr:col>15</xdr:col>
      <xdr:colOff>101600</xdr:colOff>
      <xdr:row>78</xdr:row>
      <xdr:rowOff>32128</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2857500" y="1330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23255</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2608795" y="13396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91853</xdr:rowOff>
    </xdr:from>
    <xdr:to>
      <xdr:col>10</xdr:col>
      <xdr:colOff>165100</xdr:colOff>
      <xdr:row>78</xdr:row>
      <xdr:rowOff>22003</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968500" y="1329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13130</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1719795" y="13386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103054</xdr:rowOff>
    </xdr:from>
    <xdr:to>
      <xdr:col>6</xdr:col>
      <xdr:colOff>38100</xdr:colOff>
      <xdr:row>79</xdr:row>
      <xdr:rowOff>33204</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079500" y="13476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24331</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830795" y="13568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a:extLst>
            <a:ext uri="{FF2B5EF4-FFF2-40B4-BE49-F238E27FC236}">
              <a16:creationId xmlns:a16="http://schemas.microsoft.com/office/drawing/2014/main" id="{00000000-0008-0000-0700-0000E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78566</xdr:rowOff>
    </xdr:from>
    <xdr:to>
      <xdr:col>24</xdr:col>
      <xdr:colOff>62865</xdr:colOff>
      <xdr:row>98</xdr:row>
      <xdr:rowOff>111909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4633595" y="15509066"/>
          <a:ext cx="1270" cy="1404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115736</xdr:rowOff>
    </xdr:from>
    <xdr:ext cx="534377" cy="259045"/>
    <xdr:sp macro="" textlink="">
      <xdr:nvSpPr>
        <xdr:cNvPr id="237" name="衛生費最小値テキスト">
          <a:extLst>
            <a:ext uri="{FF2B5EF4-FFF2-40B4-BE49-F238E27FC236}">
              <a16:creationId xmlns:a16="http://schemas.microsoft.com/office/drawing/2014/main" id="{00000000-0008-0000-0700-0000ED000000}"/>
            </a:ext>
          </a:extLst>
        </xdr:cNvPr>
        <xdr:cNvSpPr txBox="1"/>
      </xdr:nvSpPr>
      <xdr:spPr>
        <a:xfrm>
          <a:off x="4686300" y="1691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111909</xdr:rowOff>
    </xdr:from>
    <xdr:to>
      <xdr:col>24</xdr:col>
      <xdr:colOff>152400</xdr:colOff>
      <xdr:row>98</xdr:row>
      <xdr:rowOff>111909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6914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25243</xdr:rowOff>
    </xdr:from>
    <xdr:ext cx="534377" cy="259045"/>
    <xdr:sp macro="" textlink="">
      <xdr:nvSpPr>
        <xdr:cNvPr id="239" name="衛生費最大値テキスト">
          <a:extLst>
            <a:ext uri="{FF2B5EF4-FFF2-40B4-BE49-F238E27FC236}">
              <a16:creationId xmlns:a16="http://schemas.microsoft.com/office/drawing/2014/main" id="{00000000-0008-0000-0700-0000EF000000}"/>
            </a:ext>
          </a:extLst>
        </xdr:cNvPr>
        <xdr:cNvSpPr txBox="1"/>
      </xdr:nvSpPr>
      <xdr:spPr>
        <a:xfrm>
          <a:off x="4686300" y="1528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67,872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78566</xdr:rowOff>
    </xdr:from>
    <xdr:to>
      <xdr:col>24</xdr:col>
      <xdr:colOff>152400</xdr:colOff>
      <xdr:row>90</xdr:row>
      <xdr:rowOff>78566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4546600" y="15509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166153</xdr:rowOff>
    </xdr:from>
    <xdr:to>
      <xdr:col>24</xdr:col>
      <xdr:colOff>63500</xdr:colOff>
      <xdr:row>96</xdr:row>
      <xdr:rowOff>49533</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3797300" y="16453903"/>
          <a:ext cx="838200" cy="54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162980</xdr:rowOff>
    </xdr:from>
    <xdr:ext cx="534377" cy="259045"/>
    <xdr:sp macro="" textlink="">
      <xdr:nvSpPr>
        <xdr:cNvPr id="242" name="衛生費平均値テキスト">
          <a:extLst>
            <a:ext uri="{FF2B5EF4-FFF2-40B4-BE49-F238E27FC236}">
              <a16:creationId xmlns:a16="http://schemas.microsoft.com/office/drawing/2014/main" id="{00000000-0008-0000-0700-0000F2000000}"/>
            </a:ext>
          </a:extLst>
        </xdr:cNvPr>
        <xdr:cNvSpPr txBox="1"/>
      </xdr:nvSpPr>
      <xdr:spPr>
        <a:xfrm>
          <a:off x="4686300" y="16450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13103</xdr:rowOff>
    </xdr:from>
    <xdr:to>
      <xdr:col>24</xdr:col>
      <xdr:colOff>114300</xdr:colOff>
      <xdr:row>96</xdr:row>
      <xdr:rowOff>114703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45847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138492</xdr:rowOff>
    </xdr:from>
    <xdr:to>
      <xdr:col>19</xdr:col>
      <xdr:colOff>177800</xdr:colOff>
      <xdr:row>95</xdr:row>
      <xdr:rowOff>166153</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2908300" y="16254792"/>
          <a:ext cx="889000" cy="199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148434</xdr:rowOff>
    </xdr:from>
    <xdr:to>
      <xdr:col>20</xdr:col>
      <xdr:colOff>38100</xdr:colOff>
      <xdr:row>96</xdr:row>
      <xdr:rowOff>78584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3746500" y="1643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69711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530111" y="16528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138492</xdr:rowOff>
    </xdr:from>
    <xdr:to>
      <xdr:col>15</xdr:col>
      <xdr:colOff>50800</xdr:colOff>
      <xdr:row>95</xdr:row>
      <xdr:rowOff>149301</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2019300" y="16254792"/>
          <a:ext cx="889000" cy="182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156141</xdr:rowOff>
    </xdr:from>
    <xdr:to>
      <xdr:col>15</xdr:col>
      <xdr:colOff>101600</xdr:colOff>
      <xdr:row>95</xdr:row>
      <xdr:rowOff>86291</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2857500" y="1627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77418</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641111" y="1636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149301</xdr:rowOff>
    </xdr:from>
    <xdr:to>
      <xdr:col>10</xdr:col>
      <xdr:colOff>114300</xdr:colOff>
      <xdr:row>97</xdr:row>
      <xdr:rowOff>87579</xdr:rowOff>
    </xdr:to>
    <xdr:cxnSp macro="">
      <xdr:nvCxnSpPr>
        <xdr:cNvPr id="250" name="直線コネクタ 249">
          <a:extLst>
            <a:ext uri="{FF2B5EF4-FFF2-40B4-BE49-F238E27FC236}">
              <a16:creationId xmlns:a16="http://schemas.microsoft.com/office/drawing/2014/main" id="{00000000-0008-0000-0700-0000FA000000}"/>
            </a:ext>
          </a:extLst>
        </xdr:cNvPr>
        <xdr:cNvCxnSpPr/>
      </xdr:nvCxnSpPr>
      <xdr:spPr>
        <a:xfrm flipV="1">
          <a:off x="1130300" y="16437051"/>
          <a:ext cx="889000" cy="281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170511</xdr:rowOff>
    </xdr:from>
    <xdr:to>
      <xdr:col>10</xdr:col>
      <xdr:colOff>165100</xdr:colOff>
      <xdr:row>95</xdr:row>
      <xdr:rowOff>100661</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968500" y="1628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117188</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752111" y="1606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1378</xdr:rowOff>
    </xdr:from>
    <xdr:to>
      <xdr:col>6</xdr:col>
      <xdr:colOff>38100</xdr:colOff>
      <xdr:row>97</xdr:row>
      <xdr:rowOff>102978</xdr:rowOff>
    </xdr:to>
    <xdr:sp macro="" textlink="">
      <xdr:nvSpPr>
        <xdr:cNvPr id="253" name="フローチャート: 判断 252">
          <a:extLst>
            <a:ext uri="{FF2B5EF4-FFF2-40B4-BE49-F238E27FC236}">
              <a16:creationId xmlns:a16="http://schemas.microsoft.com/office/drawing/2014/main" id="{00000000-0008-0000-0700-0000FD000000}"/>
            </a:ext>
          </a:extLst>
        </xdr:cNvPr>
        <xdr:cNvSpPr/>
      </xdr:nvSpPr>
      <xdr:spPr>
        <a:xfrm>
          <a:off x="1079500" y="1663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119505</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863111" y="16407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170183</xdr:rowOff>
    </xdr:from>
    <xdr:to>
      <xdr:col>24</xdr:col>
      <xdr:colOff>114300</xdr:colOff>
      <xdr:row>96</xdr:row>
      <xdr:rowOff>100333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4584700" y="1645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21610</xdr:rowOff>
    </xdr:from>
    <xdr:ext cx="534377" cy="259045"/>
    <xdr:sp macro="" textlink="">
      <xdr:nvSpPr>
        <xdr:cNvPr id="261" name="衛生費該当値テキスト">
          <a:extLst>
            <a:ext uri="{FF2B5EF4-FFF2-40B4-BE49-F238E27FC236}">
              <a16:creationId xmlns:a16="http://schemas.microsoft.com/office/drawing/2014/main" id="{00000000-0008-0000-0700-000005010000}"/>
            </a:ext>
          </a:extLst>
        </xdr:cNvPr>
        <xdr:cNvSpPr txBox="1"/>
      </xdr:nvSpPr>
      <xdr:spPr>
        <a:xfrm>
          <a:off x="4686300" y="16309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115353</xdr:rowOff>
    </xdr:from>
    <xdr:to>
      <xdr:col>20</xdr:col>
      <xdr:colOff>38100</xdr:colOff>
      <xdr:row>96</xdr:row>
      <xdr:rowOff>45503</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3746500" y="16403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62030</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3530111" y="16178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87692</xdr:rowOff>
    </xdr:from>
    <xdr:to>
      <xdr:col>15</xdr:col>
      <xdr:colOff>101600</xdr:colOff>
      <xdr:row>95</xdr:row>
      <xdr:rowOff>17842</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2857500" y="1620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34369</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2641111" y="15979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98501</xdr:rowOff>
    </xdr:from>
    <xdr:to>
      <xdr:col>10</xdr:col>
      <xdr:colOff>165100</xdr:colOff>
      <xdr:row>96</xdr:row>
      <xdr:rowOff>28651</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968500" y="1638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19778</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1752111" y="16478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36779</xdr:rowOff>
    </xdr:from>
    <xdr:to>
      <xdr:col>6</xdr:col>
      <xdr:colOff>38100</xdr:colOff>
      <xdr:row>97</xdr:row>
      <xdr:rowOff>138379</xdr:rowOff>
    </xdr:to>
    <xdr:sp macro="" textlink="">
      <xdr:nvSpPr>
        <xdr:cNvPr id="268" name="楕円 267">
          <a:extLst>
            <a:ext uri="{FF2B5EF4-FFF2-40B4-BE49-F238E27FC236}">
              <a16:creationId xmlns:a16="http://schemas.microsoft.com/office/drawing/2014/main" id="{00000000-0008-0000-0700-00000C010000}"/>
            </a:ext>
          </a:extLst>
        </xdr:cNvPr>
        <xdr:cNvSpPr/>
      </xdr:nvSpPr>
      <xdr:spPr>
        <a:xfrm>
          <a:off x="1079500" y="16667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129506</xdr:rowOff>
    </xdr:from>
    <xdr:ext cx="534377"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863111" y="16760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a:extLst>
            <a:ext uri="{FF2B5EF4-FFF2-40B4-BE49-F238E27FC236}">
              <a16:creationId xmlns:a16="http://schemas.microsoft.com/office/drawing/2014/main" id="{00000000-0008-0000-0700-00001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a:extLst>
            <a:ext uri="{FF2B5EF4-FFF2-40B4-BE49-F238E27FC236}">
              <a16:creationId xmlns:a16="http://schemas.microsoft.com/office/drawing/2014/main" id="{00000000-0008-0000-07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47879</xdr:rowOff>
    </xdr:from>
    <xdr:to>
      <xdr:col>54</xdr:col>
      <xdr:colOff>189865</xdr:colOff>
      <xdr:row>39</xdr:row>
      <xdr:rowOff>43688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10475595" y="5362829"/>
          <a:ext cx="1270" cy="1367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47515</xdr:rowOff>
    </xdr:from>
    <xdr:ext cx="249299" cy="259045"/>
    <xdr:sp macro="" textlink="">
      <xdr:nvSpPr>
        <xdr:cNvPr id="294" name="労働費最小値テキスト">
          <a:extLst>
            <a:ext uri="{FF2B5EF4-FFF2-40B4-BE49-F238E27FC236}">
              <a16:creationId xmlns:a16="http://schemas.microsoft.com/office/drawing/2014/main" id="{00000000-0008-0000-0700-000026010000}"/>
            </a:ext>
          </a:extLst>
        </xdr:cNvPr>
        <xdr:cNvSpPr txBox="1"/>
      </xdr:nvSpPr>
      <xdr:spPr>
        <a:xfrm>
          <a:off x="10528300" y="67340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43688</xdr:rowOff>
    </xdr:from>
    <xdr:to>
      <xdr:col>55</xdr:col>
      <xdr:colOff>88900</xdr:colOff>
      <xdr:row>39</xdr:row>
      <xdr:rowOff>43688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6730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166006</xdr:rowOff>
    </xdr:from>
    <xdr:ext cx="469744" cy="259045"/>
    <xdr:sp macro="" textlink="">
      <xdr:nvSpPr>
        <xdr:cNvPr id="296" name="労働費最大値テキスト">
          <a:extLst>
            <a:ext uri="{FF2B5EF4-FFF2-40B4-BE49-F238E27FC236}">
              <a16:creationId xmlns:a16="http://schemas.microsoft.com/office/drawing/2014/main" id="{00000000-0008-0000-0700-000028010000}"/>
            </a:ext>
          </a:extLst>
        </xdr:cNvPr>
        <xdr:cNvSpPr txBox="1"/>
      </xdr:nvSpPr>
      <xdr:spPr>
        <a:xfrm>
          <a:off x="10528300" y="5138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47879</xdr:rowOff>
    </xdr:from>
    <xdr:to>
      <xdr:col>55</xdr:col>
      <xdr:colOff>88900</xdr:colOff>
      <xdr:row>31</xdr:row>
      <xdr:rowOff>47879</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10388600" y="5362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21590</xdr:rowOff>
    </xdr:from>
    <xdr:to>
      <xdr:col>55</xdr:col>
      <xdr:colOff>0</xdr:colOff>
      <xdr:row>38</xdr:row>
      <xdr:rowOff>26543</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9639300" y="6536690"/>
          <a:ext cx="8382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42816</xdr:rowOff>
    </xdr:from>
    <xdr:ext cx="378565" cy="259045"/>
    <xdr:sp macro="" textlink="">
      <xdr:nvSpPr>
        <xdr:cNvPr id="299" name="労働費平均値テキスト">
          <a:extLst>
            <a:ext uri="{FF2B5EF4-FFF2-40B4-BE49-F238E27FC236}">
              <a16:creationId xmlns:a16="http://schemas.microsoft.com/office/drawing/2014/main" id="{00000000-0008-0000-0700-00002B010000}"/>
            </a:ext>
          </a:extLst>
        </xdr:cNvPr>
        <xdr:cNvSpPr txBox="1"/>
      </xdr:nvSpPr>
      <xdr:spPr>
        <a:xfrm>
          <a:off x="10528300" y="62150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19939</xdr:rowOff>
    </xdr:from>
    <xdr:to>
      <xdr:col>55</xdr:col>
      <xdr:colOff>50800</xdr:colOff>
      <xdr:row>37</xdr:row>
      <xdr:rowOff>121539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10426700" y="63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26543</xdr:rowOff>
    </xdr:from>
    <xdr:to>
      <xdr:col>50</xdr:col>
      <xdr:colOff>114300</xdr:colOff>
      <xdr:row>38</xdr:row>
      <xdr:rowOff>44069</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8750300" y="6541643"/>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25273</xdr:rowOff>
    </xdr:from>
    <xdr:to>
      <xdr:col>50</xdr:col>
      <xdr:colOff>165100</xdr:colOff>
      <xdr:row>37</xdr:row>
      <xdr:rowOff>126873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9588500" y="636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143400</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50017" y="61441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44069</xdr:rowOff>
    </xdr:from>
    <xdr:to>
      <xdr:col>45</xdr:col>
      <xdr:colOff>177800</xdr:colOff>
      <xdr:row>38</xdr:row>
      <xdr:rowOff>48641</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7861300" y="6559169"/>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26416</xdr:rowOff>
    </xdr:from>
    <xdr:to>
      <xdr:col>46</xdr:col>
      <xdr:colOff>38100</xdr:colOff>
      <xdr:row>37</xdr:row>
      <xdr:rowOff>128016</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8699500" y="637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144543</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61017" y="6145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48641</xdr:rowOff>
    </xdr:from>
    <xdr:to>
      <xdr:col>41</xdr:col>
      <xdr:colOff>50800</xdr:colOff>
      <xdr:row>38</xdr:row>
      <xdr:rowOff>50546</xdr:rowOff>
    </xdr:to>
    <xdr:cxnSp macro="">
      <xdr:nvCxnSpPr>
        <xdr:cNvPr id="307" name="直線コネクタ 306">
          <a:extLst>
            <a:ext uri="{FF2B5EF4-FFF2-40B4-BE49-F238E27FC236}">
              <a16:creationId xmlns:a16="http://schemas.microsoft.com/office/drawing/2014/main" id="{00000000-0008-0000-0700-000033010000}"/>
            </a:ext>
          </a:extLst>
        </xdr:cNvPr>
        <xdr:cNvCxnSpPr/>
      </xdr:nvCxnSpPr>
      <xdr:spPr>
        <a:xfrm flipV="1">
          <a:off x="6972300" y="6563741"/>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20320</xdr:rowOff>
    </xdr:from>
    <xdr:to>
      <xdr:col>41</xdr:col>
      <xdr:colOff>101600</xdr:colOff>
      <xdr:row>37</xdr:row>
      <xdr:rowOff>121920</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7810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138447</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2017" y="6139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27178</xdr:rowOff>
    </xdr:from>
    <xdr:to>
      <xdr:col>36</xdr:col>
      <xdr:colOff>165100</xdr:colOff>
      <xdr:row>37</xdr:row>
      <xdr:rowOff>128778</xdr:rowOff>
    </xdr:to>
    <xdr:sp macro="" textlink="">
      <xdr:nvSpPr>
        <xdr:cNvPr id="310" name="フローチャート: 判断 309">
          <a:extLst>
            <a:ext uri="{FF2B5EF4-FFF2-40B4-BE49-F238E27FC236}">
              <a16:creationId xmlns:a16="http://schemas.microsoft.com/office/drawing/2014/main" id="{00000000-0008-0000-0700-000036010000}"/>
            </a:ext>
          </a:extLst>
        </xdr:cNvPr>
        <xdr:cNvSpPr/>
      </xdr:nvSpPr>
      <xdr:spPr>
        <a:xfrm>
          <a:off x="69215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145305</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3017" y="6146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142240</xdr:rowOff>
    </xdr:from>
    <xdr:to>
      <xdr:col>55</xdr:col>
      <xdr:colOff>50800</xdr:colOff>
      <xdr:row>38</xdr:row>
      <xdr:rowOff>72390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10426700" y="648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120667</xdr:rowOff>
    </xdr:from>
    <xdr:ext cx="378565" cy="259045"/>
    <xdr:sp macro="" textlink="">
      <xdr:nvSpPr>
        <xdr:cNvPr id="318" name="労働費該当値テキスト">
          <a:extLst>
            <a:ext uri="{FF2B5EF4-FFF2-40B4-BE49-F238E27FC236}">
              <a16:creationId xmlns:a16="http://schemas.microsoft.com/office/drawing/2014/main" id="{00000000-0008-0000-0700-00003E010000}"/>
            </a:ext>
          </a:extLst>
        </xdr:cNvPr>
        <xdr:cNvSpPr txBox="1"/>
      </xdr:nvSpPr>
      <xdr:spPr>
        <a:xfrm>
          <a:off x="10528300" y="64643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147193</xdr:rowOff>
    </xdr:from>
    <xdr:to>
      <xdr:col>50</xdr:col>
      <xdr:colOff>165100</xdr:colOff>
      <xdr:row>38</xdr:row>
      <xdr:rowOff>77343</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9588500" y="649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68470</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9450017" y="65835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164719</xdr:rowOff>
    </xdr:from>
    <xdr:to>
      <xdr:col>46</xdr:col>
      <xdr:colOff>38100</xdr:colOff>
      <xdr:row>38</xdr:row>
      <xdr:rowOff>94869</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8699500" y="6508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85996</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8561017" y="6601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169291</xdr:rowOff>
    </xdr:from>
    <xdr:to>
      <xdr:col>41</xdr:col>
      <xdr:colOff>101600</xdr:colOff>
      <xdr:row>38</xdr:row>
      <xdr:rowOff>99441</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7810500" y="651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90568</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7672017" y="66056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171196</xdr:rowOff>
    </xdr:from>
    <xdr:to>
      <xdr:col>36</xdr:col>
      <xdr:colOff>165100</xdr:colOff>
      <xdr:row>38</xdr:row>
      <xdr:rowOff>101346</xdr:rowOff>
    </xdr:to>
    <xdr:sp macro="" textlink="">
      <xdr:nvSpPr>
        <xdr:cNvPr id="325" name="楕円 324">
          <a:extLst>
            <a:ext uri="{FF2B5EF4-FFF2-40B4-BE49-F238E27FC236}">
              <a16:creationId xmlns:a16="http://schemas.microsoft.com/office/drawing/2014/main" id="{00000000-0008-0000-0700-000045010000}"/>
            </a:ext>
          </a:extLst>
        </xdr:cNvPr>
        <xdr:cNvSpPr/>
      </xdr:nvSpPr>
      <xdr:spPr>
        <a:xfrm>
          <a:off x="6921500" y="651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92473</xdr:rowOff>
    </xdr:from>
    <xdr:ext cx="378565"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783017" y="66075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7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71177</xdr:rowOff>
    </xdr:from>
    <xdr:to>
      <xdr:col>54</xdr:col>
      <xdr:colOff>189865</xdr:colOff>
      <xdr:row>58</xdr:row>
      <xdr:rowOff>22999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815127"/>
          <a:ext cx="1270" cy="115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26826</xdr:rowOff>
    </xdr:from>
    <xdr:ext cx="313932"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99709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22999</xdr:rowOff>
    </xdr:from>
    <xdr:to>
      <xdr:col>55</xdr:col>
      <xdr:colOff>88900</xdr:colOff>
      <xdr:row>58</xdr:row>
      <xdr:rowOff>22999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9967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17854</xdr:rowOff>
    </xdr:from>
    <xdr:ext cx="534377"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59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20,199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71177</xdr:rowOff>
    </xdr:from>
    <xdr:to>
      <xdr:col>55</xdr:col>
      <xdr:colOff>88900</xdr:colOff>
      <xdr:row>51</xdr:row>
      <xdr:rowOff>71177</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815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124269</xdr:rowOff>
    </xdr:from>
    <xdr:to>
      <xdr:col>55</xdr:col>
      <xdr:colOff>0</xdr:colOff>
      <xdr:row>57</xdr:row>
      <xdr:rowOff>155359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9639300" y="9896919"/>
          <a:ext cx="838200" cy="3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8221</xdr:rowOff>
    </xdr:from>
    <xdr:ext cx="469744"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609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156794</xdr:rowOff>
    </xdr:from>
    <xdr:to>
      <xdr:col>55</xdr:col>
      <xdr:colOff>50800</xdr:colOff>
      <xdr:row>57</xdr:row>
      <xdr:rowOff>86944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757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137414</xdr:rowOff>
    </xdr:from>
    <xdr:to>
      <xdr:col>50</xdr:col>
      <xdr:colOff>114300</xdr:colOff>
      <xdr:row>57</xdr:row>
      <xdr:rowOff>155359</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8750300" y="9910064"/>
          <a:ext cx="889000" cy="17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167481</xdr:rowOff>
    </xdr:from>
    <xdr:to>
      <xdr:col>50</xdr:col>
      <xdr:colOff>165100</xdr:colOff>
      <xdr:row>57</xdr:row>
      <xdr:rowOff>97631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76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114158</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04428" y="9543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137414</xdr:rowOff>
    </xdr:from>
    <xdr:to>
      <xdr:col>45</xdr:col>
      <xdr:colOff>177800</xdr:colOff>
      <xdr:row>57</xdr:row>
      <xdr:rowOff>160789</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7861300" y="9910064"/>
          <a:ext cx="889000" cy="2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165253</xdr:rowOff>
    </xdr:from>
    <xdr:to>
      <xdr:col>46</xdr:col>
      <xdr:colOff>38100</xdr:colOff>
      <xdr:row>57</xdr:row>
      <xdr:rowOff>95403</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76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111930</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15428" y="9541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157531</xdr:rowOff>
    </xdr:from>
    <xdr:to>
      <xdr:col>41</xdr:col>
      <xdr:colOff>50800</xdr:colOff>
      <xdr:row>57</xdr:row>
      <xdr:rowOff>160789</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6972300" y="9930181"/>
          <a:ext cx="889000" cy="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170396</xdr:rowOff>
    </xdr:from>
    <xdr:to>
      <xdr:col>41</xdr:col>
      <xdr:colOff>101600</xdr:colOff>
      <xdr:row>57</xdr:row>
      <xdr:rowOff>100546</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77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117073</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26428" y="9546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162109</xdr:rowOff>
    </xdr:from>
    <xdr:to>
      <xdr:col>36</xdr:col>
      <xdr:colOff>165100</xdr:colOff>
      <xdr:row>57</xdr:row>
      <xdr:rowOff>92259</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763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108786</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37428" y="9538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73469</xdr:rowOff>
    </xdr:from>
    <xdr:to>
      <xdr:col>55</xdr:col>
      <xdr:colOff>50800</xdr:colOff>
      <xdr:row>58</xdr:row>
      <xdr:rowOff>3619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9846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159846</xdr:rowOff>
    </xdr:from>
    <xdr:ext cx="469744"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761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104559</xdr:rowOff>
    </xdr:from>
    <xdr:to>
      <xdr:col>50</xdr:col>
      <xdr:colOff>165100</xdr:colOff>
      <xdr:row>58</xdr:row>
      <xdr:rowOff>34709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9877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25836</xdr:rowOff>
    </xdr:from>
    <xdr:ext cx="378565"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450017" y="99699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86614</xdr:rowOff>
    </xdr:from>
    <xdr:to>
      <xdr:col>46</xdr:col>
      <xdr:colOff>38100</xdr:colOff>
      <xdr:row>58</xdr:row>
      <xdr:rowOff>16764</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985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7891</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515428" y="9951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109989</xdr:rowOff>
    </xdr:from>
    <xdr:to>
      <xdr:col>41</xdr:col>
      <xdr:colOff>101600</xdr:colOff>
      <xdr:row>58</xdr:row>
      <xdr:rowOff>40139</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988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31266</xdr:rowOff>
    </xdr:from>
    <xdr:ext cx="378565"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672017" y="99753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106731</xdr:rowOff>
    </xdr:from>
    <xdr:to>
      <xdr:col>36</xdr:col>
      <xdr:colOff>165100</xdr:colOff>
      <xdr:row>58</xdr:row>
      <xdr:rowOff>36881</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9879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28008</xdr:rowOff>
    </xdr:from>
    <xdr:ext cx="378565"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83017" y="9972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113045</xdr:rowOff>
    </xdr:from>
    <xdr:to>
      <xdr:col>54</xdr:col>
      <xdr:colOff>189865</xdr:colOff>
      <xdr:row>78</xdr:row>
      <xdr:rowOff>96265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285995"/>
          <a:ext cx="1270" cy="1183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100092</xdr:rowOff>
    </xdr:from>
    <xdr:ext cx="378565"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4731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96265</xdr:rowOff>
    </xdr:from>
    <xdr:to>
      <xdr:col>55</xdr:col>
      <xdr:colOff>88900</xdr:colOff>
      <xdr:row>78</xdr:row>
      <xdr:rowOff>96265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469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59722</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206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26,833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113045</xdr:rowOff>
    </xdr:from>
    <xdr:to>
      <xdr:col>55</xdr:col>
      <xdr:colOff>88900</xdr:colOff>
      <xdr:row>71</xdr:row>
      <xdr:rowOff>113045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285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65267</xdr:rowOff>
    </xdr:from>
    <xdr:to>
      <xdr:col>55</xdr:col>
      <xdr:colOff>0</xdr:colOff>
      <xdr:row>77</xdr:row>
      <xdr:rowOff>121824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266917"/>
          <a:ext cx="838200" cy="56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32636</xdr:rowOff>
    </xdr:from>
    <xdr:ext cx="469744"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0628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9759</xdr:rowOff>
    </xdr:from>
    <xdr:to>
      <xdr:col>55</xdr:col>
      <xdr:colOff>50800</xdr:colOff>
      <xdr:row>77</xdr:row>
      <xdr:rowOff>111359</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21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134305</xdr:rowOff>
    </xdr:from>
    <xdr:to>
      <xdr:col>50</xdr:col>
      <xdr:colOff>114300</xdr:colOff>
      <xdr:row>77</xdr:row>
      <xdr:rowOff>121824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3164505"/>
          <a:ext cx="889000" cy="158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151581</xdr:rowOff>
    </xdr:from>
    <xdr:to>
      <xdr:col>50</xdr:col>
      <xdr:colOff>165100</xdr:colOff>
      <xdr:row>77</xdr:row>
      <xdr:rowOff>81731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18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98259</xdr:rowOff>
    </xdr:from>
    <xdr:ext cx="469744"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04428" y="1295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134305</xdr:rowOff>
    </xdr:from>
    <xdr:to>
      <xdr:col>45</xdr:col>
      <xdr:colOff>177800</xdr:colOff>
      <xdr:row>77</xdr:row>
      <xdr:rowOff>70205</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164505"/>
          <a:ext cx="889000" cy="107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107279</xdr:rowOff>
    </xdr:from>
    <xdr:to>
      <xdr:col>46</xdr:col>
      <xdr:colOff>38100</xdr:colOff>
      <xdr:row>77</xdr:row>
      <xdr:rowOff>37429</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13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28556</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15428" y="13230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149941</xdr:rowOff>
    </xdr:from>
    <xdr:to>
      <xdr:col>41</xdr:col>
      <xdr:colOff>50800</xdr:colOff>
      <xdr:row>77</xdr:row>
      <xdr:rowOff>70205</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3008691"/>
          <a:ext cx="889000" cy="26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110389</xdr:rowOff>
    </xdr:from>
    <xdr:to>
      <xdr:col>41</xdr:col>
      <xdr:colOff>101600</xdr:colOff>
      <xdr:row>77</xdr:row>
      <xdr:rowOff>40539</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1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57066</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26428" y="12915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30790</xdr:rowOff>
    </xdr:from>
    <xdr:to>
      <xdr:col>36</xdr:col>
      <xdr:colOff>165100</xdr:colOff>
      <xdr:row>76</xdr:row>
      <xdr:rowOff>132390</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0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123517</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37428" y="1315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14467</xdr:rowOff>
    </xdr:from>
    <xdr:to>
      <xdr:col>55</xdr:col>
      <xdr:colOff>50800</xdr:colOff>
      <xdr:row>77</xdr:row>
      <xdr:rowOff>116067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21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164344</xdr:rowOff>
    </xdr:from>
    <xdr:ext cx="469744"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194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71024</xdr:rowOff>
    </xdr:from>
    <xdr:to>
      <xdr:col>50</xdr:col>
      <xdr:colOff>165100</xdr:colOff>
      <xdr:row>78</xdr:row>
      <xdr:rowOff>1174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272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163751</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04428" y="13365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83505</xdr:rowOff>
    </xdr:from>
    <xdr:to>
      <xdr:col>46</xdr:col>
      <xdr:colOff>38100</xdr:colOff>
      <xdr:row>77</xdr:row>
      <xdr:rowOff>13655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11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30182</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15428" y="1288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19405</xdr:rowOff>
    </xdr:from>
    <xdr:to>
      <xdr:col>41</xdr:col>
      <xdr:colOff>101600</xdr:colOff>
      <xdr:row>77</xdr:row>
      <xdr:rowOff>121005</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22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112132</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26428" y="13313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99141</xdr:rowOff>
    </xdr:from>
    <xdr:to>
      <xdr:col>36</xdr:col>
      <xdr:colOff>165100</xdr:colOff>
      <xdr:row>76</xdr:row>
      <xdr:rowOff>29291</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2957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45818</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273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25536</xdr:rowOff>
    </xdr:from>
    <xdr:to>
      <xdr:col>54</xdr:col>
      <xdr:colOff>189865</xdr:colOff>
      <xdr:row>99</xdr:row>
      <xdr:rowOff>6883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798936"/>
          <a:ext cx="1270" cy="1181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10710</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984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6883</xdr:rowOff>
    </xdr:from>
    <xdr:to>
      <xdr:col>55</xdr:col>
      <xdr:colOff>88900</xdr:colOff>
      <xdr:row>99</xdr:row>
      <xdr:rowOff>6883</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980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143663</xdr:rowOff>
    </xdr:from>
    <xdr:ext cx="534377"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57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69,994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25536</xdr:rowOff>
    </xdr:from>
    <xdr:to>
      <xdr:col>55</xdr:col>
      <xdr:colOff>88900</xdr:colOff>
      <xdr:row>92</xdr:row>
      <xdr:rowOff>25536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798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118601</xdr:rowOff>
    </xdr:from>
    <xdr:to>
      <xdr:col>55</xdr:col>
      <xdr:colOff>0</xdr:colOff>
      <xdr:row>95</xdr:row>
      <xdr:rowOff>2082</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234901"/>
          <a:ext cx="838200" cy="54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18087</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4772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39660</xdr:rowOff>
    </xdr:from>
    <xdr:to>
      <xdr:col>55</xdr:col>
      <xdr:colOff>50800</xdr:colOff>
      <xdr:row>96</xdr:row>
      <xdr:rowOff>141260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9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2082</xdr:rowOff>
    </xdr:from>
    <xdr:to>
      <xdr:col>50</xdr:col>
      <xdr:colOff>114300</xdr:colOff>
      <xdr:row>96</xdr:row>
      <xdr:rowOff>5558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289832"/>
          <a:ext cx="889000" cy="174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79527</xdr:rowOff>
    </xdr:from>
    <xdr:to>
      <xdr:col>50</xdr:col>
      <xdr:colOff>165100</xdr:colOff>
      <xdr:row>97</xdr:row>
      <xdr:rowOff>9677</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538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804</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631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5558</xdr:rowOff>
    </xdr:from>
    <xdr:to>
      <xdr:col>45</xdr:col>
      <xdr:colOff>177800</xdr:colOff>
      <xdr:row>96</xdr:row>
      <xdr:rowOff>88128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464758"/>
          <a:ext cx="889000" cy="82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107393</xdr:rowOff>
    </xdr:from>
    <xdr:to>
      <xdr:col>46</xdr:col>
      <xdr:colOff>38100</xdr:colOff>
      <xdr:row>97</xdr:row>
      <xdr:rowOff>37543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66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28670</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65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23845</xdr:rowOff>
    </xdr:from>
    <xdr:to>
      <xdr:col>41</xdr:col>
      <xdr:colOff>50800</xdr:colOff>
      <xdr:row>96</xdr:row>
      <xdr:rowOff>88128</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483045"/>
          <a:ext cx="889000" cy="64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143650</xdr:rowOff>
    </xdr:from>
    <xdr:to>
      <xdr:col>41</xdr:col>
      <xdr:colOff>101600</xdr:colOff>
      <xdr:row>97</xdr:row>
      <xdr:rowOff>73800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6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64927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695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97152</xdr:rowOff>
    </xdr:from>
    <xdr:to>
      <xdr:col>36</xdr:col>
      <xdr:colOff>165100</xdr:colOff>
      <xdr:row>97</xdr:row>
      <xdr:rowOff>27302</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55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18429</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649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67801</xdr:rowOff>
    </xdr:from>
    <xdr:to>
      <xdr:col>55</xdr:col>
      <xdr:colOff>50800</xdr:colOff>
      <xdr:row>94</xdr:row>
      <xdr:rowOff>169401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18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90678</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035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122732</xdr:rowOff>
    </xdr:from>
    <xdr:to>
      <xdr:col>50</xdr:col>
      <xdr:colOff>165100</xdr:colOff>
      <xdr:row>95</xdr:row>
      <xdr:rowOff>52882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23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69409</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01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126208</xdr:rowOff>
    </xdr:from>
    <xdr:to>
      <xdr:col>46</xdr:col>
      <xdr:colOff>38100</xdr:colOff>
      <xdr:row>96</xdr:row>
      <xdr:rowOff>56358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41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72885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189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37328</xdr:rowOff>
    </xdr:from>
    <xdr:to>
      <xdr:col>41</xdr:col>
      <xdr:colOff>101600</xdr:colOff>
      <xdr:row>96</xdr:row>
      <xdr:rowOff>138928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49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155455</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271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144495</xdr:rowOff>
    </xdr:from>
    <xdr:to>
      <xdr:col>36</xdr:col>
      <xdr:colOff>165100</xdr:colOff>
      <xdr:row>96</xdr:row>
      <xdr:rowOff>74645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43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91172</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207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85019</xdr:rowOff>
    </xdr:from>
    <xdr:to>
      <xdr:col>85</xdr:col>
      <xdr:colOff>126364</xdr:colOff>
      <xdr:row>38</xdr:row>
      <xdr:rowOff>87213</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571419"/>
          <a:ext cx="1269" cy="1030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91040</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60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87213</xdr:rowOff>
    </xdr:from>
    <xdr:to>
      <xdr:col>86</xdr:col>
      <xdr:colOff>25400</xdr:colOff>
      <xdr:row>38</xdr:row>
      <xdr:rowOff>87213</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602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31696</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34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85019</xdr:rowOff>
    </xdr:from>
    <xdr:to>
      <xdr:col>86</xdr:col>
      <xdr:colOff>25400</xdr:colOff>
      <xdr:row>32</xdr:row>
      <xdr:rowOff>85019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571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39756</xdr:rowOff>
    </xdr:from>
    <xdr:to>
      <xdr:col>85</xdr:col>
      <xdr:colOff>127000</xdr:colOff>
      <xdr:row>37</xdr:row>
      <xdr:rowOff>70891</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5481300" y="6211956"/>
          <a:ext cx="838200" cy="202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35506</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379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57079</xdr:rowOff>
    </xdr:from>
    <xdr:to>
      <xdr:col>85</xdr:col>
      <xdr:colOff>177800</xdr:colOff>
      <xdr:row>37</xdr:row>
      <xdr:rowOff>158679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40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70891</xdr:rowOff>
    </xdr:from>
    <xdr:to>
      <xdr:col>81</xdr:col>
      <xdr:colOff>50800</xdr:colOff>
      <xdr:row>37</xdr:row>
      <xdr:rowOff>87168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4592300" y="6414541"/>
          <a:ext cx="889000" cy="16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110114</xdr:rowOff>
    </xdr:from>
    <xdr:to>
      <xdr:col>81</xdr:col>
      <xdr:colOff>101600</xdr:colOff>
      <xdr:row>38</xdr:row>
      <xdr:rowOff>40264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453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31391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54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85065</xdr:rowOff>
    </xdr:from>
    <xdr:to>
      <xdr:col>76</xdr:col>
      <xdr:colOff>114300</xdr:colOff>
      <xdr:row>37</xdr:row>
      <xdr:rowOff>87168</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3703300" y="6428715"/>
          <a:ext cx="889000" cy="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131237</xdr:rowOff>
    </xdr:from>
    <xdr:to>
      <xdr:col>76</xdr:col>
      <xdr:colOff>165100</xdr:colOff>
      <xdr:row>38</xdr:row>
      <xdr:rowOff>61387</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474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52514</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56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11775</xdr:rowOff>
    </xdr:from>
    <xdr:to>
      <xdr:col>71</xdr:col>
      <xdr:colOff>177800</xdr:colOff>
      <xdr:row>37</xdr:row>
      <xdr:rowOff>85065</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2814300" y="6355425"/>
          <a:ext cx="889000" cy="73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131237</xdr:rowOff>
    </xdr:from>
    <xdr:to>
      <xdr:col>72</xdr:col>
      <xdr:colOff>38100</xdr:colOff>
      <xdr:row>38</xdr:row>
      <xdr:rowOff>61387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474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52514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56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107462</xdr:rowOff>
    </xdr:from>
    <xdr:to>
      <xdr:col>67</xdr:col>
      <xdr:colOff>101600</xdr:colOff>
      <xdr:row>38</xdr:row>
      <xdr:rowOff>37612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45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28739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543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160406</xdr:rowOff>
    </xdr:from>
    <xdr:to>
      <xdr:col>85</xdr:col>
      <xdr:colOff>177800</xdr:colOff>
      <xdr:row>36</xdr:row>
      <xdr:rowOff>90556</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161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11833</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012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20091</xdr:rowOff>
    </xdr:from>
    <xdr:to>
      <xdr:col>81</xdr:col>
      <xdr:colOff>101600</xdr:colOff>
      <xdr:row>37</xdr:row>
      <xdr:rowOff>121691</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36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138218</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6138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36368</xdr:rowOff>
    </xdr:from>
    <xdr:to>
      <xdr:col>76</xdr:col>
      <xdr:colOff>165100</xdr:colOff>
      <xdr:row>37</xdr:row>
      <xdr:rowOff>137968</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38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154495</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615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34265</xdr:rowOff>
    </xdr:from>
    <xdr:to>
      <xdr:col>72</xdr:col>
      <xdr:colOff>38100</xdr:colOff>
      <xdr:row>37</xdr:row>
      <xdr:rowOff>135865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37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152392</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153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132425</xdr:rowOff>
    </xdr:from>
    <xdr:to>
      <xdr:col>67</xdr:col>
      <xdr:colOff>101600</xdr:colOff>
      <xdr:row>37</xdr:row>
      <xdr:rowOff>62575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30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79102</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079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128156</xdr:rowOff>
    </xdr:from>
    <xdr:to>
      <xdr:col>85</xdr:col>
      <xdr:colOff>126364</xdr:colOff>
      <xdr:row>58</xdr:row>
      <xdr:rowOff>108414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00656"/>
          <a:ext cx="1269" cy="1351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112241</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05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108414</xdr:rowOff>
    </xdr:from>
    <xdr:to>
      <xdr:col>86</xdr:col>
      <xdr:colOff>25400</xdr:colOff>
      <xdr:row>58</xdr:row>
      <xdr:rowOff>108414</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052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74833</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47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112,707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128156</xdr:rowOff>
    </xdr:from>
    <xdr:to>
      <xdr:col>86</xdr:col>
      <xdr:colOff>25400</xdr:colOff>
      <xdr:row>50</xdr:row>
      <xdr:rowOff>128156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00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122751</xdr:rowOff>
    </xdr:from>
    <xdr:to>
      <xdr:col>85</xdr:col>
      <xdr:colOff>127000</xdr:colOff>
      <xdr:row>57</xdr:row>
      <xdr:rowOff>97524</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723951"/>
          <a:ext cx="838200" cy="14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24272</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4540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1395</xdr:rowOff>
    </xdr:from>
    <xdr:to>
      <xdr:col>85</xdr:col>
      <xdr:colOff>177800</xdr:colOff>
      <xdr:row>56</xdr:row>
      <xdr:rowOff>102995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60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85457</xdr:rowOff>
    </xdr:from>
    <xdr:to>
      <xdr:col>81</xdr:col>
      <xdr:colOff>50800</xdr:colOff>
      <xdr:row>57</xdr:row>
      <xdr:rowOff>97524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4592300" y="9686657"/>
          <a:ext cx="889000" cy="183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104918</xdr:rowOff>
    </xdr:from>
    <xdr:to>
      <xdr:col>81</xdr:col>
      <xdr:colOff>101600</xdr:colOff>
      <xdr:row>57</xdr:row>
      <xdr:rowOff>35068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70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51595</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48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85457</xdr:rowOff>
    </xdr:from>
    <xdr:to>
      <xdr:col>76</xdr:col>
      <xdr:colOff>114300</xdr:colOff>
      <xdr:row>57</xdr:row>
      <xdr:rowOff>146835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9686657"/>
          <a:ext cx="889000" cy="232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141037</xdr:rowOff>
    </xdr:from>
    <xdr:to>
      <xdr:col>76</xdr:col>
      <xdr:colOff>165100</xdr:colOff>
      <xdr:row>57</xdr:row>
      <xdr:rowOff>71187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74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62314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83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78092</xdr:rowOff>
    </xdr:from>
    <xdr:to>
      <xdr:col>71</xdr:col>
      <xdr:colOff>177800</xdr:colOff>
      <xdr:row>57</xdr:row>
      <xdr:rowOff>146835</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2814300" y="9850742"/>
          <a:ext cx="889000" cy="68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105376</xdr:rowOff>
    </xdr:from>
    <xdr:to>
      <xdr:col>72</xdr:col>
      <xdr:colOff>38100</xdr:colOff>
      <xdr:row>57</xdr:row>
      <xdr:rowOff>35526</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70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52053</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48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111907</xdr:rowOff>
    </xdr:from>
    <xdr:to>
      <xdr:col>67</xdr:col>
      <xdr:colOff>101600</xdr:colOff>
      <xdr:row>57</xdr:row>
      <xdr:rowOff>42057</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713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58584</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488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71951</xdr:rowOff>
    </xdr:from>
    <xdr:to>
      <xdr:col>85</xdr:col>
      <xdr:colOff>177800</xdr:colOff>
      <xdr:row>57</xdr:row>
      <xdr:rowOff>2101</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673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50378</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651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46724</xdr:rowOff>
    </xdr:from>
    <xdr:to>
      <xdr:col>81</xdr:col>
      <xdr:colOff>101600</xdr:colOff>
      <xdr:row>57</xdr:row>
      <xdr:rowOff>148324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81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139451</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9912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34657</xdr:rowOff>
    </xdr:from>
    <xdr:to>
      <xdr:col>76</xdr:col>
      <xdr:colOff>165100</xdr:colOff>
      <xdr:row>56</xdr:row>
      <xdr:rowOff>136257</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63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152784</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9411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96035</xdr:rowOff>
    </xdr:from>
    <xdr:to>
      <xdr:col>72</xdr:col>
      <xdr:colOff>38100</xdr:colOff>
      <xdr:row>58</xdr:row>
      <xdr:rowOff>26185</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86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17312</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996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27292</xdr:rowOff>
    </xdr:from>
    <xdr:to>
      <xdr:col>67</xdr:col>
      <xdr:colOff>101600</xdr:colOff>
      <xdr:row>57</xdr:row>
      <xdr:rowOff>128892</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79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120019</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9892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20371</xdr:rowOff>
    </xdr:from>
    <xdr:to>
      <xdr:col>85</xdr:col>
      <xdr:colOff>126364</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021871"/>
          <a:ext cx="1269" cy="1490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138498</xdr:rowOff>
    </xdr:from>
    <xdr:ext cx="469744"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797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20371</xdr:rowOff>
    </xdr:from>
    <xdr:to>
      <xdr:col>86</xdr:col>
      <xdr:colOff>25400</xdr:colOff>
      <xdr:row>70</xdr:row>
      <xdr:rowOff>20371</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02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7765</xdr:rowOff>
    </xdr:from>
    <xdr:ext cx="378565"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2094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156338</xdr:rowOff>
    </xdr:from>
    <xdr:to>
      <xdr:col>85</xdr:col>
      <xdr:colOff>177800</xdr:colOff>
      <xdr:row>78</xdr:row>
      <xdr:rowOff>86488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35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9119</xdr:rowOff>
    </xdr:from>
    <xdr:to>
      <xdr:col>81</xdr:col>
      <xdr:colOff>101600</xdr:colOff>
      <xdr:row>78</xdr:row>
      <xdr:rowOff>110719</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382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127246</xdr:rowOff>
    </xdr:from>
    <xdr:ext cx="378565"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92017" y="131574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67233</xdr:rowOff>
    </xdr:from>
    <xdr:to>
      <xdr:col>76</xdr:col>
      <xdr:colOff>114300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3703300" y="13440333"/>
          <a:ext cx="889000" cy="72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52552</xdr:rowOff>
    </xdr:from>
    <xdr:to>
      <xdr:col>76</xdr:col>
      <xdr:colOff>165100</xdr:colOff>
      <xdr:row>78</xdr:row>
      <xdr:rowOff>154152</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42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170679</xdr:rowOff>
    </xdr:from>
    <xdr:ext cx="378565"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3017" y="13200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6655</xdr:rowOff>
    </xdr:from>
    <xdr:to>
      <xdr:col>71</xdr:col>
      <xdr:colOff>177800</xdr:colOff>
      <xdr:row>78</xdr:row>
      <xdr:rowOff>67233</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2814300" y="13036855"/>
          <a:ext cx="889000" cy="40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60097</xdr:rowOff>
    </xdr:from>
    <xdr:to>
      <xdr:col>72</xdr:col>
      <xdr:colOff>38100</xdr:colOff>
      <xdr:row>78</xdr:row>
      <xdr:rowOff>161697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4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152824</xdr:rowOff>
    </xdr:from>
    <xdr:ext cx="378565"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4017" y="13525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5004</xdr:rowOff>
    </xdr:from>
    <xdr:to>
      <xdr:col>67</xdr:col>
      <xdr:colOff>101600</xdr:colOff>
      <xdr:row>78</xdr:row>
      <xdr:rowOff>106604</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37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97731</xdr:rowOff>
    </xdr:from>
    <xdr:ext cx="378565"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5017" y="13470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16433</xdr:rowOff>
    </xdr:from>
    <xdr:to>
      <xdr:col>72</xdr:col>
      <xdr:colOff>38100</xdr:colOff>
      <xdr:row>78</xdr:row>
      <xdr:rowOff>118033</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38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134560</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4017" y="131647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127305</xdr:rowOff>
    </xdr:from>
    <xdr:to>
      <xdr:col>67</xdr:col>
      <xdr:colOff>101600</xdr:colOff>
      <xdr:row>76</xdr:row>
      <xdr:rowOff>57454</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298605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74</xdr:row>
      <xdr:rowOff>73982</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579428" y="12761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144024</xdr:rowOff>
    </xdr:from>
    <xdr:to>
      <xdr:col>85</xdr:col>
      <xdr:colOff>126364</xdr:colOff>
      <xdr:row>98</xdr:row>
      <xdr:rowOff>51555</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574524"/>
          <a:ext cx="1269" cy="1279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55382</xdr:rowOff>
    </xdr:from>
    <xdr:ext cx="469744"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6857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51555</xdr:rowOff>
    </xdr:from>
    <xdr:to>
      <xdr:col>86</xdr:col>
      <xdr:colOff>25400</xdr:colOff>
      <xdr:row>98</xdr:row>
      <xdr:rowOff>51555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685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90701</xdr:rowOff>
    </xdr:from>
    <xdr:ext cx="534377"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34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75,773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144024</xdr:rowOff>
    </xdr:from>
    <xdr:to>
      <xdr:col>86</xdr:col>
      <xdr:colOff>25400</xdr:colOff>
      <xdr:row>90</xdr:row>
      <xdr:rowOff>144024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574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90608</xdr:rowOff>
    </xdr:from>
    <xdr:to>
      <xdr:col>85</xdr:col>
      <xdr:colOff>127000</xdr:colOff>
      <xdr:row>96</xdr:row>
      <xdr:rowOff>101867</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5481300" y="16549808"/>
          <a:ext cx="838200" cy="11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22586</xdr:rowOff>
    </xdr:from>
    <xdr:ext cx="534377"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310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171159</xdr:rowOff>
    </xdr:from>
    <xdr:to>
      <xdr:col>85</xdr:col>
      <xdr:colOff>177800</xdr:colOff>
      <xdr:row>96</xdr:row>
      <xdr:rowOff>101309</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45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97104</xdr:rowOff>
    </xdr:from>
    <xdr:to>
      <xdr:col>81</xdr:col>
      <xdr:colOff>50800</xdr:colOff>
      <xdr:row>96</xdr:row>
      <xdr:rowOff>101867</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4592300" y="16556304"/>
          <a:ext cx="889000" cy="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163500</xdr:rowOff>
    </xdr:from>
    <xdr:to>
      <xdr:col>81</xdr:col>
      <xdr:colOff>101600</xdr:colOff>
      <xdr:row>96</xdr:row>
      <xdr:rowOff>93650</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45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110177</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14111" y="1622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97104</xdr:rowOff>
    </xdr:from>
    <xdr:to>
      <xdr:col>76</xdr:col>
      <xdr:colOff>114300</xdr:colOff>
      <xdr:row>96</xdr:row>
      <xdr:rowOff>103657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3703300" y="16556304"/>
          <a:ext cx="889000" cy="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2890</xdr:rowOff>
    </xdr:from>
    <xdr:to>
      <xdr:col>76</xdr:col>
      <xdr:colOff>165100</xdr:colOff>
      <xdr:row>96</xdr:row>
      <xdr:rowOff>104490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4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121017</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325111" y="1623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90494</xdr:rowOff>
    </xdr:from>
    <xdr:to>
      <xdr:col>71</xdr:col>
      <xdr:colOff>177800</xdr:colOff>
      <xdr:row>96</xdr:row>
      <xdr:rowOff>103657</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2814300" y="16549694"/>
          <a:ext cx="889000" cy="13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165443</xdr:rowOff>
    </xdr:from>
    <xdr:to>
      <xdr:col>72</xdr:col>
      <xdr:colOff>38100</xdr:colOff>
      <xdr:row>96</xdr:row>
      <xdr:rowOff>95593</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45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112120</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622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1194</xdr:rowOff>
    </xdr:from>
    <xdr:to>
      <xdr:col>67</xdr:col>
      <xdr:colOff>101600</xdr:colOff>
      <xdr:row>96</xdr:row>
      <xdr:rowOff>102794</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4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119321</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623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39808</xdr:rowOff>
    </xdr:from>
    <xdr:to>
      <xdr:col>85</xdr:col>
      <xdr:colOff>177800</xdr:colOff>
      <xdr:row>96</xdr:row>
      <xdr:rowOff>141408</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4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18235</xdr:rowOff>
    </xdr:from>
    <xdr:ext cx="534377"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477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51067</xdr:rowOff>
    </xdr:from>
    <xdr:to>
      <xdr:col>81</xdr:col>
      <xdr:colOff>101600</xdr:colOff>
      <xdr:row>96</xdr:row>
      <xdr:rowOff>152667</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51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143794</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14111" y="16602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46304</xdr:rowOff>
    </xdr:from>
    <xdr:to>
      <xdr:col>76</xdr:col>
      <xdr:colOff>165100</xdr:colOff>
      <xdr:row>96</xdr:row>
      <xdr:rowOff>147904</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50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139031</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659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52857</xdr:rowOff>
    </xdr:from>
    <xdr:to>
      <xdr:col>72</xdr:col>
      <xdr:colOff>38100</xdr:colOff>
      <xdr:row>96</xdr:row>
      <xdr:rowOff>154457</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51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145584</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660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39694</xdr:rowOff>
    </xdr:from>
    <xdr:to>
      <xdr:col>67</xdr:col>
      <xdr:colOff>101600</xdr:colOff>
      <xdr:row>96</xdr:row>
      <xdr:rowOff>141294</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49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132421</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659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54661</xdr:rowOff>
    </xdr:from>
    <xdr:to>
      <xdr:col>116</xdr:col>
      <xdr:colOff>62864</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198161"/>
          <a:ext cx="1269" cy="1456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1338</xdr:rowOff>
    </xdr:from>
    <xdr:ext cx="469744"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49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54661</xdr:rowOff>
    </xdr:from>
    <xdr:to>
      <xdr:col>116</xdr:col>
      <xdr:colOff>152400</xdr:colOff>
      <xdr:row>30</xdr:row>
      <xdr:rowOff>54661</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19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13936</xdr:rowOff>
    </xdr:from>
    <xdr:ext cx="378565"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3575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162509</xdr:rowOff>
    </xdr:from>
    <xdr:to>
      <xdr:col>116</xdr:col>
      <xdr:colOff>114300</xdr:colOff>
      <xdr:row>38</xdr:row>
      <xdr:rowOff>92659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50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159766</xdr:rowOff>
    </xdr:from>
    <xdr:to>
      <xdr:col>112</xdr:col>
      <xdr:colOff>38100</xdr:colOff>
      <xdr:row>38</xdr:row>
      <xdr:rowOff>89916</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50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106443</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34017" y="6278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155194</xdr:rowOff>
    </xdr:from>
    <xdr:to>
      <xdr:col>107</xdr:col>
      <xdr:colOff>101600</xdr:colOff>
      <xdr:row>38</xdr:row>
      <xdr:rowOff>85344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498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101871</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5017" y="62740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133248</xdr:rowOff>
    </xdr:from>
    <xdr:to>
      <xdr:col>102</xdr:col>
      <xdr:colOff>165100</xdr:colOff>
      <xdr:row>38</xdr:row>
      <xdr:rowOff>63398</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4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79925</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6017" y="62521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32664</xdr:rowOff>
    </xdr:from>
    <xdr:to>
      <xdr:col>98</xdr:col>
      <xdr:colOff>38100</xdr:colOff>
      <xdr:row>37</xdr:row>
      <xdr:rowOff>134264</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37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150791</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7017" y="61515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総務費は、事業費は横ばいのため人件費や基金への積立ての状況等により増減を繰り返している。令和４年度では財政調整基金への積立等により増加し、令和５年度は退職手当の減により減</a:t>
          </a:r>
          <a:r>
            <a:rPr kumimoji="1" lang="ja-JP" altLang="en-US" sz="1100">
              <a:solidFill>
                <a:schemeClr val="dk1"/>
              </a:solidFill>
              <a:effectLst/>
              <a:latin typeface="+mn-lt"/>
              <a:ea typeface="+mn-ea"/>
              <a:cs typeface="+mn-cs"/>
            </a:rPr>
            <a:t>、令和６年度は</a:t>
          </a:r>
          <a:r>
            <a:rPr kumimoji="1" lang="ja-JP" altLang="ja-JP" sz="1100">
              <a:solidFill>
                <a:schemeClr val="dk1"/>
              </a:solidFill>
              <a:effectLst/>
              <a:latin typeface="+mn-lt"/>
              <a:ea typeface="+mn-ea"/>
              <a:cs typeface="+mn-cs"/>
            </a:rPr>
            <a:t>退職手当の</a:t>
          </a:r>
          <a:r>
            <a:rPr kumimoji="1" lang="ja-JP" altLang="en-US" sz="1100">
              <a:solidFill>
                <a:schemeClr val="dk1"/>
              </a:solidFill>
              <a:effectLst/>
              <a:latin typeface="+mn-lt"/>
              <a:ea typeface="+mn-ea"/>
              <a:cs typeface="+mn-cs"/>
            </a:rPr>
            <a:t>増等により増加している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衛生費は、令和３年度から令和４年度にかけて感染症対策事業として新型コロナウイルスワクチン接種の実施や、これに伴う国庫補助返還などにより増となったが、令和５年度</a:t>
          </a:r>
          <a:r>
            <a:rPr kumimoji="1" lang="ja-JP" altLang="en-US" sz="1100">
              <a:solidFill>
                <a:schemeClr val="dk1"/>
              </a:solidFill>
              <a:effectLst/>
              <a:latin typeface="+mn-lt"/>
              <a:ea typeface="+mn-ea"/>
              <a:cs typeface="+mn-cs"/>
            </a:rPr>
            <a:t>以降</a:t>
          </a:r>
          <a:r>
            <a:rPr kumimoji="1" lang="ja-JP" altLang="ja-JP" sz="1100">
              <a:solidFill>
                <a:schemeClr val="dk1"/>
              </a:solidFill>
              <a:effectLst/>
              <a:latin typeface="+mn-lt"/>
              <a:ea typeface="+mn-ea"/>
              <a:cs typeface="+mn-cs"/>
            </a:rPr>
            <a:t>は感染症対策事業の縮小により</a:t>
          </a:r>
          <a:r>
            <a:rPr kumimoji="1" lang="ja-JP" altLang="en-US" sz="1100">
              <a:solidFill>
                <a:schemeClr val="dk1"/>
              </a:solidFill>
              <a:effectLst/>
              <a:latin typeface="+mn-lt"/>
              <a:ea typeface="+mn-ea"/>
              <a:cs typeface="+mn-cs"/>
            </a:rPr>
            <a:t>減少している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土木費は、市営住宅集約化事業により令和５年度</a:t>
          </a:r>
          <a:r>
            <a:rPr kumimoji="1" lang="ja-JP" altLang="en-US" sz="1100">
              <a:solidFill>
                <a:schemeClr val="dk1"/>
              </a:solidFill>
              <a:effectLst/>
              <a:latin typeface="+mn-lt"/>
              <a:ea typeface="+mn-ea"/>
              <a:cs typeface="+mn-cs"/>
            </a:rPr>
            <a:t>から</a:t>
          </a:r>
          <a:r>
            <a:rPr kumimoji="1" lang="ja-JP" altLang="ja-JP" sz="1100">
              <a:solidFill>
                <a:schemeClr val="dk1"/>
              </a:solidFill>
              <a:effectLst/>
              <a:latin typeface="+mn-lt"/>
              <a:ea typeface="+mn-ea"/>
              <a:cs typeface="+mn-cs"/>
            </a:rPr>
            <a:t>大きく増加している。</a:t>
          </a:r>
          <a:endParaRPr lang="ja-JP" altLang="ja-JP" sz="1400">
            <a:effectLst/>
          </a:endParaRPr>
        </a:p>
        <a:p>
          <a:r>
            <a:rPr kumimoji="1" lang="ja-JP" altLang="ja-JP" sz="1100">
              <a:solidFill>
                <a:schemeClr val="dk1"/>
              </a:solidFill>
              <a:effectLst/>
              <a:latin typeface="+mn-lt"/>
              <a:ea typeface="+mn-ea"/>
              <a:cs typeface="+mn-cs"/>
            </a:rPr>
            <a:t>　教育費は、令和４年度</a:t>
          </a:r>
          <a:r>
            <a:rPr kumimoji="1" lang="ja-JP" altLang="en-US" sz="1100">
              <a:solidFill>
                <a:schemeClr val="dk1"/>
              </a:solidFill>
              <a:effectLst/>
              <a:latin typeface="+mn-lt"/>
              <a:ea typeface="+mn-ea"/>
              <a:cs typeface="+mn-cs"/>
            </a:rPr>
            <a:t>から</a:t>
          </a:r>
          <a:r>
            <a:rPr kumimoji="1" lang="ja-JP" altLang="ja-JP" sz="1100">
              <a:solidFill>
                <a:schemeClr val="dk1"/>
              </a:solidFill>
              <a:effectLst/>
              <a:latin typeface="+mn-lt"/>
              <a:ea typeface="+mn-ea"/>
              <a:cs typeface="+mn-cs"/>
            </a:rPr>
            <a:t>は小中学校冷暖房設置事業</a:t>
          </a:r>
          <a:r>
            <a:rPr kumimoji="1" lang="ja-JP" altLang="en-US" sz="1100">
              <a:solidFill>
                <a:schemeClr val="dk1"/>
              </a:solidFill>
              <a:effectLst/>
              <a:latin typeface="+mn-lt"/>
              <a:ea typeface="+mn-ea"/>
              <a:cs typeface="+mn-cs"/>
            </a:rPr>
            <a:t>の進捗に伴い、増減している</a:t>
          </a:r>
          <a:r>
            <a:rPr kumimoji="1" lang="ja-JP" altLang="ja-JP" sz="1100">
              <a:solidFill>
                <a:schemeClr val="dk1"/>
              </a:solidFill>
              <a:effectLst/>
              <a:latin typeface="+mn-lt"/>
              <a:ea typeface="+mn-ea"/>
              <a:cs typeface="+mn-cs"/>
            </a:rPr>
            <a:t>。</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神奈川県鎌倉市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財政調整基金については、中期的な見通しのもとに決算剰余金を中心に積み立てるとともに、最低水準の取り崩しに努めている。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令和６年度は、</a:t>
          </a:r>
          <a:r>
            <a:rPr kumimoji="1" lang="ja-JP" altLang="ja-JP" sz="1100">
              <a:solidFill>
                <a:schemeClr val="dk1"/>
              </a:solidFill>
              <a:effectLst/>
              <a:latin typeface="+mn-lt"/>
              <a:ea typeface="+mn-ea"/>
              <a:cs typeface="+mn-cs"/>
            </a:rPr>
            <a:t>一般財源を伴う歳出事業費の増により取崩額が増となった</a:t>
          </a:r>
          <a:r>
            <a:rPr kumimoji="1" lang="ja-JP" altLang="en-US" sz="1100">
              <a:solidFill>
                <a:schemeClr val="dk1"/>
              </a:solidFill>
              <a:effectLst/>
              <a:latin typeface="+mn-lt"/>
              <a:ea typeface="+mn-ea"/>
              <a:cs typeface="+mn-cs"/>
            </a:rPr>
            <a:t>ため、基金残高が減少した。</a:t>
          </a:r>
          <a:endParaRPr kumimoji="1" lang="en-US" altLang="ja-JP" sz="1100">
            <a:solidFill>
              <a:schemeClr val="dk1"/>
            </a:solidFill>
            <a:effectLst/>
            <a:latin typeface="+mn-lt"/>
            <a:ea typeface="+mn-ea"/>
            <a:cs typeface="+mn-cs"/>
          </a:endParaRPr>
        </a:p>
        <a:p>
          <a:r>
            <a:rPr kumimoji="0" lang="ja-JP" altLang="en-US" sz="14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実質収支額は、国庫補助等の特定財源が</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となったことに加え、一般財源を伴う事業費</a:t>
          </a:r>
          <a:r>
            <a:rPr kumimoji="1" lang="ja-JP" altLang="en-US" sz="1100">
              <a:solidFill>
                <a:schemeClr val="dk1"/>
              </a:solidFill>
              <a:effectLst/>
              <a:latin typeface="+mn-lt"/>
              <a:ea typeface="+mn-ea"/>
              <a:cs typeface="+mn-cs"/>
            </a:rPr>
            <a:t>の割合</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したことにより、高い水準となっている。</a:t>
          </a:r>
          <a:endParaRPr kumimoji="1" lang="en-US" altLang="ja-JP" sz="1100">
            <a:solidFill>
              <a:schemeClr val="dk1"/>
            </a:solidFill>
            <a:effectLst/>
            <a:latin typeface="+mn-lt"/>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神奈川県鎌倉市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実質収支額は、国庫補助等の特定財源が増となったことに加え、一般財源を伴う事業費の割合が減少したことにより、高い水準となっている。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その他の会計については、標準財政規模比で、ほぼ横ばいとなっている。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68" customWidth="1"/>
    <col min="12" max="12" width="2.26953125" style="168" customWidth="1"/>
    <col min="13" max="17" width="2.36328125" style="168" customWidth="1"/>
    <col min="18" max="119" width="2.08984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77638084</v>
      </c>
      <c r="BO4" s="449"/>
      <c r="BP4" s="449"/>
      <c r="BQ4" s="449"/>
      <c r="BR4" s="449"/>
      <c r="BS4" s="449"/>
      <c r="BT4" s="449"/>
      <c r="BU4" s="450"/>
      <c r="BV4" s="448">
        <v>71719472</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8.1</v>
      </c>
      <c r="CU4" s="589"/>
      <c r="CV4" s="589"/>
      <c r="CW4" s="589"/>
      <c r="CX4" s="589"/>
      <c r="CY4" s="589"/>
      <c r="CZ4" s="589"/>
      <c r="DA4" s="590"/>
      <c r="DB4" s="588">
        <v>7.4</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73710447</v>
      </c>
      <c r="BO5" s="420"/>
      <c r="BP5" s="420"/>
      <c r="BQ5" s="420"/>
      <c r="BR5" s="420"/>
      <c r="BS5" s="420"/>
      <c r="BT5" s="420"/>
      <c r="BU5" s="421"/>
      <c r="BV5" s="419">
        <v>68464448</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98.3</v>
      </c>
      <c r="CU5" s="417"/>
      <c r="CV5" s="417"/>
      <c r="CW5" s="417"/>
      <c r="CX5" s="417"/>
      <c r="CY5" s="417"/>
      <c r="CZ5" s="417"/>
      <c r="DA5" s="418"/>
      <c r="DB5" s="416">
        <v>96.1</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98</v>
      </c>
      <c r="AV6" s="478"/>
      <c r="AW6" s="478"/>
      <c r="AX6" s="478"/>
      <c r="AY6" s="433" t="s">
        <v>99</v>
      </c>
      <c r="AZ6" s="434"/>
      <c r="BA6" s="434"/>
      <c r="BB6" s="434"/>
      <c r="BC6" s="434"/>
      <c r="BD6" s="434"/>
      <c r="BE6" s="434"/>
      <c r="BF6" s="434"/>
      <c r="BG6" s="434"/>
      <c r="BH6" s="434"/>
      <c r="BI6" s="434"/>
      <c r="BJ6" s="434"/>
      <c r="BK6" s="434"/>
      <c r="BL6" s="434"/>
      <c r="BM6" s="435"/>
      <c r="BN6" s="419">
        <v>3927637</v>
      </c>
      <c r="BO6" s="420"/>
      <c r="BP6" s="420"/>
      <c r="BQ6" s="420"/>
      <c r="BR6" s="420"/>
      <c r="BS6" s="420"/>
      <c r="BT6" s="420"/>
      <c r="BU6" s="421"/>
      <c r="BV6" s="419">
        <v>3255024</v>
      </c>
      <c r="BW6" s="420"/>
      <c r="BX6" s="420"/>
      <c r="BY6" s="420"/>
      <c r="BZ6" s="420"/>
      <c r="CA6" s="420"/>
      <c r="CB6" s="420"/>
      <c r="CC6" s="421"/>
      <c r="CD6" s="459" t="s">
        <v>100</v>
      </c>
      <c r="CE6" s="379"/>
      <c r="CF6" s="379"/>
      <c r="CG6" s="379"/>
      <c r="CH6" s="379"/>
      <c r="CI6" s="379"/>
      <c r="CJ6" s="379"/>
      <c r="CK6" s="379"/>
      <c r="CL6" s="379"/>
      <c r="CM6" s="379"/>
      <c r="CN6" s="379"/>
      <c r="CO6" s="379"/>
      <c r="CP6" s="379"/>
      <c r="CQ6" s="379"/>
      <c r="CR6" s="379"/>
      <c r="CS6" s="460"/>
      <c r="CT6" s="562">
        <v>98.3</v>
      </c>
      <c r="CU6" s="563"/>
      <c r="CV6" s="563"/>
      <c r="CW6" s="563"/>
      <c r="CX6" s="563"/>
      <c r="CY6" s="563"/>
      <c r="CZ6" s="563"/>
      <c r="DA6" s="564"/>
      <c r="DB6" s="562">
        <v>96.1</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101</v>
      </c>
      <c r="AN7" s="376"/>
      <c r="AO7" s="376"/>
      <c r="AP7" s="376"/>
      <c r="AQ7" s="376"/>
      <c r="AR7" s="376"/>
      <c r="AS7" s="376"/>
      <c r="AT7" s="377"/>
      <c r="AU7" s="477" t="s">
        <v>98</v>
      </c>
      <c r="AV7" s="478"/>
      <c r="AW7" s="478"/>
      <c r="AX7" s="478"/>
      <c r="AY7" s="433" t="s">
        <v>102</v>
      </c>
      <c r="AZ7" s="434"/>
      <c r="BA7" s="434"/>
      <c r="BB7" s="434"/>
      <c r="BC7" s="434"/>
      <c r="BD7" s="434"/>
      <c r="BE7" s="434"/>
      <c r="BF7" s="434"/>
      <c r="BG7" s="434"/>
      <c r="BH7" s="434"/>
      <c r="BI7" s="434"/>
      <c r="BJ7" s="434"/>
      <c r="BK7" s="434"/>
      <c r="BL7" s="434"/>
      <c r="BM7" s="435"/>
      <c r="BN7" s="419">
        <v>691877</v>
      </c>
      <c r="BO7" s="420"/>
      <c r="BP7" s="420"/>
      <c r="BQ7" s="420"/>
      <c r="BR7" s="420"/>
      <c r="BS7" s="420"/>
      <c r="BT7" s="420"/>
      <c r="BU7" s="421"/>
      <c r="BV7" s="419">
        <v>354694</v>
      </c>
      <c r="BW7" s="420"/>
      <c r="BX7" s="420"/>
      <c r="BY7" s="420"/>
      <c r="BZ7" s="420"/>
      <c r="CA7" s="420"/>
      <c r="CB7" s="420"/>
      <c r="CC7" s="421"/>
      <c r="CD7" s="459" t="s">
        <v>103</v>
      </c>
      <c r="CE7" s="379"/>
      <c r="CF7" s="379"/>
      <c r="CG7" s="379"/>
      <c r="CH7" s="379"/>
      <c r="CI7" s="379"/>
      <c r="CJ7" s="379"/>
      <c r="CK7" s="379"/>
      <c r="CL7" s="379"/>
      <c r="CM7" s="379"/>
      <c r="CN7" s="379"/>
      <c r="CO7" s="379"/>
      <c r="CP7" s="379"/>
      <c r="CQ7" s="379"/>
      <c r="CR7" s="379"/>
      <c r="CS7" s="460"/>
      <c r="CT7" s="419">
        <v>39784087</v>
      </c>
      <c r="CU7" s="420"/>
      <c r="CV7" s="420"/>
      <c r="CW7" s="420"/>
      <c r="CX7" s="420"/>
      <c r="CY7" s="420"/>
      <c r="CZ7" s="420"/>
      <c r="DA7" s="421"/>
      <c r="DB7" s="419">
        <v>39223332</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104</v>
      </c>
      <c r="AN8" s="376"/>
      <c r="AO8" s="376"/>
      <c r="AP8" s="376"/>
      <c r="AQ8" s="376"/>
      <c r="AR8" s="376"/>
      <c r="AS8" s="376"/>
      <c r="AT8" s="377"/>
      <c r="AU8" s="477" t="s">
        <v>90</v>
      </c>
      <c r="AV8" s="478"/>
      <c r="AW8" s="478"/>
      <c r="AX8" s="478"/>
      <c r="AY8" s="433" t="s">
        <v>105</v>
      </c>
      <c r="AZ8" s="434"/>
      <c r="BA8" s="434"/>
      <c r="BB8" s="434"/>
      <c r="BC8" s="434"/>
      <c r="BD8" s="434"/>
      <c r="BE8" s="434"/>
      <c r="BF8" s="434"/>
      <c r="BG8" s="434"/>
      <c r="BH8" s="434"/>
      <c r="BI8" s="434"/>
      <c r="BJ8" s="434"/>
      <c r="BK8" s="434"/>
      <c r="BL8" s="434"/>
      <c r="BM8" s="435"/>
      <c r="BN8" s="419">
        <v>3235760</v>
      </c>
      <c r="BO8" s="420"/>
      <c r="BP8" s="420"/>
      <c r="BQ8" s="420"/>
      <c r="BR8" s="420"/>
      <c r="BS8" s="420"/>
      <c r="BT8" s="420"/>
      <c r="BU8" s="421"/>
      <c r="BV8" s="419">
        <v>2900330</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1.1000000000000001</v>
      </c>
      <c r="CU8" s="523"/>
      <c r="CV8" s="523"/>
      <c r="CW8" s="523"/>
      <c r="CX8" s="523"/>
      <c r="CY8" s="523"/>
      <c r="CZ8" s="523"/>
      <c r="DA8" s="524"/>
      <c r="DB8" s="522">
        <v>1.08</v>
      </c>
      <c r="DC8" s="523"/>
      <c r="DD8" s="523"/>
      <c r="DE8" s="523"/>
      <c r="DF8" s="523"/>
      <c r="DG8" s="523"/>
      <c r="DH8" s="523"/>
      <c r="DI8" s="524"/>
    </row>
    <row r="9" spans="1:119" ht="18.75" customHeight="1" thickBot="1" x14ac:dyDescent="0.25">
      <c r="A9" s="169"/>
      <c r="B9" s="551" t="s">
        <v>107</v>
      </c>
      <c r="C9" s="552"/>
      <c r="D9" s="552"/>
      <c r="E9" s="552"/>
      <c r="F9" s="552"/>
      <c r="G9" s="552"/>
      <c r="H9" s="552"/>
      <c r="I9" s="552"/>
      <c r="J9" s="552"/>
      <c r="K9" s="470"/>
      <c r="L9" s="553" t="s">
        <v>108</v>
      </c>
      <c r="M9" s="554"/>
      <c r="N9" s="554"/>
      <c r="O9" s="554"/>
      <c r="P9" s="554"/>
      <c r="Q9" s="555"/>
      <c r="R9" s="556">
        <v>172710</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335430</v>
      </c>
      <c r="BO9" s="420"/>
      <c r="BP9" s="420"/>
      <c r="BQ9" s="420"/>
      <c r="BR9" s="420"/>
      <c r="BS9" s="420"/>
      <c r="BT9" s="420"/>
      <c r="BU9" s="421"/>
      <c r="BV9" s="419">
        <v>-988959</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7.5</v>
      </c>
      <c r="CU9" s="417"/>
      <c r="CV9" s="417"/>
      <c r="CW9" s="417"/>
      <c r="CX9" s="417"/>
      <c r="CY9" s="417"/>
      <c r="CZ9" s="417"/>
      <c r="DA9" s="418"/>
      <c r="DB9" s="416">
        <v>7.9</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113</v>
      </c>
      <c r="M10" s="376"/>
      <c r="N10" s="376"/>
      <c r="O10" s="376"/>
      <c r="P10" s="376"/>
      <c r="Q10" s="377"/>
      <c r="R10" s="372">
        <v>173019</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1955839</v>
      </c>
      <c r="BO10" s="420"/>
      <c r="BP10" s="420"/>
      <c r="BQ10" s="420"/>
      <c r="BR10" s="420"/>
      <c r="BS10" s="420"/>
      <c r="BT10" s="420"/>
      <c r="BU10" s="421"/>
      <c r="BV10" s="419">
        <v>2283357</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69"/>
      <c r="B12" s="525" t="s">
        <v>123</v>
      </c>
      <c r="C12" s="526"/>
      <c r="D12" s="526"/>
      <c r="E12" s="526"/>
      <c r="F12" s="526"/>
      <c r="G12" s="526"/>
      <c r="H12" s="526"/>
      <c r="I12" s="526"/>
      <c r="J12" s="526"/>
      <c r="K12" s="527"/>
      <c r="L12" s="534" t="s">
        <v>124</v>
      </c>
      <c r="M12" s="535"/>
      <c r="N12" s="535"/>
      <c r="O12" s="535"/>
      <c r="P12" s="535"/>
      <c r="Q12" s="536"/>
      <c r="R12" s="537">
        <v>174535</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3503650</v>
      </c>
      <c r="BO12" s="420"/>
      <c r="BP12" s="420"/>
      <c r="BQ12" s="420"/>
      <c r="BR12" s="420"/>
      <c r="BS12" s="420"/>
      <c r="BT12" s="420"/>
      <c r="BU12" s="421"/>
      <c r="BV12" s="419">
        <v>1613643</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130</v>
      </c>
      <c r="N13" s="504"/>
      <c r="O13" s="504"/>
      <c r="P13" s="504"/>
      <c r="Q13" s="505"/>
      <c r="R13" s="506">
        <v>172597</v>
      </c>
      <c r="S13" s="507"/>
      <c r="T13" s="507"/>
      <c r="U13" s="507"/>
      <c r="V13" s="508"/>
      <c r="W13" s="509" t="s">
        <v>131</v>
      </c>
      <c r="X13" s="405"/>
      <c r="Y13" s="405"/>
      <c r="Z13" s="405"/>
      <c r="AA13" s="405"/>
      <c r="AB13" s="406"/>
      <c r="AC13" s="372">
        <v>528</v>
      </c>
      <c r="AD13" s="373"/>
      <c r="AE13" s="373"/>
      <c r="AF13" s="373"/>
      <c r="AG13" s="374"/>
      <c r="AH13" s="372">
        <v>502</v>
      </c>
      <c r="AI13" s="373"/>
      <c r="AJ13" s="373"/>
      <c r="AK13" s="373"/>
      <c r="AL13" s="432"/>
      <c r="AM13" s="476" t="s">
        <v>132</v>
      </c>
      <c r="AN13" s="376"/>
      <c r="AO13" s="376"/>
      <c r="AP13" s="376"/>
      <c r="AQ13" s="376"/>
      <c r="AR13" s="376"/>
      <c r="AS13" s="376"/>
      <c r="AT13" s="377"/>
      <c r="AU13" s="477" t="s">
        <v>98</v>
      </c>
      <c r="AV13" s="478"/>
      <c r="AW13" s="478"/>
      <c r="AX13" s="478"/>
      <c r="AY13" s="433" t="s">
        <v>133</v>
      </c>
      <c r="AZ13" s="434"/>
      <c r="BA13" s="434"/>
      <c r="BB13" s="434"/>
      <c r="BC13" s="434"/>
      <c r="BD13" s="434"/>
      <c r="BE13" s="434"/>
      <c r="BF13" s="434"/>
      <c r="BG13" s="434"/>
      <c r="BH13" s="434"/>
      <c r="BI13" s="434"/>
      <c r="BJ13" s="434"/>
      <c r="BK13" s="434"/>
      <c r="BL13" s="434"/>
      <c r="BM13" s="435"/>
      <c r="BN13" s="419">
        <v>-1212381</v>
      </c>
      <c r="BO13" s="420"/>
      <c r="BP13" s="420"/>
      <c r="BQ13" s="420"/>
      <c r="BR13" s="420"/>
      <c r="BS13" s="420"/>
      <c r="BT13" s="420"/>
      <c r="BU13" s="421"/>
      <c r="BV13" s="419">
        <v>-319245</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2.1</v>
      </c>
      <c r="CU13" s="417"/>
      <c r="CV13" s="417"/>
      <c r="CW13" s="417"/>
      <c r="CX13" s="417"/>
      <c r="CY13" s="417"/>
      <c r="CZ13" s="417"/>
      <c r="DA13" s="418"/>
      <c r="DB13" s="416">
        <v>1.3</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135</v>
      </c>
      <c r="M14" s="546"/>
      <c r="N14" s="546"/>
      <c r="O14" s="546"/>
      <c r="P14" s="546"/>
      <c r="Q14" s="547"/>
      <c r="R14" s="506">
        <v>175625</v>
      </c>
      <c r="S14" s="507"/>
      <c r="T14" s="507"/>
      <c r="U14" s="507"/>
      <c r="V14" s="508"/>
      <c r="W14" s="510"/>
      <c r="X14" s="408"/>
      <c r="Y14" s="408"/>
      <c r="Z14" s="408"/>
      <c r="AA14" s="408"/>
      <c r="AB14" s="409"/>
      <c r="AC14" s="499">
        <v>0.7</v>
      </c>
      <c r="AD14" s="500"/>
      <c r="AE14" s="500"/>
      <c r="AF14" s="500"/>
      <c r="AG14" s="501"/>
      <c r="AH14" s="499">
        <v>0.7</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130</v>
      </c>
      <c r="N15" s="504"/>
      <c r="O15" s="504"/>
      <c r="P15" s="504"/>
      <c r="Q15" s="505"/>
      <c r="R15" s="506">
        <v>173818</v>
      </c>
      <c r="S15" s="507"/>
      <c r="T15" s="507"/>
      <c r="U15" s="507"/>
      <c r="V15" s="508"/>
      <c r="W15" s="509" t="s">
        <v>137</v>
      </c>
      <c r="X15" s="405"/>
      <c r="Y15" s="405"/>
      <c r="Z15" s="405"/>
      <c r="AA15" s="405"/>
      <c r="AB15" s="406"/>
      <c r="AC15" s="372">
        <v>12010</v>
      </c>
      <c r="AD15" s="373"/>
      <c r="AE15" s="373"/>
      <c r="AF15" s="373"/>
      <c r="AG15" s="374"/>
      <c r="AH15" s="372">
        <v>12975</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30278236</v>
      </c>
      <c r="BO15" s="449"/>
      <c r="BP15" s="449"/>
      <c r="BQ15" s="449"/>
      <c r="BR15" s="449"/>
      <c r="BS15" s="449"/>
      <c r="BT15" s="449"/>
      <c r="BU15" s="450"/>
      <c r="BV15" s="448">
        <v>29914357</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16.3</v>
      </c>
      <c r="AD16" s="500"/>
      <c r="AE16" s="500"/>
      <c r="AF16" s="500"/>
      <c r="AG16" s="501"/>
      <c r="AH16" s="499">
        <v>18.3</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27518094</v>
      </c>
      <c r="BO16" s="420"/>
      <c r="BP16" s="420"/>
      <c r="BQ16" s="420"/>
      <c r="BR16" s="420"/>
      <c r="BS16" s="420"/>
      <c r="BT16" s="420"/>
      <c r="BU16" s="421"/>
      <c r="BV16" s="419">
        <v>27048774</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60949</v>
      </c>
      <c r="AD17" s="373"/>
      <c r="AE17" s="373"/>
      <c r="AF17" s="373"/>
      <c r="AG17" s="374"/>
      <c r="AH17" s="372">
        <v>57521</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39784087</v>
      </c>
      <c r="BO17" s="420"/>
      <c r="BP17" s="420"/>
      <c r="BQ17" s="420"/>
      <c r="BR17" s="420"/>
      <c r="BS17" s="420"/>
      <c r="BT17" s="420"/>
      <c r="BU17" s="421"/>
      <c r="BV17" s="419">
        <v>39223332</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147</v>
      </c>
      <c r="C18" s="470"/>
      <c r="D18" s="470"/>
      <c r="E18" s="471"/>
      <c r="F18" s="471"/>
      <c r="G18" s="471"/>
      <c r="H18" s="471"/>
      <c r="I18" s="471"/>
      <c r="J18" s="471"/>
      <c r="K18" s="471"/>
      <c r="L18" s="472">
        <v>39.659999999999997</v>
      </c>
      <c r="M18" s="472"/>
      <c r="N18" s="472"/>
      <c r="O18" s="472"/>
      <c r="P18" s="472"/>
      <c r="Q18" s="472"/>
      <c r="R18" s="473"/>
      <c r="S18" s="473"/>
      <c r="T18" s="473"/>
      <c r="U18" s="473"/>
      <c r="V18" s="474"/>
      <c r="W18" s="490"/>
      <c r="X18" s="491"/>
      <c r="Y18" s="491"/>
      <c r="Z18" s="491"/>
      <c r="AA18" s="491"/>
      <c r="AB18" s="515"/>
      <c r="AC18" s="389">
        <v>82.9</v>
      </c>
      <c r="AD18" s="390"/>
      <c r="AE18" s="390"/>
      <c r="AF18" s="390"/>
      <c r="AG18" s="475"/>
      <c r="AH18" s="389">
        <v>81</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40627707</v>
      </c>
      <c r="BO18" s="420"/>
      <c r="BP18" s="420"/>
      <c r="BQ18" s="420"/>
      <c r="BR18" s="420"/>
      <c r="BS18" s="420"/>
      <c r="BT18" s="420"/>
      <c r="BU18" s="421"/>
      <c r="BV18" s="419">
        <v>38467213</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149</v>
      </c>
      <c r="C19" s="470"/>
      <c r="D19" s="470"/>
      <c r="E19" s="471"/>
      <c r="F19" s="471"/>
      <c r="G19" s="471"/>
      <c r="H19" s="471"/>
      <c r="I19" s="471"/>
      <c r="J19" s="471"/>
      <c r="K19" s="471"/>
      <c r="L19" s="479">
        <v>4355</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57026184</v>
      </c>
      <c r="BO19" s="420"/>
      <c r="BP19" s="420"/>
      <c r="BQ19" s="420"/>
      <c r="BR19" s="420"/>
      <c r="BS19" s="420"/>
      <c r="BT19" s="420"/>
      <c r="BU19" s="421"/>
      <c r="BV19" s="419">
        <v>53462787</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151</v>
      </c>
      <c r="C20" s="470"/>
      <c r="D20" s="470"/>
      <c r="E20" s="471"/>
      <c r="F20" s="471"/>
      <c r="G20" s="471"/>
      <c r="H20" s="471"/>
      <c r="I20" s="471"/>
      <c r="J20" s="471"/>
      <c r="K20" s="471"/>
      <c r="L20" s="479">
        <v>75722</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27020247</v>
      </c>
      <c r="BO22" s="449"/>
      <c r="BP22" s="449"/>
      <c r="BQ22" s="449"/>
      <c r="BR22" s="449"/>
      <c r="BS22" s="449"/>
      <c r="BT22" s="449"/>
      <c r="BU22" s="450"/>
      <c r="BV22" s="448">
        <v>28558329</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16144433</v>
      </c>
      <c r="BO23" s="420"/>
      <c r="BP23" s="420"/>
      <c r="BQ23" s="420"/>
      <c r="BR23" s="420"/>
      <c r="BS23" s="420"/>
      <c r="BT23" s="420"/>
      <c r="BU23" s="421"/>
      <c r="BV23" s="419">
        <v>17358018</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161</v>
      </c>
      <c r="F24" s="376"/>
      <c r="G24" s="376"/>
      <c r="H24" s="376"/>
      <c r="I24" s="376"/>
      <c r="J24" s="376"/>
      <c r="K24" s="377"/>
      <c r="L24" s="372">
        <v>1</v>
      </c>
      <c r="M24" s="373"/>
      <c r="N24" s="373"/>
      <c r="O24" s="373"/>
      <c r="P24" s="374"/>
      <c r="Q24" s="372">
        <v>9610</v>
      </c>
      <c r="R24" s="373"/>
      <c r="S24" s="373"/>
      <c r="T24" s="373"/>
      <c r="U24" s="373"/>
      <c r="V24" s="374"/>
      <c r="W24" s="462"/>
      <c r="X24" s="399"/>
      <c r="Y24" s="400"/>
      <c r="Z24" s="375" t="s">
        <v>162</v>
      </c>
      <c r="AA24" s="376"/>
      <c r="AB24" s="376"/>
      <c r="AC24" s="376"/>
      <c r="AD24" s="376"/>
      <c r="AE24" s="376"/>
      <c r="AF24" s="376"/>
      <c r="AG24" s="377"/>
      <c r="AH24" s="372">
        <v>1203</v>
      </c>
      <c r="AI24" s="373"/>
      <c r="AJ24" s="373"/>
      <c r="AK24" s="373"/>
      <c r="AL24" s="374"/>
      <c r="AM24" s="372">
        <v>3665541</v>
      </c>
      <c r="AN24" s="373"/>
      <c r="AO24" s="373"/>
      <c r="AP24" s="373"/>
      <c r="AQ24" s="373"/>
      <c r="AR24" s="374"/>
      <c r="AS24" s="372">
        <v>3047</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24162125</v>
      </c>
      <c r="BO24" s="420"/>
      <c r="BP24" s="420"/>
      <c r="BQ24" s="420"/>
      <c r="BR24" s="420"/>
      <c r="BS24" s="420"/>
      <c r="BT24" s="420"/>
      <c r="BU24" s="421"/>
      <c r="BV24" s="419">
        <v>24881882</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164</v>
      </c>
      <c r="F25" s="376"/>
      <c r="G25" s="376"/>
      <c r="H25" s="376"/>
      <c r="I25" s="376"/>
      <c r="J25" s="376"/>
      <c r="K25" s="377"/>
      <c r="L25" s="372">
        <v>2</v>
      </c>
      <c r="M25" s="373"/>
      <c r="N25" s="373"/>
      <c r="O25" s="373"/>
      <c r="P25" s="374"/>
      <c r="Q25" s="372">
        <v>8140</v>
      </c>
      <c r="R25" s="373"/>
      <c r="S25" s="373"/>
      <c r="T25" s="373"/>
      <c r="U25" s="373"/>
      <c r="V25" s="374"/>
      <c r="W25" s="462"/>
      <c r="X25" s="399"/>
      <c r="Y25" s="400"/>
      <c r="Z25" s="375" t="s">
        <v>165</v>
      </c>
      <c r="AA25" s="376"/>
      <c r="AB25" s="376"/>
      <c r="AC25" s="376"/>
      <c r="AD25" s="376"/>
      <c r="AE25" s="376"/>
      <c r="AF25" s="376"/>
      <c r="AG25" s="377"/>
      <c r="AH25" s="372">
        <v>252</v>
      </c>
      <c r="AI25" s="373"/>
      <c r="AJ25" s="373"/>
      <c r="AK25" s="373"/>
      <c r="AL25" s="374"/>
      <c r="AM25" s="372">
        <v>742896</v>
      </c>
      <c r="AN25" s="373"/>
      <c r="AO25" s="373"/>
      <c r="AP25" s="373"/>
      <c r="AQ25" s="373"/>
      <c r="AR25" s="374"/>
      <c r="AS25" s="372">
        <v>2948</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32402304</v>
      </c>
      <c r="BO25" s="449"/>
      <c r="BP25" s="449"/>
      <c r="BQ25" s="449"/>
      <c r="BR25" s="449"/>
      <c r="BS25" s="449"/>
      <c r="BT25" s="449"/>
      <c r="BU25" s="450"/>
      <c r="BV25" s="448">
        <v>25945032</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167</v>
      </c>
      <c r="F26" s="376"/>
      <c r="G26" s="376"/>
      <c r="H26" s="376"/>
      <c r="I26" s="376"/>
      <c r="J26" s="376"/>
      <c r="K26" s="377"/>
      <c r="L26" s="372">
        <v>1</v>
      </c>
      <c r="M26" s="373"/>
      <c r="N26" s="373"/>
      <c r="O26" s="373"/>
      <c r="P26" s="374"/>
      <c r="Q26" s="372">
        <v>7160</v>
      </c>
      <c r="R26" s="373"/>
      <c r="S26" s="373"/>
      <c r="T26" s="373"/>
      <c r="U26" s="373"/>
      <c r="V26" s="374"/>
      <c r="W26" s="462"/>
      <c r="X26" s="399"/>
      <c r="Y26" s="400"/>
      <c r="Z26" s="375" t="s">
        <v>168</v>
      </c>
      <c r="AA26" s="430"/>
      <c r="AB26" s="430"/>
      <c r="AC26" s="430"/>
      <c r="AD26" s="430"/>
      <c r="AE26" s="430"/>
      <c r="AF26" s="430"/>
      <c r="AG26" s="431"/>
      <c r="AH26" s="372">
        <v>105</v>
      </c>
      <c r="AI26" s="373"/>
      <c r="AJ26" s="373"/>
      <c r="AK26" s="373"/>
      <c r="AL26" s="374"/>
      <c r="AM26" s="372">
        <v>338415</v>
      </c>
      <c r="AN26" s="373"/>
      <c r="AO26" s="373"/>
      <c r="AP26" s="373"/>
      <c r="AQ26" s="373"/>
      <c r="AR26" s="374"/>
      <c r="AS26" s="372">
        <v>3223</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170</v>
      </c>
      <c r="F27" s="376"/>
      <c r="G27" s="376"/>
      <c r="H27" s="376"/>
      <c r="I27" s="376"/>
      <c r="J27" s="376"/>
      <c r="K27" s="377"/>
      <c r="L27" s="372">
        <v>1</v>
      </c>
      <c r="M27" s="373"/>
      <c r="N27" s="373"/>
      <c r="O27" s="373"/>
      <c r="P27" s="374"/>
      <c r="Q27" s="372">
        <v>5790</v>
      </c>
      <c r="R27" s="373"/>
      <c r="S27" s="373"/>
      <c r="T27" s="373"/>
      <c r="U27" s="373"/>
      <c r="V27" s="374"/>
      <c r="W27" s="462"/>
      <c r="X27" s="399"/>
      <c r="Y27" s="400"/>
      <c r="Z27" s="375" t="s">
        <v>171</v>
      </c>
      <c r="AA27" s="376"/>
      <c r="AB27" s="376"/>
      <c r="AC27" s="376"/>
      <c r="AD27" s="376"/>
      <c r="AE27" s="376"/>
      <c r="AF27" s="376"/>
      <c r="AG27" s="377"/>
      <c r="AH27" s="372">
        <v>13</v>
      </c>
      <c r="AI27" s="373"/>
      <c r="AJ27" s="373"/>
      <c r="AK27" s="373"/>
      <c r="AL27" s="374"/>
      <c r="AM27" s="372">
        <v>49322</v>
      </c>
      <c r="AN27" s="373"/>
      <c r="AO27" s="373"/>
      <c r="AP27" s="373"/>
      <c r="AQ27" s="373"/>
      <c r="AR27" s="374"/>
      <c r="AS27" s="372">
        <v>3794</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100169</v>
      </c>
      <c r="BO27" s="454"/>
      <c r="BP27" s="454"/>
      <c r="BQ27" s="454"/>
      <c r="BR27" s="454"/>
      <c r="BS27" s="454"/>
      <c r="BT27" s="454"/>
      <c r="BU27" s="455"/>
      <c r="BV27" s="453">
        <v>100042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173</v>
      </c>
      <c r="F28" s="376"/>
      <c r="G28" s="376"/>
      <c r="H28" s="376"/>
      <c r="I28" s="376"/>
      <c r="J28" s="376"/>
      <c r="K28" s="377"/>
      <c r="L28" s="372">
        <v>1</v>
      </c>
      <c r="M28" s="373"/>
      <c r="N28" s="373"/>
      <c r="O28" s="373"/>
      <c r="P28" s="374"/>
      <c r="Q28" s="372">
        <v>5200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7278410</v>
      </c>
      <c r="BO28" s="449"/>
      <c r="BP28" s="449"/>
      <c r="BQ28" s="449"/>
      <c r="BR28" s="449"/>
      <c r="BS28" s="449"/>
      <c r="BT28" s="449"/>
      <c r="BU28" s="450"/>
      <c r="BV28" s="448">
        <v>8826221</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176</v>
      </c>
      <c r="F29" s="376"/>
      <c r="G29" s="376"/>
      <c r="H29" s="376"/>
      <c r="I29" s="376"/>
      <c r="J29" s="376"/>
      <c r="K29" s="377"/>
      <c r="L29" s="372">
        <v>24</v>
      </c>
      <c r="M29" s="373"/>
      <c r="N29" s="373"/>
      <c r="O29" s="373"/>
      <c r="P29" s="374"/>
      <c r="Q29" s="372">
        <v>4790</v>
      </c>
      <c r="R29" s="373"/>
      <c r="S29" s="373"/>
      <c r="T29" s="373"/>
      <c r="U29" s="373"/>
      <c r="V29" s="374"/>
      <c r="W29" s="463"/>
      <c r="X29" s="464"/>
      <c r="Y29" s="465"/>
      <c r="Z29" s="375" t="s">
        <v>177</v>
      </c>
      <c r="AA29" s="376"/>
      <c r="AB29" s="376"/>
      <c r="AC29" s="376"/>
      <c r="AD29" s="376"/>
      <c r="AE29" s="376"/>
      <c r="AF29" s="376"/>
      <c r="AG29" s="377"/>
      <c r="AH29" s="372">
        <v>1216</v>
      </c>
      <c r="AI29" s="373"/>
      <c r="AJ29" s="373"/>
      <c r="AK29" s="373"/>
      <c r="AL29" s="374"/>
      <c r="AM29" s="372">
        <v>3714863</v>
      </c>
      <c r="AN29" s="373"/>
      <c r="AO29" s="373"/>
      <c r="AP29" s="373"/>
      <c r="AQ29" s="373"/>
      <c r="AR29" s="374"/>
      <c r="AS29" s="372">
        <v>3055</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t="s">
        <v>122</v>
      </c>
      <c r="BO29" s="420"/>
      <c r="BP29" s="420"/>
      <c r="BQ29" s="420"/>
      <c r="BR29" s="420"/>
      <c r="BS29" s="420"/>
      <c r="BT29" s="420"/>
      <c r="BU29" s="421"/>
      <c r="BV29" s="419" t="s">
        <v>122</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98.5</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7726486</v>
      </c>
      <c r="BO30" s="454"/>
      <c r="BP30" s="454"/>
      <c r="BQ30" s="454"/>
      <c r="BR30" s="454"/>
      <c r="BS30" s="454"/>
      <c r="BT30" s="454"/>
      <c r="BU30" s="455"/>
      <c r="BV30" s="453">
        <v>7408560</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4</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69"/>
      <c r="AM34" s="367">
        <f>IF(AO34="","",MAX(C34:D43,U34:V43)+1)</f>
        <v>7</v>
      </c>
      <c r="AN34" s="367"/>
      <c r="AO34" s="368" t="str">
        <f>IF('各会計、関係団体の財政状況及び健全化判断比率'!B31="","",'各会計、関係団体の財政状況及び健全化判断比率'!B31)</f>
        <v>下水道事業会計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8</v>
      </c>
      <c r="BX34" s="367"/>
      <c r="BY34" s="368" t="str">
        <f>IF('各会計、関係団体の財政状況及び健全化判断比率'!B68="","",'各会計、関係団体の財政状況及び健全化判断比率'!B68)</f>
        <v>神奈川県後期高齢者医療広域連合(一般会計)</v>
      </c>
      <c r="BZ34" s="368"/>
      <c r="CA34" s="368"/>
      <c r="CB34" s="368"/>
      <c r="CC34" s="368"/>
      <c r="CD34" s="368"/>
      <c r="CE34" s="368"/>
      <c r="CF34" s="368"/>
      <c r="CG34" s="368"/>
      <c r="CH34" s="368"/>
      <c r="CI34" s="368"/>
      <c r="CJ34" s="368"/>
      <c r="CK34" s="368"/>
      <c r="CL34" s="368"/>
      <c r="CM34" s="368"/>
      <c r="CN34" s="169"/>
      <c r="CO34" s="367">
        <f>IF(CQ34="","",MAX(C34:D43,U34:V43,AM34:AN43,BE34:BF43,BW34:BX43)+1)</f>
        <v>10</v>
      </c>
      <c r="CP34" s="367"/>
      <c r="CQ34" s="368" t="str">
        <f>IF('各会計、関係団体の財政状況及び健全化判断比率'!BS7="","",'各会計、関係団体の財政状況及び健全化判断比率'!BS7)</f>
        <v>鎌倉市土地開発公社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v>
      </c>
      <c r="DH34" s="365"/>
      <c r="DI34" s="196"/>
    </row>
    <row r="35" spans="1:113" ht="32.25" customHeight="1" x14ac:dyDescent="0.2">
      <c r="A35" s="169"/>
      <c r="B35" s="193"/>
      <c r="C35" s="367">
        <f>IF(E35="","",C34+1)</f>
        <v>2</v>
      </c>
      <c r="D35" s="367"/>
      <c r="E35" s="368" t="str">
        <f>IF('各会計、関係団体の財政状況及び健全化判断比率'!B8="","",'各会計、関係団体の財政状況及び健全化判断比率'!B8)</f>
        <v>大船駅東口市街地再開発事業特別会計</v>
      </c>
      <c r="F35" s="368"/>
      <c r="G35" s="368"/>
      <c r="H35" s="368"/>
      <c r="I35" s="368"/>
      <c r="J35" s="368"/>
      <c r="K35" s="368"/>
      <c r="L35" s="368"/>
      <c r="M35" s="368"/>
      <c r="N35" s="368"/>
      <c r="O35" s="368"/>
      <c r="P35" s="368"/>
      <c r="Q35" s="368"/>
      <c r="R35" s="368"/>
      <c r="S35" s="368"/>
      <c r="T35" s="169"/>
      <c r="U35" s="367">
        <f>IF(W35="","",U34+1)</f>
        <v>5</v>
      </c>
      <c r="V35" s="367"/>
      <c r="W35" s="368" t="str">
        <f>IF('各会計、関係団体の財政状況及び健全化判断比率'!B29="","",'各会計、関係団体の財政状況及び健全化判断比率'!B29)</f>
        <v>介護保険事業特別会計</v>
      </c>
      <c r="X35" s="368"/>
      <c r="Y35" s="368"/>
      <c r="Z35" s="368"/>
      <c r="AA35" s="368"/>
      <c r="AB35" s="368"/>
      <c r="AC35" s="368"/>
      <c r="AD35" s="368"/>
      <c r="AE35" s="368"/>
      <c r="AF35" s="368"/>
      <c r="AG35" s="368"/>
      <c r="AH35" s="368"/>
      <c r="AI35" s="368"/>
      <c r="AJ35" s="368"/>
      <c r="AK35" s="368"/>
      <c r="AL35" s="169"/>
      <c r="AM35" s="367" t="str">
        <f t="shared" ref="AM35:AM43" si="0">IF(AO35="","",AM34+1)</f>
        <v/>
      </c>
      <c r="AN35" s="367"/>
      <c r="AO35" s="368"/>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9</v>
      </c>
      <c r="BX35" s="367"/>
      <c r="BY35" s="368" t="str">
        <f>IF('各会計、関係団体の財政状況及び健全化判断比率'!B69="","",'各会計、関係団体の財政状況及び健全化判断比率'!B69)</f>
        <v>神奈川県後期高齢者医療広域連合(特別会計)</v>
      </c>
      <c r="BZ35" s="368"/>
      <c r="CA35" s="368"/>
      <c r="CB35" s="368"/>
      <c r="CC35" s="368"/>
      <c r="CD35" s="368"/>
      <c r="CE35" s="368"/>
      <c r="CF35" s="368"/>
      <c r="CG35" s="368"/>
      <c r="CH35" s="368"/>
      <c r="CI35" s="368"/>
      <c r="CJ35" s="368"/>
      <c r="CK35" s="368"/>
      <c r="CL35" s="368"/>
      <c r="CM35" s="368"/>
      <c r="CN35" s="169"/>
      <c r="CO35" s="367">
        <f t="shared" ref="CO35:CO43" si="3">IF(CQ35="","",CO34+1)</f>
        <v>11</v>
      </c>
      <c r="CP35" s="367"/>
      <c r="CQ35" s="368" t="str">
        <f>IF('各会計、関係団体の財政状況及び健全化判断比率'!BS8="","",'各会計、関係団体の財政状況及び健全化判断比率'!BS8)</f>
        <v>鎌倉市公園協会</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f>IF(E36="","",C35+1)</f>
        <v>3</v>
      </c>
      <c r="D36" s="367"/>
      <c r="E36" s="368" t="str">
        <f>IF('各会計、関係団体の財政状況及び健全化判断比率'!B9="","",'各会計、関係団体の財政状況及び健全化判断比率'!B9)</f>
        <v>公共用地先行取得事業特別会計</v>
      </c>
      <c r="F36" s="368"/>
      <c r="G36" s="368"/>
      <c r="H36" s="368"/>
      <c r="I36" s="368"/>
      <c r="J36" s="368"/>
      <c r="K36" s="368"/>
      <c r="L36" s="368"/>
      <c r="M36" s="368"/>
      <c r="N36" s="368"/>
      <c r="O36" s="368"/>
      <c r="P36" s="368"/>
      <c r="Q36" s="368"/>
      <c r="R36" s="368"/>
      <c r="S36" s="368"/>
      <c r="T36" s="169"/>
      <c r="U36" s="367">
        <f t="shared" ref="U36:U43" si="4">IF(W36="","",U35+1)</f>
        <v>6</v>
      </c>
      <c r="V36" s="367"/>
      <c r="W36" s="368" t="str">
        <f>IF('各会計、関係団体の財政状況及び健全化判断比率'!B30="","",'各会計、関係団体の財政状況及び健全化判断比率'!B30)</f>
        <v>後期高齢者医療事業特別会計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t="str">
        <f t="shared" si="2"/>
        <v/>
      </c>
      <c r="BX36" s="367"/>
      <c r="BY36" s="368" t="str">
        <f>IF('各会計、関係団体の財政状況及び健全化判断比率'!B70="","",'各会計、関係団体の財政状況及び健全化判断比率'!B70)</f>
        <v/>
      </c>
      <c r="BZ36" s="368"/>
      <c r="CA36" s="368"/>
      <c r="CB36" s="368"/>
      <c r="CC36" s="368"/>
      <c r="CD36" s="368"/>
      <c r="CE36" s="368"/>
      <c r="CF36" s="368"/>
      <c r="CG36" s="368"/>
      <c r="CH36" s="368"/>
      <c r="CI36" s="368"/>
      <c r="CJ36" s="368"/>
      <c r="CK36" s="368"/>
      <c r="CL36" s="368"/>
      <c r="CM36" s="368"/>
      <c r="CN36" s="169"/>
      <c r="CO36" s="367">
        <f t="shared" si="3"/>
        <v>12</v>
      </c>
      <c r="CP36" s="367"/>
      <c r="CQ36" s="368" t="str">
        <f>IF('各会計、関係団体の財政状況及び健全化判断比率'!BS9="","",'各会計、関係団体の財政状況及び健全化判断比率'!BS9)</f>
        <v>鎌倉風致保存会</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t="str">
        <f t="shared" si="2"/>
        <v/>
      </c>
      <c r="BX37" s="367"/>
      <c r="BY37" s="368" t="str">
        <f>IF('各会計、関係団体の財政状況及び健全化判断比率'!B71="","",'各会計、関係団体の財政状況及び健全化判断比率'!B71)</f>
        <v/>
      </c>
      <c r="BZ37" s="368"/>
      <c r="CA37" s="368"/>
      <c r="CB37" s="368"/>
      <c r="CC37" s="368"/>
      <c r="CD37" s="368"/>
      <c r="CE37" s="368"/>
      <c r="CF37" s="368"/>
      <c r="CG37" s="368"/>
      <c r="CH37" s="368"/>
      <c r="CI37" s="368"/>
      <c r="CJ37" s="368"/>
      <c r="CK37" s="368"/>
      <c r="CL37" s="368"/>
      <c r="CM37" s="368"/>
      <c r="CN37" s="169"/>
      <c r="CO37" s="367">
        <f t="shared" si="3"/>
        <v>13</v>
      </c>
      <c r="CP37" s="367"/>
      <c r="CQ37" s="368" t="str">
        <f>IF('各会計、関係団体の財政状況及び健全化判断比率'!BS10="","",'各会計、関係団体の財政状況及び健全化判断比率'!BS10)</f>
        <v>鎌倉市芸術文化振興財団</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t="str">
        <f t="shared" si="2"/>
        <v/>
      </c>
      <c r="BX38" s="367"/>
      <c r="BY38" s="368" t="str">
        <f>IF('各会計、関係団体の財政状況及び健全化判断比率'!B72="","",'各会計、関係団体の財政状況及び健全化判断比率'!B72)</f>
        <v/>
      </c>
      <c r="BZ38" s="368"/>
      <c r="CA38" s="368"/>
      <c r="CB38" s="368"/>
      <c r="CC38" s="368"/>
      <c r="CD38" s="368"/>
      <c r="CE38" s="368"/>
      <c r="CF38" s="368"/>
      <c r="CG38" s="368"/>
      <c r="CH38" s="368"/>
      <c r="CI38" s="368"/>
      <c r="CJ38" s="368"/>
      <c r="CK38" s="368"/>
      <c r="CL38" s="368"/>
      <c r="CM38" s="368"/>
      <c r="CN38" s="169"/>
      <c r="CO38" s="367">
        <f t="shared" si="3"/>
        <v>14</v>
      </c>
      <c r="CP38" s="367"/>
      <c r="CQ38" s="368" t="str">
        <f>IF('各会計、関係団体の財政状況及び健全化判断比率'!BS11="","",'各会計、関係団体の財政状況及び健全化判断比率'!BS11)</f>
        <v>公共財団法人かながわ海岸美化財団</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69"/>
      <c r="CO39" s="367">
        <f t="shared" si="3"/>
        <v>15</v>
      </c>
      <c r="CP39" s="367"/>
      <c r="CQ39" s="368" t="str">
        <f>IF('各会計、関係団体の財政状況及び健全化判断比率'!BS12="","",'各会計、関係団体の財政状況及び健全化判断比率'!BS12)</f>
        <v>公共財団法人かながわ健康財団</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97Am9UQCmcde9nZskXSbYlSlHbINdUTy6+nwJZVMgnOCVNBqK6Wi+/YvK5PuS0T95PaWlWIp18YqZWBFEfBxKg==" saltValue="ipMY1vT+VEaQupS8KpAGi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51" t="s">
        <v>532</v>
      </c>
      <c r="D34" s="1151"/>
      <c r="E34" s="1152"/>
      <c r="F34" s="32">
        <v>8.56</v>
      </c>
      <c r="G34" s="33">
        <v>12.47</v>
      </c>
      <c r="H34" s="33">
        <v>9.98</v>
      </c>
      <c r="I34" s="33">
        <v>7.38</v>
      </c>
      <c r="J34" s="34">
        <v>8.1199999999999992</v>
      </c>
      <c r="K34" s="22"/>
      <c r="L34" s="22"/>
      <c r="M34" s="22"/>
      <c r="N34" s="22"/>
      <c r="O34" s="22"/>
      <c r="P34" s="22"/>
    </row>
    <row r="35" spans="1:16" ht="39" customHeight="1" x14ac:dyDescent="0.2">
      <c r="A35" s="22"/>
      <c r="B35" s="35"/>
      <c r="C35" s="1145" t="s">
        <v>533</v>
      </c>
      <c r="D35" s="1146"/>
      <c r="E35" s="1147"/>
      <c r="F35" s="36">
        <v>1.19</v>
      </c>
      <c r="G35" s="37">
        <v>1.28</v>
      </c>
      <c r="H35" s="37">
        <v>2.63</v>
      </c>
      <c r="I35" s="37">
        <v>3.35</v>
      </c>
      <c r="J35" s="38">
        <v>4.8099999999999996</v>
      </c>
      <c r="K35" s="22"/>
      <c r="L35" s="22"/>
      <c r="M35" s="22"/>
      <c r="N35" s="22"/>
      <c r="O35" s="22"/>
      <c r="P35" s="22"/>
    </row>
    <row r="36" spans="1:16" ht="39" customHeight="1" x14ac:dyDescent="0.2">
      <c r="A36" s="22"/>
      <c r="B36" s="35"/>
      <c r="C36" s="1145" t="s">
        <v>534</v>
      </c>
      <c r="D36" s="1146"/>
      <c r="E36" s="1147"/>
      <c r="F36" s="36">
        <v>0.87</v>
      </c>
      <c r="G36" s="37">
        <v>1.4</v>
      </c>
      <c r="H36" s="37">
        <v>1.23</v>
      </c>
      <c r="I36" s="37">
        <v>1.1299999999999999</v>
      </c>
      <c r="J36" s="38">
        <v>1.41</v>
      </c>
      <c r="K36" s="22"/>
      <c r="L36" s="22"/>
      <c r="M36" s="22"/>
      <c r="N36" s="22"/>
      <c r="O36" s="22"/>
      <c r="P36" s="22"/>
    </row>
    <row r="37" spans="1:16" ht="39" customHeight="1" x14ac:dyDescent="0.2">
      <c r="A37" s="22"/>
      <c r="B37" s="35"/>
      <c r="C37" s="1145" t="s">
        <v>535</v>
      </c>
      <c r="D37" s="1146"/>
      <c r="E37" s="1147"/>
      <c r="F37" s="36">
        <v>1.07</v>
      </c>
      <c r="G37" s="37">
        <v>0.65</v>
      </c>
      <c r="H37" s="37">
        <v>0.51</v>
      </c>
      <c r="I37" s="37">
        <v>0.44</v>
      </c>
      <c r="J37" s="38">
        <v>0.65</v>
      </c>
      <c r="K37" s="22"/>
      <c r="L37" s="22"/>
      <c r="M37" s="22"/>
      <c r="N37" s="22"/>
      <c r="O37" s="22"/>
      <c r="P37" s="22"/>
    </row>
    <row r="38" spans="1:16" ht="39" customHeight="1" x14ac:dyDescent="0.2">
      <c r="A38" s="22"/>
      <c r="B38" s="35"/>
      <c r="C38" s="1145" t="s">
        <v>536</v>
      </c>
      <c r="D38" s="1146"/>
      <c r="E38" s="1147"/>
      <c r="F38" s="36">
        <v>0.13</v>
      </c>
      <c r="G38" s="37">
        <v>0.15</v>
      </c>
      <c r="H38" s="37">
        <v>0.14000000000000001</v>
      </c>
      <c r="I38" s="37">
        <v>1.1000000000000001</v>
      </c>
      <c r="J38" s="38">
        <v>0.2</v>
      </c>
      <c r="K38" s="22"/>
      <c r="L38" s="22"/>
      <c r="M38" s="22"/>
      <c r="N38" s="22"/>
      <c r="O38" s="22"/>
      <c r="P38" s="22"/>
    </row>
    <row r="39" spans="1:16" ht="39" customHeight="1" x14ac:dyDescent="0.2">
      <c r="A39" s="22"/>
      <c r="B39" s="35"/>
      <c r="C39" s="1145" t="s">
        <v>537</v>
      </c>
      <c r="D39" s="1146"/>
      <c r="E39" s="1147"/>
      <c r="F39" s="36">
        <v>0</v>
      </c>
      <c r="G39" s="37">
        <v>0</v>
      </c>
      <c r="H39" s="37">
        <v>0</v>
      </c>
      <c r="I39" s="37">
        <v>0</v>
      </c>
      <c r="J39" s="38">
        <v>0</v>
      </c>
      <c r="K39" s="22"/>
      <c r="L39" s="22"/>
      <c r="M39" s="22"/>
      <c r="N39" s="22"/>
      <c r="O39" s="22"/>
      <c r="P39" s="22"/>
    </row>
    <row r="40" spans="1:16" ht="39" customHeight="1" x14ac:dyDescent="0.2">
      <c r="A40" s="22"/>
      <c r="B40" s="35"/>
      <c r="C40" s="1145" t="s">
        <v>538</v>
      </c>
      <c r="D40" s="1146"/>
      <c r="E40" s="1147"/>
      <c r="F40" s="36">
        <v>0</v>
      </c>
      <c r="G40" s="37">
        <v>0</v>
      </c>
      <c r="H40" s="37">
        <v>0</v>
      </c>
      <c r="I40" s="37">
        <v>0</v>
      </c>
      <c r="J40" s="38">
        <v>0</v>
      </c>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539</v>
      </c>
      <c r="D42" s="1146"/>
      <c r="E42" s="1147"/>
      <c r="F42" s="36" t="s">
        <v>487</v>
      </c>
      <c r="G42" s="37" t="s">
        <v>487</v>
      </c>
      <c r="H42" s="37" t="s">
        <v>487</v>
      </c>
      <c r="I42" s="37" t="s">
        <v>487</v>
      </c>
      <c r="J42" s="38" t="s">
        <v>487</v>
      </c>
      <c r="K42" s="22"/>
      <c r="L42" s="22"/>
      <c r="M42" s="22"/>
      <c r="N42" s="22"/>
      <c r="O42" s="22"/>
      <c r="P42" s="22"/>
    </row>
    <row r="43" spans="1:16" ht="39" customHeight="1" thickBot="1" x14ac:dyDescent="0.25">
      <c r="A43" s="22"/>
      <c r="B43" s="40"/>
      <c r="C43" s="1148" t="s">
        <v>540</v>
      </c>
      <c r="D43" s="1149"/>
      <c r="E43" s="1150"/>
      <c r="F43" s="41" t="s">
        <v>487</v>
      </c>
      <c r="G43" s="42" t="s">
        <v>487</v>
      </c>
      <c r="H43" s="42" t="s">
        <v>487</v>
      </c>
      <c r="I43" s="42" t="s">
        <v>487</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2sEwtzu5r2HbKRzmyfs96YfJoPJI4gBvV6q5+w287LmHjqlNWichxiTgedRwbAGDufQNkoERFbIT5tVIAjV/oQ==" saltValue="PvuHbTon3ScF6RECBQwvq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4359</v>
      </c>
      <c r="L45" s="60">
        <v>4230</v>
      </c>
      <c r="M45" s="60">
        <v>4277</v>
      </c>
      <c r="N45" s="60">
        <v>4213</v>
      </c>
      <c r="O45" s="61">
        <v>4289</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487</v>
      </c>
      <c r="L46" s="64" t="s">
        <v>487</v>
      </c>
      <c r="M46" s="64" t="s">
        <v>487</v>
      </c>
      <c r="N46" s="64" t="s">
        <v>487</v>
      </c>
      <c r="O46" s="65" t="s">
        <v>487</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487</v>
      </c>
      <c r="L47" s="64" t="s">
        <v>487</v>
      </c>
      <c r="M47" s="64" t="s">
        <v>487</v>
      </c>
      <c r="N47" s="64" t="s">
        <v>487</v>
      </c>
      <c r="O47" s="65" t="s">
        <v>487</v>
      </c>
      <c r="P47" s="48"/>
      <c r="Q47" s="48"/>
      <c r="R47" s="48"/>
      <c r="S47" s="48"/>
      <c r="T47" s="48"/>
      <c r="U47" s="48"/>
    </row>
    <row r="48" spans="1:21" ht="30.75" customHeight="1" x14ac:dyDescent="0.2">
      <c r="A48" s="48"/>
      <c r="B48" s="1178"/>
      <c r="C48" s="1179"/>
      <c r="D48" s="62"/>
      <c r="E48" s="1155" t="s">
        <v>13</v>
      </c>
      <c r="F48" s="1155"/>
      <c r="G48" s="1155"/>
      <c r="H48" s="1155"/>
      <c r="I48" s="1155"/>
      <c r="J48" s="1156"/>
      <c r="K48" s="63">
        <v>1924</v>
      </c>
      <c r="L48" s="64">
        <v>1916</v>
      </c>
      <c r="M48" s="64">
        <v>2204</v>
      </c>
      <c r="N48" s="64">
        <v>2000</v>
      </c>
      <c r="O48" s="65">
        <v>2076</v>
      </c>
      <c r="P48" s="48"/>
      <c r="Q48" s="48"/>
      <c r="R48" s="48"/>
      <c r="S48" s="48"/>
      <c r="T48" s="48"/>
      <c r="U48" s="48"/>
    </row>
    <row r="49" spans="1:21" ht="30.75" customHeight="1" x14ac:dyDescent="0.2">
      <c r="A49" s="48"/>
      <c r="B49" s="1178"/>
      <c r="C49" s="1179"/>
      <c r="D49" s="62"/>
      <c r="E49" s="1155" t="s">
        <v>14</v>
      </c>
      <c r="F49" s="1155"/>
      <c r="G49" s="1155"/>
      <c r="H49" s="1155"/>
      <c r="I49" s="1155"/>
      <c r="J49" s="1156"/>
      <c r="K49" s="63" t="s">
        <v>487</v>
      </c>
      <c r="L49" s="64" t="s">
        <v>487</v>
      </c>
      <c r="M49" s="64" t="s">
        <v>487</v>
      </c>
      <c r="N49" s="64" t="s">
        <v>487</v>
      </c>
      <c r="O49" s="65" t="s">
        <v>487</v>
      </c>
      <c r="P49" s="48"/>
      <c r="Q49" s="48"/>
      <c r="R49" s="48"/>
      <c r="S49" s="48"/>
      <c r="T49" s="48"/>
      <c r="U49" s="48"/>
    </row>
    <row r="50" spans="1:21" ht="30.75" customHeight="1" x14ac:dyDescent="0.2">
      <c r="A50" s="48"/>
      <c r="B50" s="1178"/>
      <c r="C50" s="1179"/>
      <c r="D50" s="62"/>
      <c r="E50" s="1155" t="s">
        <v>15</v>
      </c>
      <c r="F50" s="1155"/>
      <c r="G50" s="1155"/>
      <c r="H50" s="1155"/>
      <c r="I50" s="1155"/>
      <c r="J50" s="1156"/>
      <c r="K50" s="63" t="s">
        <v>487</v>
      </c>
      <c r="L50" s="64" t="s">
        <v>487</v>
      </c>
      <c r="M50" s="64" t="s">
        <v>487</v>
      </c>
      <c r="N50" s="64" t="s">
        <v>487</v>
      </c>
      <c r="O50" s="65" t="s">
        <v>487</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487</v>
      </c>
      <c r="L51" s="64" t="s">
        <v>487</v>
      </c>
      <c r="M51" s="64" t="s">
        <v>487</v>
      </c>
      <c r="N51" s="64" t="s">
        <v>487</v>
      </c>
      <c r="O51" s="65" t="s">
        <v>487</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5836</v>
      </c>
      <c r="L52" s="64">
        <v>5946</v>
      </c>
      <c r="M52" s="64">
        <v>6004</v>
      </c>
      <c r="N52" s="64">
        <v>5409</v>
      </c>
      <c r="O52" s="65">
        <v>5219</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447</v>
      </c>
      <c r="L53" s="69">
        <v>200</v>
      </c>
      <c r="M53" s="69">
        <v>477</v>
      </c>
      <c r="N53" s="69">
        <v>804</v>
      </c>
      <c r="O53" s="70">
        <v>1146</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2">
      <c r="B58" s="1161" t="s">
        <v>24</v>
      </c>
      <c r="C58" s="1162"/>
      <c r="D58" s="1167" t="s">
        <v>25</v>
      </c>
      <c r="E58" s="1168"/>
      <c r="F58" s="1168"/>
      <c r="G58" s="1168"/>
      <c r="H58" s="1168"/>
      <c r="I58" s="1168"/>
      <c r="J58" s="1169"/>
      <c r="K58" s="83"/>
      <c r="L58" s="84"/>
      <c r="M58" s="84"/>
      <c r="N58" s="84"/>
      <c r="O58" s="85"/>
    </row>
    <row r="59" spans="1:21" ht="31.5" customHeight="1" x14ac:dyDescent="0.2">
      <c r="B59" s="1163"/>
      <c r="C59" s="1164"/>
      <c r="D59" s="1170" t="s">
        <v>26</v>
      </c>
      <c r="E59" s="1171"/>
      <c r="F59" s="1171"/>
      <c r="G59" s="1171"/>
      <c r="H59" s="1171"/>
      <c r="I59" s="1171"/>
      <c r="J59" s="1172"/>
      <c r="K59" s="86"/>
      <c r="L59" s="87"/>
      <c r="M59" s="87"/>
      <c r="N59" s="87"/>
      <c r="O59" s="88"/>
    </row>
    <row r="60" spans="1:21" ht="31.5" customHeight="1" thickBot="1" x14ac:dyDescent="0.25">
      <c r="B60" s="1165"/>
      <c r="C60" s="1166"/>
      <c r="D60" s="1173" t="s">
        <v>27</v>
      </c>
      <c r="E60" s="1174"/>
      <c r="F60" s="1174"/>
      <c r="G60" s="1174"/>
      <c r="H60" s="1174"/>
      <c r="I60" s="1174"/>
      <c r="J60" s="117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2BnvNtpuY+WVsrEoZGw+SSkANsCQH2RA3hObHCy54bOHmDA0d2grbgSCkiSax0vqj1I5ce1SVt+YOuRBq3CHQ==" saltValue="jBjBugPuE2yH+geg+uZuV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0"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196" t="s">
        <v>30</v>
      </c>
      <c r="C41" s="1197"/>
      <c r="D41" s="105"/>
      <c r="E41" s="1198" t="s">
        <v>31</v>
      </c>
      <c r="F41" s="1198"/>
      <c r="G41" s="1198"/>
      <c r="H41" s="1199"/>
      <c r="I41" s="343">
        <v>34723</v>
      </c>
      <c r="J41" s="344">
        <v>31933</v>
      </c>
      <c r="K41" s="344">
        <v>30952</v>
      </c>
      <c r="L41" s="344">
        <v>28558</v>
      </c>
      <c r="M41" s="345">
        <v>27020</v>
      </c>
    </row>
    <row r="42" spans="2:13" ht="27.75" customHeight="1" x14ac:dyDescent="0.2">
      <c r="B42" s="1186"/>
      <c r="C42" s="1187"/>
      <c r="D42" s="106"/>
      <c r="E42" s="1190" t="s">
        <v>32</v>
      </c>
      <c r="F42" s="1190"/>
      <c r="G42" s="1190"/>
      <c r="H42" s="1191"/>
      <c r="I42" s="346">
        <v>3426</v>
      </c>
      <c r="J42" s="347">
        <v>3426</v>
      </c>
      <c r="K42" s="347">
        <v>3426</v>
      </c>
      <c r="L42" s="347">
        <v>3378</v>
      </c>
      <c r="M42" s="348">
        <v>3426</v>
      </c>
    </row>
    <row r="43" spans="2:13" ht="27.75" customHeight="1" x14ac:dyDescent="0.2">
      <c r="B43" s="1186"/>
      <c r="C43" s="1187"/>
      <c r="D43" s="106"/>
      <c r="E43" s="1190" t="s">
        <v>33</v>
      </c>
      <c r="F43" s="1190"/>
      <c r="G43" s="1190"/>
      <c r="H43" s="1191"/>
      <c r="I43" s="346">
        <v>22602</v>
      </c>
      <c r="J43" s="347">
        <v>21397</v>
      </c>
      <c r="K43" s="347">
        <v>20210</v>
      </c>
      <c r="L43" s="347">
        <v>18986</v>
      </c>
      <c r="M43" s="348">
        <v>17595</v>
      </c>
    </row>
    <row r="44" spans="2:13" ht="27.75" customHeight="1" x14ac:dyDescent="0.2">
      <c r="B44" s="1186"/>
      <c r="C44" s="1187"/>
      <c r="D44" s="106"/>
      <c r="E44" s="1190" t="s">
        <v>34</v>
      </c>
      <c r="F44" s="1190"/>
      <c r="G44" s="1190"/>
      <c r="H44" s="1191"/>
      <c r="I44" s="346" t="s">
        <v>487</v>
      </c>
      <c r="J44" s="347" t="s">
        <v>487</v>
      </c>
      <c r="K44" s="347" t="s">
        <v>487</v>
      </c>
      <c r="L44" s="347" t="s">
        <v>487</v>
      </c>
      <c r="M44" s="348" t="s">
        <v>487</v>
      </c>
    </row>
    <row r="45" spans="2:13" ht="27.75" customHeight="1" x14ac:dyDescent="0.2">
      <c r="B45" s="1186"/>
      <c r="C45" s="1187"/>
      <c r="D45" s="106"/>
      <c r="E45" s="1190" t="s">
        <v>35</v>
      </c>
      <c r="F45" s="1190"/>
      <c r="G45" s="1190"/>
      <c r="H45" s="1191"/>
      <c r="I45" s="346">
        <v>8174</v>
      </c>
      <c r="J45" s="347">
        <v>7606</v>
      </c>
      <c r="K45" s="347">
        <v>7315</v>
      </c>
      <c r="L45" s="347">
        <v>7520</v>
      </c>
      <c r="M45" s="348">
        <v>6967</v>
      </c>
    </row>
    <row r="46" spans="2:13" ht="27.75" customHeight="1" x14ac:dyDescent="0.2">
      <c r="B46" s="1186"/>
      <c r="C46" s="1187"/>
      <c r="D46" s="107"/>
      <c r="E46" s="1190" t="s">
        <v>36</v>
      </c>
      <c r="F46" s="1190"/>
      <c r="G46" s="1190"/>
      <c r="H46" s="1191"/>
      <c r="I46" s="346" t="s">
        <v>487</v>
      </c>
      <c r="J46" s="347" t="s">
        <v>487</v>
      </c>
      <c r="K46" s="347" t="s">
        <v>487</v>
      </c>
      <c r="L46" s="347" t="s">
        <v>487</v>
      </c>
      <c r="M46" s="348" t="s">
        <v>487</v>
      </c>
    </row>
    <row r="47" spans="2:13" ht="27.75" customHeight="1" x14ac:dyDescent="0.2">
      <c r="B47" s="1186"/>
      <c r="C47" s="1187"/>
      <c r="D47" s="108"/>
      <c r="E47" s="1200" t="s">
        <v>37</v>
      </c>
      <c r="F47" s="1201"/>
      <c r="G47" s="1201"/>
      <c r="H47" s="1202"/>
      <c r="I47" s="346" t="s">
        <v>487</v>
      </c>
      <c r="J47" s="347" t="s">
        <v>487</v>
      </c>
      <c r="K47" s="347" t="s">
        <v>487</v>
      </c>
      <c r="L47" s="347" t="s">
        <v>487</v>
      </c>
      <c r="M47" s="348" t="s">
        <v>487</v>
      </c>
    </row>
    <row r="48" spans="2:13" ht="27.75" customHeight="1" x14ac:dyDescent="0.2">
      <c r="B48" s="1186"/>
      <c r="C48" s="1187"/>
      <c r="D48" s="106"/>
      <c r="E48" s="1190" t="s">
        <v>38</v>
      </c>
      <c r="F48" s="1190"/>
      <c r="G48" s="1190"/>
      <c r="H48" s="1191"/>
      <c r="I48" s="346" t="s">
        <v>487</v>
      </c>
      <c r="J48" s="347" t="s">
        <v>487</v>
      </c>
      <c r="K48" s="347" t="s">
        <v>487</v>
      </c>
      <c r="L48" s="347" t="s">
        <v>487</v>
      </c>
      <c r="M48" s="348" t="s">
        <v>487</v>
      </c>
    </row>
    <row r="49" spans="2:13" ht="27.75" customHeight="1" x14ac:dyDescent="0.2">
      <c r="B49" s="1188"/>
      <c r="C49" s="1189"/>
      <c r="D49" s="106"/>
      <c r="E49" s="1190" t="s">
        <v>39</v>
      </c>
      <c r="F49" s="1190"/>
      <c r="G49" s="1190"/>
      <c r="H49" s="1191"/>
      <c r="I49" s="346" t="s">
        <v>487</v>
      </c>
      <c r="J49" s="347" t="s">
        <v>487</v>
      </c>
      <c r="K49" s="347" t="s">
        <v>487</v>
      </c>
      <c r="L49" s="347" t="s">
        <v>487</v>
      </c>
      <c r="M49" s="348" t="s">
        <v>487</v>
      </c>
    </row>
    <row r="50" spans="2:13" ht="27.75" customHeight="1" x14ac:dyDescent="0.2">
      <c r="B50" s="1184" t="s">
        <v>40</v>
      </c>
      <c r="C50" s="1185"/>
      <c r="D50" s="109"/>
      <c r="E50" s="1190" t="s">
        <v>41</v>
      </c>
      <c r="F50" s="1190"/>
      <c r="G50" s="1190"/>
      <c r="H50" s="1191"/>
      <c r="I50" s="346">
        <v>12517</v>
      </c>
      <c r="J50" s="347">
        <v>14891</v>
      </c>
      <c r="K50" s="347">
        <v>18047</v>
      </c>
      <c r="L50" s="347">
        <v>19094</v>
      </c>
      <c r="M50" s="348">
        <v>17495</v>
      </c>
    </row>
    <row r="51" spans="2:13" ht="27.75" customHeight="1" x14ac:dyDescent="0.2">
      <c r="B51" s="1186"/>
      <c r="C51" s="1187"/>
      <c r="D51" s="106"/>
      <c r="E51" s="1190" t="s">
        <v>42</v>
      </c>
      <c r="F51" s="1190"/>
      <c r="G51" s="1190"/>
      <c r="H51" s="1191"/>
      <c r="I51" s="346">
        <v>34493</v>
      </c>
      <c r="J51" s="347">
        <v>32790</v>
      </c>
      <c r="K51" s="347">
        <v>30631</v>
      </c>
      <c r="L51" s="347">
        <v>28831</v>
      </c>
      <c r="M51" s="348">
        <v>26866</v>
      </c>
    </row>
    <row r="52" spans="2:13" ht="27.75" customHeight="1" x14ac:dyDescent="0.2">
      <c r="B52" s="1188"/>
      <c r="C52" s="1189"/>
      <c r="D52" s="106"/>
      <c r="E52" s="1190" t="s">
        <v>43</v>
      </c>
      <c r="F52" s="1190"/>
      <c r="G52" s="1190"/>
      <c r="H52" s="1191"/>
      <c r="I52" s="346">
        <v>28855</v>
      </c>
      <c r="J52" s="347">
        <v>25994</v>
      </c>
      <c r="K52" s="347">
        <v>23622</v>
      </c>
      <c r="L52" s="347">
        <v>21514</v>
      </c>
      <c r="M52" s="348">
        <v>19596</v>
      </c>
    </row>
    <row r="53" spans="2:13" ht="27.75" customHeight="1" thickBot="1" x14ac:dyDescent="0.25">
      <c r="B53" s="1192" t="s">
        <v>19</v>
      </c>
      <c r="C53" s="1193"/>
      <c r="D53" s="110"/>
      <c r="E53" s="1194" t="s">
        <v>44</v>
      </c>
      <c r="F53" s="1194"/>
      <c r="G53" s="1194"/>
      <c r="H53" s="1195"/>
      <c r="I53" s="349">
        <v>-6940</v>
      </c>
      <c r="J53" s="350">
        <v>-9313</v>
      </c>
      <c r="K53" s="350">
        <v>-10397</v>
      </c>
      <c r="L53" s="350">
        <v>-10997</v>
      </c>
      <c r="M53" s="351">
        <v>-8949</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2VtYnd0/bwt54QxE/iropBt/en43U+ZOEUw4fX5sSpAb8BRd+BVMBPk3R78co7c0xeAffLDQ9tdAtUqFwaHf8Q==" saltValue="tRsQU+56RPmbSGdwhfR9q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527</v>
      </c>
      <c r="G54" s="119" t="s">
        <v>528</v>
      </c>
      <c r="H54" s="120" t="s">
        <v>529</v>
      </c>
    </row>
    <row r="55" spans="2:8" ht="52.5" customHeight="1" x14ac:dyDescent="0.2">
      <c r="B55" s="121"/>
      <c r="C55" s="1211" t="s">
        <v>46</v>
      </c>
      <c r="D55" s="1211"/>
      <c r="E55" s="1212"/>
      <c r="F55" s="352">
        <v>8157</v>
      </c>
      <c r="G55" s="352">
        <v>8826</v>
      </c>
      <c r="H55" s="353">
        <v>7278</v>
      </c>
    </row>
    <row r="56" spans="2:8" ht="52.5" customHeight="1" x14ac:dyDescent="0.2">
      <c r="B56" s="122"/>
      <c r="C56" s="1213" t="s">
        <v>47</v>
      </c>
      <c r="D56" s="1213"/>
      <c r="E56" s="1214"/>
      <c r="F56" s="354" t="s">
        <v>487</v>
      </c>
      <c r="G56" s="354" t="s">
        <v>487</v>
      </c>
      <c r="H56" s="355" t="s">
        <v>487</v>
      </c>
    </row>
    <row r="57" spans="2:8" ht="53.25" customHeight="1" x14ac:dyDescent="0.2">
      <c r="B57" s="122"/>
      <c r="C57" s="1215" t="s">
        <v>48</v>
      </c>
      <c r="D57" s="1215"/>
      <c r="E57" s="1216"/>
      <c r="F57" s="356">
        <v>6939</v>
      </c>
      <c r="G57" s="356">
        <v>7409</v>
      </c>
      <c r="H57" s="357">
        <v>7726</v>
      </c>
    </row>
    <row r="58" spans="2:8" ht="45.75" customHeight="1" x14ac:dyDescent="0.2">
      <c r="B58" s="123"/>
      <c r="C58" s="1203" t="s">
        <v>556</v>
      </c>
      <c r="D58" s="1204"/>
      <c r="E58" s="1205"/>
      <c r="F58" s="358">
        <v>2603</v>
      </c>
      <c r="G58" s="358">
        <v>2906</v>
      </c>
      <c r="H58" s="359">
        <v>3207</v>
      </c>
    </row>
    <row r="59" spans="2:8" ht="45.75" customHeight="1" x14ac:dyDescent="0.2">
      <c r="B59" s="123"/>
      <c r="C59" s="1203" t="s">
        <v>557</v>
      </c>
      <c r="D59" s="1204"/>
      <c r="E59" s="1205"/>
      <c r="F59" s="358">
        <v>1611</v>
      </c>
      <c r="G59" s="358">
        <v>1656</v>
      </c>
      <c r="H59" s="359">
        <v>1697</v>
      </c>
    </row>
    <row r="60" spans="2:8" ht="45.75" customHeight="1" x14ac:dyDescent="0.2">
      <c r="B60" s="123"/>
      <c r="C60" s="1203" t="s">
        <v>560</v>
      </c>
      <c r="D60" s="1204"/>
      <c r="E60" s="1205"/>
      <c r="F60" s="358">
        <v>1785</v>
      </c>
      <c r="G60" s="358">
        <v>1783</v>
      </c>
      <c r="H60" s="359">
        <v>1667</v>
      </c>
    </row>
    <row r="61" spans="2:8" ht="45.75" customHeight="1" x14ac:dyDescent="0.2">
      <c r="B61" s="123"/>
      <c r="C61" s="1203" t="s">
        <v>558</v>
      </c>
      <c r="D61" s="1204"/>
      <c r="E61" s="1205"/>
      <c r="F61" s="358">
        <v>244</v>
      </c>
      <c r="G61" s="358">
        <v>247</v>
      </c>
      <c r="H61" s="359">
        <v>263</v>
      </c>
    </row>
    <row r="62" spans="2:8" ht="45.75" customHeight="1" thickBot="1" x14ac:dyDescent="0.25">
      <c r="B62" s="124"/>
      <c r="C62" s="1206" t="s">
        <v>559</v>
      </c>
      <c r="D62" s="1207"/>
      <c r="E62" s="1208"/>
      <c r="F62" s="360">
        <v>188</v>
      </c>
      <c r="G62" s="360">
        <v>222</v>
      </c>
      <c r="H62" s="361">
        <v>240</v>
      </c>
    </row>
    <row r="63" spans="2:8" ht="52.5" customHeight="1" thickBot="1" x14ac:dyDescent="0.25">
      <c r="B63" s="125"/>
      <c r="C63" s="1209" t="s">
        <v>49</v>
      </c>
      <c r="D63" s="1209"/>
      <c r="E63" s="1210"/>
      <c r="F63" s="362">
        <v>15095</v>
      </c>
      <c r="G63" s="362">
        <v>16235</v>
      </c>
      <c r="H63" s="363">
        <v>15005</v>
      </c>
    </row>
    <row r="64" spans="2:8" ht="13" x14ac:dyDescent="0.2"/>
  </sheetData>
  <sheetProtection algorithmName="SHA-512" hashValue="OlhkYod2bvZ2ot3uoeFsRhdeUCccwpi+6Gt91XWDfuVW4/l6kUmFPNovNkPJp8wGgN+1tPLJci/j1lEfiy3+/g==" saltValue="h+dVbSlaj+fVDmq/2fC7W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zoomScaleNormal="100"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524</v>
      </c>
      <c r="G2" s="139"/>
      <c r="H2" s="140"/>
    </row>
    <row r="3" spans="1:8" x14ac:dyDescent="0.2">
      <c r="A3" s="136" t="s">
        <v>517</v>
      </c>
      <c r="B3" s="141"/>
      <c r="C3" s="142"/>
      <c r="D3" s="143">
        <v>27672</v>
      </c>
      <c r="E3" s="144"/>
      <c r="F3" s="145">
        <v>39221</v>
      </c>
      <c r="G3" s="146"/>
      <c r="H3" s="147"/>
    </row>
    <row r="4" spans="1:8" x14ac:dyDescent="0.2">
      <c r="A4" s="148"/>
      <c r="B4" s="149"/>
      <c r="C4" s="150"/>
      <c r="D4" s="151">
        <v>19750</v>
      </c>
      <c r="E4" s="152"/>
      <c r="F4" s="153">
        <v>24821</v>
      </c>
      <c r="G4" s="154"/>
      <c r="H4" s="155"/>
    </row>
    <row r="5" spans="1:8" x14ac:dyDescent="0.2">
      <c r="A5" s="136" t="s">
        <v>519</v>
      </c>
      <c r="B5" s="141"/>
      <c r="C5" s="142"/>
      <c r="D5" s="143">
        <v>14199</v>
      </c>
      <c r="E5" s="144"/>
      <c r="F5" s="145">
        <v>38566</v>
      </c>
      <c r="G5" s="146"/>
      <c r="H5" s="147"/>
    </row>
    <row r="6" spans="1:8" x14ac:dyDescent="0.2">
      <c r="A6" s="148"/>
      <c r="B6" s="149"/>
      <c r="C6" s="150"/>
      <c r="D6" s="151">
        <v>11095</v>
      </c>
      <c r="E6" s="152"/>
      <c r="F6" s="153">
        <v>24059</v>
      </c>
      <c r="G6" s="154"/>
      <c r="H6" s="155"/>
    </row>
    <row r="7" spans="1:8" x14ac:dyDescent="0.2">
      <c r="A7" s="136" t="s">
        <v>520</v>
      </c>
      <c r="B7" s="141"/>
      <c r="C7" s="142"/>
      <c r="D7" s="143">
        <v>30187</v>
      </c>
      <c r="E7" s="144"/>
      <c r="F7" s="145">
        <v>35156</v>
      </c>
      <c r="G7" s="146"/>
      <c r="H7" s="147"/>
    </row>
    <row r="8" spans="1:8" x14ac:dyDescent="0.2">
      <c r="A8" s="148"/>
      <c r="B8" s="149"/>
      <c r="C8" s="150"/>
      <c r="D8" s="151">
        <v>19804</v>
      </c>
      <c r="E8" s="152"/>
      <c r="F8" s="153">
        <v>22430</v>
      </c>
      <c r="G8" s="154"/>
      <c r="H8" s="155"/>
    </row>
    <row r="9" spans="1:8" x14ac:dyDescent="0.2">
      <c r="A9" s="136" t="s">
        <v>521</v>
      </c>
      <c r="B9" s="141"/>
      <c r="C9" s="142"/>
      <c r="D9" s="143">
        <v>22546</v>
      </c>
      <c r="E9" s="144"/>
      <c r="F9" s="145">
        <v>37029</v>
      </c>
      <c r="G9" s="146"/>
      <c r="H9" s="147"/>
    </row>
    <row r="10" spans="1:8" x14ac:dyDescent="0.2">
      <c r="A10" s="148"/>
      <c r="B10" s="149"/>
      <c r="C10" s="150"/>
      <c r="D10" s="151">
        <v>15399</v>
      </c>
      <c r="E10" s="152"/>
      <c r="F10" s="153">
        <v>23232</v>
      </c>
      <c r="G10" s="154"/>
      <c r="H10" s="155"/>
    </row>
    <row r="11" spans="1:8" x14ac:dyDescent="0.2">
      <c r="A11" s="136" t="s">
        <v>522</v>
      </c>
      <c r="B11" s="141"/>
      <c r="C11" s="142"/>
      <c r="D11" s="143">
        <v>30822</v>
      </c>
      <c r="E11" s="144"/>
      <c r="F11" s="145">
        <v>44805</v>
      </c>
      <c r="G11" s="146"/>
      <c r="H11" s="147"/>
    </row>
    <row r="12" spans="1:8" x14ac:dyDescent="0.2">
      <c r="A12" s="148"/>
      <c r="B12" s="149"/>
      <c r="C12" s="156"/>
      <c r="D12" s="151">
        <v>17472</v>
      </c>
      <c r="E12" s="152"/>
      <c r="F12" s="153">
        <v>29857</v>
      </c>
      <c r="G12" s="154"/>
      <c r="H12" s="155"/>
    </row>
    <row r="13" spans="1:8" x14ac:dyDescent="0.2">
      <c r="A13" s="136"/>
      <c r="B13" s="141"/>
      <c r="C13" s="157"/>
      <c r="D13" s="158">
        <v>25085</v>
      </c>
      <c r="E13" s="159"/>
      <c r="F13" s="160">
        <v>38955</v>
      </c>
      <c r="G13" s="161"/>
      <c r="H13" s="147"/>
    </row>
    <row r="14" spans="1:8" x14ac:dyDescent="0.2">
      <c r="A14" s="148"/>
      <c r="B14" s="149"/>
      <c r="C14" s="150"/>
      <c r="D14" s="151">
        <v>16704</v>
      </c>
      <c r="E14" s="152"/>
      <c r="F14" s="153">
        <v>24880</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8.57</v>
      </c>
      <c r="C19" s="162">
        <f>ROUND(VALUE(SUBSTITUTE(実質収支比率等に係る経年分析!G$48,"▲","-")),2)</f>
        <v>12.48</v>
      </c>
      <c r="D19" s="162">
        <f>ROUND(VALUE(SUBSTITUTE(実質収支比率等に係る経年分析!H$48,"▲","-")),2)</f>
        <v>9.99</v>
      </c>
      <c r="E19" s="162">
        <f>ROUND(VALUE(SUBSTITUTE(実質収支比率等に係る経年分析!I$48,"▲","-")),2)</f>
        <v>7.39</v>
      </c>
      <c r="F19" s="162">
        <f>ROUND(VALUE(SUBSTITUTE(実質収支比率等に係る経年分析!J$48,"▲","-")),2)</f>
        <v>8.1300000000000008</v>
      </c>
    </row>
    <row r="20" spans="1:11" x14ac:dyDescent="0.2">
      <c r="A20" s="162" t="s">
        <v>53</v>
      </c>
      <c r="B20" s="162">
        <f>ROUND(VALUE(SUBSTITUTE(実質収支比率等に係る経年分析!F$47,"▲","-")),2)</f>
        <v>12.8</v>
      </c>
      <c r="C20" s="162">
        <f>ROUND(VALUE(SUBSTITUTE(実質収支比率等に係る経年分析!G$47,"▲","-")),2)</f>
        <v>16.559999999999999</v>
      </c>
      <c r="D20" s="162">
        <f>ROUND(VALUE(SUBSTITUTE(実質収支比率等に係る経年分析!H$47,"▲","-")),2)</f>
        <v>20.95</v>
      </c>
      <c r="E20" s="162">
        <f>ROUND(VALUE(SUBSTITUTE(実質収支比率等に係る経年分析!I$47,"▲","-")),2)</f>
        <v>22.5</v>
      </c>
      <c r="F20" s="162">
        <f>ROUND(VALUE(SUBSTITUTE(実質収支比率等に係る経年分析!J$47,"▲","-")),2)</f>
        <v>18.29</v>
      </c>
    </row>
    <row r="21" spans="1:11" x14ac:dyDescent="0.2">
      <c r="A21" s="162" t="s">
        <v>54</v>
      </c>
      <c r="B21" s="162">
        <f>IF(ISNUMBER(VALUE(SUBSTITUTE(実質収支比率等に係る経年分析!F$49,"▲","-"))),ROUND(VALUE(SUBSTITUTE(実質収支比率等に係る経年分析!F$49,"▲","-")),2),NA())</f>
        <v>2.93</v>
      </c>
      <c r="C21" s="162">
        <f>IF(ISNUMBER(VALUE(SUBSTITUTE(実質収支比率等に係る経年分析!G$49,"▲","-"))),ROUND(VALUE(SUBSTITUTE(実質収支比率等に係る経年分析!G$49,"▲","-")),2),NA())</f>
        <v>7.04</v>
      </c>
      <c r="D21" s="162">
        <f>IF(ISNUMBER(VALUE(SUBSTITUTE(実質収支比率等に係る経年分析!H$49,"▲","-"))),ROUND(VALUE(SUBSTITUTE(実質収支比率等に係る経年分析!H$49,"▲","-")),2),NA())</f>
        <v>3.69</v>
      </c>
      <c r="E21" s="162">
        <f>IF(ISNUMBER(VALUE(SUBSTITUTE(実質収支比率等に係る経年分析!I$49,"▲","-"))),ROUND(VALUE(SUBSTITUTE(実質収支比率等に係る経年分析!I$49,"▲","-")),2),NA())</f>
        <v>-0.81</v>
      </c>
      <c r="F21" s="162">
        <f>IF(ISNUMBER(VALUE(SUBSTITUTE(実質収支比率等に係る経年分析!J$49,"▲","-"))),ROUND(VALUE(SUBSTITUTE(実質収支比率等に係る経年分析!J$49,"▲","-")),2),NA())</f>
        <v>-3.05</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str">
        <f>IF(連結実質赤字比率に係る赤字・黒字の構成分析!C$40="",NA(),連結実質赤字比率に係る赤字・黒字の構成分析!C$40)</f>
        <v>公共用地先行取得事業特別会計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2">
      <c r="A31" s="163" t="str">
        <f>IF(連結実質赤字比率に係る赤字・黒字の構成分析!C$39="",NA(),連結実質赤字比率に係る赤字・黒字の構成分析!C$39)</f>
        <v>大船駅東口市街地再開発事業特別会計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v>
      </c>
    </row>
    <row r="32" spans="1:11" x14ac:dyDescent="0.2">
      <c r="A32" s="163" t="str">
        <f>IF(連結実質赤字比率に係る赤字・黒字の構成分析!C$38="",NA(),連結実質赤字比率に係る赤字・黒字の構成分析!C$38)</f>
        <v>後期高齢者医療事業特別会計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0.13</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0.15</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0.14000000000000001</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1.1000000000000001</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0.2</v>
      </c>
    </row>
    <row r="33" spans="1:16" x14ac:dyDescent="0.2">
      <c r="A33" s="163" t="str">
        <f>IF(連結実質赤字比率に係る赤字・黒字の構成分析!C$37="",NA(),連結実質赤字比率に係る赤字・黒字の構成分析!C$37)</f>
        <v>国民健康保険事業特別会計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1.07</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0.65</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0.51</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0.44</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0.65</v>
      </c>
    </row>
    <row r="34" spans="1:16" x14ac:dyDescent="0.2">
      <c r="A34" s="163" t="str">
        <f>IF(連結実質赤字比率に係る赤字・黒字の構成分析!C$36="",NA(),連結実質赤字比率に係る赤字・黒字の構成分析!C$36)</f>
        <v>介護保険事業特別会計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0.87</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1.4</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1.23</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1.1299999999999999</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1.41</v>
      </c>
    </row>
    <row r="35" spans="1:16" x14ac:dyDescent="0.2">
      <c r="A35" s="163" t="str">
        <f>IF(連結実質赤字比率に係る赤字・黒字の構成分析!C$35="",NA(),連結実質赤字比率に係る赤字・黒字の構成分析!C$35)</f>
        <v>下水道事業会計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1.19</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1.28</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2.63</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3.35</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4.8099999999999996</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8.56</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12.47</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9.98</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7.38</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8.1199999999999992</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5836</v>
      </c>
      <c r="E42" s="164"/>
      <c r="F42" s="164"/>
      <c r="G42" s="164">
        <f>'実質公債費比率（分子）の構造'!L$52</f>
        <v>5946</v>
      </c>
      <c r="H42" s="164"/>
      <c r="I42" s="164"/>
      <c r="J42" s="164">
        <f>'実質公債費比率（分子）の構造'!M$52</f>
        <v>6004</v>
      </c>
      <c r="K42" s="164"/>
      <c r="L42" s="164"/>
      <c r="M42" s="164">
        <f>'実質公債費比率（分子）の構造'!N$52</f>
        <v>5409</v>
      </c>
      <c r="N42" s="164"/>
      <c r="O42" s="164"/>
      <c r="P42" s="164">
        <f>'実質公債費比率（分子）の構造'!O$52</f>
        <v>5219</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2">
      <c r="A46" s="164" t="s">
        <v>64</v>
      </c>
      <c r="B46" s="164">
        <f>'実質公債費比率（分子）の構造'!K$48</f>
        <v>1924</v>
      </c>
      <c r="C46" s="164"/>
      <c r="D46" s="164"/>
      <c r="E46" s="164">
        <f>'実質公債費比率（分子）の構造'!L$48</f>
        <v>1916</v>
      </c>
      <c r="F46" s="164"/>
      <c r="G46" s="164"/>
      <c r="H46" s="164">
        <f>'実質公債費比率（分子）の構造'!M$48</f>
        <v>2204</v>
      </c>
      <c r="I46" s="164"/>
      <c r="J46" s="164"/>
      <c r="K46" s="164">
        <f>'実質公債費比率（分子）の構造'!N$48</f>
        <v>2000</v>
      </c>
      <c r="L46" s="164"/>
      <c r="M46" s="164"/>
      <c r="N46" s="164">
        <f>'実質公債費比率（分子）の構造'!O$48</f>
        <v>2076</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4359</v>
      </c>
      <c r="C49" s="164"/>
      <c r="D49" s="164"/>
      <c r="E49" s="164">
        <f>'実質公債費比率（分子）の構造'!L$45</f>
        <v>4230</v>
      </c>
      <c r="F49" s="164"/>
      <c r="G49" s="164"/>
      <c r="H49" s="164">
        <f>'実質公債費比率（分子）の構造'!M$45</f>
        <v>4277</v>
      </c>
      <c r="I49" s="164"/>
      <c r="J49" s="164"/>
      <c r="K49" s="164">
        <f>'実質公債費比率（分子）の構造'!N$45</f>
        <v>4213</v>
      </c>
      <c r="L49" s="164"/>
      <c r="M49" s="164"/>
      <c r="N49" s="164">
        <f>'実質公債費比率（分子）の構造'!O$45</f>
        <v>4289</v>
      </c>
      <c r="O49" s="164"/>
      <c r="P49" s="164"/>
    </row>
    <row r="50" spans="1:16" x14ac:dyDescent="0.2">
      <c r="A50" s="164" t="s">
        <v>67</v>
      </c>
      <c r="B50" s="164" t="e">
        <f>NA()</f>
        <v>#N/A</v>
      </c>
      <c r="C50" s="164">
        <f>IF(ISNUMBER('実質公債費比率（分子）の構造'!K$53),'実質公債費比率（分子）の構造'!K$53,NA())</f>
        <v>447</v>
      </c>
      <c r="D50" s="164" t="e">
        <f>NA()</f>
        <v>#N/A</v>
      </c>
      <c r="E50" s="164" t="e">
        <f>NA()</f>
        <v>#N/A</v>
      </c>
      <c r="F50" s="164">
        <f>IF(ISNUMBER('実質公債費比率（分子）の構造'!L$53),'実質公債費比率（分子）の構造'!L$53,NA())</f>
        <v>200</v>
      </c>
      <c r="G50" s="164" t="e">
        <f>NA()</f>
        <v>#N/A</v>
      </c>
      <c r="H50" s="164" t="e">
        <f>NA()</f>
        <v>#N/A</v>
      </c>
      <c r="I50" s="164">
        <f>IF(ISNUMBER('実質公債費比率（分子）の構造'!M$53),'実質公債費比率（分子）の構造'!M$53,NA())</f>
        <v>477</v>
      </c>
      <c r="J50" s="164" t="e">
        <f>NA()</f>
        <v>#N/A</v>
      </c>
      <c r="K50" s="164" t="e">
        <f>NA()</f>
        <v>#N/A</v>
      </c>
      <c r="L50" s="164">
        <f>IF(ISNUMBER('実質公債費比率（分子）の構造'!N$53),'実質公債費比率（分子）の構造'!N$53,NA())</f>
        <v>804</v>
      </c>
      <c r="M50" s="164" t="e">
        <f>NA()</f>
        <v>#N/A</v>
      </c>
      <c r="N50" s="164" t="e">
        <f>NA()</f>
        <v>#N/A</v>
      </c>
      <c r="O50" s="164">
        <f>IF(ISNUMBER('実質公債費比率（分子）の構造'!O$53),'実質公債費比率（分子）の構造'!O$53,NA())</f>
        <v>1146</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28855</v>
      </c>
      <c r="E56" s="163"/>
      <c r="F56" s="163"/>
      <c r="G56" s="163">
        <f>'将来負担比率（分子）の構造'!J$52</f>
        <v>25994</v>
      </c>
      <c r="H56" s="163"/>
      <c r="I56" s="163"/>
      <c r="J56" s="163">
        <f>'将来負担比率（分子）の構造'!K$52</f>
        <v>23622</v>
      </c>
      <c r="K56" s="163"/>
      <c r="L56" s="163"/>
      <c r="M56" s="163">
        <f>'将来負担比率（分子）の構造'!L$52</f>
        <v>21514</v>
      </c>
      <c r="N56" s="163"/>
      <c r="O56" s="163"/>
      <c r="P56" s="163">
        <f>'将来負担比率（分子）の構造'!M$52</f>
        <v>19596</v>
      </c>
    </row>
    <row r="57" spans="1:16" x14ac:dyDescent="0.2">
      <c r="A57" s="163" t="s">
        <v>42</v>
      </c>
      <c r="B57" s="163"/>
      <c r="C57" s="163"/>
      <c r="D57" s="163">
        <f>'将来負担比率（分子）の構造'!I$51</f>
        <v>34493</v>
      </c>
      <c r="E57" s="163"/>
      <c r="F57" s="163"/>
      <c r="G57" s="163">
        <f>'将来負担比率（分子）の構造'!J$51</f>
        <v>32790</v>
      </c>
      <c r="H57" s="163"/>
      <c r="I57" s="163"/>
      <c r="J57" s="163">
        <f>'将来負担比率（分子）の構造'!K$51</f>
        <v>30631</v>
      </c>
      <c r="K57" s="163"/>
      <c r="L57" s="163"/>
      <c r="M57" s="163">
        <f>'将来負担比率（分子）の構造'!L$51</f>
        <v>28831</v>
      </c>
      <c r="N57" s="163"/>
      <c r="O57" s="163"/>
      <c r="P57" s="163">
        <f>'将来負担比率（分子）の構造'!M$51</f>
        <v>26866</v>
      </c>
    </row>
    <row r="58" spans="1:16" x14ac:dyDescent="0.2">
      <c r="A58" s="163" t="s">
        <v>41</v>
      </c>
      <c r="B58" s="163"/>
      <c r="C58" s="163"/>
      <c r="D58" s="163">
        <f>'将来負担比率（分子）の構造'!I$50</f>
        <v>12517</v>
      </c>
      <c r="E58" s="163"/>
      <c r="F58" s="163"/>
      <c r="G58" s="163">
        <f>'将来負担比率（分子）の構造'!J$50</f>
        <v>14891</v>
      </c>
      <c r="H58" s="163"/>
      <c r="I58" s="163"/>
      <c r="J58" s="163">
        <f>'将来負担比率（分子）の構造'!K$50</f>
        <v>18047</v>
      </c>
      <c r="K58" s="163"/>
      <c r="L58" s="163"/>
      <c r="M58" s="163">
        <f>'将来負担比率（分子）の構造'!L$50</f>
        <v>19094</v>
      </c>
      <c r="N58" s="163"/>
      <c r="O58" s="163"/>
      <c r="P58" s="163">
        <f>'将来負担比率（分子）の構造'!M$50</f>
        <v>17495</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8174</v>
      </c>
      <c r="C62" s="163"/>
      <c r="D62" s="163"/>
      <c r="E62" s="163">
        <f>'将来負担比率（分子）の構造'!J$45</f>
        <v>7606</v>
      </c>
      <c r="F62" s="163"/>
      <c r="G62" s="163"/>
      <c r="H62" s="163">
        <f>'将来負担比率（分子）の構造'!K$45</f>
        <v>7315</v>
      </c>
      <c r="I62" s="163"/>
      <c r="J62" s="163"/>
      <c r="K62" s="163">
        <f>'将来負担比率（分子）の構造'!L$45</f>
        <v>7520</v>
      </c>
      <c r="L62" s="163"/>
      <c r="M62" s="163"/>
      <c r="N62" s="163">
        <f>'将来負担比率（分子）の構造'!M$45</f>
        <v>6967</v>
      </c>
      <c r="O62" s="163"/>
      <c r="P62" s="163"/>
    </row>
    <row r="63" spans="1:16" x14ac:dyDescent="0.2">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2">
      <c r="A64" s="163" t="s">
        <v>33</v>
      </c>
      <c r="B64" s="163">
        <f>'将来負担比率（分子）の構造'!I$43</f>
        <v>22602</v>
      </c>
      <c r="C64" s="163"/>
      <c r="D64" s="163"/>
      <c r="E64" s="163">
        <f>'将来負担比率（分子）の構造'!J$43</f>
        <v>21397</v>
      </c>
      <c r="F64" s="163"/>
      <c r="G64" s="163"/>
      <c r="H64" s="163">
        <f>'将来負担比率（分子）の構造'!K$43</f>
        <v>20210</v>
      </c>
      <c r="I64" s="163"/>
      <c r="J64" s="163"/>
      <c r="K64" s="163">
        <f>'将来負担比率（分子）の構造'!L$43</f>
        <v>18986</v>
      </c>
      <c r="L64" s="163"/>
      <c r="M64" s="163"/>
      <c r="N64" s="163">
        <f>'将来負担比率（分子）の構造'!M$43</f>
        <v>17595</v>
      </c>
      <c r="O64" s="163"/>
      <c r="P64" s="163"/>
    </row>
    <row r="65" spans="1:16" x14ac:dyDescent="0.2">
      <c r="A65" s="163" t="s">
        <v>32</v>
      </c>
      <c r="B65" s="163">
        <f>'将来負担比率（分子）の構造'!I$42</f>
        <v>3426</v>
      </c>
      <c r="C65" s="163"/>
      <c r="D65" s="163"/>
      <c r="E65" s="163">
        <f>'将来負担比率（分子）の構造'!J$42</f>
        <v>3426</v>
      </c>
      <c r="F65" s="163"/>
      <c r="G65" s="163"/>
      <c r="H65" s="163">
        <f>'将来負担比率（分子）の構造'!K$42</f>
        <v>3426</v>
      </c>
      <c r="I65" s="163"/>
      <c r="J65" s="163"/>
      <c r="K65" s="163">
        <f>'将来負担比率（分子）の構造'!L$42</f>
        <v>3378</v>
      </c>
      <c r="L65" s="163"/>
      <c r="M65" s="163"/>
      <c r="N65" s="163">
        <f>'将来負担比率（分子）の構造'!M$42</f>
        <v>3426</v>
      </c>
      <c r="O65" s="163"/>
      <c r="P65" s="163"/>
    </row>
    <row r="66" spans="1:16" x14ac:dyDescent="0.2">
      <c r="A66" s="163" t="s">
        <v>31</v>
      </c>
      <c r="B66" s="163">
        <f>'将来負担比率（分子）の構造'!I$41</f>
        <v>34723</v>
      </c>
      <c r="C66" s="163"/>
      <c r="D66" s="163"/>
      <c r="E66" s="163">
        <f>'将来負担比率（分子）の構造'!J$41</f>
        <v>31933</v>
      </c>
      <c r="F66" s="163"/>
      <c r="G66" s="163"/>
      <c r="H66" s="163">
        <f>'将来負担比率（分子）の構造'!K$41</f>
        <v>30952</v>
      </c>
      <c r="I66" s="163"/>
      <c r="J66" s="163"/>
      <c r="K66" s="163">
        <f>'将来負担比率（分子）の構造'!L$41</f>
        <v>28558</v>
      </c>
      <c r="L66" s="163"/>
      <c r="M66" s="163"/>
      <c r="N66" s="163">
        <f>'将来負担比率（分子）の構造'!M$41</f>
        <v>27020</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8157</v>
      </c>
      <c r="C72" s="167">
        <f>基金残高に係る経年分析!G55</f>
        <v>8826</v>
      </c>
      <c r="D72" s="167">
        <f>基金残高に係る経年分析!H55</f>
        <v>7278</v>
      </c>
    </row>
    <row r="73" spans="1:16" x14ac:dyDescent="0.2">
      <c r="A73" s="166" t="s">
        <v>74</v>
      </c>
      <c r="B73" s="167" t="str">
        <f>基金残高に係る経年分析!F56</f>
        <v>-</v>
      </c>
      <c r="C73" s="167" t="str">
        <f>基金残高に係る経年分析!G56</f>
        <v>-</v>
      </c>
      <c r="D73" s="167" t="str">
        <f>基金残高に係る経年分析!H56</f>
        <v>-</v>
      </c>
    </row>
    <row r="74" spans="1:16" x14ac:dyDescent="0.2">
      <c r="A74" s="166" t="s">
        <v>75</v>
      </c>
      <c r="B74" s="167">
        <f>基金残高に係る経年分析!F57</f>
        <v>6939</v>
      </c>
      <c r="C74" s="167">
        <f>基金残高に係る経年分析!G57</f>
        <v>7409</v>
      </c>
      <c r="D74" s="167">
        <f>基金残高に係る経年分析!H57</f>
        <v>7726</v>
      </c>
    </row>
  </sheetData>
  <sheetProtection algorithmName="SHA-512" hashValue="fJcf+fiMD7okjgS5tgAV9gyNufBGHmMu0+A3/YfHTcg5vqBUm9z+63pJdfnP36ny/ctGJvNkly7ZUZ0fgnv0PA==" saltValue="ivm0jYytUu1Q1Ep7HPlmG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215</v>
      </c>
      <c r="C5" s="680"/>
      <c r="D5" s="680"/>
      <c r="E5" s="680"/>
      <c r="F5" s="680"/>
      <c r="G5" s="680"/>
      <c r="H5" s="680"/>
      <c r="I5" s="680"/>
      <c r="J5" s="680"/>
      <c r="K5" s="680"/>
      <c r="L5" s="680"/>
      <c r="M5" s="680"/>
      <c r="N5" s="680"/>
      <c r="O5" s="680"/>
      <c r="P5" s="680"/>
      <c r="Q5" s="681"/>
      <c r="R5" s="676">
        <v>37255314</v>
      </c>
      <c r="S5" s="677"/>
      <c r="T5" s="677"/>
      <c r="U5" s="677"/>
      <c r="V5" s="677"/>
      <c r="W5" s="677"/>
      <c r="X5" s="677"/>
      <c r="Y5" s="702"/>
      <c r="Z5" s="715">
        <v>48</v>
      </c>
      <c r="AA5" s="715"/>
      <c r="AB5" s="715"/>
      <c r="AC5" s="715"/>
      <c r="AD5" s="716">
        <v>33856035</v>
      </c>
      <c r="AE5" s="716"/>
      <c r="AF5" s="716"/>
      <c r="AG5" s="716"/>
      <c r="AH5" s="716"/>
      <c r="AI5" s="716"/>
      <c r="AJ5" s="716"/>
      <c r="AK5" s="716"/>
      <c r="AL5" s="703">
        <v>81.900000000000006</v>
      </c>
      <c r="AM5" s="685"/>
      <c r="AN5" s="685"/>
      <c r="AO5" s="704"/>
      <c r="AP5" s="679" t="s">
        <v>216</v>
      </c>
      <c r="AQ5" s="680"/>
      <c r="AR5" s="680"/>
      <c r="AS5" s="680"/>
      <c r="AT5" s="680"/>
      <c r="AU5" s="680"/>
      <c r="AV5" s="680"/>
      <c r="AW5" s="680"/>
      <c r="AX5" s="680"/>
      <c r="AY5" s="680"/>
      <c r="AZ5" s="680"/>
      <c r="BA5" s="680"/>
      <c r="BB5" s="680"/>
      <c r="BC5" s="680"/>
      <c r="BD5" s="680"/>
      <c r="BE5" s="680"/>
      <c r="BF5" s="681"/>
      <c r="BG5" s="621">
        <v>33856035</v>
      </c>
      <c r="BH5" s="622"/>
      <c r="BI5" s="622"/>
      <c r="BJ5" s="622"/>
      <c r="BK5" s="622"/>
      <c r="BL5" s="622"/>
      <c r="BM5" s="622"/>
      <c r="BN5" s="623"/>
      <c r="BO5" s="659">
        <v>90.9</v>
      </c>
      <c r="BP5" s="659"/>
      <c r="BQ5" s="659"/>
      <c r="BR5" s="659"/>
      <c r="BS5" s="660">
        <v>215431</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2">
      <c r="B6" s="618" t="s">
        <v>220</v>
      </c>
      <c r="C6" s="619"/>
      <c r="D6" s="619"/>
      <c r="E6" s="619"/>
      <c r="F6" s="619"/>
      <c r="G6" s="619"/>
      <c r="H6" s="619"/>
      <c r="I6" s="619"/>
      <c r="J6" s="619"/>
      <c r="K6" s="619"/>
      <c r="L6" s="619"/>
      <c r="M6" s="619"/>
      <c r="N6" s="619"/>
      <c r="O6" s="619"/>
      <c r="P6" s="619"/>
      <c r="Q6" s="620"/>
      <c r="R6" s="621">
        <v>312091</v>
      </c>
      <c r="S6" s="622"/>
      <c r="T6" s="622"/>
      <c r="U6" s="622"/>
      <c r="V6" s="622"/>
      <c r="W6" s="622"/>
      <c r="X6" s="622"/>
      <c r="Y6" s="623"/>
      <c r="Z6" s="659">
        <v>0.4</v>
      </c>
      <c r="AA6" s="659"/>
      <c r="AB6" s="659"/>
      <c r="AC6" s="659"/>
      <c r="AD6" s="660">
        <v>312091</v>
      </c>
      <c r="AE6" s="660"/>
      <c r="AF6" s="660"/>
      <c r="AG6" s="660"/>
      <c r="AH6" s="660"/>
      <c r="AI6" s="660"/>
      <c r="AJ6" s="660"/>
      <c r="AK6" s="660"/>
      <c r="AL6" s="624">
        <v>0.8</v>
      </c>
      <c r="AM6" s="625"/>
      <c r="AN6" s="625"/>
      <c r="AO6" s="661"/>
      <c r="AP6" s="618" t="s">
        <v>221</v>
      </c>
      <c r="AQ6" s="619"/>
      <c r="AR6" s="619"/>
      <c r="AS6" s="619"/>
      <c r="AT6" s="619"/>
      <c r="AU6" s="619"/>
      <c r="AV6" s="619"/>
      <c r="AW6" s="619"/>
      <c r="AX6" s="619"/>
      <c r="AY6" s="619"/>
      <c r="AZ6" s="619"/>
      <c r="BA6" s="619"/>
      <c r="BB6" s="619"/>
      <c r="BC6" s="619"/>
      <c r="BD6" s="619"/>
      <c r="BE6" s="619"/>
      <c r="BF6" s="620"/>
      <c r="BG6" s="621">
        <v>33856035</v>
      </c>
      <c r="BH6" s="622"/>
      <c r="BI6" s="622"/>
      <c r="BJ6" s="622"/>
      <c r="BK6" s="622"/>
      <c r="BL6" s="622"/>
      <c r="BM6" s="622"/>
      <c r="BN6" s="623"/>
      <c r="BO6" s="659">
        <v>90.9</v>
      </c>
      <c r="BP6" s="659"/>
      <c r="BQ6" s="659"/>
      <c r="BR6" s="659"/>
      <c r="BS6" s="660">
        <v>215431</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376877</v>
      </c>
      <c r="CS6" s="622"/>
      <c r="CT6" s="622"/>
      <c r="CU6" s="622"/>
      <c r="CV6" s="622"/>
      <c r="CW6" s="622"/>
      <c r="CX6" s="622"/>
      <c r="CY6" s="623"/>
      <c r="CZ6" s="703">
        <v>0.5</v>
      </c>
      <c r="DA6" s="685"/>
      <c r="DB6" s="685"/>
      <c r="DC6" s="705"/>
      <c r="DD6" s="627">
        <v>7628</v>
      </c>
      <c r="DE6" s="622"/>
      <c r="DF6" s="622"/>
      <c r="DG6" s="622"/>
      <c r="DH6" s="622"/>
      <c r="DI6" s="622"/>
      <c r="DJ6" s="622"/>
      <c r="DK6" s="622"/>
      <c r="DL6" s="622"/>
      <c r="DM6" s="622"/>
      <c r="DN6" s="622"/>
      <c r="DO6" s="622"/>
      <c r="DP6" s="623"/>
      <c r="DQ6" s="627">
        <v>371304</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19946</v>
      </c>
      <c r="S7" s="622"/>
      <c r="T7" s="622"/>
      <c r="U7" s="622"/>
      <c r="V7" s="622"/>
      <c r="W7" s="622"/>
      <c r="X7" s="622"/>
      <c r="Y7" s="623"/>
      <c r="Z7" s="659">
        <v>0</v>
      </c>
      <c r="AA7" s="659"/>
      <c r="AB7" s="659"/>
      <c r="AC7" s="659"/>
      <c r="AD7" s="660">
        <v>19946</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19050009</v>
      </c>
      <c r="BH7" s="622"/>
      <c r="BI7" s="622"/>
      <c r="BJ7" s="622"/>
      <c r="BK7" s="622"/>
      <c r="BL7" s="622"/>
      <c r="BM7" s="622"/>
      <c r="BN7" s="623"/>
      <c r="BO7" s="659">
        <v>51.1</v>
      </c>
      <c r="BP7" s="659"/>
      <c r="BQ7" s="659"/>
      <c r="BR7" s="659"/>
      <c r="BS7" s="660">
        <v>215431</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9858374</v>
      </c>
      <c r="CS7" s="622"/>
      <c r="CT7" s="622"/>
      <c r="CU7" s="622"/>
      <c r="CV7" s="622"/>
      <c r="CW7" s="622"/>
      <c r="CX7" s="622"/>
      <c r="CY7" s="623"/>
      <c r="CZ7" s="659">
        <v>13.4</v>
      </c>
      <c r="DA7" s="659"/>
      <c r="DB7" s="659"/>
      <c r="DC7" s="659"/>
      <c r="DD7" s="627">
        <v>222845</v>
      </c>
      <c r="DE7" s="622"/>
      <c r="DF7" s="622"/>
      <c r="DG7" s="622"/>
      <c r="DH7" s="622"/>
      <c r="DI7" s="622"/>
      <c r="DJ7" s="622"/>
      <c r="DK7" s="622"/>
      <c r="DL7" s="622"/>
      <c r="DM7" s="622"/>
      <c r="DN7" s="622"/>
      <c r="DO7" s="622"/>
      <c r="DP7" s="623"/>
      <c r="DQ7" s="627">
        <v>8975651</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457252</v>
      </c>
      <c r="S8" s="622"/>
      <c r="T8" s="622"/>
      <c r="U8" s="622"/>
      <c r="V8" s="622"/>
      <c r="W8" s="622"/>
      <c r="X8" s="622"/>
      <c r="Y8" s="623"/>
      <c r="Z8" s="659">
        <v>0.6</v>
      </c>
      <c r="AA8" s="659"/>
      <c r="AB8" s="659"/>
      <c r="AC8" s="659"/>
      <c r="AD8" s="660">
        <v>457252</v>
      </c>
      <c r="AE8" s="660"/>
      <c r="AF8" s="660"/>
      <c r="AG8" s="660"/>
      <c r="AH8" s="660"/>
      <c r="AI8" s="660"/>
      <c r="AJ8" s="660"/>
      <c r="AK8" s="660"/>
      <c r="AL8" s="624">
        <v>1.1000000000000001</v>
      </c>
      <c r="AM8" s="625"/>
      <c r="AN8" s="625"/>
      <c r="AO8" s="661"/>
      <c r="AP8" s="618" t="s">
        <v>227</v>
      </c>
      <c r="AQ8" s="619"/>
      <c r="AR8" s="619"/>
      <c r="AS8" s="619"/>
      <c r="AT8" s="619"/>
      <c r="AU8" s="619"/>
      <c r="AV8" s="619"/>
      <c r="AW8" s="619"/>
      <c r="AX8" s="619"/>
      <c r="AY8" s="619"/>
      <c r="AZ8" s="619"/>
      <c r="BA8" s="619"/>
      <c r="BB8" s="619"/>
      <c r="BC8" s="619"/>
      <c r="BD8" s="619"/>
      <c r="BE8" s="619"/>
      <c r="BF8" s="620"/>
      <c r="BG8" s="621">
        <v>251763</v>
      </c>
      <c r="BH8" s="622"/>
      <c r="BI8" s="622"/>
      <c r="BJ8" s="622"/>
      <c r="BK8" s="622"/>
      <c r="BL8" s="622"/>
      <c r="BM8" s="622"/>
      <c r="BN8" s="623"/>
      <c r="BO8" s="659">
        <v>0.7</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30375628</v>
      </c>
      <c r="CS8" s="622"/>
      <c r="CT8" s="622"/>
      <c r="CU8" s="622"/>
      <c r="CV8" s="622"/>
      <c r="CW8" s="622"/>
      <c r="CX8" s="622"/>
      <c r="CY8" s="623"/>
      <c r="CZ8" s="659">
        <v>41.2</v>
      </c>
      <c r="DA8" s="659"/>
      <c r="DB8" s="659"/>
      <c r="DC8" s="659"/>
      <c r="DD8" s="627">
        <v>209479</v>
      </c>
      <c r="DE8" s="622"/>
      <c r="DF8" s="622"/>
      <c r="DG8" s="622"/>
      <c r="DH8" s="622"/>
      <c r="DI8" s="622"/>
      <c r="DJ8" s="622"/>
      <c r="DK8" s="622"/>
      <c r="DL8" s="622"/>
      <c r="DM8" s="622"/>
      <c r="DN8" s="622"/>
      <c r="DO8" s="622"/>
      <c r="DP8" s="623"/>
      <c r="DQ8" s="627">
        <v>17601877</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657408</v>
      </c>
      <c r="S9" s="622"/>
      <c r="T9" s="622"/>
      <c r="U9" s="622"/>
      <c r="V9" s="622"/>
      <c r="W9" s="622"/>
      <c r="X9" s="622"/>
      <c r="Y9" s="623"/>
      <c r="Z9" s="659">
        <v>0.8</v>
      </c>
      <c r="AA9" s="659"/>
      <c r="AB9" s="659"/>
      <c r="AC9" s="659"/>
      <c r="AD9" s="660">
        <v>657408</v>
      </c>
      <c r="AE9" s="660"/>
      <c r="AF9" s="660"/>
      <c r="AG9" s="660"/>
      <c r="AH9" s="660"/>
      <c r="AI9" s="660"/>
      <c r="AJ9" s="660"/>
      <c r="AK9" s="660"/>
      <c r="AL9" s="624">
        <v>1.6</v>
      </c>
      <c r="AM9" s="625"/>
      <c r="AN9" s="625"/>
      <c r="AO9" s="661"/>
      <c r="AP9" s="618" t="s">
        <v>230</v>
      </c>
      <c r="AQ9" s="619"/>
      <c r="AR9" s="619"/>
      <c r="AS9" s="619"/>
      <c r="AT9" s="619"/>
      <c r="AU9" s="619"/>
      <c r="AV9" s="619"/>
      <c r="AW9" s="619"/>
      <c r="AX9" s="619"/>
      <c r="AY9" s="619"/>
      <c r="AZ9" s="619"/>
      <c r="BA9" s="619"/>
      <c r="BB9" s="619"/>
      <c r="BC9" s="619"/>
      <c r="BD9" s="619"/>
      <c r="BE9" s="619"/>
      <c r="BF9" s="620"/>
      <c r="BG9" s="621">
        <v>17111169</v>
      </c>
      <c r="BH9" s="622"/>
      <c r="BI9" s="622"/>
      <c r="BJ9" s="622"/>
      <c r="BK9" s="622"/>
      <c r="BL9" s="622"/>
      <c r="BM9" s="622"/>
      <c r="BN9" s="623"/>
      <c r="BO9" s="659">
        <v>45.9</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6503394</v>
      </c>
      <c r="CS9" s="622"/>
      <c r="CT9" s="622"/>
      <c r="CU9" s="622"/>
      <c r="CV9" s="622"/>
      <c r="CW9" s="622"/>
      <c r="CX9" s="622"/>
      <c r="CY9" s="623"/>
      <c r="CZ9" s="659">
        <v>8.8000000000000007</v>
      </c>
      <c r="DA9" s="659"/>
      <c r="DB9" s="659"/>
      <c r="DC9" s="659"/>
      <c r="DD9" s="627">
        <v>189909</v>
      </c>
      <c r="DE9" s="622"/>
      <c r="DF9" s="622"/>
      <c r="DG9" s="622"/>
      <c r="DH9" s="622"/>
      <c r="DI9" s="622"/>
      <c r="DJ9" s="622"/>
      <c r="DK9" s="622"/>
      <c r="DL9" s="622"/>
      <c r="DM9" s="622"/>
      <c r="DN9" s="622"/>
      <c r="DO9" s="622"/>
      <c r="DP9" s="623"/>
      <c r="DQ9" s="627">
        <v>5480480</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557410</v>
      </c>
      <c r="BH10" s="622"/>
      <c r="BI10" s="622"/>
      <c r="BJ10" s="622"/>
      <c r="BK10" s="622"/>
      <c r="BL10" s="622"/>
      <c r="BM10" s="622"/>
      <c r="BN10" s="623"/>
      <c r="BO10" s="659">
        <v>1.5</v>
      </c>
      <c r="BP10" s="659"/>
      <c r="BQ10" s="659"/>
      <c r="BR10" s="659"/>
      <c r="BS10" s="660" t="s">
        <v>122</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v>89031</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v>58882</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4225723</v>
      </c>
      <c r="S11" s="622"/>
      <c r="T11" s="622"/>
      <c r="U11" s="622"/>
      <c r="V11" s="622"/>
      <c r="W11" s="622"/>
      <c r="X11" s="622"/>
      <c r="Y11" s="623"/>
      <c r="Z11" s="624">
        <v>5.4</v>
      </c>
      <c r="AA11" s="625"/>
      <c r="AB11" s="625"/>
      <c r="AC11" s="626"/>
      <c r="AD11" s="627">
        <v>4225723</v>
      </c>
      <c r="AE11" s="622"/>
      <c r="AF11" s="622"/>
      <c r="AG11" s="622"/>
      <c r="AH11" s="622"/>
      <c r="AI11" s="622"/>
      <c r="AJ11" s="622"/>
      <c r="AK11" s="623"/>
      <c r="AL11" s="624">
        <v>10.199999999999999</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1129667</v>
      </c>
      <c r="BH11" s="622"/>
      <c r="BI11" s="622"/>
      <c r="BJ11" s="622"/>
      <c r="BK11" s="622"/>
      <c r="BL11" s="622"/>
      <c r="BM11" s="622"/>
      <c r="BN11" s="623"/>
      <c r="BO11" s="659">
        <v>3</v>
      </c>
      <c r="BP11" s="659"/>
      <c r="BQ11" s="659"/>
      <c r="BR11" s="659"/>
      <c r="BS11" s="660">
        <v>215431</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221746</v>
      </c>
      <c r="CS11" s="622"/>
      <c r="CT11" s="622"/>
      <c r="CU11" s="622"/>
      <c r="CV11" s="622"/>
      <c r="CW11" s="622"/>
      <c r="CX11" s="622"/>
      <c r="CY11" s="623"/>
      <c r="CZ11" s="659">
        <v>0.3</v>
      </c>
      <c r="DA11" s="659"/>
      <c r="DB11" s="659"/>
      <c r="DC11" s="659"/>
      <c r="DD11" s="627">
        <v>99213</v>
      </c>
      <c r="DE11" s="622"/>
      <c r="DF11" s="622"/>
      <c r="DG11" s="622"/>
      <c r="DH11" s="622"/>
      <c r="DI11" s="622"/>
      <c r="DJ11" s="622"/>
      <c r="DK11" s="622"/>
      <c r="DL11" s="622"/>
      <c r="DM11" s="622"/>
      <c r="DN11" s="622"/>
      <c r="DO11" s="622"/>
      <c r="DP11" s="623"/>
      <c r="DQ11" s="627">
        <v>126388</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v>23931</v>
      </c>
      <c r="S12" s="622"/>
      <c r="T12" s="622"/>
      <c r="U12" s="622"/>
      <c r="V12" s="622"/>
      <c r="W12" s="622"/>
      <c r="X12" s="622"/>
      <c r="Y12" s="623"/>
      <c r="Z12" s="659">
        <v>0</v>
      </c>
      <c r="AA12" s="659"/>
      <c r="AB12" s="659"/>
      <c r="AC12" s="659"/>
      <c r="AD12" s="660">
        <v>23931</v>
      </c>
      <c r="AE12" s="660"/>
      <c r="AF12" s="660"/>
      <c r="AG12" s="660"/>
      <c r="AH12" s="660"/>
      <c r="AI12" s="660"/>
      <c r="AJ12" s="660"/>
      <c r="AK12" s="660"/>
      <c r="AL12" s="624">
        <v>0.1</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13795466</v>
      </c>
      <c r="BH12" s="622"/>
      <c r="BI12" s="622"/>
      <c r="BJ12" s="622"/>
      <c r="BK12" s="622"/>
      <c r="BL12" s="622"/>
      <c r="BM12" s="622"/>
      <c r="BN12" s="623"/>
      <c r="BO12" s="659">
        <v>37</v>
      </c>
      <c r="BP12" s="659"/>
      <c r="BQ12" s="659"/>
      <c r="BR12" s="659"/>
      <c r="BS12" s="660" t="s">
        <v>122</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938632</v>
      </c>
      <c r="CS12" s="622"/>
      <c r="CT12" s="622"/>
      <c r="CU12" s="622"/>
      <c r="CV12" s="622"/>
      <c r="CW12" s="622"/>
      <c r="CX12" s="622"/>
      <c r="CY12" s="623"/>
      <c r="CZ12" s="659">
        <v>1.3</v>
      </c>
      <c r="DA12" s="659"/>
      <c r="DB12" s="659"/>
      <c r="DC12" s="659"/>
      <c r="DD12" s="627">
        <v>86591</v>
      </c>
      <c r="DE12" s="622"/>
      <c r="DF12" s="622"/>
      <c r="DG12" s="622"/>
      <c r="DH12" s="622"/>
      <c r="DI12" s="622"/>
      <c r="DJ12" s="622"/>
      <c r="DK12" s="622"/>
      <c r="DL12" s="622"/>
      <c r="DM12" s="622"/>
      <c r="DN12" s="622"/>
      <c r="DO12" s="622"/>
      <c r="DP12" s="623"/>
      <c r="DQ12" s="627">
        <v>542986</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13776468</v>
      </c>
      <c r="BH13" s="622"/>
      <c r="BI13" s="622"/>
      <c r="BJ13" s="622"/>
      <c r="BK13" s="622"/>
      <c r="BL13" s="622"/>
      <c r="BM13" s="622"/>
      <c r="BN13" s="623"/>
      <c r="BO13" s="659">
        <v>37</v>
      </c>
      <c r="BP13" s="659"/>
      <c r="BQ13" s="659"/>
      <c r="BR13" s="659"/>
      <c r="BS13" s="660" t="s">
        <v>122</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8887830</v>
      </c>
      <c r="CS13" s="622"/>
      <c r="CT13" s="622"/>
      <c r="CU13" s="622"/>
      <c r="CV13" s="622"/>
      <c r="CW13" s="622"/>
      <c r="CX13" s="622"/>
      <c r="CY13" s="623"/>
      <c r="CZ13" s="659">
        <v>12.1</v>
      </c>
      <c r="DA13" s="659"/>
      <c r="DB13" s="659"/>
      <c r="DC13" s="659"/>
      <c r="DD13" s="627">
        <v>2221176</v>
      </c>
      <c r="DE13" s="622"/>
      <c r="DF13" s="622"/>
      <c r="DG13" s="622"/>
      <c r="DH13" s="622"/>
      <c r="DI13" s="622"/>
      <c r="DJ13" s="622"/>
      <c r="DK13" s="622"/>
      <c r="DL13" s="622"/>
      <c r="DM13" s="622"/>
      <c r="DN13" s="622"/>
      <c r="DO13" s="622"/>
      <c r="DP13" s="623"/>
      <c r="DQ13" s="627">
        <v>6699748</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198892</v>
      </c>
      <c r="BH14" s="622"/>
      <c r="BI14" s="622"/>
      <c r="BJ14" s="622"/>
      <c r="BK14" s="622"/>
      <c r="BL14" s="622"/>
      <c r="BM14" s="622"/>
      <c r="BN14" s="623"/>
      <c r="BO14" s="659">
        <v>0.5</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3435982</v>
      </c>
      <c r="CS14" s="622"/>
      <c r="CT14" s="622"/>
      <c r="CU14" s="622"/>
      <c r="CV14" s="622"/>
      <c r="CW14" s="622"/>
      <c r="CX14" s="622"/>
      <c r="CY14" s="623"/>
      <c r="CZ14" s="659">
        <v>4.7</v>
      </c>
      <c r="DA14" s="659"/>
      <c r="DB14" s="659"/>
      <c r="DC14" s="659"/>
      <c r="DD14" s="627">
        <v>909281</v>
      </c>
      <c r="DE14" s="622"/>
      <c r="DF14" s="622"/>
      <c r="DG14" s="622"/>
      <c r="DH14" s="622"/>
      <c r="DI14" s="622"/>
      <c r="DJ14" s="622"/>
      <c r="DK14" s="622"/>
      <c r="DL14" s="622"/>
      <c r="DM14" s="622"/>
      <c r="DN14" s="622"/>
      <c r="DO14" s="622"/>
      <c r="DP14" s="623"/>
      <c r="DQ14" s="627">
        <v>2727839</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v>85484</v>
      </c>
      <c r="S15" s="622"/>
      <c r="T15" s="622"/>
      <c r="U15" s="622"/>
      <c r="V15" s="622"/>
      <c r="W15" s="622"/>
      <c r="X15" s="622"/>
      <c r="Y15" s="623"/>
      <c r="Z15" s="659">
        <v>0.1</v>
      </c>
      <c r="AA15" s="659"/>
      <c r="AB15" s="659"/>
      <c r="AC15" s="659"/>
      <c r="AD15" s="660">
        <v>85484</v>
      </c>
      <c r="AE15" s="660"/>
      <c r="AF15" s="660"/>
      <c r="AG15" s="660"/>
      <c r="AH15" s="660"/>
      <c r="AI15" s="660"/>
      <c r="AJ15" s="660"/>
      <c r="AK15" s="660"/>
      <c r="AL15" s="624">
        <v>0.2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811668</v>
      </c>
      <c r="BH15" s="622"/>
      <c r="BI15" s="622"/>
      <c r="BJ15" s="622"/>
      <c r="BK15" s="622"/>
      <c r="BL15" s="622"/>
      <c r="BM15" s="622"/>
      <c r="BN15" s="623"/>
      <c r="BO15" s="659">
        <v>2.2000000000000002</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8733451</v>
      </c>
      <c r="CS15" s="622"/>
      <c r="CT15" s="622"/>
      <c r="CU15" s="622"/>
      <c r="CV15" s="622"/>
      <c r="CW15" s="622"/>
      <c r="CX15" s="622"/>
      <c r="CY15" s="623"/>
      <c r="CZ15" s="659">
        <v>11.8</v>
      </c>
      <c r="DA15" s="659"/>
      <c r="DB15" s="659"/>
      <c r="DC15" s="659"/>
      <c r="DD15" s="627">
        <v>1433387</v>
      </c>
      <c r="DE15" s="622"/>
      <c r="DF15" s="622"/>
      <c r="DG15" s="622"/>
      <c r="DH15" s="622"/>
      <c r="DI15" s="622"/>
      <c r="DJ15" s="622"/>
      <c r="DK15" s="622"/>
      <c r="DL15" s="622"/>
      <c r="DM15" s="622"/>
      <c r="DN15" s="622"/>
      <c r="DO15" s="622"/>
      <c r="DP15" s="623"/>
      <c r="DQ15" s="627">
        <v>6228890</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465071</v>
      </c>
      <c r="S16" s="622"/>
      <c r="T16" s="622"/>
      <c r="U16" s="622"/>
      <c r="V16" s="622"/>
      <c r="W16" s="622"/>
      <c r="X16" s="622"/>
      <c r="Y16" s="623"/>
      <c r="Z16" s="659">
        <v>0.6</v>
      </c>
      <c r="AA16" s="659"/>
      <c r="AB16" s="659"/>
      <c r="AC16" s="659"/>
      <c r="AD16" s="660">
        <v>465071</v>
      </c>
      <c r="AE16" s="660"/>
      <c r="AF16" s="660"/>
      <c r="AG16" s="660"/>
      <c r="AH16" s="660"/>
      <c r="AI16" s="660"/>
      <c r="AJ16" s="660"/>
      <c r="AK16" s="660"/>
      <c r="AL16" s="624">
        <v>1.1000000000000001</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928409</v>
      </c>
      <c r="S17" s="622"/>
      <c r="T17" s="622"/>
      <c r="U17" s="622"/>
      <c r="V17" s="622"/>
      <c r="W17" s="622"/>
      <c r="X17" s="622"/>
      <c r="Y17" s="623"/>
      <c r="Z17" s="659">
        <v>1.2</v>
      </c>
      <c r="AA17" s="659"/>
      <c r="AB17" s="659"/>
      <c r="AC17" s="659"/>
      <c r="AD17" s="660">
        <v>928409</v>
      </c>
      <c r="AE17" s="660"/>
      <c r="AF17" s="660"/>
      <c r="AG17" s="660"/>
      <c r="AH17" s="660"/>
      <c r="AI17" s="660"/>
      <c r="AJ17" s="660"/>
      <c r="AK17" s="660"/>
      <c r="AL17" s="624">
        <v>2.2000000000000002</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4289502</v>
      </c>
      <c r="CS17" s="622"/>
      <c r="CT17" s="622"/>
      <c r="CU17" s="622"/>
      <c r="CV17" s="622"/>
      <c r="CW17" s="622"/>
      <c r="CX17" s="622"/>
      <c r="CY17" s="623"/>
      <c r="CZ17" s="659">
        <v>5.8</v>
      </c>
      <c r="DA17" s="659"/>
      <c r="DB17" s="659"/>
      <c r="DC17" s="659"/>
      <c r="DD17" s="627" t="s">
        <v>122</v>
      </c>
      <c r="DE17" s="622"/>
      <c r="DF17" s="622"/>
      <c r="DG17" s="622"/>
      <c r="DH17" s="622"/>
      <c r="DI17" s="622"/>
      <c r="DJ17" s="622"/>
      <c r="DK17" s="622"/>
      <c r="DL17" s="622"/>
      <c r="DM17" s="622"/>
      <c r="DN17" s="622"/>
      <c r="DO17" s="622"/>
      <c r="DP17" s="623"/>
      <c r="DQ17" s="627">
        <v>4289502</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127100</v>
      </c>
      <c r="S18" s="622"/>
      <c r="T18" s="622"/>
      <c r="U18" s="622"/>
      <c r="V18" s="622"/>
      <c r="W18" s="622"/>
      <c r="X18" s="622"/>
      <c r="Y18" s="623"/>
      <c r="Z18" s="659">
        <v>0.2</v>
      </c>
      <c r="AA18" s="659"/>
      <c r="AB18" s="659"/>
      <c r="AC18" s="659"/>
      <c r="AD18" s="660">
        <v>127100</v>
      </c>
      <c r="AE18" s="660"/>
      <c r="AF18" s="660"/>
      <c r="AG18" s="660"/>
      <c r="AH18" s="660"/>
      <c r="AI18" s="660"/>
      <c r="AJ18" s="660"/>
      <c r="AK18" s="660"/>
      <c r="AL18" s="624">
        <v>0.3</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800988</v>
      </c>
      <c r="S19" s="622"/>
      <c r="T19" s="622"/>
      <c r="U19" s="622"/>
      <c r="V19" s="622"/>
      <c r="W19" s="622"/>
      <c r="X19" s="622"/>
      <c r="Y19" s="623"/>
      <c r="Z19" s="659">
        <v>1</v>
      </c>
      <c r="AA19" s="659"/>
      <c r="AB19" s="659"/>
      <c r="AC19" s="659"/>
      <c r="AD19" s="660">
        <v>800988</v>
      </c>
      <c r="AE19" s="660"/>
      <c r="AF19" s="660"/>
      <c r="AG19" s="660"/>
      <c r="AH19" s="660"/>
      <c r="AI19" s="660"/>
      <c r="AJ19" s="660"/>
      <c r="AK19" s="660"/>
      <c r="AL19" s="624">
        <v>1.9</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3399279</v>
      </c>
      <c r="BH19" s="622"/>
      <c r="BI19" s="622"/>
      <c r="BJ19" s="622"/>
      <c r="BK19" s="622"/>
      <c r="BL19" s="622"/>
      <c r="BM19" s="622"/>
      <c r="BN19" s="623"/>
      <c r="BO19" s="659">
        <v>9.1</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88" t="s">
        <v>262</v>
      </c>
      <c r="C20" s="689"/>
      <c r="D20" s="689"/>
      <c r="E20" s="689"/>
      <c r="F20" s="689"/>
      <c r="G20" s="689"/>
      <c r="H20" s="689"/>
      <c r="I20" s="689"/>
      <c r="J20" s="689"/>
      <c r="K20" s="689"/>
      <c r="L20" s="689"/>
      <c r="M20" s="689"/>
      <c r="N20" s="689"/>
      <c r="O20" s="689"/>
      <c r="P20" s="689"/>
      <c r="Q20" s="690"/>
      <c r="R20" s="621">
        <v>321</v>
      </c>
      <c r="S20" s="622"/>
      <c r="T20" s="622"/>
      <c r="U20" s="622"/>
      <c r="V20" s="622"/>
      <c r="W20" s="622"/>
      <c r="X20" s="622"/>
      <c r="Y20" s="623"/>
      <c r="Z20" s="659">
        <v>0</v>
      </c>
      <c r="AA20" s="659"/>
      <c r="AB20" s="659"/>
      <c r="AC20" s="659"/>
      <c r="AD20" s="660">
        <v>321</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3399279</v>
      </c>
      <c r="BH20" s="622"/>
      <c r="BI20" s="622"/>
      <c r="BJ20" s="622"/>
      <c r="BK20" s="622"/>
      <c r="BL20" s="622"/>
      <c r="BM20" s="622"/>
      <c r="BN20" s="623"/>
      <c r="BO20" s="659">
        <v>9.1</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73710447</v>
      </c>
      <c r="CS20" s="622"/>
      <c r="CT20" s="622"/>
      <c r="CU20" s="622"/>
      <c r="CV20" s="622"/>
      <c r="CW20" s="622"/>
      <c r="CX20" s="622"/>
      <c r="CY20" s="623"/>
      <c r="CZ20" s="659">
        <v>100</v>
      </c>
      <c r="DA20" s="659"/>
      <c r="DB20" s="659"/>
      <c r="DC20" s="659"/>
      <c r="DD20" s="627">
        <v>5379509</v>
      </c>
      <c r="DE20" s="622"/>
      <c r="DF20" s="622"/>
      <c r="DG20" s="622"/>
      <c r="DH20" s="622"/>
      <c r="DI20" s="622"/>
      <c r="DJ20" s="622"/>
      <c r="DK20" s="622"/>
      <c r="DL20" s="622"/>
      <c r="DM20" s="622"/>
      <c r="DN20" s="622"/>
      <c r="DO20" s="622"/>
      <c r="DP20" s="623"/>
      <c r="DQ20" s="627">
        <v>53103547</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21466</v>
      </c>
      <c r="S21" s="622"/>
      <c r="T21" s="622"/>
      <c r="U21" s="622"/>
      <c r="V21" s="622"/>
      <c r="W21" s="622"/>
      <c r="X21" s="622"/>
      <c r="Y21" s="623"/>
      <c r="Z21" s="659">
        <v>0</v>
      </c>
      <c r="AA21" s="659"/>
      <c r="AB21" s="659"/>
      <c r="AC21" s="659"/>
      <c r="AD21" s="660" t="s">
        <v>122</v>
      </c>
      <c r="AE21" s="660"/>
      <c r="AF21" s="660"/>
      <c r="AG21" s="660"/>
      <c r="AH21" s="660"/>
      <c r="AI21" s="660"/>
      <c r="AJ21" s="660"/>
      <c r="AK21" s="660"/>
      <c r="AL21" s="624" t="s">
        <v>122</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t="s">
        <v>122</v>
      </c>
      <c r="S22" s="622"/>
      <c r="T22" s="622"/>
      <c r="U22" s="622"/>
      <c r="V22" s="622"/>
      <c r="W22" s="622"/>
      <c r="X22" s="622"/>
      <c r="Y22" s="623"/>
      <c r="Z22" s="659" t="s">
        <v>122</v>
      </c>
      <c r="AA22" s="659"/>
      <c r="AB22" s="659"/>
      <c r="AC22" s="659"/>
      <c r="AD22" s="660" t="s">
        <v>122</v>
      </c>
      <c r="AE22" s="660"/>
      <c r="AF22" s="660"/>
      <c r="AG22" s="660"/>
      <c r="AH22" s="660"/>
      <c r="AI22" s="660"/>
      <c r="AJ22" s="660"/>
      <c r="AK22" s="660"/>
      <c r="AL22" s="624" t="s">
        <v>122</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270</v>
      </c>
      <c r="C23" s="619"/>
      <c r="D23" s="619"/>
      <c r="E23" s="619"/>
      <c r="F23" s="619"/>
      <c r="G23" s="619"/>
      <c r="H23" s="619"/>
      <c r="I23" s="619"/>
      <c r="J23" s="619"/>
      <c r="K23" s="619"/>
      <c r="L23" s="619"/>
      <c r="M23" s="619"/>
      <c r="N23" s="619"/>
      <c r="O23" s="619"/>
      <c r="P23" s="619"/>
      <c r="Q23" s="620"/>
      <c r="R23" s="621">
        <v>21423</v>
      </c>
      <c r="S23" s="622"/>
      <c r="T23" s="622"/>
      <c r="U23" s="622"/>
      <c r="V23" s="622"/>
      <c r="W23" s="622"/>
      <c r="X23" s="622"/>
      <c r="Y23" s="623"/>
      <c r="Z23" s="659">
        <v>0</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v>3399279</v>
      </c>
      <c r="BH23" s="622"/>
      <c r="BI23" s="622"/>
      <c r="BJ23" s="622"/>
      <c r="BK23" s="622"/>
      <c r="BL23" s="622"/>
      <c r="BM23" s="622"/>
      <c r="BN23" s="623"/>
      <c r="BO23" s="659">
        <v>9.1</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2">
      <c r="B24" s="618" t="s">
        <v>277</v>
      </c>
      <c r="C24" s="619"/>
      <c r="D24" s="619"/>
      <c r="E24" s="619"/>
      <c r="F24" s="619"/>
      <c r="G24" s="619"/>
      <c r="H24" s="619"/>
      <c r="I24" s="619"/>
      <c r="J24" s="619"/>
      <c r="K24" s="619"/>
      <c r="L24" s="619"/>
      <c r="M24" s="619"/>
      <c r="N24" s="619"/>
      <c r="O24" s="619"/>
      <c r="P24" s="619"/>
      <c r="Q24" s="620"/>
      <c r="R24" s="621">
        <v>43</v>
      </c>
      <c r="S24" s="622"/>
      <c r="T24" s="622"/>
      <c r="U24" s="622"/>
      <c r="V24" s="622"/>
      <c r="W24" s="622"/>
      <c r="X24" s="622"/>
      <c r="Y24" s="623"/>
      <c r="Z24" s="659">
        <v>0</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37044063</v>
      </c>
      <c r="CS24" s="677"/>
      <c r="CT24" s="677"/>
      <c r="CU24" s="677"/>
      <c r="CV24" s="677"/>
      <c r="CW24" s="677"/>
      <c r="CX24" s="677"/>
      <c r="CY24" s="702"/>
      <c r="CZ24" s="703">
        <v>50.3</v>
      </c>
      <c r="DA24" s="685"/>
      <c r="DB24" s="685"/>
      <c r="DC24" s="705"/>
      <c r="DD24" s="701">
        <v>24976270</v>
      </c>
      <c r="DE24" s="677"/>
      <c r="DF24" s="677"/>
      <c r="DG24" s="677"/>
      <c r="DH24" s="677"/>
      <c r="DI24" s="677"/>
      <c r="DJ24" s="677"/>
      <c r="DK24" s="702"/>
      <c r="DL24" s="701">
        <v>22674330</v>
      </c>
      <c r="DM24" s="677"/>
      <c r="DN24" s="677"/>
      <c r="DO24" s="677"/>
      <c r="DP24" s="677"/>
      <c r="DQ24" s="677"/>
      <c r="DR24" s="677"/>
      <c r="DS24" s="677"/>
      <c r="DT24" s="677"/>
      <c r="DU24" s="677"/>
      <c r="DV24" s="702"/>
      <c r="DW24" s="703">
        <v>54.8</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44452095</v>
      </c>
      <c r="S25" s="622"/>
      <c r="T25" s="622"/>
      <c r="U25" s="622"/>
      <c r="V25" s="622"/>
      <c r="W25" s="622"/>
      <c r="X25" s="622"/>
      <c r="Y25" s="623"/>
      <c r="Z25" s="659">
        <v>57.3</v>
      </c>
      <c r="AA25" s="659"/>
      <c r="AB25" s="659"/>
      <c r="AC25" s="659"/>
      <c r="AD25" s="660">
        <v>41031350</v>
      </c>
      <c r="AE25" s="660"/>
      <c r="AF25" s="660"/>
      <c r="AG25" s="660"/>
      <c r="AH25" s="660"/>
      <c r="AI25" s="660"/>
      <c r="AJ25" s="660"/>
      <c r="AK25" s="660"/>
      <c r="AL25" s="624">
        <v>99.2</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13442251</v>
      </c>
      <c r="CS25" s="634"/>
      <c r="CT25" s="634"/>
      <c r="CU25" s="634"/>
      <c r="CV25" s="634"/>
      <c r="CW25" s="634"/>
      <c r="CX25" s="634"/>
      <c r="CY25" s="635"/>
      <c r="CZ25" s="624">
        <v>18.2</v>
      </c>
      <c r="DA25" s="636"/>
      <c r="DB25" s="636"/>
      <c r="DC25" s="637"/>
      <c r="DD25" s="627">
        <v>12885985</v>
      </c>
      <c r="DE25" s="634"/>
      <c r="DF25" s="634"/>
      <c r="DG25" s="634"/>
      <c r="DH25" s="634"/>
      <c r="DI25" s="634"/>
      <c r="DJ25" s="634"/>
      <c r="DK25" s="635"/>
      <c r="DL25" s="627">
        <v>12745935</v>
      </c>
      <c r="DM25" s="634"/>
      <c r="DN25" s="634"/>
      <c r="DO25" s="634"/>
      <c r="DP25" s="634"/>
      <c r="DQ25" s="634"/>
      <c r="DR25" s="634"/>
      <c r="DS25" s="634"/>
      <c r="DT25" s="634"/>
      <c r="DU25" s="634"/>
      <c r="DV25" s="635"/>
      <c r="DW25" s="624">
        <v>30.8</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17036</v>
      </c>
      <c r="S26" s="622"/>
      <c r="T26" s="622"/>
      <c r="U26" s="622"/>
      <c r="V26" s="622"/>
      <c r="W26" s="622"/>
      <c r="X26" s="622"/>
      <c r="Y26" s="623"/>
      <c r="Z26" s="659">
        <v>0</v>
      </c>
      <c r="AA26" s="659"/>
      <c r="AB26" s="659"/>
      <c r="AC26" s="659"/>
      <c r="AD26" s="660">
        <v>17036</v>
      </c>
      <c r="AE26" s="660"/>
      <c r="AF26" s="660"/>
      <c r="AG26" s="660"/>
      <c r="AH26" s="660"/>
      <c r="AI26" s="660"/>
      <c r="AJ26" s="660"/>
      <c r="AK26" s="660"/>
      <c r="AL26" s="624">
        <v>0</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8238961</v>
      </c>
      <c r="CS26" s="622"/>
      <c r="CT26" s="622"/>
      <c r="CU26" s="622"/>
      <c r="CV26" s="622"/>
      <c r="CW26" s="622"/>
      <c r="CX26" s="622"/>
      <c r="CY26" s="623"/>
      <c r="CZ26" s="624">
        <v>11.2</v>
      </c>
      <c r="DA26" s="636"/>
      <c r="DB26" s="636"/>
      <c r="DC26" s="637"/>
      <c r="DD26" s="627">
        <v>7835897</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287193</v>
      </c>
      <c r="S27" s="622"/>
      <c r="T27" s="622"/>
      <c r="U27" s="622"/>
      <c r="V27" s="622"/>
      <c r="W27" s="622"/>
      <c r="X27" s="622"/>
      <c r="Y27" s="623"/>
      <c r="Z27" s="659">
        <v>0.4</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37255314</v>
      </c>
      <c r="BH27" s="622"/>
      <c r="BI27" s="622"/>
      <c r="BJ27" s="622"/>
      <c r="BK27" s="622"/>
      <c r="BL27" s="622"/>
      <c r="BM27" s="622"/>
      <c r="BN27" s="623"/>
      <c r="BO27" s="659">
        <v>100</v>
      </c>
      <c r="BP27" s="659"/>
      <c r="BQ27" s="659"/>
      <c r="BR27" s="659"/>
      <c r="BS27" s="660">
        <v>215431</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19312310</v>
      </c>
      <c r="CS27" s="634"/>
      <c r="CT27" s="634"/>
      <c r="CU27" s="634"/>
      <c r="CV27" s="634"/>
      <c r="CW27" s="634"/>
      <c r="CX27" s="634"/>
      <c r="CY27" s="635"/>
      <c r="CZ27" s="624">
        <v>26.2</v>
      </c>
      <c r="DA27" s="636"/>
      <c r="DB27" s="636"/>
      <c r="DC27" s="637"/>
      <c r="DD27" s="627">
        <v>7800783</v>
      </c>
      <c r="DE27" s="634"/>
      <c r="DF27" s="634"/>
      <c r="DG27" s="634"/>
      <c r="DH27" s="634"/>
      <c r="DI27" s="634"/>
      <c r="DJ27" s="634"/>
      <c r="DK27" s="635"/>
      <c r="DL27" s="627">
        <v>5638893</v>
      </c>
      <c r="DM27" s="634"/>
      <c r="DN27" s="634"/>
      <c r="DO27" s="634"/>
      <c r="DP27" s="634"/>
      <c r="DQ27" s="634"/>
      <c r="DR27" s="634"/>
      <c r="DS27" s="634"/>
      <c r="DT27" s="634"/>
      <c r="DU27" s="634"/>
      <c r="DV27" s="635"/>
      <c r="DW27" s="624">
        <v>13.6</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442361</v>
      </c>
      <c r="S28" s="622"/>
      <c r="T28" s="622"/>
      <c r="U28" s="622"/>
      <c r="V28" s="622"/>
      <c r="W28" s="622"/>
      <c r="X28" s="622"/>
      <c r="Y28" s="623"/>
      <c r="Z28" s="659">
        <v>0.6</v>
      </c>
      <c r="AA28" s="659"/>
      <c r="AB28" s="659"/>
      <c r="AC28" s="659"/>
      <c r="AD28" s="660">
        <v>199913</v>
      </c>
      <c r="AE28" s="660"/>
      <c r="AF28" s="660"/>
      <c r="AG28" s="660"/>
      <c r="AH28" s="660"/>
      <c r="AI28" s="660"/>
      <c r="AJ28" s="660"/>
      <c r="AK28" s="660"/>
      <c r="AL28" s="624">
        <v>0.5</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4289502</v>
      </c>
      <c r="CS28" s="622"/>
      <c r="CT28" s="622"/>
      <c r="CU28" s="622"/>
      <c r="CV28" s="622"/>
      <c r="CW28" s="622"/>
      <c r="CX28" s="622"/>
      <c r="CY28" s="623"/>
      <c r="CZ28" s="624">
        <v>5.8</v>
      </c>
      <c r="DA28" s="636"/>
      <c r="DB28" s="636"/>
      <c r="DC28" s="637"/>
      <c r="DD28" s="627">
        <v>4289502</v>
      </c>
      <c r="DE28" s="622"/>
      <c r="DF28" s="622"/>
      <c r="DG28" s="622"/>
      <c r="DH28" s="622"/>
      <c r="DI28" s="622"/>
      <c r="DJ28" s="622"/>
      <c r="DK28" s="623"/>
      <c r="DL28" s="627">
        <v>4289502</v>
      </c>
      <c r="DM28" s="622"/>
      <c r="DN28" s="622"/>
      <c r="DO28" s="622"/>
      <c r="DP28" s="622"/>
      <c r="DQ28" s="622"/>
      <c r="DR28" s="622"/>
      <c r="DS28" s="622"/>
      <c r="DT28" s="622"/>
      <c r="DU28" s="622"/>
      <c r="DV28" s="623"/>
      <c r="DW28" s="624">
        <v>10.4</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816950</v>
      </c>
      <c r="S29" s="622"/>
      <c r="T29" s="622"/>
      <c r="U29" s="622"/>
      <c r="V29" s="622"/>
      <c r="W29" s="622"/>
      <c r="X29" s="622"/>
      <c r="Y29" s="623"/>
      <c r="Z29" s="659">
        <v>1.1000000000000001</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4289349</v>
      </c>
      <c r="CS29" s="634"/>
      <c r="CT29" s="634"/>
      <c r="CU29" s="634"/>
      <c r="CV29" s="634"/>
      <c r="CW29" s="634"/>
      <c r="CX29" s="634"/>
      <c r="CY29" s="635"/>
      <c r="CZ29" s="624">
        <v>5.8</v>
      </c>
      <c r="DA29" s="636"/>
      <c r="DB29" s="636"/>
      <c r="DC29" s="637"/>
      <c r="DD29" s="627">
        <v>4289349</v>
      </c>
      <c r="DE29" s="634"/>
      <c r="DF29" s="634"/>
      <c r="DG29" s="634"/>
      <c r="DH29" s="634"/>
      <c r="DI29" s="634"/>
      <c r="DJ29" s="634"/>
      <c r="DK29" s="635"/>
      <c r="DL29" s="627">
        <v>4289349</v>
      </c>
      <c r="DM29" s="634"/>
      <c r="DN29" s="634"/>
      <c r="DO29" s="634"/>
      <c r="DP29" s="634"/>
      <c r="DQ29" s="634"/>
      <c r="DR29" s="634"/>
      <c r="DS29" s="634"/>
      <c r="DT29" s="634"/>
      <c r="DU29" s="634"/>
      <c r="DV29" s="635"/>
      <c r="DW29" s="624">
        <v>10.4</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13057937</v>
      </c>
      <c r="S30" s="622"/>
      <c r="T30" s="622"/>
      <c r="U30" s="622"/>
      <c r="V30" s="622"/>
      <c r="W30" s="622"/>
      <c r="X30" s="622"/>
      <c r="Y30" s="623"/>
      <c r="Z30" s="659">
        <v>16.8</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4155482</v>
      </c>
      <c r="CS30" s="622"/>
      <c r="CT30" s="622"/>
      <c r="CU30" s="622"/>
      <c r="CV30" s="622"/>
      <c r="CW30" s="622"/>
      <c r="CX30" s="622"/>
      <c r="CY30" s="623"/>
      <c r="CZ30" s="624">
        <v>5.6</v>
      </c>
      <c r="DA30" s="636"/>
      <c r="DB30" s="636"/>
      <c r="DC30" s="637"/>
      <c r="DD30" s="627">
        <v>4155482</v>
      </c>
      <c r="DE30" s="622"/>
      <c r="DF30" s="622"/>
      <c r="DG30" s="622"/>
      <c r="DH30" s="622"/>
      <c r="DI30" s="622"/>
      <c r="DJ30" s="622"/>
      <c r="DK30" s="623"/>
      <c r="DL30" s="627">
        <v>4155482</v>
      </c>
      <c r="DM30" s="622"/>
      <c r="DN30" s="622"/>
      <c r="DO30" s="622"/>
      <c r="DP30" s="622"/>
      <c r="DQ30" s="622"/>
      <c r="DR30" s="622"/>
      <c r="DS30" s="622"/>
      <c r="DT30" s="622"/>
      <c r="DU30" s="622"/>
      <c r="DV30" s="623"/>
      <c r="DW30" s="624">
        <v>10.1</v>
      </c>
      <c r="DX30" s="636"/>
      <c r="DY30" s="636"/>
      <c r="DZ30" s="636"/>
      <c r="EA30" s="636"/>
      <c r="EB30" s="636"/>
      <c r="EC30" s="648"/>
    </row>
    <row r="31" spans="2:133" ht="11.25" customHeight="1" x14ac:dyDescent="0.2">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298</v>
      </c>
      <c r="AQ31" s="692"/>
      <c r="AR31" s="692"/>
      <c r="AS31" s="692"/>
      <c r="AT31" s="693" t="s">
        <v>299</v>
      </c>
      <c r="AU31" s="206"/>
      <c r="AV31" s="206"/>
      <c r="AW31" s="206"/>
      <c r="AX31" s="679" t="s">
        <v>177</v>
      </c>
      <c r="AY31" s="680"/>
      <c r="AZ31" s="680"/>
      <c r="BA31" s="680"/>
      <c r="BB31" s="680"/>
      <c r="BC31" s="680"/>
      <c r="BD31" s="680"/>
      <c r="BE31" s="680"/>
      <c r="BF31" s="681"/>
      <c r="BG31" s="683">
        <v>99.3</v>
      </c>
      <c r="BH31" s="684"/>
      <c r="BI31" s="684"/>
      <c r="BJ31" s="684"/>
      <c r="BK31" s="684"/>
      <c r="BL31" s="684"/>
      <c r="BM31" s="685">
        <v>98</v>
      </c>
      <c r="BN31" s="684"/>
      <c r="BO31" s="684"/>
      <c r="BP31" s="684"/>
      <c r="BQ31" s="686"/>
      <c r="BR31" s="683">
        <v>99.3</v>
      </c>
      <c r="BS31" s="684"/>
      <c r="BT31" s="684"/>
      <c r="BU31" s="684"/>
      <c r="BV31" s="684"/>
      <c r="BW31" s="684"/>
      <c r="BX31" s="685">
        <v>98</v>
      </c>
      <c r="BY31" s="684"/>
      <c r="BZ31" s="684"/>
      <c r="CA31" s="684"/>
      <c r="CB31" s="686"/>
      <c r="CD31" s="642"/>
      <c r="CE31" s="643"/>
      <c r="CF31" s="618" t="s">
        <v>300</v>
      </c>
      <c r="CG31" s="619"/>
      <c r="CH31" s="619"/>
      <c r="CI31" s="619"/>
      <c r="CJ31" s="619"/>
      <c r="CK31" s="619"/>
      <c r="CL31" s="619"/>
      <c r="CM31" s="619"/>
      <c r="CN31" s="619"/>
      <c r="CO31" s="619"/>
      <c r="CP31" s="619"/>
      <c r="CQ31" s="620"/>
      <c r="CR31" s="621">
        <v>133867</v>
      </c>
      <c r="CS31" s="634"/>
      <c r="CT31" s="634"/>
      <c r="CU31" s="634"/>
      <c r="CV31" s="634"/>
      <c r="CW31" s="634"/>
      <c r="CX31" s="634"/>
      <c r="CY31" s="635"/>
      <c r="CZ31" s="624">
        <v>0.2</v>
      </c>
      <c r="DA31" s="636"/>
      <c r="DB31" s="636"/>
      <c r="DC31" s="637"/>
      <c r="DD31" s="627">
        <v>133867</v>
      </c>
      <c r="DE31" s="634"/>
      <c r="DF31" s="634"/>
      <c r="DG31" s="634"/>
      <c r="DH31" s="634"/>
      <c r="DI31" s="634"/>
      <c r="DJ31" s="634"/>
      <c r="DK31" s="635"/>
      <c r="DL31" s="627">
        <v>133867</v>
      </c>
      <c r="DM31" s="634"/>
      <c r="DN31" s="634"/>
      <c r="DO31" s="634"/>
      <c r="DP31" s="634"/>
      <c r="DQ31" s="634"/>
      <c r="DR31" s="634"/>
      <c r="DS31" s="634"/>
      <c r="DT31" s="634"/>
      <c r="DU31" s="634"/>
      <c r="DV31" s="635"/>
      <c r="DW31" s="624">
        <v>0.3</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4583108</v>
      </c>
      <c r="S32" s="622"/>
      <c r="T32" s="622"/>
      <c r="U32" s="622"/>
      <c r="V32" s="622"/>
      <c r="W32" s="622"/>
      <c r="X32" s="622"/>
      <c r="Y32" s="623"/>
      <c r="Z32" s="659">
        <v>5.9</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02" t="s">
        <v>302</v>
      </c>
      <c r="AX32" s="618" t="s">
        <v>303</v>
      </c>
      <c r="AY32" s="619"/>
      <c r="AZ32" s="619"/>
      <c r="BA32" s="619"/>
      <c r="BB32" s="619"/>
      <c r="BC32" s="619"/>
      <c r="BD32" s="619"/>
      <c r="BE32" s="619"/>
      <c r="BF32" s="620"/>
      <c r="BG32" s="687">
        <v>99.3</v>
      </c>
      <c r="BH32" s="634"/>
      <c r="BI32" s="634"/>
      <c r="BJ32" s="634"/>
      <c r="BK32" s="634"/>
      <c r="BL32" s="634"/>
      <c r="BM32" s="625">
        <v>97.7</v>
      </c>
      <c r="BN32" s="634"/>
      <c r="BO32" s="634"/>
      <c r="BP32" s="634"/>
      <c r="BQ32" s="657"/>
      <c r="BR32" s="687">
        <v>99.3</v>
      </c>
      <c r="BS32" s="634"/>
      <c r="BT32" s="634"/>
      <c r="BU32" s="634"/>
      <c r="BV32" s="634"/>
      <c r="BW32" s="634"/>
      <c r="BX32" s="625">
        <v>97.8</v>
      </c>
      <c r="BY32" s="634"/>
      <c r="BZ32" s="634"/>
      <c r="CA32" s="634"/>
      <c r="CB32" s="657"/>
      <c r="CD32" s="644"/>
      <c r="CE32" s="645"/>
      <c r="CF32" s="618" t="s">
        <v>304</v>
      </c>
      <c r="CG32" s="619"/>
      <c r="CH32" s="619"/>
      <c r="CI32" s="619"/>
      <c r="CJ32" s="619"/>
      <c r="CK32" s="619"/>
      <c r="CL32" s="619"/>
      <c r="CM32" s="619"/>
      <c r="CN32" s="619"/>
      <c r="CO32" s="619"/>
      <c r="CP32" s="619"/>
      <c r="CQ32" s="620"/>
      <c r="CR32" s="621">
        <v>153</v>
      </c>
      <c r="CS32" s="622"/>
      <c r="CT32" s="622"/>
      <c r="CU32" s="622"/>
      <c r="CV32" s="622"/>
      <c r="CW32" s="622"/>
      <c r="CX32" s="622"/>
      <c r="CY32" s="623"/>
      <c r="CZ32" s="624">
        <v>0</v>
      </c>
      <c r="DA32" s="636"/>
      <c r="DB32" s="636"/>
      <c r="DC32" s="637"/>
      <c r="DD32" s="627">
        <v>153</v>
      </c>
      <c r="DE32" s="622"/>
      <c r="DF32" s="622"/>
      <c r="DG32" s="622"/>
      <c r="DH32" s="622"/>
      <c r="DI32" s="622"/>
      <c r="DJ32" s="622"/>
      <c r="DK32" s="623"/>
      <c r="DL32" s="627">
        <v>153</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601820</v>
      </c>
      <c r="S33" s="622"/>
      <c r="T33" s="622"/>
      <c r="U33" s="622"/>
      <c r="V33" s="622"/>
      <c r="W33" s="622"/>
      <c r="X33" s="622"/>
      <c r="Y33" s="623"/>
      <c r="Z33" s="659">
        <v>0.8</v>
      </c>
      <c r="AA33" s="659"/>
      <c r="AB33" s="659"/>
      <c r="AC33" s="659"/>
      <c r="AD33" s="660">
        <v>97750</v>
      </c>
      <c r="AE33" s="660"/>
      <c r="AF33" s="660"/>
      <c r="AG33" s="660"/>
      <c r="AH33" s="660"/>
      <c r="AI33" s="660"/>
      <c r="AJ33" s="660"/>
      <c r="AK33" s="660"/>
      <c r="AL33" s="624">
        <v>0.2</v>
      </c>
      <c r="AM33" s="625"/>
      <c r="AN33" s="625"/>
      <c r="AO33" s="661"/>
      <c r="AP33" s="664"/>
      <c r="AQ33" s="665"/>
      <c r="AR33" s="665"/>
      <c r="AS33" s="665"/>
      <c r="AT33" s="695"/>
      <c r="AU33" s="207"/>
      <c r="AV33" s="207"/>
      <c r="AW33" s="207"/>
      <c r="AX33" s="602" t="s">
        <v>306</v>
      </c>
      <c r="AY33" s="603"/>
      <c r="AZ33" s="603"/>
      <c r="BA33" s="603"/>
      <c r="BB33" s="603"/>
      <c r="BC33" s="603"/>
      <c r="BD33" s="603"/>
      <c r="BE33" s="603"/>
      <c r="BF33" s="604"/>
      <c r="BG33" s="682">
        <v>99.4</v>
      </c>
      <c r="BH33" s="606"/>
      <c r="BI33" s="606"/>
      <c r="BJ33" s="606"/>
      <c r="BK33" s="606"/>
      <c r="BL33" s="606"/>
      <c r="BM33" s="652">
        <v>98.3</v>
      </c>
      <c r="BN33" s="606"/>
      <c r="BO33" s="606"/>
      <c r="BP33" s="606"/>
      <c r="BQ33" s="669"/>
      <c r="BR33" s="682">
        <v>99.3</v>
      </c>
      <c r="BS33" s="606"/>
      <c r="BT33" s="606"/>
      <c r="BU33" s="606"/>
      <c r="BV33" s="606"/>
      <c r="BW33" s="606"/>
      <c r="BX33" s="652">
        <v>98.2</v>
      </c>
      <c r="BY33" s="606"/>
      <c r="BZ33" s="606"/>
      <c r="CA33" s="606"/>
      <c r="CB33" s="669"/>
      <c r="CD33" s="618" t="s">
        <v>307</v>
      </c>
      <c r="CE33" s="619"/>
      <c r="CF33" s="619"/>
      <c r="CG33" s="619"/>
      <c r="CH33" s="619"/>
      <c r="CI33" s="619"/>
      <c r="CJ33" s="619"/>
      <c r="CK33" s="619"/>
      <c r="CL33" s="619"/>
      <c r="CM33" s="619"/>
      <c r="CN33" s="619"/>
      <c r="CO33" s="619"/>
      <c r="CP33" s="619"/>
      <c r="CQ33" s="620"/>
      <c r="CR33" s="621">
        <v>31286875</v>
      </c>
      <c r="CS33" s="634"/>
      <c r="CT33" s="634"/>
      <c r="CU33" s="634"/>
      <c r="CV33" s="634"/>
      <c r="CW33" s="634"/>
      <c r="CX33" s="634"/>
      <c r="CY33" s="635"/>
      <c r="CZ33" s="624">
        <v>42.4</v>
      </c>
      <c r="DA33" s="636"/>
      <c r="DB33" s="636"/>
      <c r="DC33" s="637"/>
      <c r="DD33" s="627">
        <v>26612652</v>
      </c>
      <c r="DE33" s="634"/>
      <c r="DF33" s="634"/>
      <c r="DG33" s="634"/>
      <c r="DH33" s="634"/>
      <c r="DI33" s="634"/>
      <c r="DJ33" s="634"/>
      <c r="DK33" s="635"/>
      <c r="DL33" s="627">
        <v>17953377</v>
      </c>
      <c r="DM33" s="634"/>
      <c r="DN33" s="634"/>
      <c r="DO33" s="634"/>
      <c r="DP33" s="634"/>
      <c r="DQ33" s="634"/>
      <c r="DR33" s="634"/>
      <c r="DS33" s="634"/>
      <c r="DT33" s="634"/>
      <c r="DU33" s="634"/>
      <c r="DV33" s="635"/>
      <c r="DW33" s="624">
        <v>43.4</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2681470</v>
      </c>
      <c r="S34" s="622"/>
      <c r="T34" s="622"/>
      <c r="U34" s="622"/>
      <c r="V34" s="622"/>
      <c r="W34" s="622"/>
      <c r="X34" s="622"/>
      <c r="Y34" s="623"/>
      <c r="Z34" s="659">
        <v>3.5</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15640872</v>
      </c>
      <c r="CS34" s="622"/>
      <c r="CT34" s="622"/>
      <c r="CU34" s="622"/>
      <c r="CV34" s="622"/>
      <c r="CW34" s="622"/>
      <c r="CX34" s="622"/>
      <c r="CY34" s="623"/>
      <c r="CZ34" s="624">
        <v>21.2</v>
      </c>
      <c r="DA34" s="636"/>
      <c r="DB34" s="636"/>
      <c r="DC34" s="637"/>
      <c r="DD34" s="627">
        <v>12808884</v>
      </c>
      <c r="DE34" s="622"/>
      <c r="DF34" s="622"/>
      <c r="DG34" s="622"/>
      <c r="DH34" s="622"/>
      <c r="DI34" s="622"/>
      <c r="DJ34" s="622"/>
      <c r="DK34" s="623"/>
      <c r="DL34" s="627">
        <v>9086228</v>
      </c>
      <c r="DM34" s="622"/>
      <c r="DN34" s="622"/>
      <c r="DO34" s="622"/>
      <c r="DP34" s="622"/>
      <c r="DQ34" s="622"/>
      <c r="DR34" s="622"/>
      <c r="DS34" s="622"/>
      <c r="DT34" s="622"/>
      <c r="DU34" s="622"/>
      <c r="DV34" s="623"/>
      <c r="DW34" s="624">
        <v>22</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3853750</v>
      </c>
      <c r="S35" s="622"/>
      <c r="T35" s="622"/>
      <c r="U35" s="622"/>
      <c r="V35" s="622"/>
      <c r="W35" s="622"/>
      <c r="X35" s="622"/>
      <c r="Y35" s="623"/>
      <c r="Z35" s="659">
        <v>5</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426626</v>
      </c>
      <c r="CS35" s="634"/>
      <c r="CT35" s="634"/>
      <c r="CU35" s="634"/>
      <c r="CV35" s="634"/>
      <c r="CW35" s="634"/>
      <c r="CX35" s="634"/>
      <c r="CY35" s="635"/>
      <c r="CZ35" s="624">
        <v>0.6</v>
      </c>
      <c r="DA35" s="636"/>
      <c r="DB35" s="636"/>
      <c r="DC35" s="637"/>
      <c r="DD35" s="627">
        <v>415544</v>
      </c>
      <c r="DE35" s="634"/>
      <c r="DF35" s="634"/>
      <c r="DG35" s="634"/>
      <c r="DH35" s="634"/>
      <c r="DI35" s="634"/>
      <c r="DJ35" s="634"/>
      <c r="DK35" s="635"/>
      <c r="DL35" s="627">
        <v>415544</v>
      </c>
      <c r="DM35" s="634"/>
      <c r="DN35" s="634"/>
      <c r="DO35" s="634"/>
      <c r="DP35" s="634"/>
      <c r="DQ35" s="634"/>
      <c r="DR35" s="634"/>
      <c r="DS35" s="634"/>
      <c r="DT35" s="634"/>
      <c r="DU35" s="634"/>
      <c r="DV35" s="635"/>
      <c r="DW35" s="624">
        <v>1</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3255024</v>
      </c>
      <c r="S36" s="622"/>
      <c r="T36" s="622"/>
      <c r="U36" s="622"/>
      <c r="V36" s="622"/>
      <c r="W36" s="622"/>
      <c r="X36" s="622"/>
      <c r="Y36" s="623"/>
      <c r="Z36" s="659">
        <v>4.2</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9852252</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262555</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5747082</v>
      </c>
      <c r="CS36" s="622"/>
      <c r="CT36" s="622"/>
      <c r="CU36" s="622"/>
      <c r="CV36" s="622"/>
      <c r="CW36" s="622"/>
      <c r="CX36" s="622"/>
      <c r="CY36" s="623"/>
      <c r="CZ36" s="624">
        <v>7.8</v>
      </c>
      <c r="DA36" s="636"/>
      <c r="DB36" s="636"/>
      <c r="DC36" s="637"/>
      <c r="DD36" s="627">
        <v>5380222</v>
      </c>
      <c r="DE36" s="622"/>
      <c r="DF36" s="622"/>
      <c r="DG36" s="622"/>
      <c r="DH36" s="622"/>
      <c r="DI36" s="622"/>
      <c r="DJ36" s="622"/>
      <c r="DK36" s="623"/>
      <c r="DL36" s="627">
        <v>3028792</v>
      </c>
      <c r="DM36" s="622"/>
      <c r="DN36" s="622"/>
      <c r="DO36" s="622"/>
      <c r="DP36" s="622"/>
      <c r="DQ36" s="622"/>
      <c r="DR36" s="622"/>
      <c r="DS36" s="622"/>
      <c r="DT36" s="622"/>
      <c r="DU36" s="622"/>
      <c r="DV36" s="623"/>
      <c r="DW36" s="624">
        <v>7.3</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971940</v>
      </c>
      <c r="S37" s="622"/>
      <c r="T37" s="622"/>
      <c r="U37" s="622"/>
      <c r="V37" s="622"/>
      <c r="W37" s="622"/>
      <c r="X37" s="622"/>
      <c r="Y37" s="623"/>
      <c r="Z37" s="659">
        <v>1.3</v>
      </c>
      <c r="AA37" s="659"/>
      <c r="AB37" s="659"/>
      <c r="AC37" s="659"/>
      <c r="AD37" s="660">
        <v>1550</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3155620</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23762</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6753</v>
      </c>
      <c r="CS37" s="634"/>
      <c r="CT37" s="634"/>
      <c r="CU37" s="634"/>
      <c r="CV37" s="634"/>
      <c r="CW37" s="634"/>
      <c r="CX37" s="634"/>
      <c r="CY37" s="635"/>
      <c r="CZ37" s="624">
        <v>0</v>
      </c>
      <c r="DA37" s="636"/>
      <c r="DB37" s="636"/>
      <c r="DC37" s="637"/>
      <c r="DD37" s="627">
        <v>6753</v>
      </c>
      <c r="DE37" s="634"/>
      <c r="DF37" s="634"/>
      <c r="DG37" s="634"/>
      <c r="DH37" s="634"/>
      <c r="DI37" s="634"/>
      <c r="DJ37" s="634"/>
      <c r="DK37" s="635"/>
      <c r="DL37" s="627">
        <v>6753</v>
      </c>
      <c r="DM37" s="634"/>
      <c r="DN37" s="634"/>
      <c r="DO37" s="634"/>
      <c r="DP37" s="634"/>
      <c r="DQ37" s="634"/>
      <c r="DR37" s="634"/>
      <c r="DS37" s="634"/>
      <c r="DT37" s="634"/>
      <c r="DU37" s="634"/>
      <c r="DV37" s="635"/>
      <c r="DW37" s="624">
        <v>0</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2617400</v>
      </c>
      <c r="S38" s="622"/>
      <c r="T38" s="622"/>
      <c r="U38" s="622"/>
      <c r="V38" s="622"/>
      <c r="W38" s="622"/>
      <c r="X38" s="622"/>
      <c r="Y38" s="623"/>
      <c r="Z38" s="659">
        <v>3.4</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t="s">
        <v>122</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21246</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6696632</v>
      </c>
      <c r="CS38" s="622"/>
      <c r="CT38" s="622"/>
      <c r="CU38" s="622"/>
      <c r="CV38" s="622"/>
      <c r="CW38" s="622"/>
      <c r="CX38" s="622"/>
      <c r="CY38" s="623"/>
      <c r="CZ38" s="624">
        <v>9.1</v>
      </c>
      <c r="DA38" s="636"/>
      <c r="DB38" s="636"/>
      <c r="DC38" s="637"/>
      <c r="DD38" s="627">
        <v>5681893</v>
      </c>
      <c r="DE38" s="622"/>
      <c r="DF38" s="622"/>
      <c r="DG38" s="622"/>
      <c r="DH38" s="622"/>
      <c r="DI38" s="622"/>
      <c r="DJ38" s="622"/>
      <c r="DK38" s="623"/>
      <c r="DL38" s="627">
        <v>5422813</v>
      </c>
      <c r="DM38" s="622"/>
      <c r="DN38" s="622"/>
      <c r="DO38" s="622"/>
      <c r="DP38" s="622"/>
      <c r="DQ38" s="622"/>
      <c r="DR38" s="622"/>
      <c r="DS38" s="622"/>
      <c r="DT38" s="622"/>
      <c r="DU38" s="622"/>
      <c r="DV38" s="623"/>
      <c r="DW38" s="624">
        <v>13.1</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t="s">
        <v>122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30237</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2438663</v>
      </c>
      <c r="CS39" s="634"/>
      <c r="CT39" s="634"/>
      <c r="CU39" s="634"/>
      <c r="CV39" s="634"/>
      <c r="CW39" s="634"/>
      <c r="CX39" s="634"/>
      <c r="CY39" s="635"/>
      <c r="CZ39" s="624">
        <v>3.3</v>
      </c>
      <c r="DA39" s="636"/>
      <c r="DB39" s="636"/>
      <c r="DC39" s="637"/>
      <c r="DD39" s="627">
        <v>2326109</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t="s">
        <v>122</v>
      </c>
      <c r="S40" s="622"/>
      <c r="T40" s="622"/>
      <c r="U40" s="622"/>
      <c r="V40" s="622"/>
      <c r="W40" s="622"/>
      <c r="X40" s="622"/>
      <c r="Y40" s="623"/>
      <c r="Z40" s="659" t="s">
        <v>122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139</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337000</v>
      </c>
      <c r="CS40" s="622"/>
      <c r="CT40" s="622"/>
      <c r="CU40" s="622"/>
      <c r="CV40" s="622"/>
      <c r="CW40" s="622"/>
      <c r="CX40" s="622"/>
      <c r="CY40" s="623"/>
      <c r="CZ40" s="624">
        <v>0.5</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77638084</v>
      </c>
      <c r="S41" s="646"/>
      <c r="T41" s="646"/>
      <c r="U41" s="646"/>
      <c r="V41" s="646"/>
      <c r="W41" s="646"/>
      <c r="X41" s="646"/>
      <c r="Y41" s="649"/>
      <c r="Z41" s="650">
        <v>100</v>
      </c>
      <c r="AA41" s="650"/>
      <c r="AB41" s="650"/>
      <c r="AC41" s="650"/>
      <c r="AD41" s="651">
        <v>41347599</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1311435</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5385197</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339</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5379509</v>
      </c>
      <c r="CS42" s="634"/>
      <c r="CT42" s="634"/>
      <c r="CU42" s="634"/>
      <c r="CV42" s="634"/>
      <c r="CW42" s="634"/>
      <c r="CX42" s="634"/>
      <c r="CY42" s="635"/>
      <c r="CZ42" s="624">
        <v>7.3</v>
      </c>
      <c r="DA42" s="636"/>
      <c r="DB42" s="636"/>
      <c r="DC42" s="637"/>
      <c r="DD42" s="627">
        <v>1514625</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342</v>
      </c>
      <c r="CD43" s="618" t="s">
        <v>343</v>
      </c>
      <c r="CE43" s="619"/>
      <c r="CF43" s="619"/>
      <c r="CG43" s="619"/>
      <c r="CH43" s="619"/>
      <c r="CI43" s="619"/>
      <c r="CJ43" s="619"/>
      <c r="CK43" s="619"/>
      <c r="CL43" s="619"/>
      <c r="CM43" s="619"/>
      <c r="CN43" s="619"/>
      <c r="CO43" s="619"/>
      <c r="CP43" s="619"/>
      <c r="CQ43" s="620"/>
      <c r="CR43" s="621">
        <v>269981</v>
      </c>
      <c r="CS43" s="634"/>
      <c r="CT43" s="634"/>
      <c r="CU43" s="634"/>
      <c r="CV43" s="634"/>
      <c r="CW43" s="634"/>
      <c r="CX43" s="634"/>
      <c r="CY43" s="635"/>
      <c r="CZ43" s="624">
        <v>0.4</v>
      </c>
      <c r="DA43" s="636"/>
      <c r="DB43" s="636"/>
      <c r="DC43" s="637"/>
      <c r="DD43" s="627">
        <v>269981</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5379509</v>
      </c>
      <c r="CS44" s="622"/>
      <c r="CT44" s="622"/>
      <c r="CU44" s="622"/>
      <c r="CV44" s="622"/>
      <c r="CW44" s="622"/>
      <c r="CX44" s="622"/>
      <c r="CY44" s="623"/>
      <c r="CZ44" s="624">
        <v>7.3</v>
      </c>
      <c r="DA44" s="625"/>
      <c r="DB44" s="625"/>
      <c r="DC44" s="626"/>
      <c r="DD44" s="627">
        <v>1514625</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2257009</v>
      </c>
      <c r="CS45" s="634"/>
      <c r="CT45" s="634"/>
      <c r="CU45" s="634"/>
      <c r="CV45" s="634"/>
      <c r="CW45" s="634"/>
      <c r="CX45" s="634"/>
      <c r="CY45" s="635"/>
      <c r="CZ45" s="624">
        <v>3.1</v>
      </c>
      <c r="DA45" s="636"/>
      <c r="DB45" s="636"/>
      <c r="DC45" s="637"/>
      <c r="DD45" s="627">
        <v>403541</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348</v>
      </c>
      <c r="CG46" s="619"/>
      <c r="CH46" s="619"/>
      <c r="CI46" s="619"/>
      <c r="CJ46" s="619"/>
      <c r="CK46" s="619"/>
      <c r="CL46" s="619"/>
      <c r="CM46" s="619"/>
      <c r="CN46" s="619"/>
      <c r="CO46" s="619"/>
      <c r="CP46" s="619"/>
      <c r="CQ46" s="620"/>
      <c r="CR46" s="621">
        <v>3049500</v>
      </c>
      <c r="CS46" s="622"/>
      <c r="CT46" s="622"/>
      <c r="CU46" s="622"/>
      <c r="CV46" s="622"/>
      <c r="CW46" s="622"/>
      <c r="CX46" s="622"/>
      <c r="CY46" s="623"/>
      <c r="CZ46" s="624">
        <v>4.0999999999999996</v>
      </c>
      <c r="DA46" s="625"/>
      <c r="DB46" s="625"/>
      <c r="DC46" s="626"/>
      <c r="DD46" s="627">
        <v>1100484</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349</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1" x14ac:dyDescent="0.2">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351</v>
      </c>
      <c r="CE49" s="603"/>
      <c r="CF49" s="603"/>
      <c r="CG49" s="603"/>
      <c r="CH49" s="603"/>
      <c r="CI49" s="603"/>
      <c r="CJ49" s="603"/>
      <c r="CK49" s="603"/>
      <c r="CL49" s="603"/>
      <c r="CM49" s="603"/>
      <c r="CN49" s="603"/>
      <c r="CO49" s="603"/>
      <c r="CP49" s="603"/>
      <c r="CQ49" s="604"/>
      <c r="CR49" s="605">
        <v>73710447</v>
      </c>
      <c r="CS49" s="606"/>
      <c r="CT49" s="606"/>
      <c r="CU49" s="606"/>
      <c r="CV49" s="606"/>
      <c r="CW49" s="606"/>
      <c r="CX49" s="606"/>
      <c r="CY49" s="607"/>
      <c r="CZ49" s="608">
        <v>100</v>
      </c>
      <c r="DA49" s="609"/>
      <c r="DB49" s="609"/>
      <c r="DC49" s="610"/>
      <c r="DD49" s="611">
        <v>53103547</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olxEBaS6JgARMVCWck8aR0g5VL6eIevq0zczz1Cr/e+m/ncaQXX8+/uc0YbVdT+B81e6k2zutH/c39jOqJ5jYQ==" saltValue="oIa3y/fq43wHL/1FdD57m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2">
      <c r="A7" s="224">
        <v>1</v>
      </c>
      <c r="B7" s="1047" t="s">
        <v>374</v>
      </c>
      <c r="C7" s="1048"/>
      <c r="D7" s="1048"/>
      <c r="E7" s="1048"/>
      <c r="F7" s="1048"/>
      <c r="G7" s="1048"/>
      <c r="H7" s="1048"/>
      <c r="I7" s="1048"/>
      <c r="J7" s="1048"/>
      <c r="K7" s="1048"/>
      <c r="L7" s="1048"/>
      <c r="M7" s="1048"/>
      <c r="N7" s="1048"/>
      <c r="O7" s="1048"/>
      <c r="P7" s="1049"/>
      <c r="Q7" s="1102">
        <v>77770</v>
      </c>
      <c r="R7" s="1103"/>
      <c r="S7" s="1103"/>
      <c r="T7" s="1103"/>
      <c r="U7" s="1103"/>
      <c r="V7" s="1103">
        <v>73844</v>
      </c>
      <c r="W7" s="1103"/>
      <c r="X7" s="1103"/>
      <c r="Y7" s="1103"/>
      <c r="Z7" s="1103"/>
      <c r="AA7" s="1103">
        <f>Q7-V7</f>
        <v>3926</v>
      </c>
      <c r="AB7" s="1103"/>
      <c r="AC7" s="1103"/>
      <c r="AD7" s="1103"/>
      <c r="AE7" s="1104"/>
      <c r="AF7" s="1105">
        <v>3233</v>
      </c>
      <c r="AG7" s="1106"/>
      <c r="AH7" s="1106"/>
      <c r="AI7" s="1106"/>
      <c r="AJ7" s="1107"/>
      <c r="AK7" s="1108">
        <v>185</v>
      </c>
      <c r="AL7" s="1109"/>
      <c r="AM7" s="1109"/>
      <c r="AN7" s="1109"/>
      <c r="AO7" s="1109"/>
      <c r="AP7" s="1109">
        <v>26434</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t="s">
        <v>549</v>
      </c>
      <c r="BS7" s="1099" t="s">
        <v>550</v>
      </c>
      <c r="BT7" s="1100"/>
      <c r="BU7" s="1100"/>
      <c r="BV7" s="1100"/>
      <c r="BW7" s="1100"/>
      <c r="BX7" s="1100"/>
      <c r="BY7" s="1100"/>
      <c r="BZ7" s="1100"/>
      <c r="CA7" s="1100"/>
      <c r="CB7" s="1100"/>
      <c r="CC7" s="1100"/>
      <c r="CD7" s="1100"/>
      <c r="CE7" s="1100"/>
      <c r="CF7" s="1100"/>
      <c r="CG7" s="1112"/>
      <c r="CH7" s="1096">
        <v>0</v>
      </c>
      <c r="CI7" s="1097"/>
      <c r="CJ7" s="1097"/>
      <c r="CK7" s="1097"/>
      <c r="CL7" s="1098"/>
      <c r="CM7" s="1096">
        <v>210</v>
      </c>
      <c r="CN7" s="1097"/>
      <c r="CO7" s="1097"/>
      <c r="CP7" s="1097"/>
      <c r="CQ7" s="1098"/>
      <c r="CR7" s="1096">
        <v>3</v>
      </c>
      <c r="CS7" s="1097"/>
      <c r="CT7" s="1097"/>
      <c r="CU7" s="1097"/>
      <c r="CV7" s="1098"/>
      <c r="CW7" s="1096" t="s">
        <v>546</v>
      </c>
      <c r="CX7" s="1097"/>
      <c r="CY7" s="1097"/>
      <c r="CZ7" s="1097"/>
      <c r="DA7" s="1098"/>
      <c r="DB7" s="1096" t="s">
        <v>546</v>
      </c>
      <c r="DC7" s="1097"/>
      <c r="DD7" s="1097"/>
      <c r="DE7" s="1097"/>
      <c r="DF7" s="1098"/>
      <c r="DG7" s="1096">
        <v>3224</v>
      </c>
      <c r="DH7" s="1097"/>
      <c r="DI7" s="1097"/>
      <c r="DJ7" s="1097"/>
      <c r="DK7" s="1098"/>
      <c r="DL7" s="1096" t="s">
        <v>546</v>
      </c>
      <c r="DM7" s="1097"/>
      <c r="DN7" s="1097"/>
      <c r="DO7" s="1097"/>
      <c r="DP7" s="1098"/>
      <c r="DQ7" s="1096" t="s">
        <v>546</v>
      </c>
      <c r="DR7" s="1097"/>
      <c r="DS7" s="1097"/>
      <c r="DT7" s="1097"/>
      <c r="DU7" s="1098"/>
      <c r="DV7" s="1099"/>
      <c r="DW7" s="1100"/>
      <c r="DX7" s="1100"/>
      <c r="DY7" s="1100"/>
      <c r="DZ7" s="1101"/>
      <c r="EA7" s="222"/>
    </row>
    <row r="8" spans="1:131" s="223" customFormat="1" ht="26.25" customHeight="1" x14ac:dyDescent="0.2">
      <c r="A8" s="226">
        <v>2</v>
      </c>
      <c r="B8" s="1030" t="s">
        <v>375</v>
      </c>
      <c r="C8" s="1031"/>
      <c r="D8" s="1031"/>
      <c r="E8" s="1031"/>
      <c r="F8" s="1031"/>
      <c r="G8" s="1031"/>
      <c r="H8" s="1031"/>
      <c r="I8" s="1031"/>
      <c r="J8" s="1031"/>
      <c r="K8" s="1031"/>
      <c r="L8" s="1031"/>
      <c r="M8" s="1031"/>
      <c r="N8" s="1031"/>
      <c r="O8" s="1031"/>
      <c r="P8" s="1032"/>
      <c r="Q8" s="1038">
        <v>20</v>
      </c>
      <c r="R8" s="1039"/>
      <c r="S8" s="1039"/>
      <c r="T8" s="1039"/>
      <c r="U8" s="1039"/>
      <c r="V8" s="1039">
        <v>17</v>
      </c>
      <c r="W8" s="1039"/>
      <c r="X8" s="1039"/>
      <c r="Y8" s="1039"/>
      <c r="Z8" s="1039"/>
      <c r="AA8" s="1040">
        <f>Q8-V8</f>
        <v>3</v>
      </c>
      <c r="AB8" s="1036"/>
      <c r="AC8" s="1036"/>
      <c r="AD8" s="1036"/>
      <c r="AE8" s="1037"/>
      <c r="AF8" s="1035">
        <v>2</v>
      </c>
      <c r="AG8" s="1036"/>
      <c r="AH8" s="1036"/>
      <c r="AI8" s="1036"/>
      <c r="AJ8" s="1037"/>
      <c r="AK8" s="1080">
        <v>10</v>
      </c>
      <c r="AL8" s="1081"/>
      <c r="AM8" s="1081"/>
      <c r="AN8" s="1081"/>
      <c r="AO8" s="1081"/>
      <c r="AP8" s="1081" t="s">
        <v>546</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551</v>
      </c>
      <c r="BT8" s="993"/>
      <c r="BU8" s="993"/>
      <c r="BV8" s="993"/>
      <c r="BW8" s="993"/>
      <c r="BX8" s="993"/>
      <c r="BY8" s="993"/>
      <c r="BZ8" s="993"/>
      <c r="CA8" s="993"/>
      <c r="CB8" s="993"/>
      <c r="CC8" s="993"/>
      <c r="CD8" s="993"/>
      <c r="CE8" s="993"/>
      <c r="CF8" s="993"/>
      <c r="CG8" s="1014"/>
      <c r="CH8" s="989">
        <v>0</v>
      </c>
      <c r="CI8" s="990"/>
      <c r="CJ8" s="990"/>
      <c r="CK8" s="990"/>
      <c r="CL8" s="991"/>
      <c r="CM8" s="989">
        <v>34</v>
      </c>
      <c r="CN8" s="990"/>
      <c r="CO8" s="990"/>
      <c r="CP8" s="990"/>
      <c r="CQ8" s="991"/>
      <c r="CR8" s="989">
        <v>10</v>
      </c>
      <c r="CS8" s="990"/>
      <c r="CT8" s="990"/>
      <c r="CU8" s="990"/>
      <c r="CV8" s="991"/>
      <c r="CW8" s="989" t="s">
        <v>546</v>
      </c>
      <c r="CX8" s="990"/>
      <c r="CY8" s="990"/>
      <c r="CZ8" s="990"/>
      <c r="DA8" s="991"/>
      <c r="DB8" s="989" t="s">
        <v>487</v>
      </c>
      <c r="DC8" s="990"/>
      <c r="DD8" s="990"/>
      <c r="DE8" s="990"/>
      <c r="DF8" s="991"/>
      <c r="DG8" s="989" t="s">
        <v>487</v>
      </c>
      <c r="DH8" s="990"/>
      <c r="DI8" s="990"/>
      <c r="DJ8" s="990"/>
      <c r="DK8" s="991"/>
      <c r="DL8" s="989" t="s">
        <v>487</v>
      </c>
      <c r="DM8" s="990"/>
      <c r="DN8" s="990"/>
      <c r="DO8" s="990"/>
      <c r="DP8" s="991"/>
      <c r="DQ8" s="989" t="s">
        <v>546</v>
      </c>
      <c r="DR8" s="990"/>
      <c r="DS8" s="990"/>
      <c r="DT8" s="990"/>
      <c r="DU8" s="991"/>
      <c r="DV8" s="992"/>
      <c r="DW8" s="993"/>
      <c r="DX8" s="993"/>
      <c r="DY8" s="993"/>
      <c r="DZ8" s="994"/>
      <c r="EA8" s="222"/>
    </row>
    <row r="9" spans="1:131" s="223" customFormat="1" ht="26.25" customHeight="1" x14ac:dyDescent="0.2">
      <c r="A9" s="226">
        <v>3</v>
      </c>
      <c r="B9" s="1030" t="s">
        <v>376</v>
      </c>
      <c r="C9" s="1031"/>
      <c r="D9" s="1031"/>
      <c r="E9" s="1031"/>
      <c r="F9" s="1031"/>
      <c r="G9" s="1031"/>
      <c r="H9" s="1031"/>
      <c r="I9" s="1031"/>
      <c r="J9" s="1031"/>
      <c r="K9" s="1031"/>
      <c r="L9" s="1031"/>
      <c r="M9" s="1031"/>
      <c r="N9" s="1031"/>
      <c r="O9" s="1031"/>
      <c r="P9" s="1032"/>
      <c r="Q9" s="1038">
        <v>201</v>
      </c>
      <c r="R9" s="1039"/>
      <c r="S9" s="1039"/>
      <c r="T9" s="1039"/>
      <c r="U9" s="1039"/>
      <c r="V9" s="1039">
        <v>201</v>
      </c>
      <c r="W9" s="1039"/>
      <c r="X9" s="1039"/>
      <c r="Y9" s="1039"/>
      <c r="Z9" s="1039"/>
      <c r="AA9" s="1040">
        <v>0</v>
      </c>
      <c r="AB9" s="1036"/>
      <c r="AC9" s="1036"/>
      <c r="AD9" s="1036"/>
      <c r="AE9" s="1037"/>
      <c r="AF9" s="1035" t="s">
        <v>122</v>
      </c>
      <c r="AG9" s="1036"/>
      <c r="AH9" s="1036"/>
      <c r="AI9" s="1036"/>
      <c r="AJ9" s="1037"/>
      <c r="AK9" s="1080">
        <v>201</v>
      </c>
      <c r="AL9" s="1081"/>
      <c r="AM9" s="1081"/>
      <c r="AN9" s="1081"/>
      <c r="AO9" s="1081"/>
      <c r="AP9" s="1081">
        <v>586</v>
      </c>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t="s">
        <v>552</v>
      </c>
      <c r="BT9" s="993"/>
      <c r="BU9" s="993"/>
      <c r="BV9" s="993"/>
      <c r="BW9" s="993"/>
      <c r="BX9" s="993"/>
      <c r="BY9" s="993"/>
      <c r="BZ9" s="993"/>
      <c r="CA9" s="993"/>
      <c r="CB9" s="993"/>
      <c r="CC9" s="993"/>
      <c r="CD9" s="993"/>
      <c r="CE9" s="993"/>
      <c r="CF9" s="993"/>
      <c r="CG9" s="1014"/>
      <c r="CH9" s="989">
        <v>-16</v>
      </c>
      <c r="CI9" s="990"/>
      <c r="CJ9" s="990"/>
      <c r="CK9" s="990"/>
      <c r="CL9" s="991"/>
      <c r="CM9" s="989">
        <v>949</v>
      </c>
      <c r="CN9" s="990"/>
      <c r="CO9" s="990"/>
      <c r="CP9" s="990"/>
      <c r="CQ9" s="991"/>
      <c r="CR9" s="989">
        <v>1</v>
      </c>
      <c r="CS9" s="990"/>
      <c r="CT9" s="990"/>
      <c r="CU9" s="990"/>
      <c r="CV9" s="991"/>
      <c r="CW9" s="989">
        <v>10</v>
      </c>
      <c r="CX9" s="990"/>
      <c r="CY9" s="990"/>
      <c r="CZ9" s="990"/>
      <c r="DA9" s="991"/>
      <c r="DB9" s="989" t="s">
        <v>487</v>
      </c>
      <c r="DC9" s="990"/>
      <c r="DD9" s="990"/>
      <c r="DE9" s="990"/>
      <c r="DF9" s="991"/>
      <c r="DG9" s="989" t="s">
        <v>487</v>
      </c>
      <c r="DH9" s="990"/>
      <c r="DI9" s="990"/>
      <c r="DJ9" s="990"/>
      <c r="DK9" s="991"/>
      <c r="DL9" s="989" t="s">
        <v>487</v>
      </c>
      <c r="DM9" s="990"/>
      <c r="DN9" s="990"/>
      <c r="DO9" s="990"/>
      <c r="DP9" s="991"/>
      <c r="DQ9" s="989" t="s">
        <v>546</v>
      </c>
      <c r="DR9" s="990"/>
      <c r="DS9" s="990"/>
      <c r="DT9" s="990"/>
      <c r="DU9" s="991"/>
      <c r="DV9" s="992"/>
      <c r="DW9" s="993"/>
      <c r="DX9" s="993"/>
      <c r="DY9" s="993"/>
      <c r="DZ9" s="994"/>
      <c r="EA9" s="222"/>
    </row>
    <row r="10" spans="1:131" s="223" customFormat="1" ht="26.25" customHeight="1" x14ac:dyDescent="0.2">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t="s">
        <v>553</v>
      </c>
      <c r="BT10" s="993"/>
      <c r="BU10" s="993"/>
      <c r="BV10" s="993"/>
      <c r="BW10" s="993"/>
      <c r="BX10" s="993"/>
      <c r="BY10" s="993"/>
      <c r="BZ10" s="993"/>
      <c r="CA10" s="993"/>
      <c r="CB10" s="993"/>
      <c r="CC10" s="993"/>
      <c r="CD10" s="993"/>
      <c r="CE10" s="993"/>
      <c r="CF10" s="993"/>
      <c r="CG10" s="1014"/>
      <c r="CH10" s="989">
        <v>0</v>
      </c>
      <c r="CI10" s="990"/>
      <c r="CJ10" s="990"/>
      <c r="CK10" s="990"/>
      <c r="CL10" s="991"/>
      <c r="CM10" s="989">
        <v>214</v>
      </c>
      <c r="CN10" s="990"/>
      <c r="CO10" s="990"/>
      <c r="CP10" s="990"/>
      <c r="CQ10" s="991"/>
      <c r="CR10" s="989">
        <v>300</v>
      </c>
      <c r="CS10" s="990"/>
      <c r="CT10" s="990"/>
      <c r="CU10" s="990"/>
      <c r="CV10" s="991"/>
      <c r="CW10" s="989" t="s">
        <v>546</v>
      </c>
      <c r="CX10" s="990"/>
      <c r="CY10" s="990"/>
      <c r="CZ10" s="990"/>
      <c r="DA10" s="991"/>
      <c r="DB10" s="989" t="s">
        <v>487</v>
      </c>
      <c r="DC10" s="990"/>
      <c r="DD10" s="990"/>
      <c r="DE10" s="990"/>
      <c r="DF10" s="991"/>
      <c r="DG10" s="989" t="s">
        <v>487</v>
      </c>
      <c r="DH10" s="990"/>
      <c r="DI10" s="990"/>
      <c r="DJ10" s="990"/>
      <c r="DK10" s="991"/>
      <c r="DL10" s="989" t="s">
        <v>487</v>
      </c>
      <c r="DM10" s="990"/>
      <c r="DN10" s="990"/>
      <c r="DO10" s="990"/>
      <c r="DP10" s="991"/>
      <c r="DQ10" s="989" t="s">
        <v>487</v>
      </c>
      <c r="DR10" s="990"/>
      <c r="DS10" s="990"/>
      <c r="DT10" s="990"/>
      <c r="DU10" s="991"/>
      <c r="DV10" s="992"/>
      <c r="DW10" s="993"/>
      <c r="DX10" s="993"/>
      <c r="DY10" s="993"/>
      <c r="DZ10" s="994"/>
      <c r="EA10" s="222"/>
    </row>
    <row r="11" spans="1:131" s="223" customFormat="1" ht="26.25" customHeight="1" x14ac:dyDescent="0.2">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t="s">
        <v>554</v>
      </c>
      <c r="BT11" s="993"/>
      <c r="BU11" s="993"/>
      <c r="BV11" s="993"/>
      <c r="BW11" s="993"/>
      <c r="BX11" s="993"/>
      <c r="BY11" s="993"/>
      <c r="BZ11" s="993"/>
      <c r="CA11" s="993"/>
      <c r="CB11" s="993"/>
      <c r="CC11" s="993"/>
      <c r="CD11" s="993"/>
      <c r="CE11" s="993"/>
      <c r="CF11" s="993"/>
      <c r="CG11" s="1014"/>
      <c r="CH11" s="989">
        <v>-3</v>
      </c>
      <c r="CI11" s="990"/>
      <c r="CJ11" s="990"/>
      <c r="CK11" s="990"/>
      <c r="CL11" s="991"/>
      <c r="CM11" s="989">
        <v>1873</v>
      </c>
      <c r="CN11" s="990"/>
      <c r="CO11" s="990"/>
      <c r="CP11" s="990"/>
      <c r="CQ11" s="991"/>
      <c r="CR11" s="989">
        <v>37</v>
      </c>
      <c r="CS11" s="990"/>
      <c r="CT11" s="990"/>
      <c r="CU11" s="990"/>
      <c r="CV11" s="991"/>
      <c r="CW11" s="989">
        <v>17</v>
      </c>
      <c r="CX11" s="990"/>
      <c r="CY11" s="990"/>
      <c r="CZ11" s="990"/>
      <c r="DA11" s="991"/>
      <c r="DB11" s="989" t="s">
        <v>487</v>
      </c>
      <c r="DC11" s="990"/>
      <c r="DD11" s="990"/>
      <c r="DE11" s="990"/>
      <c r="DF11" s="991"/>
      <c r="DG11" s="989" t="s">
        <v>487</v>
      </c>
      <c r="DH11" s="990"/>
      <c r="DI11" s="990"/>
      <c r="DJ11" s="990"/>
      <c r="DK11" s="991"/>
      <c r="DL11" s="989" t="s">
        <v>487</v>
      </c>
      <c r="DM11" s="990"/>
      <c r="DN11" s="990"/>
      <c r="DO11" s="990"/>
      <c r="DP11" s="991"/>
      <c r="DQ11" s="989" t="s">
        <v>487</v>
      </c>
      <c r="DR11" s="990"/>
      <c r="DS11" s="990"/>
      <c r="DT11" s="990"/>
      <c r="DU11" s="991"/>
      <c r="DV11" s="992"/>
      <c r="DW11" s="993"/>
      <c r="DX11" s="993"/>
      <c r="DY11" s="993"/>
      <c r="DZ11" s="994"/>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t="s">
        <v>555</v>
      </c>
      <c r="BT12" s="993"/>
      <c r="BU12" s="993"/>
      <c r="BV12" s="993"/>
      <c r="BW12" s="993"/>
      <c r="BX12" s="993"/>
      <c r="BY12" s="993"/>
      <c r="BZ12" s="993"/>
      <c r="CA12" s="993"/>
      <c r="CB12" s="993"/>
      <c r="CC12" s="993"/>
      <c r="CD12" s="993"/>
      <c r="CE12" s="993"/>
      <c r="CF12" s="993"/>
      <c r="CG12" s="1014"/>
      <c r="CH12" s="989">
        <v>-9</v>
      </c>
      <c r="CI12" s="990"/>
      <c r="CJ12" s="990"/>
      <c r="CK12" s="990"/>
      <c r="CL12" s="991"/>
      <c r="CM12" s="989">
        <v>753</v>
      </c>
      <c r="CN12" s="990"/>
      <c r="CO12" s="990"/>
      <c r="CP12" s="990"/>
      <c r="CQ12" s="991"/>
      <c r="CR12" s="989">
        <v>1</v>
      </c>
      <c r="CS12" s="990"/>
      <c r="CT12" s="990"/>
      <c r="CU12" s="990"/>
      <c r="CV12" s="991"/>
      <c r="CW12" s="989">
        <v>0</v>
      </c>
      <c r="CX12" s="990"/>
      <c r="CY12" s="990"/>
      <c r="CZ12" s="990"/>
      <c r="DA12" s="991"/>
      <c r="DB12" s="989" t="s">
        <v>487</v>
      </c>
      <c r="DC12" s="990"/>
      <c r="DD12" s="990"/>
      <c r="DE12" s="990"/>
      <c r="DF12" s="991"/>
      <c r="DG12" s="989" t="s">
        <v>487</v>
      </c>
      <c r="DH12" s="990"/>
      <c r="DI12" s="990"/>
      <c r="DJ12" s="990"/>
      <c r="DK12" s="991"/>
      <c r="DL12" s="989" t="s">
        <v>487</v>
      </c>
      <c r="DM12" s="990"/>
      <c r="DN12" s="990"/>
      <c r="DO12" s="990"/>
      <c r="DP12" s="991"/>
      <c r="DQ12" s="989" t="s">
        <v>487</v>
      </c>
      <c r="DR12" s="990"/>
      <c r="DS12" s="990"/>
      <c r="DT12" s="990"/>
      <c r="DU12" s="991"/>
      <c r="DV12" s="992"/>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377</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5">
      <c r="A23" s="228" t="s">
        <v>378</v>
      </c>
      <c r="B23" s="937" t="s">
        <v>379</v>
      </c>
      <c r="C23" s="938"/>
      <c r="D23" s="938"/>
      <c r="E23" s="938"/>
      <c r="F23" s="938"/>
      <c r="G23" s="938"/>
      <c r="H23" s="938"/>
      <c r="I23" s="938"/>
      <c r="J23" s="938"/>
      <c r="K23" s="938"/>
      <c r="L23" s="938"/>
      <c r="M23" s="938"/>
      <c r="N23" s="938"/>
      <c r="O23" s="938"/>
      <c r="P23" s="948"/>
      <c r="Q23" s="1067">
        <v>77779</v>
      </c>
      <c r="R23" s="1061"/>
      <c r="S23" s="1061"/>
      <c r="T23" s="1061"/>
      <c r="U23" s="1061"/>
      <c r="V23" s="1061">
        <v>73852</v>
      </c>
      <c r="W23" s="1061"/>
      <c r="X23" s="1061"/>
      <c r="Y23" s="1061"/>
      <c r="Z23" s="1061"/>
      <c r="AA23" s="1061">
        <v>3928</v>
      </c>
      <c r="AB23" s="1061"/>
      <c r="AC23" s="1061"/>
      <c r="AD23" s="1061"/>
      <c r="AE23" s="1068"/>
      <c r="AF23" s="1069">
        <v>3236</v>
      </c>
      <c r="AG23" s="1061"/>
      <c r="AH23" s="1061"/>
      <c r="AI23" s="1061"/>
      <c r="AJ23" s="1070"/>
      <c r="AK23" s="1071"/>
      <c r="AL23" s="1072"/>
      <c r="AM23" s="1072"/>
      <c r="AN23" s="1072"/>
      <c r="AO23" s="1072"/>
      <c r="AP23" s="1061">
        <f>AP7+AP9</f>
        <v>27020</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
      <c r="A24" s="1060" t="s">
        <v>380</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5">
      <c r="A25" s="1059" t="s">
        <v>381</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382</v>
      </c>
      <c r="R26" s="1002"/>
      <c r="S26" s="1002"/>
      <c r="T26" s="1002"/>
      <c r="U26" s="1003"/>
      <c r="V26" s="1001" t="s">
        <v>383</v>
      </c>
      <c r="W26" s="1002"/>
      <c r="X26" s="1002"/>
      <c r="Y26" s="1002"/>
      <c r="Z26" s="1003"/>
      <c r="AA26" s="1001" t="s">
        <v>384</v>
      </c>
      <c r="AB26" s="1002"/>
      <c r="AC26" s="1002"/>
      <c r="AD26" s="1002"/>
      <c r="AE26" s="1002"/>
      <c r="AF26" s="1055" t="s">
        <v>385</v>
      </c>
      <c r="AG26" s="1008"/>
      <c r="AH26" s="1008"/>
      <c r="AI26" s="1008"/>
      <c r="AJ26" s="1056"/>
      <c r="AK26" s="1002" t="s">
        <v>386</v>
      </c>
      <c r="AL26" s="1002"/>
      <c r="AM26" s="1002"/>
      <c r="AN26" s="1002"/>
      <c r="AO26" s="1003"/>
      <c r="AP26" s="1001" t="s">
        <v>387</v>
      </c>
      <c r="AQ26" s="1002"/>
      <c r="AR26" s="1002"/>
      <c r="AS26" s="1002"/>
      <c r="AT26" s="1003"/>
      <c r="AU26" s="1001" t="s">
        <v>388</v>
      </c>
      <c r="AV26" s="1002"/>
      <c r="AW26" s="1002"/>
      <c r="AX26" s="1002"/>
      <c r="AY26" s="1003"/>
      <c r="AZ26" s="1001" t="s">
        <v>389</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
      <c r="A28" s="230">
        <v>1</v>
      </c>
      <c r="B28" s="1047" t="s">
        <v>390</v>
      </c>
      <c r="C28" s="1048"/>
      <c r="D28" s="1048"/>
      <c r="E28" s="1048"/>
      <c r="F28" s="1048"/>
      <c r="G28" s="1048"/>
      <c r="H28" s="1048"/>
      <c r="I28" s="1048"/>
      <c r="J28" s="1048"/>
      <c r="K28" s="1048"/>
      <c r="L28" s="1048"/>
      <c r="M28" s="1048"/>
      <c r="N28" s="1048"/>
      <c r="O28" s="1048"/>
      <c r="P28" s="1049"/>
      <c r="Q28" s="1050">
        <v>16503</v>
      </c>
      <c r="R28" s="1051"/>
      <c r="S28" s="1051"/>
      <c r="T28" s="1051"/>
      <c r="U28" s="1051"/>
      <c r="V28" s="1051">
        <v>16240</v>
      </c>
      <c r="W28" s="1051"/>
      <c r="X28" s="1051"/>
      <c r="Y28" s="1051"/>
      <c r="Z28" s="1051"/>
      <c r="AA28" s="1051">
        <f>Q28-V28</f>
        <v>263</v>
      </c>
      <c r="AB28" s="1051"/>
      <c r="AC28" s="1051"/>
      <c r="AD28" s="1051"/>
      <c r="AE28" s="1052"/>
      <c r="AF28" s="1053">
        <v>263</v>
      </c>
      <c r="AG28" s="1051"/>
      <c r="AH28" s="1051"/>
      <c r="AI28" s="1051"/>
      <c r="AJ28" s="1054"/>
      <c r="AK28" s="1042">
        <v>1311</v>
      </c>
      <c r="AL28" s="1043"/>
      <c r="AM28" s="1043"/>
      <c r="AN28" s="1043"/>
      <c r="AO28" s="1043"/>
      <c r="AP28" s="1043" t="s">
        <v>546</v>
      </c>
      <c r="AQ28" s="1043"/>
      <c r="AR28" s="1043"/>
      <c r="AS28" s="1043"/>
      <c r="AT28" s="1043"/>
      <c r="AU28" s="1043" t="s">
        <v>546</v>
      </c>
      <c r="AV28" s="1043"/>
      <c r="AW28" s="1043"/>
      <c r="AX28" s="1043"/>
      <c r="AY28" s="1043"/>
      <c r="AZ28" s="1044"/>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
      <c r="A29" s="230">
        <v>2</v>
      </c>
      <c r="B29" s="1030" t="s">
        <v>391</v>
      </c>
      <c r="C29" s="1031"/>
      <c r="D29" s="1031"/>
      <c r="E29" s="1031"/>
      <c r="F29" s="1031"/>
      <c r="G29" s="1031"/>
      <c r="H29" s="1031"/>
      <c r="I29" s="1031"/>
      <c r="J29" s="1031"/>
      <c r="K29" s="1031"/>
      <c r="L29" s="1031"/>
      <c r="M29" s="1031"/>
      <c r="N29" s="1031"/>
      <c r="O29" s="1031"/>
      <c r="P29" s="1032"/>
      <c r="Q29" s="1038">
        <v>19654</v>
      </c>
      <c r="R29" s="1039"/>
      <c r="S29" s="1039"/>
      <c r="T29" s="1039"/>
      <c r="U29" s="1039"/>
      <c r="V29" s="1039">
        <v>19091</v>
      </c>
      <c r="W29" s="1039"/>
      <c r="X29" s="1039"/>
      <c r="Y29" s="1039"/>
      <c r="Z29" s="1039"/>
      <c r="AA29" s="1039">
        <f>Q29-V29</f>
        <v>563</v>
      </c>
      <c r="AB29" s="1039"/>
      <c r="AC29" s="1039"/>
      <c r="AD29" s="1039"/>
      <c r="AE29" s="1040"/>
      <c r="AF29" s="1035">
        <v>563</v>
      </c>
      <c r="AG29" s="1036"/>
      <c r="AH29" s="1036"/>
      <c r="AI29" s="1036"/>
      <c r="AJ29" s="1037"/>
      <c r="AK29" s="980">
        <v>2944</v>
      </c>
      <c r="AL29" s="971"/>
      <c r="AM29" s="971"/>
      <c r="AN29" s="971"/>
      <c r="AO29" s="971"/>
      <c r="AP29" s="971" t="s">
        <v>546</v>
      </c>
      <c r="AQ29" s="971"/>
      <c r="AR29" s="971"/>
      <c r="AS29" s="971"/>
      <c r="AT29" s="971"/>
      <c r="AU29" s="971" t="s">
        <v>546</v>
      </c>
      <c r="AV29" s="971"/>
      <c r="AW29" s="971"/>
      <c r="AX29" s="971"/>
      <c r="AY29" s="971"/>
      <c r="AZ29" s="1041"/>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
      <c r="A30" s="230">
        <v>3</v>
      </c>
      <c r="B30" s="1030" t="s">
        <v>392</v>
      </c>
      <c r="C30" s="1031"/>
      <c r="D30" s="1031"/>
      <c r="E30" s="1031"/>
      <c r="F30" s="1031"/>
      <c r="G30" s="1031"/>
      <c r="H30" s="1031"/>
      <c r="I30" s="1031"/>
      <c r="J30" s="1031"/>
      <c r="K30" s="1031"/>
      <c r="L30" s="1031"/>
      <c r="M30" s="1031"/>
      <c r="N30" s="1031"/>
      <c r="O30" s="1031"/>
      <c r="P30" s="1032"/>
      <c r="Q30" s="1038">
        <v>7162</v>
      </c>
      <c r="R30" s="1039"/>
      <c r="S30" s="1039"/>
      <c r="T30" s="1039"/>
      <c r="U30" s="1039"/>
      <c r="V30" s="1039">
        <v>7081</v>
      </c>
      <c r="W30" s="1039"/>
      <c r="X30" s="1039"/>
      <c r="Y30" s="1039"/>
      <c r="Z30" s="1039"/>
      <c r="AA30" s="1039">
        <f>Q30-V30</f>
        <v>81</v>
      </c>
      <c r="AB30" s="1039"/>
      <c r="AC30" s="1039"/>
      <c r="AD30" s="1039"/>
      <c r="AE30" s="1040"/>
      <c r="AF30" s="1035">
        <v>81</v>
      </c>
      <c r="AG30" s="1036"/>
      <c r="AH30" s="1036"/>
      <c r="AI30" s="1036"/>
      <c r="AJ30" s="1037"/>
      <c r="AK30" s="980">
        <v>2443</v>
      </c>
      <c r="AL30" s="971"/>
      <c r="AM30" s="971"/>
      <c r="AN30" s="971"/>
      <c r="AO30" s="971"/>
      <c r="AP30" s="971" t="s">
        <v>546</v>
      </c>
      <c r="AQ30" s="971"/>
      <c r="AR30" s="971"/>
      <c r="AS30" s="971"/>
      <c r="AT30" s="971"/>
      <c r="AU30" s="971" t="s">
        <v>546</v>
      </c>
      <c r="AV30" s="971"/>
      <c r="AW30" s="971"/>
      <c r="AX30" s="971"/>
      <c r="AY30" s="971"/>
      <c r="AZ30" s="1041"/>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
      <c r="A31" s="230">
        <v>4</v>
      </c>
      <c r="B31" s="1030" t="s">
        <v>393</v>
      </c>
      <c r="C31" s="1031"/>
      <c r="D31" s="1031"/>
      <c r="E31" s="1031"/>
      <c r="F31" s="1031"/>
      <c r="G31" s="1031"/>
      <c r="H31" s="1031"/>
      <c r="I31" s="1031"/>
      <c r="J31" s="1031"/>
      <c r="K31" s="1031"/>
      <c r="L31" s="1031"/>
      <c r="M31" s="1031"/>
      <c r="N31" s="1031"/>
      <c r="O31" s="1031"/>
      <c r="P31" s="1032"/>
      <c r="Q31" s="1038">
        <v>7089</v>
      </c>
      <c r="R31" s="1039"/>
      <c r="S31" s="1039"/>
      <c r="T31" s="1039"/>
      <c r="U31" s="1039"/>
      <c r="V31" s="1039">
        <v>6462</v>
      </c>
      <c r="W31" s="1039"/>
      <c r="X31" s="1039"/>
      <c r="Y31" s="1039"/>
      <c r="Z31" s="1039"/>
      <c r="AA31" s="1039">
        <v>628</v>
      </c>
      <c r="AB31" s="1039"/>
      <c r="AC31" s="1039"/>
      <c r="AD31" s="1039"/>
      <c r="AE31" s="1040"/>
      <c r="AF31" s="1035">
        <v>1915</v>
      </c>
      <c r="AG31" s="1036"/>
      <c r="AH31" s="1036"/>
      <c r="AI31" s="1036"/>
      <c r="AJ31" s="1037"/>
      <c r="AK31" s="980">
        <v>3156</v>
      </c>
      <c r="AL31" s="971"/>
      <c r="AM31" s="971"/>
      <c r="AN31" s="971"/>
      <c r="AO31" s="971"/>
      <c r="AP31" s="971">
        <v>25500</v>
      </c>
      <c r="AQ31" s="971"/>
      <c r="AR31" s="971"/>
      <c r="AS31" s="971"/>
      <c r="AT31" s="971"/>
      <c r="AU31" s="971">
        <v>17595</v>
      </c>
      <c r="AV31" s="971"/>
      <c r="AW31" s="971"/>
      <c r="AX31" s="971"/>
      <c r="AY31" s="971"/>
      <c r="AZ31" s="1041" t="s">
        <v>546</v>
      </c>
      <c r="BA31" s="1041"/>
      <c r="BB31" s="1041"/>
      <c r="BC31" s="1041"/>
      <c r="BD31" s="1041"/>
      <c r="BE31" s="972" t="s">
        <v>394</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
      <c r="A32" s="230">
        <v>5</v>
      </c>
      <c r="B32" s="1030"/>
      <c r="C32" s="1031"/>
      <c r="D32" s="1031"/>
      <c r="E32" s="1031"/>
      <c r="F32" s="1031"/>
      <c r="G32" s="1031"/>
      <c r="H32" s="1031"/>
      <c r="I32" s="1031"/>
      <c r="J32" s="1031"/>
      <c r="K32" s="1031"/>
      <c r="L32" s="1031"/>
      <c r="M32" s="1031"/>
      <c r="N32" s="1031"/>
      <c r="O32" s="1031"/>
      <c r="P32" s="1032"/>
      <c r="Q32" s="1038"/>
      <c r="R32" s="1039"/>
      <c r="S32" s="1039"/>
      <c r="T32" s="1039"/>
      <c r="U32" s="1039"/>
      <c r="V32" s="1039"/>
      <c r="W32" s="1039"/>
      <c r="X32" s="1039"/>
      <c r="Y32" s="1039"/>
      <c r="Z32" s="1039"/>
      <c r="AA32" s="1039"/>
      <c r="AB32" s="1039"/>
      <c r="AC32" s="1039"/>
      <c r="AD32" s="1039"/>
      <c r="AE32" s="1040"/>
      <c r="AF32" s="1035"/>
      <c r="AG32" s="1036"/>
      <c r="AH32" s="1036"/>
      <c r="AI32" s="1036"/>
      <c r="AJ32" s="1037"/>
      <c r="AK32" s="980"/>
      <c r="AL32" s="971"/>
      <c r="AM32" s="971"/>
      <c r="AN32" s="971"/>
      <c r="AO32" s="971"/>
      <c r="AP32" s="971"/>
      <c r="AQ32" s="971"/>
      <c r="AR32" s="971"/>
      <c r="AS32" s="971"/>
      <c r="AT32" s="971"/>
      <c r="AU32" s="971"/>
      <c r="AV32" s="971"/>
      <c r="AW32" s="971"/>
      <c r="AX32" s="971"/>
      <c r="AY32" s="971"/>
      <c r="AZ32" s="1041"/>
      <c r="BA32" s="1041"/>
      <c r="BB32" s="1041"/>
      <c r="BC32" s="1041"/>
      <c r="BD32" s="1041"/>
      <c r="BE32" s="972"/>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395</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378</v>
      </c>
      <c r="B63" s="937" t="s">
        <v>396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2822</v>
      </c>
      <c r="AG63" s="959"/>
      <c r="AH63" s="959"/>
      <c r="AI63" s="959"/>
      <c r="AJ63" s="1022"/>
      <c r="AK63" s="1023"/>
      <c r="AL63" s="963"/>
      <c r="AM63" s="963"/>
      <c r="AN63" s="963"/>
      <c r="AO63" s="963"/>
      <c r="AP63" s="959">
        <f>AP31</f>
        <v>25500</v>
      </c>
      <c r="AQ63" s="959"/>
      <c r="AR63" s="959"/>
      <c r="AS63" s="959"/>
      <c r="AT63" s="959"/>
      <c r="AU63" s="959">
        <f>AU31</f>
        <v>17595</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398</v>
      </c>
      <c r="B66" s="996"/>
      <c r="C66" s="996"/>
      <c r="D66" s="996"/>
      <c r="E66" s="996"/>
      <c r="F66" s="996"/>
      <c r="G66" s="996"/>
      <c r="H66" s="996"/>
      <c r="I66" s="996"/>
      <c r="J66" s="996"/>
      <c r="K66" s="996"/>
      <c r="L66" s="996"/>
      <c r="M66" s="996"/>
      <c r="N66" s="996"/>
      <c r="O66" s="996"/>
      <c r="P66" s="997"/>
      <c r="Q66" s="1001" t="s">
        <v>382</v>
      </c>
      <c r="R66" s="1002"/>
      <c r="S66" s="1002"/>
      <c r="T66" s="1002"/>
      <c r="U66" s="1003"/>
      <c r="V66" s="1001" t="s">
        <v>383</v>
      </c>
      <c r="W66" s="1002"/>
      <c r="X66" s="1002"/>
      <c r="Y66" s="1002"/>
      <c r="Z66" s="1003"/>
      <c r="AA66" s="1001" t="s">
        <v>384</v>
      </c>
      <c r="AB66" s="1002"/>
      <c r="AC66" s="1002"/>
      <c r="AD66" s="1002"/>
      <c r="AE66" s="1003"/>
      <c r="AF66" s="1007" t="s">
        <v>385</v>
      </c>
      <c r="AG66" s="1008"/>
      <c r="AH66" s="1008"/>
      <c r="AI66" s="1008"/>
      <c r="AJ66" s="1009"/>
      <c r="AK66" s="1001" t="s">
        <v>386</v>
      </c>
      <c r="AL66" s="996"/>
      <c r="AM66" s="996"/>
      <c r="AN66" s="996"/>
      <c r="AO66" s="997"/>
      <c r="AP66" s="1001" t="s">
        <v>387</v>
      </c>
      <c r="AQ66" s="1002"/>
      <c r="AR66" s="1002"/>
      <c r="AS66" s="1002"/>
      <c r="AT66" s="1003"/>
      <c r="AU66" s="1001" t="s">
        <v>399</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5" t="s">
        <v>547</v>
      </c>
      <c r="C68" s="986"/>
      <c r="D68" s="986"/>
      <c r="E68" s="986"/>
      <c r="F68" s="986"/>
      <c r="G68" s="986"/>
      <c r="H68" s="986"/>
      <c r="I68" s="986"/>
      <c r="J68" s="986"/>
      <c r="K68" s="986"/>
      <c r="L68" s="986"/>
      <c r="M68" s="986"/>
      <c r="N68" s="986"/>
      <c r="O68" s="986"/>
      <c r="P68" s="987"/>
      <c r="Q68" s="988">
        <v>5236</v>
      </c>
      <c r="R68" s="982"/>
      <c r="S68" s="982"/>
      <c r="T68" s="982"/>
      <c r="U68" s="982"/>
      <c r="V68" s="982">
        <v>4899</v>
      </c>
      <c r="W68" s="982"/>
      <c r="X68" s="982"/>
      <c r="Y68" s="982"/>
      <c r="Z68" s="982"/>
      <c r="AA68" s="982">
        <f>Q68-V68</f>
        <v>337</v>
      </c>
      <c r="AB68" s="982"/>
      <c r="AC68" s="982"/>
      <c r="AD68" s="982"/>
      <c r="AE68" s="982"/>
      <c r="AF68" s="982">
        <f>AA68</f>
        <v>337</v>
      </c>
      <c r="AG68" s="982"/>
      <c r="AH68" s="982"/>
      <c r="AI68" s="982"/>
      <c r="AJ68" s="982"/>
      <c r="AK68" s="982">
        <v>863</v>
      </c>
      <c r="AL68" s="982"/>
      <c r="AM68" s="982"/>
      <c r="AN68" s="982"/>
      <c r="AO68" s="982"/>
      <c r="AP68" s="982" t="s">
        <v>546</v>
      </c>
      <c r="AQ68" s="982"/>
      <c r="AR68" s="982"/>
      <c r="AS68" s="982"/>
      <c r="AT68" s="982"/>
      <c r="AU68" s="982" t="s">
        <v>546</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548</v>
      </c>
      <c r="C69" s="975"/>
      <c r="D69" s="975"/>
      <c r="E69" s="975"/>
      <c r="F69" s="975"/>
      <c r="G69" s="975"/>
      <c r="H69" s="975"/>
      <c r="I69" s="975"/>
      <c r="J69" s="975"/>
      <c r="K69" s="975"/>
      <c r="L69" s="975"/>
      <c r="M69" s="975"/>
      <c r="N69" s="975"/>
      <c r="O69" s="975"/>
      <c r="P69" s="976"/>
      <c r="Q69" s="977">
        <v>1148479</v>
      </c>
      <c r="R69" s="971"/>
      <c r="S69" s="971"/>
      <c r="T69" s="971"/>
      <c r="U69" s="971"/>
      <c r="V69" s="971">
        <v>1132469</v>
      </c>
      <c r="W69" s="971"/>
      <c r="X69" s="971"/>
      <c r="Y69" s="971"/>
      <c r="Z69" s="971"/>
      <c r="AA69" s="971">
        <f>Q69-V69</f>
        <v>16010</v>
      </c>
      <c r="AB69" s="971"/>
      <c r="AC69" s="971"/>
      <c r="AD69" s="971"/>
      <c r="AE69" s="971"/>
      <c r="AF69" s="971">
        <f>AA69</f>
        <v>16010</v>
      </c>
      <c r="AG69" s="971"/>
      <c r="AH69" s="971"/>
      <c r="AI69" s="971"/>
      <c r="AJ69" s="971"/>
      <c r="AK69" s="971">
        <v>6316</v>
      </c>
      <c r="AL69" s="971"/>
      <c r="AM69" s="971"/>
      <c r="AN69" s="971"/>
      <c r="AO69" s="971"/>
      <c r="AP69" s="971" t="s">
        <v>546</v>
      </c>
      <c r="AQ69" s="971"/>
      <c r="AR69" s="971"/>
      <c r="AS69" s="971"/>
      <c r="AT69" s="971"/>
      <c r="AU69" s="971" t="s">
        <v>546</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c r="C70" s="975"/>
      <c r="D70" s="975"/>
      <c r="E70" s="975"/>
      <c r="F70" s="975"/>
      <c r="G70" s="975"/>
      <c r="H70" s="975"/>
      <c r="I70" s="975"/>
      <c r="J70" s="975"/>
      <c r="K70" s="975"/>
      <c r="L70" s="975"/>
      <c r="M70" s="975"/>
      <c r="N70" s="975"/>
      <c r="O70" s="975"/>
      <c r="P70" s="976"/>
      <c r="Q70" s="977"/>
      <c r="R70" s="971"/>
      <c r="S70" s="971"/>
      <c r="T70" s="971"/>
      <c r="U70" s="971"/>
      <c r="V70" s="971"/>
      <c r="W70" s="971"/>
      <c r="X70" s="971"/>
      <c r="Y70" s="971"/>
      <c r="Z70" s="971"/>
      <c r="AA70" s="971"/>
      <c r="AB70" s="971"/>
      <c r="AC70" s="971"/>
      <c r="AD70" s="971"/>
      <c r="AE70" s="971"/>
      <c r="AF70" s="971"/>
      <c r="AG70" s="971"/>
      <c r="AH70" s="971"/>
      <c r="AI70" s="971"/>
      <c r="AJ70" s="971"/>
      <c r="AK70" s="971"/>
      <c r="AL70" s="971"/>
      <c r="AM70" s="971"/>
      <c r="AN70" s="971"/>
      <c r="AO70" s="971"/>
      <c r="AP70" s="971"/>
      <c r="AQ70" s="971"/>
      <c r="AR70" s="971"/>
      <c r="AS70" s="971"/>
      <c r="AT70" s="971"/>
      <c r="AU70" s="971"/>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c r="C71" s="975"/>
      <c r="D71" s="975"/>
      <c r="E71" s="975"/>
      <c r="F71" s="975"/>
      <c r="G71" s="975"/>
      <c r="H71" s="975"/>
      <c r="I71" s="975"/>
      <c r="J71" s="975"/>
      <c r="K71" s="975"/>
      <c r="L71" s="975"/>
      <c r="M71" s="975"/>
      <c r="N71" s="975"/>
      <c r="O71" s="975"/>
      <c r="P71" s="976"/>
      <c r="Q71" s="977"/>
      <c r="R71" s="971"/>
      <c r="S71" s="971"/>
      <c r="T71" s="971"/>
      <c r="U71" s="971"/>
      <c r="V71" s="971"/>
      <c r="W71" s="971"/>
      <c r="X71" s="971"/>
      <c r="Y71" s="971"/>
      <c r="Z71" s="971"/>
      <c r="AA71" s="971"/>
      <c r="AB71" s="971"/>
      <c r="AC71" s="971"/>
      <c r="AD71" s="971"/>
      <c r="AE71" s="971"/>
      <c r="AF71" s="971"/>
      <c r="AG71" s="971"/>
      <c r="AH71" s="971"/>
      <c r="AI71" s="971"/>
      <c r="AJ71" s="971"/>
      <c r="AK71" s="971"/>
      <c r="AL71" s="971"/>
      <c r="AM71" s="971"/>
      <c r="AN71" s="971"/>
      <c r="AO71" s="971"/>
      <c r="AP71" s="971"/>
      <c r="AQ71" s="971"/>
      <c r="AR71" s="971"/>
      <c r="AS71" s="971"/>
      <c r="AT71" s="971"/>
      <c r="AU71" s="971"/>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c r="C72" s="975"/>
      <c r="D72" s="975"/>
      <c r="E72" s="975"/>
      <c r="F72" s="975"/>
      <c r="G72" s="975"/>
      <c r="H72" s="975"/>
      <c r="I72" s="975"/>
      <c r="J72" s="975"/>
      <c r="K72" s="975"/>
      <c r="L72" s="975"/>
      <c r="M72" s="975"/>
      <c r="N72" s="975"/>
      <c r="O72" s="975"/>
      <c r="P72" s="976"/>
      <c r="Q72" s="977"/>
      <c r="R72" s="971"/>
      <c r="S72" s="971"/>
      <c r="T72" s="971"/>
      <c r="U72" s="971"/>
      <c r="V72" s="971"/>
      <c r="W72" s="971"/>
      <c r="X72" s="971"/>
      <c r="Y72" s="971"/>
      <c r="Z72" s="971"/>
      <c r="AA72" s="971"/>
      <c r="AB72" s="971"/>
      <c r="AC72" s="971"/>
      <c r="AD72" s="971"/>
      <c r="AE72" s="971"/>
      <c r="AF72" s="971"/>
      <c r="AG72" s="971"/>
      <c r="AH72" s="971"/>
      <c r="AI72" s="971"/>
      <c r="AJ72" s="971"/>
      <c r="AK72" s="971"/>
      <c r="AL72" s="971"/>
      <c r="AM72" s="971"/>
      <c r="AN72" s="971"/>
      <c r="AO72" s="971"/>
      <c r="AP72" s="971"/>
      <c r="AQ72" s="971"/>
      <c r="AR72" s="971"/>
      <c r="AS72" s="971"/>
      <c r="AT72" s="971"/>
      <c r="AU72" s="971"/>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378</v>
      </c>
      <c r="B88" s="937" t="s">
        <v>400</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f>AF68+AF69</f>
        <v>16347</v>
      </c>
      <c r="AG88" s="959"/>
      <c r="AH88" s="959"/>
      <c r="AI88" s="959"/>
      <c r="AJ88" s="959"/>
      <c r="AK88" s="963"/>
      <c r="AL88" s="963"/>
      <c r="AM88" s="963"/>
      <c r="AN88" s="963"/>
      <c r="AO88" s="963"/>
      <c r="AP88" s="959" t="s">
        <v>546</v>
      </c>
      <c r="AQ88" s="959"/>
      <c r="AR88" s="959"/>
      <c r="AS88" s="959"/>
      <c r="AT88" s="959"/>
      <c r="AU88" s="959" t="s">
        <v>546</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937" t="s">
        <v>401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f>SUM(CR7:CV12)</f>
        <v>352</v>
      </c>
      <c r="CS102" s="953"/>
      <c r="CT102" s="953"/>
      <c r="CU102" s="953"/>
      <c r="CV102" s="954"/>
      <c r="CW102" s="952">
        <f>SUM(CW7:DA12)</f>
        <v>27</v>
      </c>
      <c r="CX102" s="953"/>
      <c r="CY102" s="953"/>
      <c r="CZ102" s="953"/>
      <c r="DA102" s="954"/>
      <c r="DB102" s="952" t="s">
        <v>546</v>
      </c>
      <c r="DC102" s="953"/>
      <c r="DD102" s="953"/>
      <c r="DE102" s="953"/>
      <c r="DF102" s="954"/>
      <c r="DG102" s="952">
        <f>DG7</f>
        <v>3224</v>
      </c>
      <c r="DH102" s="953"/>
      <c r="DI102" s="953"/>
      <c r="DJ102" s="953"/>
      <c r="DK102" s="954"/>
      <c r="DL102" s="952" t="s">
        <v>546</v>
      </c>
      <c r="DM102" s="953"/>
      <c r="DN102" s="953"/>
      <c r="DO102" s="953"/>
      <c r="DP102" s="954"/>
      <c r="DQ102" s="952" t="s">
        <v>546</v>
      </c>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406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408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409</v>
      </c>
      <c r="AB109" s="896"/>
      <c r="AC109" s="896"/>
      <c r="AD109" s="896"/>
      <c r="AE109" s="897"/>
      <c r="AF109" s="898" t="s">
        <v>410</v>
      </c>
      <c r="AG109" s="896"/>
      <c r="AH109" s="896"/>
      <c r="AI109" s="896"/>
      <c r="AJ109" s="897"/>
      <c r="AK109" s="898" t="s">
        <v>294</v>
      </c>
      <c r="AL109" s="896"/>
      <c r="AM109" s="896"/>
      <c r="AN109" s="896"/>
      <c r="AO109" s="897"/>
      <c r="AP109" s="898" t="s">
        <v>411</v>
      </c>
      <c r="AQ109" s="896"/>
      <c r="AR109" s="896"/>
      <c r="AS109" s="896"/>
      <c r="AT109" s="929"/>
      <c r="AU109" s="895" t="s">
        <v>408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409</v>
      </c>
      <c r="BR109" s="896"/>
      <c r="BS109" s="896"/>
      <c r="BT109" s="896"/>
      <c r="BU109" s="897"/>
      <c r="BV109" s="898" t="s">
        <v>410</v>
      </c>
      <c r="BW109" s="896"/>
      <c r="BX109" s="896"/>
      <c r="BY109" s="896"/>
      <c r="BZ109" s="897"/>
      <c r="CA109" s="898" t="s">
        <v>294</v>
      </c>
      <c r="CB109" s="896"/>
      <c r="CC109" s="896"/>
      <c r="CD109" s="896"/>
      <c r="CE109" s="897"/>
      <c r="CF109" s="936" t="s">
        <v>411</v>
      </c>
      <c r="CG109" s="936"/>
      <c r="CH109" s="936"/>
      <c r="CI109" s="936"/>
      <c r="CJ109" s="936"/>
      <c r="CK109" s="898" t="s">
        <v>412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409</v>
      </c>
      <c r="DH109" s="896"/>
      <c r="DI109" s="896"/>
      <c r="DJ109" s="896"/>
      <c r="DK109" s="897"/>
      <c r="DL109" s="898" t="s">
        <v>410</v>
      </c>
      <c r="DM109" s="896"/>
      <c r="DN109" s="896"/>
      <c r="DO109" s="896"/>
      <c r="DP109" s="897"/>
      <c r="DQ109" s="898" t="s">
        <v>294</v>
      </c>
      <c r="DR109" s="896"/>
      <c r="DS109" s="896"/>
      <c r="DT109" s="896"/>
      <c r="DU109" s="897"/>
      <c r="DV109" s="898" t="s">
        <v>411</v>
      </c>
      <c r="DW109" s="896"/>
      <c r="DX109" s="896"/>
      <c r="DY109" s="896"/>
      <c r="DZ109" s="929"/>
    </row>
    <row r="110" spans="1:131" s="218" customFormat="1" ht="26.25" customHeight="1" x14ac:dyDescent="0.2">
      <c r="A110" s="807" t="s">
        <v>413</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4276635</v>
      </c>
      <c r="AB110" s="889"/>
      <c r="AC110" s="889"/>
      <c r="AD110" s="889"/>
      <c r="AE110" s="890"/>
      <c r="AF110" s="891">
        <v>4212534</v>
      </c>
      <c r="AG110" s="889"/>
      <c r="AH110" s="889"/>
      <c r="AI110" s="889"/>
      <c r="AJ110" s="890"/>
      <c r="AK110" s="891">
        <v>4289349</v>
      </c>
      <c r="AL110" s="889"/>
      <c r="AM110" s="889"/>
      <c r="AN110" s="889"/>
      <c r="AO110" s="890"/>
      <c r="AP110" s="892">
        <v>11.4</v>
      </c>
      <c r="AQ110" s="893"/>
      <c r="AR110" s="893"/>
      <c r="AS110" s="893"/>
      <c r="AT110" s="894"/>
      <c r="AU110" s="930" t="s">
        <v>69</v>
      </c>
      <c r="AV110" s="931"/>
      <c r="AW110" s="931"/>
      <c r="AX110" s="931"/>
      <c r="AY110" s="931"/>
      <c r="AZ110" s="860" t="s">
        <v>414</v>
      </c>
      <c r="BA110" s="808"/>
      <c r="BB110" s="808"/>
      <c r="BC110" s="808"/>
      <c r="BD110" s="808"/>
      <c r="BE110" s="808"/>
      <c r="BF110" s="808"/>
      <c r="BG110" s="808"/>
      <c r="BH110" s="808"/>
      <c r="BI110" s="808"/>
      <c r="BJ110" s="808"/>
      <c r="BK110" s="808"/>
      <c r="BL110" s="808"/>
      <c r="BM110" s="808"/>
      <c r="BN110" s="808"/>
      <c r="BO110" s="808"/>
      <c r="BP110" s="809"/>
      <c r="BQ110" s="861">
        <v>30951540</v>
      </c>
      <c r="BR110" s="842"/>
      <c r="BS110" s="842"/>
      <c r="BT110" s="842"/>
      <c r="BU110" s="842"/>
      <c r="BV110" s="842">
        <v>28558329</v>
      </c>
      <c r="BW110" s="842"/>
      <c r="BX110" s="842"/>
      <c r="BY110" s="842"/>
      <c r="BZ110" s="842"/>
      <c r="CA110" s="842">
        <v>27020247</v>
      </c>
      <c r="CB110" s="842"/>
      <c r="CC110" s="842"/>
      <c r="CD110" s="842"/>
      <c r="CE110" s="842"/>
      <c r="CF110" s="866">
        <v>72</v>
      </c>
      <c r="CG110" s="867"/>
      <c r="CH110" s="867"/>
      <c r="CI110" s="867"/>
      <c r="CJ110" s="867"/>
      <c r="CK110" s="926" t="s">
        <v>415</v>
      </c>
      <c r="CL110" s="819"/>
      <c r="CM110" s="860" t="s">
        <v>416</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2">
      <c r="A111" s="774" t="s">
        <v>417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418</v>
      </c>
      <c r="BA111" s="752"/>
      <c r="BB111" s="752"/>
      <c r="BC111" s="752"/>
      <c r="BD111" s="752"/>
      <c r="BE111" s="752"/>
      <c r="BF111" s="752"/>
      <c r="BG111" s="752"/>
      <c r="BH111" s="752"/>
      <c r="BI111" s="752"/>
      <c r="BJ111" s="752"/>
      <c r="BK111" s="752"/>
      <c r="BL111" s="752"/>
      <c r="BM111" s="752"/>
      <c r="BN111" s="752"/>
      <c r="BO111" s="752"/>
      <c r="BP111" s="753"/>
      <c r="BQ111" s="816">
        <v>3426075</v>
      </c>
      <c r="BR111" s="817"/>
      <c r="BS111" s="817"/>
      <c r="BT111" s="817"/>
      <c r="BU111" s="817"/>
      <c r="BV111" s="817">
        <v>3377744</v>
      </c>
      <c r="BW111" s="817"/>
      <c r="BX111" s="817"/>
      <c r="BY111" s="817"/>
      <c r="BZ111" s="817"/>
      <c r="CA111" s="817">
        <v>3426075</v>
      </c>
      <c r="CB111" s="817"/>
      <c r="CC111" s="817"/>
      <c r="CD111" s="817"/>
      <c r="CE111" s="817"/>
      <c r="CF111" s="875">
        <v>9.1</v>
      </c>
      <c r="CG111" s="876"/>
      <c r="CH111" s="876"/>
      <c r="CI111" s="876"/>
      <c r="CJ111" s="876"/>
      <c r="CK111" s="927"/>
      <c r="CL111" s="821"/>
      <c r="CM111" s="815" t="s">
        <v>419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2">
      <c r="A112" s="912" t="s">
        <v>420</v>
      </c>
      <c r="B112" s="913"/>
      <c r="C112" s="752" t="s">
        <v>421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422</v>
      </c>
      <c r="BA112" s="752"/>
      <c r="BB112" s="752"/>
      <c r="BC112" s="752"/>
      <c r="BD112" s="752"/>
      <c r="BE112" s="752"/>
      <c r="BF112" s="752"/>
      <c r="BG112" s="752"/>
      <c r="BH112" s="752"/>
      <c r="BI112" s="752"/>
      <c r="BJ112" s="752"/>
      <c r="BK112" s="752"/>
      <c r="BL112" s="752"/>
      <c r="BM112" s="752"/>
      <c r="BN112" s="752"/>
      <c r="BO112" s="752"/>
      <c r="BP112" s="753"/>
      <c r="BQ112" s="816">
        <v>20210002</v>
      </c>
      <c r="BR112" s="817"/>
      <c r="BS112" s="817"/>
      <c r="BT112" s="817"/>
      <c r="BU112" s="817"/>
      <c r="BV112" s="817">
        <v>18985569</v>
      </c>
      <c r="BW112" s="817"/>
      <c r="BX112" s="817"/>
      <c r="BY112" s="817"/>
      <c r="BZ112" s="817"/>
      <c r="CA112" s="817">
        <v>17595344</v>
      </c>
      <c r="CB112" s="817"/>
      <c r="CC112" s="817"/>
      <c r="CD112" s="817"/>
      <c r="CE112" s="817"/>
      <c r="CF112" s="875">
        <v>46.9</v>
      </c>
      <c r="CG112" s="876"/>
      <c r="CH112" s="876"/>
      <c r="CI112" s="876"/>
      <c r="CJ112" s="876"/>
      <c r="CK112" s="927"/>
      <c r="CL112" s="821"/>
      <c r="CM112" s="815" t="s">
        <v>423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2">
      <c r="A113" s="914"/>
      <c r="B113" s="915"/>
      <c r="C113" s="752" t="s">
        <v>424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2203700</v>
      </c>
      <c r="AB113" s="919"/>
      <c r="AC113" s="919"/>
      <c r="AD113" s="919"/>
      <c r="AE113" s="920"/>
      <c r="AF113" s="921">
        <v>1999679</v>
      </c>
      <c r="AG113" s="919"/>
      <c r="AH113" s="919"/>
      <c r="AI113" s="919"/>
      <c r="AJ113" s="920"/>
      <c r="AK113" s="921">
        <v>2076314</v>
      </c>
      <c r="AL113" s="919"/>
      <c r="AM113" s="919"/>
      <c r="AN113" s="919"/>
      <c r="AO113" s="920"/>
      <c r="AP113" s="922">
        <v>5.5</v>
      </c>
      <c r="AQ113" s="923"/>
      <c r="AR113" s="923"/>
      <c r="AS113" s="923"/>
      <c r="AT113" s="924"/>
      <c r="AU113" s="932"/>
      <c r="AV113" s="933"/>
      <c r="AW113" s="933"/>
      <c r="AX113" s="933"/>
      <c r="AY113" s="933"/>
      <c r="AZ113" s="815" t="s">
        <v>425</v>
      </c>
      <c r="BA113" s="752"/>
      <c r="BB113" s="752"/>
      <c r="BC113" s="752"/>
      <c r="BD113" s="752"/>
      <c r="BE113" s="752"/>
      <c r="BF113" s="752"/>
      <c r="BG113" s="752"/>
      <c r="BH113" s="752"/>
      <c r="BI113" s="752"/>
      <c r="BJ113" s="752"/>
      <c r="BK113" s="752"/>
      <c r="BL113" s="752"/>
      <c r="BM113" s="752"/>
      <c r="BN113" s="752"/>
      <c r="BO113" s="752"/>
      <c r="BP113" s="753"/>
      <c r="BQ113" s="816" t="s">
        <v>122</v>
      </c>
      <c r="BR113" s="817"/>
      <c r="BS113" s="817"/>
      <c r="BT113" s="817"/>
      <c r="BU113" s="817"/>
      <c r="BV113" s="817" t="s">
        <v>122</v>
      </c>
      <c r="BW113" s="817"/>
      <c r="BX113" s="817"/>
      <c r="BY113" s="817"/>
      <c r="BZ113" s="817"/>
      <c r="CA113" s="817" t="s">
        <v>122</v>
      </c>
      <c r="CB113" s="817"/>
      <c r="CC113" s="817"/>
      <c r="CD113" s="817"/>
      <c r="CE113" s="817"/>
      <c r="CF113" s="875" t="s">
        <v>122</v>
      </c>
      <c r="CG113" s="876"/>
      <c r="CH113" s="876"/>
      <c r="CI113" s="876"/>
      <c r="CJ113" s="876"/>
      <c r="CK113" s="927"/>
      <c r="CL113" s="821"/>
      <c r="CM113" s="815" t="s">
        <v>426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2">
      <c r="A114" s="914"/>
      <c r="B114" s="915"/>
      <c r="C114" s="752" t="s">
        <v>427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t="s">
        <v>122</v>
      </c>
      <c r="AB114" s="780"/>
      <c r="AC114" s="780"/>
      <c r="AD114" s="780"/>
      <c r="AE114" s="781"/>
      <c r="AF114" s="782" t="s">
        <v>122</v>
      </c>
      <c r="AG114" s="780"/>
      <c r="AH114" s="780"/>
      <c r="AI114" s="780"/>
      <c r="AJ114" s="781"/>
      <c r="AK114" s="782" t="s">
        <v>122</v>
      </c>
      <c r="AL114" s="780"/>
      <c r="AM114" s="780"/>
      <c r="AN114" s="780"/>
      <c r="AO114" s="781"/>
      <c r="AP114" s="824" t="s">
        <v>122</v>
      </c>
      <c r="AQ114" s="825"/>
      <c r="AR114" s="825"/>
      <c r="AS114" s="825"/>
      <c r="AT114" s="826"/>
      <c r="AU114" s="932"/>
      <c r="AV114" s="933"/>
      <c r="AW114" s="933"/>
      <c r="AX114" s="933"/>
      <c r="AY114" s="933"/>
      <c r="AZ114" s="815" t="s">
        <v>428</v>
      </c>
      <c r="BA114" s="752"/>
      <c r="BB114" s="752"/>
      <c r="BC114" s="752"/>
      <c r="BD114" s="752"/>
      <c r="BE114" s="752"/>
      <c r="BF114" s="752"/>
      <c r="BG114" s="752"/>
      <c r="BH114" s="752"/>
      <c r="BI114" s="752"/>
      <c r="BJ114" s="752"/>
      <c r="BK114" s="752"/>
      <c r="BL114" s="752"/>
      <c r="BM114" s="752"/>
      <c r="BN114" s="752"/>
      <c r="BO114" s="752"/>
      <c r="BP114" s="753"/>
      <c r="BQ114" s="816">
        <v>7315264</v>
      </c>
      <c r="BR114" s="817"/>
      <c r="BS114" s="817"/>
      <c r="BT114" s="817"/>
      <c r="BU114" s="817"/>
      <c r="BV114" s="817">
        <v>7520251</v>
      </c>
      <c r="BW114" s="817"/>
      <c r="BX114" s="817"/>
      <c r="BY114" s="817"/>
      <c r="BZ114" s="817"/>
      <c r="CA114" s="817">
        <v>6966730</v>
      </c>
      <c r="CB114" s="817"/>
      <c r="CC114" s="817"/>
      <c r="CD114" s="817"/>
      <c r="CE114" s="817"/>
      <c r="CF114" s="875">
        <v>18.600000000000001</v>
      </c>
      <c r="CG114" s="876"/>
      <c r="CH114" s="876"/>
      <c r="CI114" s="876"/>
      <c r="CJ114" s="876"/>
      <c r="CK114" s="927"/>
      <c r="CL114" s="821"/>
      <c r="CM114" s="815" t="s">
        <v>429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2">
      <c r="A115" s="914"/>
      <c r="B115" s="915"/>
      <c r="C115" s="752" t="s">
        <v>430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431</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v>3426075</v>
      </c>
      <c r="DH115" s="780"/>
      <c r="DI115" s="780"/>
      <c r="DJ115" s="780"/>
      <c r="DK115" s="781"/>
      <c r="DL115" s="782">
        <v>3377744</v>
      </c>
      <c r="DM115" s="780"/>
      <c r="DN115" s="780"/>
      <c r="DO115" s="780"/>
      <c r="DP115" s="781"/>
      <c r="DQ115" s="782">
        <v>3426075</v>
      </c>
      <c r="DR115" s="780"/>
      <c r="DS115" s="780"/>
      <c r="DT115" s="780"/>
      <c r="DU115" s="781"/>
      <c r="DV115" s="824">
        <v>9.1</v>
      </c>
      <c r="DW115" s="825"/>
      <c r="DX115" s="825"/>
      <c r="DY115" s="825"/>
      <c r="DZ115" s="826"/>
    </row>
    <row r="116" spans="1:130" s="218" customFormat="1" ht="26.25" customHeight="1" x14ac:dyDescent="0.2">
      <c r="A116" s="916"/>
      <c r="B116" s="917"/>
      <c r="C116" s="839" t="s">
        <v>433</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434</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436</v>
      </c>
      <c r="Z117" s="897"/>
      <c r="AA117" s="902">
        <v>6480335</v>
      </c>
      <c r="AB117" s="903"/>
      <c r="AC117" s="903"/>
      <c r="AD117" s="903"/>
      <c r="AE117" s="904"/>
      <c r="AF117" s="905">
        <v>6212213</v>
      </c>
      <c r="AG117" s="903"/>
      <c r="AH117" s="903"/>
      <c r="AI117" s="903"/>
      <c r="AJ117" s="904"/>
      <c r="AK117" s="905">
        <v>6365663</v>
      </c>
      <c r="AL117" s="903"/>
      <c r="AM117" s="903"/>
      <c r="AN117" s="903"/>
      <c r="AO117" s="904"/>
      <c r="AP117" s="906"/>
      <c r="AQ117" s="907"/>
      <c r="AR117" s="907"/>
      <c r="AS117" s="907"/>
      <c r="AT117" s="908"/>
      <c r="AU117" s="932"/>
      <c r="AV117" s="933"/>
      <c r="AW117" s="933"/>
      <c r="AX117" s="933"/>
      <c r="AY117" s="933"/>
      <c r="AZ117" s="863" t="s">
        <v>437</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2">
      <c r="A118" s="895" t="s">
        <v>412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409</v>
      </c>
      <c r="AB118" s="896"/>
      <c r="AC118" s="896"/>
      <c r="AD118" s="896"/>
      <c r="AE118" s="897"/>
      <c r="AF118" s="898" t="s">
        <v>410</v>
      </c>
      <c r="AG118" s="896"/>
      <c r="AH118" s="896"/>
      <c r="AI118" s="896"/>
      <c r="AJ118" s="897"/>
      <c r="AK118" s="898" t="s">
        <v>294</v>
      </c>
      <c r="AL118" s="896"/>
      <c r="AM118" s="896"/>
      <c r="AN118" s="896"/>
      <c r="AO118" s="897"/>
      <c r="AP118" s="899" t="s">
        <v>411</v>
      </c>
      <c r="AQ118" s="900"/>
      <c r="AR118" s="900"/>
      <c r="AS118" s="900"/>
      <c r="AT118" s="901"/>
      <c r="AU118" s="932"/>
      <c r="AV118" s="933"/>
      <c r="AW118" s="933"/>
      <c r="AX118" s="933"/>
      <c r="AY118" s="933"/>
      <c r="AZ118" s="838" t="s">
        <v>439</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2">
      <c r="A119" s="818" t="s">
        <v>415</v>
      </c>
      <c r="B119" s="819"/>
      <c r="C119" s="860" t="s">
        <v>416</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441</v>
      </c>
      <c r="BP119" s="878"/>
      <c r="BQ119" s="879">
        <v>61902881</v>
      </c>
      <c r="BR119" s="845"/>
      <c r="BS119" s="845"/>
      <c r="BT119" s="845"/>
      <c r="BU119" s="845"/>
      <c r="BV119" s="845">
        <v>58441893</v>
      </c>
      <c r="BW119" s="845"/>
      <c r="BX119" s="845"/>
      <c r="BY119" s="845"/>
      <c r="BZ119" s="845"/>
      <c r="CA119" s="845">
        <v>55008396</v>
      </c>
      <c r="CB119" s="845"/>
      <c r="CC119" s="845"/>
      <c r="CD119" s="845"/>
      <c r="CE119" s="845"/>
      <c r="CF119" s="748"/>
      <c r="CG119" s="749"/>
      <c r="CH119" s="749"/>
      <c r="CI119" s="749"/>
      <c r="CJ119" s="834"/>
      <c r="CK119" s="928"/>
      <c r="CL119" s="823"/>
      <c r="CM119" s="838" t="s">
        <v>442</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2">
      <c r="A120" s="820"/>
      <c r="B120" s="821"/>
      <c r="C120" s="815" t="s">
        <v>419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443</v>
      </c>
      <c r="AV120" s="881"/>
      <c r="AW120" s="881"/>
      <c r="AX120" s="881"/>
      <c r="AY120" s="882"/>
      <c r="AZ120" s="860" t="s">
        <v>444</v>
      </c>
      <c r="BA120" s="808"/>
      <c r="BB120" s="808"/>
      <c r="BC120" s="808"/>
      <c r="BD120" s="808"/>
      <c r="BE120" s="808"/>
      <c r="BF120" s="808"/>
      <c r="BG120" s="808"/>
      <c r="BH120" s="808"/>
      <c r="BI120" s="808"/>
      <c r="BJ120" s="808"/>
      <c r="BK120" s="808"/>
      <c r="BL120" s="808"/>
      <c r="BM120" s="808"/>
      <c r="BN120" s="808"/>
      <c r="BO120" s="808"/>
      <c r="BP120" s="809"/>
      <c r="BQ120" s="861">
        <v>18047112</v>
      </c>
      <c r="BR120" s="842"/>
      <c r="BS120" s="842"/>
      <c r="BT120" s="842"/>
      <c r="BU120" s="842"/>
      <c r="BV120" s="842">
        <v>19093668</v>
      </c>
      <c r="BW120" s="842"/>
      <c r="BX120" s="842"/>
      <c r="BY120" s="842"/>
      <c r="BZ120" s="842"/>
      <c r="CA120" s="842">
        <v>17495483</v>
      </c>
      <c r="CB120" s="842"/>
      <c r="CC120" s="842"/>
      <c r="CD120" s="842"/>
      <c r="CE120" s="842"/>
      <c r="CF120" s="866">
        <v>46.6</v>
      </c>
      <c r="CG120" s="867"/>
      <c r="CH120" s="867"/>
      <c r="CI120" s="867"/>
      <c r="CJ120" s="867"/>
      <c r="CK120" s="868" t="s">
        <v>445</v>
      </c>
      <c r="CL120" s="852"/>
      <c r="CM120" s="852"/>
      <c r="CN120" s="852"/>
      <c r="CO120" s="853"/>
      <c r="CP120" s="872" t="s">
        <v>393</v>
      </c>
      <c r="CQ120" s="873"/>
      <c r="CR120" s="873"/>
      <c r="CS120" s="873"/>
      <c r="CT120" s="873"/>
      <c r="CU120" s="873"/>
      <c r="CV120" s="873"/>
      <c r="CW120" s="873"/>
      <c r="CX120" s="873"/>
      <c r="CY120" s="873"/>
      <c r="CZ120" s="873"/>
      <c r="DA120" s="873"/>
      <c r="DB120" s="873"/>
      <c r="DC120" s="873"/>
      <c r="DD120" s="873"/>
      <c r="DE120" s="873"/>
      <c r="DF120" s="874"/>
      <c r="DG120" s="861">
        <v>20210002</v>
      </c>
      <c r="DH120" s="842"/>
      <c r="DI120" s="842"/>
      <c r="DJ120" s="842"/>
      <c r="DK120" s="842"/>
      <c r="DL120" s="842">
        <v>18985569</v>
      </c>
      <c r="DM120" s="842"/>
      <c r="DN120" s="842"/>
      <c r="DO120" s="842"/>
      <c r="DP120" s="842"/>
      <c r="DQ120" s="842">
        <v>17595344</v>
      </c>
      <c r="DR120" s="842"/>
      <c r="DS120" s="842"/>
      <c r="DT120" s="842"/>
      <c r="DU120" s="842"/>
      <c r="DV120" s="843">
        <v>46.9</v>
      </c>
      <c r="DW120" s="843"/>
      <c r="DX120" s="843"/>
      <c r="DY120" s="843"/>
      <c r="DZ120" s="844"/>
    </row>
    <row r="121" spans="1:130" s="218" customFormat="1" ht="26.25" customHeight="1" x14ac:dyDescent="0.2">
      <c r="A121" s="820"/>
      <c r="B121" s="821"/>
      <c r="C121" s="863" t="s">
        <v>446</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447</v>
      </c>
      <c r="BA121" s="752"/>
      <c r="BB121" s="752"/>
      <c r="BC121" s="752"/>
      <c r="BD121" s="752"/>
      <c r="BE121" s="752"/>
      <c r="BF121" s="752"/>
      <c r="BG121" s="752"/>
      <c r="BH121" s="752"/>
      <c r="BI121" s="752"/>
      <c r="BJ121" s="752"/>
      <c r="BK121" s="752"/>
      <c r="BL121" s="752"/>
      <c r="BM121" s="752"/>
      <c r="BN121" s="752"/>
      <c r="BO121" s="752"/>
      <c r="BP121" s="753"/>
      <c r="BQ121" s="816">
        <v>30630706</v>
      </c>
      <c r="BR121" s="817"/>
      <c r="BS121" s="817"/>
      <c r="BT121" s="817"/>
      <c r="BU121" s="817"/>
      <c r="BV121" s="817">
        <v>28830994</v>
      </c>
      <c r="BW121" s="817"/>
      <c r="BX121" s="817"/>
      <c r="BY121" s="817"/>
      <c r="BZ121" s="817"/>
      <c r="CA121" s="817">
        <v>26866434</v>
      </c>
      <c r="CB121" s="817"/>
      <c r="CC121" s="817"/>
      <c r="CD121" s="817"/>
      <c r="CE121" s="817"/>
      <c r="CF121" s="875">
        <v>71.599999999999994</v>
      </c>
      <c r="CG121" s="876"/>
      <c r="CH121" s="876"/>
      <c r="CI121" s="876"/>
      <c r="CJ121" s="876"/>
      <c r="CK121" s="869"/>
      <c r="CL121" s="855"/>
      <c r="CM121" s="855"/>
      <c r="CN121" s="855"/>
      <c r="CO121" s="856"/>
      <c r="CP121" s="835" t="s">
        <v>391</v>
      </c>
      <c r="CQ121" s="836"/>
      <c r="CR121" s="836"/>
      <c r="CS121" s="836"/>
      <c r="CT121" s="836"/>
      <c r="CU121" s="836"/>
      <c r="CV121" s="836"/>
      <c r="CW121" s="836"/>
      <c r="CX121" s="836"/>
      <c r="CY121" s="836"/>
      <c r="CZ121" s="836"/>
      <c r="DA121" s="836"/>
      <c r="DB121" s="836"/>
      <c r="DC121" s="836"/>
      <c r="DD121" s="836"/>
      <c r="DE121" s="836"/>
      <c r="DF121" s="837"/>
      <c r="DG121" s="816" t="s">
        <v>122</v>
      </c>
      <c r="DH121" s="817"/>
      <c r="DI121" s="817"/>
      <c r="DJ121" s="817"/>
      <c r="DK121" s="817"/>
      <c r="DL121" s="817" t="s">
        <v>122</v>
      </c>
      <c r="DM121" s="817"/>
      <c r="DN121" s="817"/>
      <c r="DO121" s="817"/>
      <c r="DP121" s="817"/>
      <c r="DQ121" s="817" t="s">
        <v>122</v>
      </c>
      <c r="DR121" s="817"/>
      <c r="DS121" s="817"/>
      <c r="DT121" s="817"/>
      <c r="DU121" s="817"/>
      <c r="DV121" s="794" t="s">
        <v>122</v>
      </c>
      <c r="DW121" s="794"/>
      <c r="DX121" s="794"/>
      <c r="DY121" s="794"/>
      <c r="DZ121" s="795"/>
    </row>
    <row r="122" spans="1:130" s="218" customFormat="1" ht="26.25" customHeight="1" x14ac:dyDescent="0.2">
      <c r="A122" s="820"/>
      <c r="B122" s="821"/>
      <c r="C122" s="815" t="s">
        <v>429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448</v>
      </c>
      <c r="BA122" s="839"/>
      <c r="BB122" s="839"/>
      <c r="BC122" s="839"/>
      <c r="BD122" s="839"/>
      <c r="BE122" s="839"/>
      <c r="BF122" s="839"/>
      <c r="BG122" s="839"/>
      <c r="BH122" s="839"/>
      <c r="BI122" s="839"/>
      <c r="BJ122" s="839"/>
      <c r="BK122" s="839"/>
      <c r="BL122" s="839"/>
      <c r="BM122" s="839"/>
      <c r="BN122" s="839"/>
      <c r="BO122" s="839"/>
      <c r="BP122" s="840"/>
      <c r="BQ122" s="879">
        <v>23621789</v>
      </c>
      <c r="BR122" s="845"/>
      <c r="BS122" s="845"/>
      <c r="BT122" s="845"/>
      <c r="BU122" s="845"/>
      <c r="BV122" s="845">
        <v>21514335</v>
      </c>
      <c r="BW122" s="845"/>
      <c r="BX122" s="845"/>
      <c r="BY122" s="845"/>
      <c r="BZ122" s="845"/>
      <c r="CA122" s="845">
        <v>19595552</v>
      </c>
      <c r="CB122" s="845"/>
      <c r="CC122" s="845"/>
      <c r="CD122" s="845"/>
      <c r="CE122" s="845"/>
      <c r="CF122" s="846">
        <v>52.2</v>
      </c>
      <c r="CG122" s="847"/>
      <c r="CH122" s="847"/>
      <c r="CI122" s="847"/>
      <c r="CJ122" s="847"/>
      <c r="CK122" s="869"/>
      <c r="CL122" s="855"/>
      <c r="CM122" s="855"/>
      <c r="CN122" s="855"/>
      <c r="CO122" s="856"/>
      <c r="CP122" s="835" t="s">
        <v>392</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2">
      <c r="A123" s="820"/>
      <c r="B123" s="821"/>
      <c r="C123" s="815" t="s">
        <v>435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449</v>
      </c>
      <c r="BP123" s="878"/>
      <c r="BQ123" s="832">
        <v>72299607</v>
      </c>
      <c r="BR123" s="833"/>
      <c r="BS123" s="833"/>
      <c r="BT123" s="833"/>
      <c r="BU123" s="833"/>
      <c r="BV123" s="833">
        <v>69438997</v>
      </c>
      <c r="BW123" s="833"/>
      <c r="BX123" s="833"/>
      <c r="BY123" s="833"/>
      <c r="BZ123" s="833"/>
      <c r="CA123" s="833">
        <v>63957469</v>
      </c>
      <c r="CB123" s="833"/>
      <c r="CC123" s="833"/>
      <c r="CD123" s="833"/>
      <c r="CE123" s="833"/>
      <c r="CF123" s="748"/>
      <c r="CG123" s="749"/>
      <c r="CH123" s="749"/>
      <c r="CI123" s="749"/>
      <c r="CJ123" s="834"/>
      <c r="CK123" s="869"/>
      <c r="CL123" s="855"/>
      <c r="CM123" s="855"/>
      <c r="CN123" s="855"/>
      <c r="CO123" s="856"/>
      <c r="CP123" s="835" t="s">
        <v>390</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5">
      <c r="A124" s="820"/>
      <c r="B124" s="821"/>
      <c r="C124" s="815" t="s">
        <v>438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450</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451</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2">
      <c r="A125" s="820"/>
      <c r="B125" s="821"/>
      <c r="C125" s="815" t="s">
        <v>440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452</v>
      </c>
      <c r="CL125" s="852"/>
      <c r="CM125" s="852"/>
      <c r="CN125" s="852"/>
      <c r="CO125" s="853"/>
      <c r="CP125" s="860" t="s">
        <v>453</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5">
      <c r="A126" s="820"/>
      <c r="B126" s="821"/>
      <c r="C126" s="815" t="s">
        <v>442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454</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2">
      <c r="A127" s="822"/>
      <c r="B127" s="823"/>
      <c r="C127" s="838" t="s">
        <v>455</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456</v>
      </c>
      <c r="AY127" s="812"/>
      <c r="AZ127" s="812"/>
      <c r="BA127" s="812"/>
      <c r="BB127" s="812"/>
      <c r="BC127" s="812"/>
      <c r="BD127" s="812"/>
      <c r="BE127" s="813"/>
      <c r="BF127" s="811" t="s">
        <v>457</v>
      </c>
      <c r="BG127" s="812"/>
      <c r="BH127" s="812"/>
      <c r="BI127" s="812"/>
      <c r="BJ127" s="812"/>
      <c r="BK127" s="812"/>
      <c r="BL127" s="813"/>
      <c r="BM127" s="811" t="s">
        <v>458</v>
      </c>
      <c r="BN127" s="812"/>
      <c r="BO127" s="812"/>
      <c r="BP127" s="812"/>
      <c r="BQ127" s="812"/>
      <c r="BR127" s="812"/>
      <c r="BS127" s="813"/>
      <c r="BT127" s="811" t="s">
        <v>459</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460</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5">
      <c r="A128" s="796" t="s">
        <v>461</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462</v>
      </c>
      <c r="X128" s="798"/>
      <c r="Y128" s="798"/>
      <c r="Z128" s="799"/>
      <c r="AA128" s="800">
        <v>3235587</v>
      </c>
      <c r="AB128" s="801"/>
      <c r="AC128" s="801"/>
      <c r="AD128" s="801"/>
      <c r="AE128" s="802"/>
      <c r="AF128" s="803">
        <v>3001528</v>
      </c>
      <c r="AG128" s="801"/>
      <c r="AH128" s="801"/>
      <c r="AI128" s="801"/>
      <c r="AJ128" s="802"/>
      <c r="AK128" s="803">
        <v>2943102</v>
      </c>
      <c r="AL128" s="801"/>
      <c r="AM128" s="801"/>
      <c r="AN128" s="801"/>
      <c r="AO128" s="802"/>
      <c r="AP128" s="804"/>
      <c r="AQ128" s="805"/>
      <c r="AR128" s="805"/>
      <c r="AS128" s="805"/>
      <c r="AT128" s="806"/>
      <c r="AU128" s="220"/>
      <c r="AV128" s="220"/>
      <c r="AW128" s="220"/>
      <c r="AX128" s="807" t="s">
        <v>463</v>
      </c>
      <c r="AY128" s="808"/>
      <c r="AZ128" s="808"/>
      <c r="BA128" s="808"/>
      <c r="BB128" s="808"/>
      <c r="BC128" s="808"/>
      <c r="BD128" s="808"/>
      <c r="BE128" s="809"/>
      <c r="BF128" s="786" t="s">
        <v>122</v>
      </c>
      <c r="BG128" s="787"/>
      <c r="BH128" s="787"/>
      <c r="BI128" s="787"/>
      <c r="BJ128" s="787"/>
      <c r="BK128" s="787"/>
      <c r="BL128" s="810"/>
      <c r="BM128" s="786">
        <v>11.46</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464</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2">
      <c r="A129" s="774" t="s">
        <v>103</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465</v>
      </c>
      <c r="X129" s="777"/>
      <c r="Y129" s="777"/>
      <c r="Z129" s="778"/>
      <c r="AA129" s="779">
        <v>38942295</v>
      </c>
      <c r="AB129" s="780"/>
      <c r="AC129" s="780"/>
      <c r="AD129" s="780"/>
      <c r="AE129" s="781"/>
      <c r="AF129" s="782">
        <v>39223332</v>
      </c>
      <c r="AG129" s="780"/>
      <c r="AH129" s="780"/>
      <c r="AI129" s="780"/>
      <c r="AJ129" s="781"/>
      <c r="AK129" s="782">
        <v>39784087</v>
      </c>
      <c r="AL129" s="780"/>
      <c r="AM129" s="780"/>
      <c r="AN129" s="780"/>
      <c r="AO129" s="781"/>
      <c r="AP129" s="783"/>
      <c r="AQ129" s="784"/>
      <c r="AR129" s="784"/>
      <c r="AS129" s="784"/>
      <c r="AT129" s="785"/>
      <c r="AU129" s="221"/>
      <c r="AV129" s="221"/>
      <c r="AW129" s="221"/>
      <c r="AX129" s="751" t="s">
        <v>466</v>
      </c>
      <c r="AY129" s="752"/>
      <c r="AZ129" s="752"/>
      <c r="BA129" s="752"/>
      <c r="BB129" s="752"/>
      <c r="BC129" s="752"/>
      <c r="BD129" s="752"/>
      <c r="BE129" s="753"/>
      <c r="BF129" s="770" t="s">
        <v>122</v>
      </c>
      <c r="BG129" s="771"/>
      <c r="BH129" s="771"/>
      <c r="BI129" s="771"/>
      <c r="BJ129" s="771"/>
      <c r="BK129" s="771"/>
      <c r="BL129" s="772"/>
      <c r="BM129" s="770">
        <v>16.46</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467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468</v>
      </c>
      <c r="X130" s="777"/>
      <c r="Y130" s="777"/>
      <c r="Z130" s="778"/>
      <c r="AA130" s="779">
        <v>2767823</v>
      </c>
      <c r="AB130" s="780"/>
      <c r="AC130" s="780"/>
      <c r="AD130" s="780"/>
      <c r="AE130" s="781"/>
      <c r="AF130" s="782">
        <v>2406948</v>
      </c>
      <c r="AG130" s="780"/>
      <c r="AH130" s="780"/>
      <c r="AI130" s="780"/>
      <c r="AJ130" s="781"/>
      <c r="AK130" s="782">
        <v>2276128</v>
      </c>
      <c r="AL130" s="780"/>
      <c r="AM130" s="780"/>
      <c r="AN130" s="780"/>
      <c r="AO130" s="781"/>
      <c r="AP130" s="783"/>
      <c r="AQ130" s="784"/>
      <c r="AR130" s="784"/>
      <c r="AS130" s="784"/>
      <c r="AT130" s="785"/>
      <c r="AU130" s="221"/>
      <c r="AV130" s="221"/>
      <c r="AW130" s="221"/>
      <c r="AX130" s="751" t="s">
        <v>469</v>
      </c>
      <c r="AY130" s="752"/>
      <c r="AZ130" s="752"/>
      <c r="BA130" s="752"/>
      <c r="BB130" s="752"/>
      <c r="BC130" s="752"/>
      <c r="BD130" s="752"/>
      <c r="BE130" s="753"/>
      <c r="BF130" s="754">
        <v>2.1</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470</v>
      </c>
      <c r="X131" s="761"/>
      <c r="Y131" s="761"/>
      <c r="Z131" s="762"/>
      <c r="AA131" s="763">
        <v>36174472</v>
      </c>
      <c r="AB131" s="764"/>
      <c r="AC131" s="764"/>
      <c r="AD131" s="764"/>
      <c r="AE131" s="765"/>
      <c r="AF131" s="766">
        <v>36816384</v>
      </c>
      <c r="AG131" s="764"/>
      <c r="AH131" s="764"/>
      <c r="AI131" s="764"/>
      <c r="AJ131" s="765"/>
      <c r="AK131" s="766">
        <v>37507959</v>
      </c>
      <c r="AL131" s="764"/>
      <c r="AM131" s="764"/>
      <c r="AN131" s="764"/>
      <c r="AO131" s="765"/>
      <c r="AP131" s="767"/>
      <c r="AQ131" s="768"/>
      <c r="AR131" s="768"/>
      <c r="AS131" s="768"/>
      <c r="AT131" s="769"/>
      <c r="AU131" s="221"/>
      <c r="AV131" s="221"/>
      <c r="AW131" s="221"/>
      <c r="AX131" s="729" t="s">
        <v>471</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473</v>
      </c>
      <c r="W132" s="742"/>
      <c r="X132" s="742"/>
      <c r="Y132" s="742"/>
      <c r="Z132" s="743"/>
      <c r="AA132" s="744">
        <v>1.318402104</v>
      </c>
      <c r="AB132" s="745"/>
      <c r="AC132" s="745"/>
      <c r="AD132" s="745"/>
      <c r="AE132" s="746"/>
      <c r="AF132" s="747">
        <v>2.1830959820000002</v>
      </c>
      <c r="AG132" s="745"/>
      <c r="AH132" s="745"/>
      <c r="AI132" s="745"/>
      <c r="AJ132" s="746"/>
      <c r="AK132" s="747">
        <v>3.0565059539999999</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474</v>
      </c>
      <c r="W133" s="721"/>
      <c r="X133" s="721"/>
      <c r="Y133" s="721"/>
      <c r="Z133" s="722"/>
      <c r="AA133" s="723">
        <v>1</v>
      </c>
      <c r="AB133" s="724"/>
      <c r="AC133" s="724"/>
      <c r="AD133" s="724"/>
      <c r="AE133" s="725"/>
      <c r="AF133" s="723">
        <v>1.3</v>
      </c>
      <c r="AG133" s="724"/>
      <c r="AH133" s="724"/>
      <c r="AI133" s="724"/>
      <c r="AJ133" s="725"/>
      <c r="AK133" s="723">
        <v>2.1</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613yjb5lUstheLNQV1JiqWYCdEjSayX3MPh2/QtO/GzICkJ7A6T54LEJNuECaQSL3nNSpb2QjJxDQbcEDEW5Vw==" saltValue="zaVxgl0XCjHbjDVrgcqiN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475</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D+uZxEqY0fuHSDthIt6mcrHooZ2H03sU1xvgqKCw5VqRYBR7FvwIuJiwMNaWr9Id1iaNbDUcrMVhan0/CCPtmw==" saltValue="PYt0Zo3BIjdIumqe70Sc2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e2MhuVnGPFO2Efxe57mCbcUdUTWugWYUwwt2hQO5J96z801ASu2UkIEJC5G6QLaqkkRiyvYZJObHTcAGQHTC2g==" saltValue="O0EfYbLznCzmD31wZQSKG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478</v>
      </c>
      <c r="AP7" s="260"/>
      <c r="AQ7" s="261" t="s">
        <v>479</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480</v>
      </c>
      <c r="AQ8" s="267" t="s">
        <v>481</v>
      </c>
      <c r="AR8" s="268" t="s">
        <v>482</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483</v>
      </c>
      <c r="AL9" s="1131"/>
      <c r="AM9" s="1131"/>
      <c r="AN9" s="1132"/>
      <c r="AO9" s="269">
        <v>13442251</v>
      </c>
      <c r="AP9" s="269">
        <v>77018</v>
      </c>
      <c r="AQ9" s="270">
        <v>66742</v>
      </c>
      <c r="AR9" s="271">
        <v>15.4</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484</v>
      </c>
      <c r="AL10" s="1131"/>
      <c r="AM10" s="1131"/>
      <c r="AN10" s="1132"/>
      <c r="AO10" s="272">
        <v>20</v>
      </c>
      <c r="AP10" s="272">
        <v>0</v>
      </c>
      <c r="AQ10" s="273">
        <v>1287</v>
      </c>
      <c r="AR10" s="274">
        <v>-100</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485</v>
      </c>
      <c r="AL11" s="1131"/>
      <c r="AM11" s="1131"/>
      <c r="AN11" s="1132"/>
      <c r="AO11" s="272">
        <v>265361</v>
      </c>
      <c r="AP11" s="272">
        <v>1520</v>
      </c>
      <c r="AQ11" s="273">
        <v>1074</v>
      </c>
      <c r="AR11" s="274">
        <v>41.5</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486</v>
      </c>
      <c r="AL12" s="1131"/>
      <c r="AM12" s="1131"/>
      <c r="AN12" s="1132"/>
      <c r="AO12" s="272" t="s">
        <v>487</v>
      </c>
      <c r="AP12" s="272" t="s">
        <v>487</v>
      </c>
      <c r="AQ12" s="273">
        <v>41</v>
      </c>
      <c r="AR12" s="274" t="s">
        <v>487</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488</v>
      </c>
      <c r="AL13" s="1131"/>
      <c r="AM13" s="1131"/>
      <c r="AN13" s="1132"/>
      <c r="AO13" s="272">
        <v>359610</v>
      </c>
      <c r="AP13" s="272">
        <v>2060</v>
      </c>
      <c r="AQ13" s="273">
        <v>2303</v>
      </c>
      <c r="AR13" s="274">
        <v>-10.6</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489</v>
      </c>
      <c r="AL14" s="1131"/>
      <c r="AM14" s="1131"/>
      <c r="AN14" s="1132"/>
      <c r="AO14" s="272">
        <v>269981</v>
      </c>
      <c r="AP14" s="272">
        <v>1547</v>
      </c>
      <c r="AQ14" s="273">
        <v>1496</v>
      </c>
      <c r="AR14" s="274">
        <v>3.4</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490</v>
      </c>
      <c r="AL15" s="1134"/>
      <c r="AM15" s="1134"/>
      <c r="AN15" s="1135"/>
      <c r="AO15" s="272">
        <v>-845959</v>
      </c>
      <c r="AP15" s="272">
        <v>-4847</v>
      </c>
      <c r="AQ15" s="273">
        <v>-3858</v>
      </c>
      <c r="AR15" s="274">
        <v>25.6</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13491264</v>
      </c>
      <c r="AP16" s="272">
        <v>77298</v>
      </c>
      <c r="AQ16" s="273">
        <v>69084</v>
      </c>
      <c r="AR16" s="274">
        <v>11.9</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495</v>
      </c>
      <c r="AL21" s="1137"/>
      <c r="AM21" s="1137"/>
      <c r="AN21" s="1138"/>
      <c r="AO21" s="285">
        <v>6.97</v>
      </c>
      <c r="AP21" s="286">
        <v>6.14</v>
      </c>
      <c r="AQ21" s="287">
        <v>0.83</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496</v>
      </c>
      <c r="AL22" s="1137"/>
      <c r="AM22" s="1137"/>
      <c r="AN22" s="1138"/>
      <c r="AO22" s="290">
        <v>98.5</v>
      </c>
      <c r="AP22" s="291">
        <v>99.7</v>
      </c>
      <c r="AQ22" s="292">
        <v>-1.2</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29" t="s">
        <v>497</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ht="13" x14ac:dyDescent="0.2">
      <c r="A27" s="297"/>
      <c r="AO27" s="250"/>
      <c r="AP27" s="250"/>
      <c r="AQ27" s="250"/>
      <c r="AR27" s="250"/>
      <c r="AS27" s="250"/>
      <c r="AT27" s="250"/>
    </row>
    <row r="28" spans="1:46" ht="16.5" x14ac:dyDescent="0.2">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478</v>
      </c>
      <c r="AP30" s="260"/>
      <c r="AQ30" s="261" t="s">
        <v>479</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480</v>
      </c>
      <c r="AQ31" s="267" t="s">
        <v>481</v>
      </c>
      <c r="AR31" s="268" t="s">
        <v>482</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500</v>
      </c>
      <c r="AL32" s="1121"/>
      <c r="AM32" s="1121"/>
      <c r="AN32" s="1122"/>
      <c r="AO32" s="300">
        <v>4289349</v>
      </c>
      <c r="AP32" s="300">
        <v>24576</v>
      </c>
      <c r="AQ32" s="301">
        <v>26372</v>
      </c>
      <c r="AR32" s="302">
        <v>-6.8</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501</v>
      </c>
      <c r="AL33" s="1121"/>
      <c r="AM33" s="1121"/>
      <c r="AN33" s="1122"/>
      <c r="AO33" s="300" t="s">
        <v>487</v>
      </c>
      <c r="AP33" s="300" t="s">
        <v>487</v>
      </c>
      <c r="AQ33" s="301">
        <v>3</v>
      </c>
      <c r="AR33" s="302" t="s">
        <v>487</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502</v>
      </c>
      <c r="AL34" s="1121"/>
      <c r="AM34" s="1121"/>
      <c r="AN34" s="1122"/>
      <c r="AO34" s="300" t="s">
        <v>487</v>
      </c>
      <c r="AP34" s="300" t="s">
        <v>487</v>
      </c>
      <c r="AQ34" s="301">
        <v>27</v>
      </c>
      <c r="AR34" s="302" t="s">
        <v>487</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503</v>
      </c>
      <c r="AL35" s="1121"/>
      <c r="AM35" s="1121"/>
      <c r="AN35" s="1122"/>
      <c r="AO35" s="300">
        <v>2076314</v>
      </c>
      <c r="AP35" s="300">
        <v>11896</v>
      </c>
      <c r="AQ35" s="301">
        <v>5235</v>
      </c>
      <c r="AR35" s="302">
        <v>127.2</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504</v>
      </c>
      <c r="AL36" s="1121"/>
      <c r="AM36" s="1121"/>
      <c r="AN36" s="1122"/>
      <c r="AO36" s="300" t="s">
        <v>487</v>
      </c>
      <c r="AP36" s="300" t="s">
        <v>487</v>
      </c>
      <c r="AQ36" s="301">
        <v>476</v>
      </c>
      <c r="AR36" s="302" t="s">
        <v>487</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505</v>
      </c>
      <c r="AL37" s="1121"/>
      <c r="AM37" s="1121"/>
      <c r="AN37" s="1122"/>
      <c r="AO37" s="300" t="s">
        <v>487</v>
      </c>
      <c r="AP37" s="300" t="s">
        <v>487</v>
      </c>
      <c r="AQ37" s="301">
        <v>969</v>
      </c>
      <c r="AR37" s="302" t="s">
        <v>487</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506</v>
      </c>
      <c r="AL38" s="1124"/>
      <c r="AM38" s="1124"/>
      <c r="AN38" s="1125"/>
      <c r="AO38" s="303" t="s">
        <v>487</v>
      </c>
      <c r="AP38" s="303" t="s">
        <v>487</v>
      </c>
      <c r="AQ38" s="304" t="s">
        <v>487</v>
      </c>
      <c r="AR38" s="292" t="s">
        <v>487</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507</v>
      </c>
      <c r="AL39" s="1124"/>
      <c r="AM39" s="1124"/>
      <c r="AN39" s="1125"/>
      <c r="AO39" s="300">
        <v>-2943102</v>
      </c>
      <c r="AP39" s="300">
        <v>-16863</v>
      </c>
      <c r="AQ39" s="301">
        <v>-7307</v>
      </c>
      <c r="AR39" s="302">
        <v>130.80000000000001</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508</v>
      </c>
      <c r="AL40" s="1121"/>
      <c r="AM40" s="1121"/>
      <c r="AN40" s="1122"/>
      <c r="AO40" s="300">
        <v>-2276128</v>
      </c>
      <c r="AP40" s="300">
        <v>-13041</v>
      </c>
      <c r="AQ40" s="301">
        <v>-17667</v>
      </c>
      <c r="AR40" s="302">
        <v>-26.2</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1146433</v>
      </c>
      <c r="AP41" s="300">
        <v>6568</v>
      </c>
      <c r="AQ41" s="301">
        <v>8108</v>
      </c>
      <c r="AR41" s="302">
        <v>-19</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478</v>
      </c>
      <c r="AN49" s="1115" t="s">
        <v>511</v>
      </c>
      <c r="AO49" s="1116"/>
      <c r="AP49" s="1116"/>
      <c r="AQ49" s="1116"/>
      <c r="AR49" s="1117"/>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512</v>
      </c>
      <c r="AO50" s="317" t="s">
        <v>513</v>
      </c>
      <c r="AP50" s="318" t="s">
        <v>514</v>
      </c>
      <c r="AQ50" s="319" t="s">
        <v>515</v>
      </c>
      <c r="AR50" s="320" t="s">
        <v>516</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4899453</v>
      </c>
      <c r="AN51" s="322">
        <v>27672</v>
      </c>
      <c r="AO51" s="323">
        <v>8.3000000000000007</v>
      </c>
      <c r="AP51" s="324">
        <v>39221</v>
      </c>
      <c r="AQ51" s="325">
        <v>4.2</v>
      </c>
      <c r="AR51" s="326">
        <v>4.0999999999999996</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3496763</v>
      </c>
      <c r="AN52" s="330">
        <v>19750</v>
      </c>
      <c r="AO52" s="331">
        <v>34.799999999999997</v>
      </c>
      <c r="AP52" s="332">
        <v>24821</v>
      </c>
      <c r="AQ52" s="333">
        <v>-0.5</v>
      </c>
      <c r="AR52" s="334">
        <v>35.299999999999997</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2513949</v>
      </c>
      <c r="AN53" s="322">
        <v>14199</v>
      </c>
      <c r="AO53" s="323">
        <v>-48.7</v>
      </c>
      <c r="AP53" s="324">
        <v>38566</v>
      </c>
      <c r="AQ53" s="325">
        <v>-1.7</v>
      </c>
      <c r="AR53" s="326">
        <v>-47</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1964316</v>
      </c>
      <c r="AN54" s="330">
        <v>11095</v>
      </c>
      <c r="AO54" s="331">
        <v>-43.8</v>
      </c>
      <c r="AP54" s="332">
        <v>24059</v>
      </c>
      <c r="AQ54" s="333">
        <v>-3.1</v>
      </c>
      <c r="AR54" s="334">
        <v>-40.700000000000003</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5326825</v>
      </c>
      <c r="AN55" s="322">
        <v>30187</v>
      </c>
      <c r="AO55" s="323">
        <v>112.6</v>
      </c>
      <c r="AP55" s="324">
        <v>35156</v>
      </c>
      <c r="AQ55" s="325">
        <v>-8.8000000000000007</v>
      </c>
      <c r="AR55" s="326">
        <v>121.4</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3494592</v>
      </c>
      <c r="AN56" s="330">
        <v>19804</v>
      </c>
      <c r="AO56" s="331">
        <v>78.5</v>
      </c>
      <c r="AP56" s="332">
        <v>22430</v>
      </c>
      <c r="AQ56" s="333">
        <v>-6.8</v>
      </c>
      <c r="AR56" s="334">
        <v>85.3</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3959657</v>
      </c>
      <c r="AN57" s="322">
        <v>22546</v>
      </c>
      <c r="AO57" s="323">
        <v>-25.3</v>
      </c>
      <c r="AP57" s="324">
        <v>37029</v>
      </c>
      <c r="AQ57" s="325">
        <v>5.3</v>
      </c>
      <c r="AR57" s="326">
        <v>-30.6</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2704504</v>
      </c>
      <c r="AN58" s="330">
        <v>15399</v>
      </c>
      <c r="AO58" s="331">
        <v>-22.2</v>
      </c>
      <c r="AP58" s="332">
        <v>23232</v>
      </c>
      <c r="AQ58" s="333">
        <v>3.6</v>
      </c>
      <c r="AR58" s="334">
        <v>-25.8</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5379509</v>
      </c>
      <c r="AN59" s="322">
        <v>30822</v>
      </c>
      <c r="AO59" s="323">
        <v>36.700000000000003</v>
      </c>
      <c r="AP59" s="324">
        <v>44805</v>
      </c>
      <c r="AQ59" s="325">
        <v>21</v>
      </c>
      <c r="AR59" s="326">
        <v>15.7</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3049500</v>
      </c>
      <c r="AN60" s="330">
        <v>17472</v>
      </c>
      <c r="AO60" s="331">
        <v>13.5</v>
      </c>
      <c r="AP60" s="332">
        <v>29857</v>
      </c>
      <c r="AQ60" s="333">
        <v>28.5</v>
      </c>
      <c r="AR60" s="334">
        <v>-15</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4415879</v>
      </c>
      <c r="AN61" s="337">
        <v>25085</v>
      </c>
      <c r="AO61" s="338">
        <v>16.7</v>
      </c>
      <c r="AP61" s="339">
        <v>38955</v>
      </c>
      <c r="AQ61" s="340">
        <v>4</v>
      </c>
      <c r="AR61" s="326">
        <v>12.7</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2941935</v>
      </c>
      <c r="AN62" s="330">
        <v>16704</v>
      </c>
      <c r="AO62" s="331">
        <v>12.2</v>
      </c>
      <c r="AP62" s="332">
        <v>24880</v>
      </c>
      <c r="AQ62" s="333">
        <v>4.3</v>
      </c>
      <c r="AR62" s="334">
        <v>7.9</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RsnyeCylJOHU5YuC1lUPvmvBWreYmNFvxwpnvx2fZ8gM0j55U2kGYM4m5Acyn01Fmqpe8Pz+qQ3Zq8YAu+WyaA==" saltValue="JyeBwcULdZH+AbYBkw7QL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475</v>
      </c>
    </row>
    <row r="121" spans="125:125" ht="13.5" hidden="1" customHeight="1" x14ac:dyDescent="0.2">
      <c r="DU121" s="247"/>
    </row>
  </sheetData>
  <sheetProtection algorithmName="SHA-512" hashValue="ZIAJ/CwgERcZMO9buhE/ZoaHQ0z9jBdDrKM9XRx4YSSYNEqJN2tjvLL0ksdfm1Rcj6faKl/TutyKKigespRJZQ==" saltValue="Drq+d4CHPf4tBpbrGruxE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475</v>
      </c>
    </row>
  </sheetData>
  <sheetProtection algorithmName="SHA-512" hashValue="p9RV3/hv0KZ2wiwGo7+RSWnDfyu5GgZfSKl0WEiJUex+kNrrhm2fHeGMVelSJCV9X+HCMV7uPp1EFIDm7p1Wuw==" saltValue="pzNJ+Sx1LJpq0XVuPvdeq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525</v>
      </c>
      <c r="G46" s="8" t="s">
        <v>526</v>
      </c>
      <c r="H46" s="8" t="s">
        <v>527</v>
      </c>
      <c r="I46" s="8" t="s">
        <v>528</v>
      </c>
      <c r="J46" s="9" t="s">
        <v>529</v>
      </c>
    </row>
    <row r="47" spans="2:10" ht="57.75" customHeight="1" x14ac:dyDescent="0.2">
      <c r="B47" s="10"/>
      <c r="C47" s="1139" t="s">
        <v>3</v>
      </c>
      <c r="D47" s="1139"/>
      <c r="E47" s="1140"/>
      <c r="F47" s="11">
        <v>12.8</v>
      </c>
      <c r="G47" s="12">
        <v>16.559999999999999</v>
      </c>
      <c r="H47" s="12">
        <v>20.95</v>
      </c>
      <c r="I47" s="12">
        <v>22.5</v>
      </c>
      <c r="J47" s="13">
        <v>18.29</v>
      </c>
    </row>
    <row r="48" spans="2:10" ht="57.75" customHeight="1" x14ac:dyDescent="0.2">
      <c r="B48" s="14"/>
      <c r="C48" s="1141" t="s">
        <v>4</v>
      </c>
      <c r="D48" s="1141"/>
      <c r="E48" s="1142"/>
      <c r="F48" s="15">
        <v>8.57</v>
      </c>
      <c r="G48" s="16">
        <v>12.48</v>
      </c>
      <c r="H48" s="16">
        <v>9.99</v>
      </c>
      <c r="I48" s="16">
        <v>7.39</v>
      </c>
      <c r="J48" s="17">
        <v>8.1300000000000008</v>
      </c>
    </row>
    <row r="49" spans="2:10" ht="57.75" customHeight="1" thickBot="1" x14ac:dyDescent="0.25">
      <c r="B49" s="18"/>
      <c r="C49" s="1143" t="s">
        <v>5</v>
      </c>
      <c r="D49" s="1143"/>
      <c r="E49" s="1144"/>
      <c r="F49" s="19">
        <v>2.93</v>
      </c>
      <c r="G49" s="20">
        <v>7.04</v>
      </c>
      <c r="H49" s="20">
        <v>3.69</v>
      </c>
      <c r="I49" s="20" t="s">
        <v>530</v>
      </c>
      <c r="J49" s="21" t="s">
        <v>531</v>
      </c>
    </row>
    <row r="50" spans="2:10" ht="13" x14ac:dyDescent="0.2"/>
  </sheetData>
  <sheetProtection algorithmName="SHA-512" hashValue="Okd3rwAFCyfv+2rCUQ6JaH5UxtJ7ppxVMhxtR0KOAxVpOEaEbuvW4JCjYSe3cwYhJiXGiJl2GSQ+d6hY0eB9Sg==" saltValue="pStKglc4j0RYr+l7r695V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左右津 若奈</cp:lastModifiedBy>
  <cp:lastPrinted>2026-03-12T06:19:00Z</cp:lastPrinted>
  <dcterms:created xsi:type="dcterms:W3CDTF">2026-02-23T06:01:48Z</dcterms:created>
  <dcterms:modified xsi:type="dcterms:W3CDTF">2026-03-25T03:09:15Z</dcterms:modified>
  <cp:category/>
</cp:coreProperties>
</file>