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78368248\Desktop\新しいフォルダー\"/>
    </mc:Choice>
  </mc:AlternateContent>
  <xr:revisionPtr revIDLastSave="0" documentId="13_ncr:1_{A055351A-9A41-460D-A121-D7431B6F83EF}" xr6:coauthVersionLast="47" xr6:coauthVersionMax="47" xr10:uidLastSave="{00000000-0000-0000-0000-000000000000}"/>
  <bookViews>
    <workbookView xWindow="-110" yWindow="-110" windowWidth="19420" windowHeight="115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W40" i="10"/>
  <c r="BE40" i="10"/>
  <c r="AM40" i="10"/>
  <c r="U40" i="10"/>
  <c r="C40" i="10"/>
  <c r="BW39" i="10"/>
  <c r="BE39" i="10"/>
  <c r="AM39" i="10"/>
  <c r="U39" i="10"/>
  <c r="C39" i="10"/>
  <c r="BW38" i="10"/>
  <c r="BE38" i="10"/>
  <c r="AM38" i="10"/>
  <c r="U38" i="10"/>
  <c r="C38" i="10"/>
  <c r="BW37" i="10"/>
  <c r="BE37" i="10"/>
  <c r="AM37" i="10"/>
  <c r="U37" i="10"/>
  <c r="C37" i="10"/>
  <c r="BW36" i="10"/>
  <c r="BE36" i="10"/>
  <c r="AM36" i="10"/>
  <c r="BW35" i="10"/>
  <c r="BE35" i="10"/>
  <c r="CO34" i="10"/>
  <c r="CO35" i="10" s="1"/>
  <c r="CO36" i="10" s="1"/>
  <c r="CO37" i="10" s="1"/>
  <c r="CO38" i="10" s="1"/>
  <c r="CO39" i="10" s="1"/>
  <c r="CO40" i="10" s="1"/>
  <c r="CO41" i="10" s="1"/>
  <c r="CO42" i="10" s="1"/>
  <c r="CO43" i="10" s="1"/>
  <c r="BW34" i="10"/>
  <c r="BE34" i="10"/>
  <c r="C34" i="10"/>
  <c r="C35" i="10" s="1"/>
  <c r="C36"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alcChain>
</file>

<file path=xl/sharedStrings.xml><?xml version="1.0" encoding="utf-8"?>
<sst xmlns="http://schemas.openxmlformats.org/spreadsheetml/2006/main" count="1099" uniqueCount="567">
  <si>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</si>
  <si>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</si>
  <si>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</si>
  <si>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</si>
  <si>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</si>
  <si>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</si>
  <si>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</si>
  <si>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</si>
  <si>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</si>
  <si>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</si>
  <si>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</si>
  <si>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</si>
  <si>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</si>
  <si>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</si>
  <si>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</si>
  <si>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</si>
  <si>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</si>
  <si>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</si>
  <si>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</si>
  <si>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</si>
  <si>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</si>
  <si>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</si>
  <si>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</si>
  <si>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</si>
  <si>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</si>
  <si>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</si>
  <si>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</si>
  <si>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</si>
  <si>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</si>
  <si>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</si>
  <si>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</si>
  <si>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</si>
  <si>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</si>
  <si>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</si>
  <si>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</si>
  <si>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</si>
  <si>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</si>
  <si>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</si>
  <si>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</si>
  <si>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</si>
  <si>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</si>
  <si>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</si>
  <si>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</si>
  <si>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</si>
  <si>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</si>
  <si>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</si>
  <si>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</si>
  <si>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</si>
  <si>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</si>
  <si>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</si>
  <si>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</si>
  <si>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</si>
  <si>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</si>
  <si>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</si>
  <si>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</si>
  <si>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</si>
  <si>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</si>
  <si>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</si>
  <si>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</si>
  <si>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</si>
  <si>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</si>
  <si>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</si>
  <si>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</si>
  <si>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</si>
  <si>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</si>
  <si>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</si>
  <si>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</si>
  <si>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</si>
  <si>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</si>
  <si>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</si>
  <si>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</si>
  <si>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</si>
  <si>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</si>
  <si>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</si>
  <si>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</si>
  <si>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</si>
  <si>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</si>
  <si>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</si>
  <si>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</si>
  <si>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</si>
  <si>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</si>
  <si>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Ⅳ－３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</si>
  <si>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</si>
  <si>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</si>
  <si>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</si>
  <si>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</si>
  <si>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</si>
  <si>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</si>
  <si>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</si>
  <si>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</si>
  <si>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</si>
  <si>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</si>
  <si>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</si>
  <si>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</si>
  <si>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藤沢市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</si>
  <si>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</si>
  <si>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</si>
  <si>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</si>
  <si>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</si>
  <si>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</si>
  <si>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</si>
  <si>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</si>
  <si>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</si>
  <si>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</si>
  <si>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</si>
  <si>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</si>
  <si>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</si>
  <si>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</si>
  <si>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</si>
  <si>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</si>
  <si>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</si>
  <si>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</si>
  <si>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</si>
  <si>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</si>
  <si>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</si>
  <si>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</si>
  <si>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</si>
  <si>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</si>
  <si>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</si>
  <si>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</si>
  <si>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</si>
  <si>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</si>
  <si>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</si>
  <si>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</si>
  <si>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</si>
  <si>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</si>
  <si>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</si>
  <si>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</si>
  <si>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</si>
  <si>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</si>
  <si>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</si>
  <si>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</si>
  <si>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</si>
  <si>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</si>
  <si>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</si>
  <si>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</si>
  <si>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</si>
  <si>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</si>
  <si>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</si>
  <si>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</si>
  <si>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</si>
  <si>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</si>
  <si>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</si>
  <si>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</si>
  <si>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</si>
  <si>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</si>
  <si>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</si>
  <si>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</si>
  <si>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</si>
  <si>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</si>
  <si>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</si>
  <si>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</si>
  <si>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</si>
  <si>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</si>
  <si>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</si>
  <si>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</si>
  <si>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</si>
  <si>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</si>
  <si>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</si>
  <si>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</si>
  <si>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</si>
  <si>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</si>
  <si>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</si>
  <si>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</si>
  <si>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</si>
  <si>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</si>
  <si>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</si>
  <si>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</si>
  <si>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</si>
  <si>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</si>
  <si>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</si>
  <si>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</si>
  <si>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</si>
  <si>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</si>
  <si>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</si>
  <si>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</si>
  <si>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</si>
  <si>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</si>
  <si>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</si>
  <si>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</si>
  <si>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</si>
  <si>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</si>
  <si>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</si>
  <si>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</si>
  <si>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</si>
  <si>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</si>
  <si>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</si>
  <si>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</si>
  <si>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</si>
  <si>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</si>
  <si>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</si>
  <si>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</si>
  <si>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</si>
  <si>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</si>
  <si>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</si>
  <si>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</si>
  <si>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</si>
  <si>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</si>
  <si>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</si>
  <si>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</si>
  <si>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</si>
  <si>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</si>
  <si>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</si>
  <si>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神奈川県藤沢市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</si>
  <si>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</si>
  <si>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</si>
  <si>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</si>
  <si>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</si>
  <si>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</si>
  <si>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</si>
  <si>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</si>
  <si>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</si>
  <si>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</si>
  <si>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</si>
  <si>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</si>
  <si>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</si>
  <si>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</si>
  <si>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</si>
  <si>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</si>
  <si>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</si>
  <si>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</si>
  <si>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</si>
  <si>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</si>
  <si>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</si>
  <si>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</si>
  <si>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</si>
  <si>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</si>
  <si>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</si>
  <si>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</si>
  <si>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</si>
  <si>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</si>
  <si>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</si>
  <si>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</si>
  <si>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</si>
  <si>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</si>
  <si>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</si>
  <si>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</si>
  <si>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</si>
  <si>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</si>
  <si>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</si>
  <si>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</si>
  <si>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</si>
  <si>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</si>
  <si>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</si>
  <si>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</si>
  <si>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</si>
  <si>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</si>
  <si>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</si>
  <si>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</si>
  <si>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</si>
  <si>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</si>
  <si>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</si>
  <si>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</si>
  <si>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</si>
  <si>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</si>
  <si>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</si>
  <si>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</si>
  <si>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</si>
  <si>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</si>
  <si>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</si>
  <si>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</si>
  <si>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</si>
  <si>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</si>
  <si>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</si>
  <si>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</si>
  <si>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</si>
  <si>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</si>
  <si>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</si>
  <si>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</si>
  <si>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</si>
  <si>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</si>
  <si>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</si>
  <si>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</si>
  <si>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</si>
  <si>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</si>
  <si>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</si>
  <si>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</si>
  <si>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</si>
  <si>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</si>
  <si>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</si>
  <si>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</si>
  <si>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</si>
  <si>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</si>
  <si>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</si>
  <si>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</si>
  <si>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</si>
  <si>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</si>
  <si>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</si>
  <si>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</si>
  <si>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</si>
  <si>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</si>
  <si>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</si>
  <si>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</si>
  <si>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</si>
  <si>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</si>
  <si>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</si>
  <si>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</si>
  <si>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</si>
  <si>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</si>
  <si>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</si>
  <si>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</si>
  <si>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</si>
  <si>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</si>
  <si>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</si>
  <si>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</si>
  <si>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</si>
  <si>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</si>
  <si>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</si>
  <si>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</si>
  <si>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</si>
  <si>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</si>
  <si>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</si>
  <si>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</si>
  <si>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</si>
  <si>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</si>
  <si>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</si>
  <si>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</si>
  <si>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</si>
  <si>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</si>
  <si>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</si>
  <si>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</si>
  <si>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</si>
  <si>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</si>
  <si>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</si>
  <si>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</si>
  <si>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</si>
  <si>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</si>
  <si>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宅地造成</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</si>
  <si>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</si>
  <si>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</si>
  <si>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</si>
  <si>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</si>
  <si>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</si>
  <si>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</si>
  <si>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</si>
  <si>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</si>
  <si>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</si>
  <si>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</si>
  <si>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</si>
  <si>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</si>
  <si>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</si>
  <si>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</si>
  <si>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</si>
  <si>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</si>
  <si>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</si>
  <si>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</si>
  <si>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</si>
  <si>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</si>
  <si>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</si>
  <si>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</si>
  <si>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</si>
  <si>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</si>
  <si>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</si>
  <si>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</si>
  <si>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神奈川県藤沢市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</si>
  <si>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</si>
  <si>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</si>
  <si>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</si>
  <si>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</si>
  <si>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</si>
  <si>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</si>
  <si>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</si>
  <si>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</si>
  <si>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</si>
  <si>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</si>
  <si>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</si>
  <si>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</si>
  <si>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</si>
  <si>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</si>
  <si>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</si>
  <si>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</si>
  <si>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</si>
  <si>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</si>
  <si>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</si>
  <si>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</si>
  <si>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北部第二（三地区）土地区画整理事業費特別会計</t>
    <phoneticPr fontId="5"/>
  </si>
  <si>
    <t>墓園事業費特別会計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</si>
  <si>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</si>
  <si>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</si>
  <si>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</si>
  <si>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</si>
  <si>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</si>
  <si>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</si>
  <si>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</si>
  <si>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</si>
  <si>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</si>
  <si>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</si>
  <si>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</si>
  <si>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</si>
  <si>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</si>
  <si>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国民健康保険事業費特別会計</t>
    <phoneticPr fontId="5"/>
  </si>
  <si>
    <t>介護保険事業費特別会計</t>
    <phoneticPr fontId="5"/>
  </si>
  <si>
    <t>後期高齢者医療事業費特別会計</t>
    <phoneticPr fontId="5"/>
  </si>
  <si>
    <t>下水道事業費特別会計</t>
    <phoneticPr fontId="5"/>
  </si>
  <si>
    <t>法適用企業</t>
    <phoneticPr fontId="5"/>
  </si>
  <si>
    <t>市民病院事業会計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</si>
  <si>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</si>
  <si>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</si>
  <si>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</si>
  <si>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</si>
  <si>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</si>
  <si>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</si>
  <si>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</si>
  <si>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</si>
  <si>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</si>
  <si>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</si>
  <si>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</si>
  <si>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</si>
  <si>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</si>
  <si>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</si>
  <si>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</si>
  <si>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</si>
  <si>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</si>
  <si>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</si>
  <si>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</si>
  <si>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</si>
  <si>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</si>
  <si>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</si>
  <si>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</si>
  <si>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</si>
  <si>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</si>
  <si>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</si>
  <si>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</si>
  <si>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</si>
  <si>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</si>
  <si>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</si>
  <si>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</si>
  <si>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</si>
  <si>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</si>
  <si>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</si>
  <si>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</si>
  <si>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</si>
  <si>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</si>
  <si>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</si>
  <si>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</si>
  <si>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</si>
  <si>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</si>
  <si>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</si>
  <si>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</si>
  <si>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</si>
  <si>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</si>
  <si>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</si>
  <si>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</si>
  <si>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</si>
  <si>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</si>
  <si>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</si>
  <si>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</si>
  <si>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</si>
  <si>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</si>
  <si>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</si>
  <si>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</si>
  <si>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</si>
  <si>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</si>
  <si>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</si>
  <si>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</si>
  <si>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</si>
  <si>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</si>
  <si>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</si>
  <si>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</si>
  <si>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</si>
  <si>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</si>
  <si>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</si>
  <si>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</si>
  <si>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</si>
  <si>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</si>
  <si>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</si>
  <si>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</si>
  <si>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</si>
  <si>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</si>
  <si>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</si>
  <si>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</si>
  <si>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</si>
  <si>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</si>
  <si>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</si>
  <si>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</si>
  <si>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</si>
  <si>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</si>
  <si>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</si>
  <si>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</si>
  <si>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</si>
  <si>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</si>
  <si>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</si>
  <si>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</si>
  <si>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</si>
  <si>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</si>
  <si>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</si>
  <si>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</si>
  <si>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</si>
  <si>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</si>
  <si>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</si>
  <si>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</si>
  <si>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</si>
  <si>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</si>
  <si>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</si>
  <si>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</si>
  <si>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</si>
  <si>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</si>
  <si>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</si>
  <si>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</si>
  <si>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</si>
  <si>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</si>
  <si>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</si>
  <si>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</si>
  <si>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</si>
  <si>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</si>
  <si>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</si>
  <si>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</si>
  <si>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</si>
  <si>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</si>
  <si>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</si>
  <si>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</si>
  <si>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</si>
  <si>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</si>
  <si>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</si>
  <si>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</si>
  <si>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</si>
  <si>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</si>
  <si>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</si>
  <si>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</si>
  <si>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</si>
  <si>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</si>
  <si>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</si>
  <si>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</si>
  <si>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</si>
  <si>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</si>
  <si>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</si>
  <si>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</si>
  <si>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</si>
  <si>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</si>
  <si>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</si>
  <si>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</si>
  <si>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1.08</t>
  </si>
  <si>
    <t>▲ 1.22</t>
  </si>
  <si>
    <t>市民病院事業会計</t>
  </si>
  <si>
    <t>一般会計</t>
  </si>
  <si>
    <t>下水道事業費特別会計</t>
  </si>
  <si>
    <t>介護保険事業費特別会計</t>
  </si>
  <si>
    <t>国民健康保険事業費特別会計</t>
  </si>
  <si>
    <t>北部第二（三地区）土地区画整理事業費特別会計</t>
  </si>
  <si>
    <t>後期高齢者医療事業費特別会計</t>
  </si>
  <si>
    <t>墓園事業費特別会計</t>
  </si>
  <si>
    <t>その他会計（赤字）</t>
  </si>
  <si>
    <t>その他会計（黒字）</t>
  </si>
  <si>
    <t>R02</t>
    <phoneticPr fontId="5"/>
  </si>
  <si>
    <t>R03</t>
    <phoneticPr fontId="5"/>
  </si>
  <si>
    <t>R04</t>
    <phoneticPr fontId="5"/>
  </si>
  <si>
    <t>R05</t>
    <phoneticPr fontId="5"/>
  </si>
  <si>
    <t>R06</t>
    <phoneticPr fontId="5"/>
  </si>
  <si>
    <t>-</t>
    <phoneticPr fontId="2"/>
  </si>
  <si>
    <t>神奈川県後期高齢者医療広域連合（一般会計）</t>
    <rPh sb="0" eb="4">
      <t>カナガワケン</t>
    </rPh>
    <rPh sb="4" eb="9">
      <t>コウキコウレイシャ</t>
    </rPh>
    <rPh sb="9" eb="11">
      <t>イリョウ</t>
    </rPh>
    <rPh sb="11" eb="15">
      <t>コウイキレンゴウ</t>
    </rPh>
    <rPh sb="16" eb="20">
      <t>イッパンカイケイ</t>
    </rPh>
    <phoneticPr fontId="2"/>
  </si>
  <si>
    <t>神奈川県後期高齢者医療広域連合（特別会計）</t>
    <rPh sb="16" eb="20">
      <t>トクベツカイケイ</t>
    </rPh>
    <phoneticPr fontId="2"/>
  </si>
  <si>
    <t>（公益財団法人）かながわ海岸美化財団</t>
    <rPh sb="12" eb="14">
      <t>カイガン</t>
    </rPh>
    <rPh sb="14" eb="16">
      <t>ビカ</t>
    </rPh>
    <rPh sb="16" eb="18">
      <t>ザイダン</t>
    </rPh>
    <phoneticPr fontId="10"/>
  </si>
  <si>
    <t>藤沢市土地開発公社</t>
    <rPh sb="0" eb="3">
      <t>フジサワシ</t>
    </rPh>
    <rPh sb="3" eb="5">
      <t>トチ</t>
    </rPh>
    <rPh sb="5" eb="7">
      <t>カイハツ</t>
    </rPh>
    <rPh sb="7" eb="9">
      <t>コウシャ</t>
    </rPh>
    <phoneticPr fontId="10"/>
  </si>
  <si>
    <t>（公益財団法人）湘南産業振興財団</t>
    <rPh sb="1" eb="3">
      <t>コウエキ</t>
    </rPh>
    <rPh sb="3" eb="5">
      <t>ザイダン</t>
    </rPh>
    <rPh sb="5" eb="7">
      <t>ホウジン</t>
    </rPh>
    <rPh sb="8" eb="10">
      <t>ショウナン</t>
    </rPh>
    <rPh sb="10" eb="12">
      <t>サンギョウ</t>
    </rPh>
    <rPh sb="12" eb="14">
      <t>シンコウ</t>
    </rPh>
    <rPh sb="14" eb="16">
      <t>ザイダン</t>
    </rPh>
    <phoneticPr fontId="10"/>
  </si>
  <si>
    <t>（公益財団法人）藤沢市保健医療財団</t>
    <rPh sb="1" eb="3">
      <t>コウエキ</t>
    </rPh>
    <rPh sb="3" eb="5">
      <t>ザイダン</t>
    </rPh>
    <rPh sb="5" eb="7">
      <t>ホウジン</t>
    </rPh>
    <rPh sb="8" eb="11">
      <t>フジサワシ</t>
    </rPh>
    <rPh sb="11" eb="13">
      <t>ホケン</t>
    </rPh>
    <rPh sb="13" eb="15">
      <t>イリョウ</t>
    </rPh>
    <rPh sb="15" eb="17">
      <t>ザイダン</t>
    </rPh>
    <phoneticPr fontId="10"/>
  </si>
  <si>
    <t>（公益財団法人）藤沢市まちづくり協会</t>
    <rPh sb="8" eb="11">
      <t>フジサワシ</t>
    </rPh>
    <rPh sb="16" eb="18">
      <t>キョウカイ</t>
    </rPh>
    <phoneticPr fontId="10"/>
  </si>
  <si>
    <t>（公益財団法人）藤沢市みらい創造財団</t>
    <rPh sb="8" eb="11">
      <t>フジサワシ</t>
    </rPh>
    <rPh sb="14" eb="16">
      <t>ソウゾウ</t>
    </rPh>
    <rPh sb="16" eb="18">
      <t>ザイダン</t>
    </rPh>
    <phoneticPr fontId="10"/>
  </si>
  <si>
    <t>（一般財団法人）藤沢市開発経営公社</t>
    <rPh sb="1" eb="7">
      <t>イッパンザイダンホウジン</t>
    </rPh>
    <rPh sb="8" eb="11">
      <t>フジサワシ</t>
    </rPh>
    <rPh sb="11" eb="13">
      <t>カイハツ</t>
    </rPh>
    <rPh sb="13" eb="15">
      <t>ケイエイ</t>
    </rPh>
    <rPh sb="15" eb="17">
      <t>コウシャ</t>
    </rPh>
    <phoneticPr fontId="10"/>
  </si>
  <si>
    <t>（株）藤沢市興業公社</t>
    <rPh sb="1" eb="2">
      <t>カブ</t>
    </rPh>
    <rPh sb="3" eb="6">
      <t>フジサワシ</t>
    </rPh>
    <rPh sb="6" eb="8">
      <t>コウギョウ</t>
    </rPh>
    <rPh sb="8" eb="10">
      <t>コウシャ</t>
    </rPh>
    <phoneticPr fontId="10"/>
  </si>
  <si>
    <t>藤沢市民会館サービス・センター（株）</t>
    <rPh sb="0" eb="2">
      <t>フジサワ</t>
    </rPh>
    <rPh sb="2" eb="4">
      <t>シミン</t>
    </rPh>
    <rPh sb="4" eb="6">
      <t>カイカン</t>
    </rPh>
    <rPh sb="16" eb="17">
      <t>カブ</t>
    </rPh>
    <phoneticPr fontId="10"/>
  </si>
  <si>
    <t>（公益財団法人）かながわ健康財団</t>
    <rPh sb="1" eb="3">
      <t>コウエキ</t>
    </rPh>
    <rPh sb="3" eb="5">
      <t>ザイダン</t>
    </rPh>
    <rPh sb="5" eb="7">
      <t>ホウジン</t>
    </rPh>
    <rPh sb="12" eb="14">
      <t>ケンコウ</t>
    </rPh>
    <rPh sb="14" eb="16">
      <t>ザイダン</t>
    </rPh>
    <phoneticPr fontId="10"/>
  </si>
  <si>
    <t>○</t>
    <phoneticPr fontId="2"/>
  </si>
  <si>
    <t>公共施設整備基金積立金</t>
    <rPh sb="0" eb="4">
      <t>コウキョウシセツ</t>
    </rPh>
    <rPh sb="4" eb="11">
      <t>セイビキキンツミタテキン</t>
    </rPh>
    <phoneticPr fontId="5"/>
  </si>
  <si>
    <t>大庭台墓園基金</t>
    <rPh sb="0" eb="2">
      <t>オオバ</t>
    </rPh>
    <rPh sb="2" eb="3">
      <t>ダイ</t>
    </rPh>
    <rPh sb="3" eb="5">
      <t>ボエン</t>
    </rPh>
    <rPh sb="5" eb="7">
      <t>キキン</t>
    </rPh>
    <phoneticPr fontId="5"/>
  </si>
  <si>
    <t>みどり基金</t>
    <rPh sb="3" eb="5">
      <t>キキン</t>
    </rPh>
    <phoneticPr fontId="5"/>
  </si>
  <si>
    <t>愛の輪福祉基金</t>
    <rPh sb="0" eb="1">
      <t>アイ</t>
    </rPh>
    <rPh sb="2" eb="3">
      <t>ワ</t>
    </rPh>
    <rPh sb="3" eb="7">
      <t>フクシキキン</t>
    </rPh>
    <phoneticPr fontId="5"/>
  </si>
  <si>
    <t>災害復興基金</t>
    <rPh sb="0" eb="6">
      <t>サイガイフッコウキキン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</si>
</sst>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39221</c:v>
                </c:pt>
                <c:pt idx="1">
                  <c:v>38566</c:v>
                </c:pt>
                <c:pt idx="2">
                  <c:v>35156</c:v>
                </c:pt>
                <c:pt idx="3">
                  <c:v>37029</c:v>
                </c:pt>
                <c:pt idx="4">
                  <c:v>44805</c:v>
                </c:pt>
              </c:numCache>
            </c:numRef>
          </c:val>
          <c:smooth val="0"/>
          <c:extLst>
            <c:ext xmlns:c16="http://schemas.microsoft.com/office/drawing/2014/chart" uri="{C3380CC4-5D6E-409C-BE32-E72D297353CC}">
              <c16:uniqueId val="{00000000-D4D8-4BAA-A884-8F12F5C8CE0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32910</c:v>
                </c:pt>
                <c:pt idx="1">
                  <c:v>46997</c:v>
                </c:pt>
                <c:pt idx="2">
                  <c:v>38661</c:v>
                </c:pt>
                <c:pt idx="3">
                  <c:v>26854</c:v>
                </c:pt>
                <c:pt idx="4">
                  <c:v>30752</c:v>
                </c:pt>
              </c:numCache>
            </c:numRef>
          </c:val>
          <c:smooth val="0"/>
          <c:extLst>
            <c:ext xmlns:c16="http://schemas.microsoft.com/office/drawing/2014/chart" uri="{C3380CC4-5D6E-409C-BE32-E72D297353CC}">
              <c16:uniqueId val="{00000001-D4D8-4BAA-A884-8F12F5C8CE0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5.68</c:v>
                </c:pt>
                <c:pt idx="1">
                  <c:v>7.98</c:v>
                </c:pt>
                <c:pt idx="2">
                  <c:v>5.95</c:v>
                </c:pt>
                <c:pt idx="3">
                  <c:v>6.21</c:v>
                </c:pt>
                <c:pt idx="4">
                  <c:v>6.89</c:v>
                </c:pt>
              </c:numCache>
            </c:numRef>
          </c:val>
          <c:extLst>
            <c:ext xmlns:c16="http://schemas.microsoft.com/office/drawing/2014/chart" uri="{C3380CC4-5D6E-409C-BE32-E72D297353CC}">
              <c16:uniqueId val="{00000000-9773-4C58-8BD2-B2153D9DAC2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15.6</c:v>
                </c:pt>
                <c:pt idx="1">
                  <c:v>14.53</c:v>
                </c:pt>
                <c:pt idx="2">
                  <c:v>14.4</c:v>
                </c:pt>
                <c:pt idx="3">
                  <c:v>14.51</c:v>
                </c:pt>
                <c:pt idx="4">
                  <c:v>11.97</c:v>
                </c:pt>
              </c:numCache>
            </c:numRef>
          </c:val>
          <c:extLst>
            <c:ext xmlns:c16="http://schemas.microsoft.com/office/drawing/2014/chart" uri="{C3380CC4-5D6E-409C-BE32-E72D297353CC}">
              <c16:uniqueId val="{00000001-9773-4C58-8BD2-B2153D9DAC2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3.78</c:v>
                </c:pt>
                <c:pt idx="1">
                  <c:v>0.66</c:v>
                </c:pt>
                <c:pt idx="2">
                  <c:v>-1.08</c:v>
                </c:pt>
                <c:pt idx="3">
                  <c:v>1.06</c:v>
                </c:pt>
                <c:pt idx="4">
                  <c:v>-1.22</c:v>
                </c:pt>
              </c:numCache>
            </c:numRef>
          </c:val>
          <c:smooth val="0"/>
          <c:extLst>
            <c:ext xmlns:c16="http://schemas.microsoft.com/office/drawing/2014/chart" uri="{C3380CC4-5D6E-409C-BE32-E72D297353CC}">
              <c16:uniqueId val="{00000002-9773-4C58-8BD2-B2153D9DAC2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DED-4E0B-84DB-0B8B3ABB379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DED-4E0B-84DB-0B8B3ABB379F}"/>
            </c:ext>
          </c:extLst>
        </c:ser>
        <c:ser>
          <c:idx val="2"/>
          <c:order val="2"/>
          <c:tx>
            <c:strRef>
              <c:f>データシート!$A$29</c:f>
              <c:strCache>
                <c:ptCount val="1"/>
                <c:pt idx="0">
                  <c:v>墓園事業費特別会計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0.05</c:v>
                </c:pt>
                <c:pt idx="2">
                  <c:v>#N/A</c:v>
                </c:pt>
                <c:pt idx="3">
                  <c:v>0.04</c:v>
                </c:pt>
                <c:pt idx="4">
                  <c:v>#N/A</c:v>
                </c:pt>
                <c:pt idx="5">
                  <c:v>7.0000000000000007E-2</c:v>
                </c:pt>
                <c:pt idx="6">
                  <c:v>#N/A</c:v>
                </c:pt>
                <c:pt idx="7">
                  <c:v>0.05</c:v>
                </c:pt>
                <c:pt idx="8">
                  <c:v>#N/A</c:v>
                </c:pt>
                <c:pt idx="9">
                  <c:v>0.09</c:v>
                </c:pt>
              </c:numCache>
            </c:numRef>
          </c:val>
          <c:extLst>
            <c:ext xmlns:c16="http://schemas.microsoft.com/office/drawing/2014/chart" uri="{C3380CC4-5D6E-409C-BE32-E72D297353CC}">
              <c16:uniqueId val="{00000002-3DED-4E0B-84DB-0B8B3ABB379F}"/>
            </c:ext>
          </c:extLst>
        </c:ser>
        <c:ser>
          <c:idx val="3"/>
          <c:order val="3"/>
          <c:tx>
            <c:strRef>
              <c:f>データシート!$A$30</c:f>
              <c:strCache>
                <c:ptCount val="1"/>
                <c:pt idx="0">
                  <c:v>後期高齢者医療事業費特別会計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0.12</c:v>
                </c:pt>
                <c:pt idx="2">
                  <c:v>#N/A</c:v>
                </c:pt>
                <c:pt idx="3">
                  <c:v>0.13</c:v>
                </c:pt>
                <c:pt idx="4">
                  <c:v>#N/A</c:v>
                </c:pt>
                <c:pt idx="5">
                  <c:v>0.16</c:v>
                </c:pt>
                <c:pt idx="6">
                  <c:v>#N/A</c:v>
                </c:pt>
                <c:pt idx="7">
                  <c:v>0.14000000000000001</c:v>
                </c:pt>
                <c:pt idx="8">
                  <c:v>#N/A</c:v>
                </c:pt>
                <c:pt idx="9">
                  <c:v>0.25</c:v>
                </c:pt>
              </c:numCache>
            </c:numRef>
          </c:val>
          <c:extLst>
            <c:ext xmlns:c16="http://schemas.microsoft.com/office/drawing/2014/chart" uri="{C3380CC4-5D6E-409C-BE32-E72D297353CC}">
              <c16:uniqueId val="{00000003-3DED-4E0B-84DB-0B8B3ABB379F}"/>
            </c:ext>
          </c:extLst>
        </c:ser>
        <c:ser>
          <c:idx val="4"/>
          <c:order val="4"/>
          <c:tx>
            <c:strRef>
              <c:f>データシート!$A$31</c:f>
              <c:strCache>
                <c:ptCount val="1"/>
                <c:pt idx="0">
                  <c:v>北部第二（三地区）土地区画整理事業費特別会計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0.51</c:v>
                </c:pt>
                <c:pt idx="2">
                  <c:v>#N/A</c:v>
                </c:pt>
                <c:pt idx="3">
                  <c:v>0.36</c:v>
                </c:pt>
                <c:pt idx="4">
                  <c:v>#N/A</c:v>
                </c:pt>
                <c:pt idx="5">
                  <c:v>0.37</c:v>
                </c:pt>
                <c:pt idx="6">
                  <c:v>#N/A</c:v>
                </c:pt>
                <c:pt idx="7">
                  <c:v>0.73</c:v>
                </c:pt>
                <c:pt idx="8">
                  <c:v>#N/A</c:v>
                </c:pt>
                <c:pt idx="9">
                  <c:v>0.62</c:v>
                </c:pt>
              </c:numCache>
            </c:numRef>
          </c:val>
          <c:extLst>
            <c:ext xmlns:c16="http://schemas.microsoft.com/office/drawing/2014/chart" uri="{C3380CC4-5D6E-409C-BE32-E72D297353CC}">
              <c16:uniqueId val="{00000004-3DED-4E0B-84DB-0B8B3ABB379F}"/>
            </c:ext>
          </c:extLst>
        </c:ser>
        <c:ser>
          <c:idx val="5"/>
          <c:order val="5"/>
          <c:tx>
            <c:strRef>
              <c:f>データシート!$A$32</c:f>
              <c:strCache>
                <c:ptCount val="1"/>
                <c:pt idx="0">
                  <c:v>国民健康保険事業費特別会計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1.1100000000000001</c:v>
                </c:pt>
                <c:pt idx="2">
                  <c:v>#N/A</c:v>
                </c:pt>
                <c:pt idx="3">
                  <c:v>1.19</c:v>
                </c:pt>
                <c:pt idx="4">
                  <c:v>#N/A</c:v>
                </c:pt>
                <c:pt idx="5">
                  <c:v>0.89</c:v>
                </c:pt>
                <c:pt idx="6">
                  <c:v>#N/A</c:v>
                </c:pt>
                <c:pt idx="7">
                  <c:v>0.15</c:v>
                </c:pt>
                <c:pt idx="8">
                  <c:v>#N/A</c:v>
                </c:pt>
                <c:pt idx="9">
                  <c:v>0.66</c:v>
                </c:pt>
              </c:numCache>
            </c:numRef>
          </c:val>
          <c:extLst>
            <c:ext xmlns:c16="http://schemas.microsoft.com/office/drawing/2014/chart" uri="{C3380CC4-5D6E-409C-BE32-E72D297353CC}">
              <c16:uniqueId val="{00000005-3DED-4E0B-84DB-0B8B3ABB379F}"/>
            </c:ext>
          </c:extLst>
        </c:ser>
        <c:ser>
          <c:idx val="6"/>
          <c:order val="6"/>
          <c:tx>
            <c:strRef>
              <c:f>データシート!$A$33</c:f>
              <c:strCache>
                <c:ptCount val="1"/>
                <c:pt idx="0">
                  <c:v>介護保険事業費特別会計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0.51</c:v>
                </c:pt>
                <c:pt idx="2">
                  <c:v>#N/A</c:v>
                </c:pt>
                <c:pt idx="3">
                  <c:v>0.67</c:v>
                </c:pt>
                <c:pt idx="4">
                  <c:v>#N/A</c:v>
                </c:pt>
                <c:pt idx="5">
                  <c:v>0.41</c:v>
                </c:pt>
                <c:pt idx="6">
                  <c:v>#N/A</c:v>
                </c:pt>
                <c:pt idx="7">
                  <c:v>0.26</c:v>
                </c:pt>
                <c:pt idx="8">
                  <c:v>#N/A</c:v>
                </c:pt>
                <c:pt idx="9">
                  <c:v>0.78</c:v>
                </c:pt>
              </c:numCache>
            </c:numRef>
          </c:val>
          <c:extLst>
            <c:ext xmlns:c16="http://schemas.microsoft.com/office/drawing/2014/chart" uri="{C3380CC4-5D6E-409C-BE32-E72D297353CC}">
              <c16:uniqueId val="{00000006-3DED-4E0B-84DB-0B8B3ABB379F}"/>
            </c:ext>
          </c:extLst>
        </c:ser>
        <c:ser>
          <c:idx val="7"/>
          <c:order val="7"/>
          <c:tx>
            <c:strRef>
              <c:f>データシート!$A$34</c:f>
              <c:strCache>
                <c:ptCount val="1"/>
                <c:pt idx="0">
                  <c:v>下水道事業費特別会計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1.94</c:v>
                </c:pt>
                <c:pt idx="2">
                  <c:v>#N/A</c:v>
                </c:pt>
                <c:pt idx="3">
                  <c:v>2.39</c:v>
                </c:pt>
                <c:pt idx="4">
                  <c:v>#N/A</c:v>
                </c:pt>
                <c:pt idx="5">
                  <c:v>2.54</c:v>
                </c:pt>
                <c:pt idx="6">
                  <c:v>#N/A</c:v>
                </c:pt>
                <c:pt idx="7">
                  <c:v>2.71</c:v>
                </c:pt>
                <c:pt idx="8">
                  <c:v>#N/A</c:v>
                </c:pt>
                <c:pt idx="9">
                  <c:v>2.83</c:v>
                </c:pt>
              </c:numCache>
            </c:numRef>
          </c:val>
          <c:extLst>
            <c:ext xmlns:c16="http://schemas.microsoft.com/office/drawing/2014/chart" uri="{C3380CC4-5D6E-409C-BE32-E72D297353CC}">
              <c16:uniqueId val="{00000007-3DED-4E0B-84DB-0B8B3ABB379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5.54</c:v>
                </c:pt>
                <c:pt idx="2">
                  <c:v>#N/A</c:v>
                </c:pt>
                <c:pt idx="3">
                  <c:v>7.85</c:v>
                </c:pt>
                <c:pt idx="4">
                  <c:v>#N/A</c:v>
                </c:pt>
                <c:pt idx="5">
                  <c:v>5.84</c:v>
                </c:pt>
                <c:pt idx="6">
                  <c:v>#N/A</c:v>
                </c:pt>
                <c:pt idx="7">
                  <c:v>6.06</c:v>
                </c:pt>
                <c:pt idx="8">
                  <c:v>#N/A</c:v>
                </c:pt>
                <c:pt idx="9">
                  <c:v>6.87</c:v>
                </c:pt>
              </c:numCache>
            </c:numRef>
          </c:val>
          <c:extLst>
            <c:ext xmlns:c16="http://schemas.microsoft.com/office/drawing/2014/chart" uri="{C3380CC4-5D6E-409C-BE32-E72D297353CC}">
              <c16:uniqueId val="{00000008-3DED-4E0B-84DB-0B8B3ABB379F}"/>
            </c:ext>
          </c:extLst>
        </c:ser>
        <c:ser>
          <c:idx val="9"/>
          <c:order val="9"/>
          <c:tx>
            <c:strRef>
              <c:f>データシート!$A$36</c:f>
              <c:strCache>
                <c:ptCount val="1"/>
                <c:pt idx="0">
                  <c:v>市民病院事業会計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6.64</c:v>
                </c:pt>
                <c:pt idx="2">
                  <c:v>#N/A</c:v>
                </c:pt>
                <c:pt idx="3">
                  <c:v>8.68</c:v>
                </c:pt>
                <c:pt idx="4">
                  <c:v>#N/A</c:v>
                </c:pt>
                <c:pt idx="5">
                  <c:v>9.8800000000000008</c:v>
                </c:pt>
                <c:pt idx="6">
                  <c:v>#N/A</c:v>
                </c:pt>
                <c:pt idx="7">
                  <c:v>9.3699999999999992</c:v>
                </c:pt>
                <c:pt idx="8">
                  <c:v>#N/A</c:v>
                </c:pt>
                <c:pt idx="9">
                  <c:v>7.56</c:v>
                </c:pt>
              </c:numCache>
            </c:numRef>
          </c:val>
          <c:extLst>
            <c:ext xmlns:c16="http://schemas.microsoft.com/office/drawing/2014/chart" uri="{C3380CC4-5D6E-409C-BE32-E72D297353CC}">
              <c16:uniqueId val="{00000009-3DED-4E0B-84DB-0B8B3ABB379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9852</c:v>
                </c:pt>
                <c:pt idx="5">
                  <c:v>9483</c:v>
                </c:pt>
                <c:pt idx="8">
                  <c:v>8694</c:v>
                </c:pt>
                <c:pt idx="11">
                  <c:v>8433</c:v>
                </c:pt>
                <c:pt idx="14">
                  <c:v>7964</c:v>
                </c:pt>
              </c:numCache>
            </c:numRef>
          </c:val>
          <c:extLst>
            <c:ext xmlns:c16="http://schemas.microsoft.com/office/drawing/2014/chart" uri="{C3380CC4-5D6E-409C-BE32-E72D297353CC}">
              <c16:uniqueId val="{00000000-DBB2-4855-8689-F8D0B775F6B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BB2-4855-8689-F8D0B775F6B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1323</c:v>
                </c:pt>
                <c:pt idx="3">
                  <c:v>1516</c:v>
                </c:pt>
                <c:pt idx="6">
                  <c:v>906</c:v>
                </c:pt>
                <c:pt idx="9">
                  <c:v>667</c:v>
                </c:pt>
                <c:pt idx="12">
                  <c:v>636</c:v>
                </c:pt>
              </c:numCache>
            </c:numRef>
          </c:val>
          <c:extLst>
            <c:ext xmlns:c16="http://schemas.microsoft.com/office/drawing/2014/chart" uri="{C3380CC4-5D6E-409C-BE32-E72D297353CC}">
              <c16:uniqueId val="{00000002-DBB2-4855-8689-F8D0B775F6B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BB2-4855-8689-F8D0B775F6B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2732</c:v>
                </c:pt>
                <c:pt idx="3">
                  <c:v>2703</c:v>
                </c:pt>
                <c:pt idx="6">
                  <c:v>2605</c:v>
                </c:pt>
                <c:pt idx="9">
                  <c:v>2560</c:v>
                </c:pt>
                <c:pt idx="12">
                  <c:v>2464</c:v>
                </c:pt>
              </c:numCache>
            </c:numRef>
          </c:val>
          <c:extLst>
            <c:ext xmlns:c16="http://schemas.microsoft.com/office/drawing/2014/chart" uri="{C3380CC4-5D6E-409C-BE32-E72D297353CC}">
              <c16:uniqueId val="{00000004-DBB2-4855-8689-F8D0B775F6B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BB2-4855-8689-F8D0B775F6B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BB2-4855-8689-F8D0B775F6B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9037</c:v>
                </c:pt>
                <c:pt idx="3">
                  <c:v>9464</c:v>
                </c:pt>
                <c:pt idx="6">
                  <c:v>9691</c:v>
                </c:pt>
                <c:pt idx="9">
                  <c:v>9649</c:v>
                </c:pt>
                <c:pt idx="12">
                  <c:v>9826</c:v>
                </c:pt>
              </c:numCache>
            </c:numRef>
          </c:val>
          <c:extLst>
            <c:ext xmlns:c16="http://schemas.microsoft.com/office/drawing/2014/chart" uri="{C3380CC4-5D6E-409C-BE32-E72D297353CC}">
              <c16:uniqueId val="{00000007-DBB2-4855-8689-F8D0B775F6B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3240</c:v>
                </c:pt>
                <c:pt idx="2">
                  <c:v>#N/A</c:v>
                </c:pt>
                <c:pt idx="3">
                  <c:v>#N/A</c:v>
                </c:pt>
                <c:pt idx="4">
                  <c:v>4200</c:v>
                </c:pt>
                <c:pt idx="5">
                  <c:v>#N/A</c:v>
                </c:pt>
                <c:pt idx="6">
                  <c:v>#N/A</c:v>
                </c:pt>
                <c:pt idx="7">
                  <c:v>4508</c:v>
                </c:pt>
                <c:pt idx="8">
                  <c:v>#N/A</c:v>
                </c:pt>
                <c:pt idx="9">
                  <c:v>#N/A</c:v>
                </c:pt>
                <c:pt idx="10">
                  <c:v>4443</c:v>
                </c:pt>
                <c:pt idx="11">
                  <c:v>#N/A</c:v>
                </c:pt>
                <c:pt idx="12">
                  <c:v>#N/A</c:v>
                </c:pt>
                <c:pt idx="13">
                  <c:v>4962</c:v>
                </c:pt>
                <c:pt idx="14">
                  <c:v>#N/A</c:v>
                </c:pt>
              </c:numCache>
            </c:numRef>
          </c:val>
          <c:smooth val="0"/>
          <c:extLst>
            <c:ext xmlns:c16="http://schemas.microsoft.com/office/drawing/2014/chart" uri="{C3380CC4-5D6E-409C-BE32-E72D297353CC}">
              <c16:uniqueId val="{00000008-DBB2-4855-8689-F8D0B775F6B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48313</c:v>
                </c:pt>
                <c:pt idx="5">
                  <c:v>45675</c:v>
                </c:pt>
                <c:pt idx="8">
                  <c:v>43654</c:v>
                </c:pt>
                <c:pt idx="11">
                  <c:v>40602</c:v>
                </c:pt>
                <c:pt idx="14">
                  <c:v>37408</c:v>
                </c:pt>
              </c:numCache>
            </c:numRef>
          </c:val>
          <c:extLst>
            <c:ext xmlns:c16="http://schemas.microsoft.com/office/drawing/2014/chart" uri="{C3380CC4-5D6E-409C-BE32-E72D297353CC}">
              <c16:uniqueId val="{00000000-95B9-4E22-A6BF-2513A7D83C5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29097</c:v>
                </c:pt>
                <c:pt idx="5">
                  <c:v>29609</c:v>
                </c:pt>
                <c:pt idx="8">
                  <c:v>27772</c:v>
                </c:pt>
                <c:pt idx="11">
                  <c:v>27056</c:v>
                </c:pt>
                <c:pt idx="14">
                  <c:v>26933</c:v>
                </c:pt>
              </c:numCache>
            </c:numRef>
          </c:val>
          <c:extLst>
            <c:ext xmlns:c16="http://schemas.microsoft.com/office/drawing/2014/chart" uri="{C3380CC4-5D6E-409C-BE32-E72D297353CC}">
              <c16:uniqueId val="{00000001-95B9-4E22-A6BF-2513A7D83C5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22858</c:v>
                </c:pt>
                <c:pt idx="5">
                  <c:v>22069</c:v>
                </c:pt>
                <c:pt idx="8">
                  <c:v>24314</c:v>
                </c:pt>
                <c:pt idx="11">
                  <c:v>25692</c:v>
                </c:pt>
                <c:pt idx="14">
                  <c:v>24577</c:v>
                </c:pt>
              </c:numCache>
            </c:numRef>
          </c:val>
          <c:extLst>
            <c:ext xmlns:c16="http://schemas.microsoft.com/office/drawing/2014/chart" uri="{C3380CC4-5D6E-409C-BE32-E72D297353CC}">
              <c16:uniqueId val="{00000002-95B9-4E22-A6BF-2513A7D83C5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5B9-4E22-A6BF-2513A7D83C5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5B9-4E22-A6BF-2513A7D83C5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9</c:v>
                </c:pt>
                <c:pt idx="3">
                  <c:v>7</c:v>
                </c:pt>
                <c:pt idx="6">
                  <c:v>4</c:v>
                </c:pt>
                <c:pt idx="9">
                  <c:v>2</c:v>
                </c:pt>
                <c:pt idx="12">
                  <c:v>0</c:v>
                </c:pt>
              </c:numCache>
            </c:numRef>
          </c:val>
          <c:extLst>
            <c:ext xmlns:c16="http://schemas.microsoft.com/office/drawing/2014/chart" uri="{C3380CC4-5D6E-409C-BE32-E72D297353CC}">
              <c16:uniqueId val="{00000005-95B9-4E22-A6BF-2513A7D83C5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16526</c:v>
                </c:pt>
                <c:pt idx="3">
                  <c:v>16707</c:v>
                </c:pt>
                <c:pt idx="6">
                  <c:v>16621</c:v>
                </c:pt>
                <c:pt idx="9">
                  <c:v>17276</c:v>
                </c:pt>
                <c:pt idx="12">
                  <c:v>17574</c:v>
                </c:pt>
              </c:numCache>
            </c:numRef>
          </c:val>
          <c:extLst>
            <c:ext xmlns:c16="http://schemas.microsoft.com/office/drawing/2014/chart" uri="{C3380CC4-5D6E-409C-BE32-E72D297353CC}">
              <c16:uniqueId val="{00000006-95B9-4E22-A6BF-2513A7D83C5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95B9-4E22-A6BF-2513A7D83C5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29416</c:v>
                </c:pt>
                <c:pt idx="3">
                  <c:v>27471</c:v>
                </c:pt>
                <c:pt idx="6">
                  <c:v>25800</c:v>
                </c:pt>
                <c:pt idx="9">
                  <c:v>26067</c:v>
                </c:pt>
                <c:pt idx="12">
                  <c:v>25756</c:v>
                </c:pt>
              </c:numCache>
            </c:numRef>
          </c:val>
          <c:extLst>
            <c:ext xmlns:c16="http://schemas.microsoft.com/office/drawing/2014/chart" uri="{C3380CC4-5D6E-409C-BE32-E72D297353CC}">
              <c16:uniqueId val="{00000008-95B9-4E22-A6BF-2513A7D83C5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8845</c:v>
                </c:pt>
                <c:pt idx="3">
                  <c:v>11945</c:v>
                </c:pt>
                <c:pt idx="6">
                  <c:v>9975</c:v>
                </c:pt>
                <c:pt idx="9">
                  <c:v>10616</c:v>
                </c:pt>
                <c:pt idx="12">
                  <c:v>10826</c:v>
                </c:pt>
              </c:numCache>
            </c:numRef>
          </c:val>
          <c:extLst>
            <c:ext xmlns:c16="http://schemas.microsoft.com/office/drawing/2014/chart" uri="{C3380CC4-5D6E-409C-BE32-E72D297353CC}">
              <c16:uniqueId val="{00000009-95B9-4E22-A6BF-2513A7D83C5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79493</c:v>
                </c:pt>
                <c:pt idx="3">
                  <c:v>81815</c:v>
                </c:pt>
                <c:pt idx="6">
                  <c:v>82181</c:v>
                </c:pt>
                <c:pt idx="9">
                  <c:v>78803</c:v>
                </c:pt>
                <c:pt idx="12">
                  <c:v>76813</c:v>
                </c:pt>
              </c:numCache>
            </c:numRef>
          </c:val>
          <c:extLst>
            <c:ext xmlns:c16="http://schemas.microsoft.com/office/drawing/2014/chart" uri="{C3380CC4-5D6E-409C-BE32-E72D297353CC}">
              <c16:uniqueId val="{0000000A-95B9-4E22-A6BF-2513A7D83C5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34021</c:v>
                </c:pt>
                <c:pt idx="2">
                  <c:v>#N/A</c:v>
                </c:pt>
                <c:pt idx="3">
                  <c:v>#N/A</c:v>
                </c:pt>
                <c:pt idx="4">
                  <c:v>40592</c:v>
                </c:pt>
                <c:pt idx="5">
                  <c:v>#N/A</c:v>
                </c:pt>
                <c:pt idx="6">
                  <c:v>#N/A</c:v>
                </c:pt>
                <c:pt idx="7">
                  <c:v>38843</c:v>
                </c:pt>
                <c:pt idx="8">
                  <c:v>#N/A</c:v>
                </c:pt>
                <c:pt idx="9">
                  <c:v>#N/A</c:v>
                </c:pt>
                <c:pt idx="10">
                  <c:v>39414</c:v>
                </c:pt>
                <c:pt idx="11">
                  <c:v>#N/A</c:v>
                </c:pt>
                <c:pt idx="12">
                  <c:v>#N/A</c:v>
                </c:pt>
                <c:pt idx="13">
                  <c:v>42053</c:v>
                </c:pt>
                <c:pt idx="14">
                  <c:v>#N/A</c:v>
                </c:pt>
              </c:numCache>
            </c:numRef>
          </c:val>
          <c:smooth val="0"/>
          <c:extLst>
            <c:ext xmlns:c16="http://schemas.microsoft.com/office/drawing/2014/chart" uri="{C3380CC4-5D6E-409C-BE32-E72D297353CC}">
              <c16:uniqueId val="{0000000B-95B9-4E22-A6BF-2513A7D83C5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12837</c:v>
                </c:pt>
                <c:pt idx="1">
                  <c:v>13398</c:v>
                </c:pt>
                <c:pt idx="2">
                  <c:v>11406</c:v>
                </c:pt>
              </c:numCache>
            </c:numRef>
          </c:val>
          <c:extLst>
            <c:ext xmlns:c16="http://schemas.microsoft.com/office/drawing/2014/chart" uri="{C3380CC4-5D6E-409C-BE32-E72D297353CC}">
              <c16:uniqueId val="{00000000-6807-42F2-877C-59276A6FCE1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6807-42F2-877C-59276A6FCE1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9420</c:v>
                </c:pt>
                <c:pt idx="1">
                  <c:v>10367</c:v>
                </c:pt>
                <c:pt idx="2">
                  <c:v>10575</c:v>
                </c:pt>
              </c:numCache>
            </c:numRef>
          </c:val>
          <c:extLst>
            <c:ext xmlns:c16="http://schemas.microsoft.com/office/drawing/2014/chart" uri="{C3380CC4-5D6E-409C-BE32-E72D297353CC}">
              <c16:uniqueId val="{00000002-6807-42F2-877C-59276A6FCE1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神奈川県藤沢市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令和５年度においては減少に転じたが、令和６年度には再び増加となった。その要因としては減少傾向にあった元利償還金が増加したことによるものである。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今後も駅周辺整備等、大規模事業が控えているので、分子のは増加するものと予想される。事業の進捗管理を徹底し、計画的な借り入れ等による健全財政に努める。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神奈川県藤沢市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将来負担額は令和４年度以降減少傾向にあり、充当可能財源等は減少を続けている。充当可能財源等の減少幅の方が大きいため、将来負担比率の分子については微増傾向となっている。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一般会計等に係る地方債の現在高については、近年、老朽化に伴う庁舎整備事業を行っており、令和３年度は分庁舎、令和４年度は環境事業所の建設事業に伴う借入などにより増加していたが、令和５年度において償還額が借入額を上回ったため減少に転じ、令和６年度についても同じく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債務負担行為に基づく支出予定については、土地の買い戻しが増加したほか、新たに学校及び自転車駐車場に係る債務負担行為を設定したことで増加した。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引き続き、適正な地方債発行水準の見極めに努める。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神奈川県藤沢市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その他の特定目的基金は増加したものの、財政調整基金について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百万円の取り崩しに対し、積み立ては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百万円にとどまったことにより、前年度から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1,992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百万円の減となったため、基金全体としては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1,784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計画的な公共施設再整備に向けて、公共施設整備基金への一定期間における確実な積み立てを行うとともに、緊急的な行政需要に対応し得るよう、決算剰余金の残余については、できる限り財政調整基金への積み立て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また、特定目的基金については、ふるさと納税制度における寄附の獲得に努めるとともに、市民からの寄附風土の醸成を図るよう取り組む。</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・公共施設整備基金：庁舎、教育施設その他公用又は公共用に供する施設の整備を図る。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・大庭台墓園基金：大庭台墓園の整備及び管理並びに大庭台墓園の運営に特に関連があると認められる施設の整備を推進する。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・みどり基金：緑地を市民共有の財産として保全するとともに、緑化の推進を図る。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・愛の輪福祉基金：社会福祉に関するボランティア活動の振興等により社会福祉の増進を図る。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・災害復興基金：大規模かつ重大な災害が発生した場合における市民生活の復興を迅速かつ円滑に進める。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・公共施設整備基金：施設整備事業等への充当により、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・大庭台墓園基金：一般財源となる永代使用料等からの積み立てにより、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・みどり基金：寄附金の積み立てにより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・愛の輪福祉基金：寄附金の積み立てにより、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・災害復興基金：寄附金の積み立てにより、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各基金の有する目的を達成するため，ふるさと納税における寄付の拡大に向けた取組を充実し、基金残高の確保に努めていく。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行政需要の増加に伴い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百万円を取り崩し、令和５年度の決算剰余金等により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百万円の積み立てたものである。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近年の物価高騰や人権費の上昇及び扶助費の増加、急増する行政需要に対応できるよう、年度間の財源調整機能を活用しながら、決算剰余金については可能な限り積み立てるよう努める。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神奈川県藤沢市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445,041
436,552
69.56
183,133,453
175,874,683
6,562,998
95,303,032
76,813,402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46.4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収入額は、定額減税の影響があったものの、市税等は前年度と同程度となり、定額減税減収補てん特例交付金の増などにより増加した。基準財政需要額は、社会福祉費や子育てに係る経費の増などにより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収入額が需要額の増幅を上回ったため、単年度の財政力指数は増加し、３カ年平均でも</a:t>
          </a:r>
          <a:r>
            <a:rPr kumimoji="1" lang="en-US" altLang="ja-JP" sz="1300">
              <a:latin typeface="ＭＳ Ｐゴシック" panose="020B0600070205080204" pitchFamily="50" charset="-128"/>
              <a:ea typeface="ＭＳ Ｐゴシック" panose="020B0600070205080204" pitchFamily="50" charset="-128"/>
            </a:rPr>
            <a:t>0.03</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86078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86828"/>
          <a:ext cx="0" cy="15014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1005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3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86078</xdr:rowOff>
    </xdr:from>
    <xdr:to>
      <xdr:col>24</xdr:col>
      <xdr:colOff>12700</xdr:colOff>
      <xdr:row>35</xdr:row>
      <xdr:rowOff>86078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8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57150</xdr:rowOff>
    </xdr:from>
    <xdr:to>
      <xdr:col>23</xdr:col>
      <xdr:colOff>133350</xdr:colOff>
      <xdr:row>39</xdr:row>
      <xdr:rowOff>97367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743700"/>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97367</xdr:rowOff>
    </xdr:from>
    <xdr:to>
      <xdr:col>19</xdr:col>
      <xdr:colOff>133350</xdr:colOff>
      <xdr:row>39</xdr:row>
      <xdr:rowOff>97367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7839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76200</xdr:rowOff>
    </xdr:from>
    <xdr:to>
      <xdr:col>19</xdr:col>
      <xdr:colOff>184150</xdr:colOff>
      <xdr:row>41</xdr:row>
      <xdr:rowOff>6350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162577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83961</xdr:rowOff>
    </xdr:from>
    <xdr:to>
      <xdr:col>15</xdr:col>
      <xdr:colOff>82550</xdr:colOff>
      <xdr:row>39</xdr:row>
      <xdr:rowOff>97367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77051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149172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57150</xdr:rowOff>
    </xdr:from>
    <xdr:to>
      <xdr:col>11</xdr:col>
      <xdr:colOff>31750</xdr:colOff>
      <xdr:row>39</xdr:row>
      <xdr:rowOff>83961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74370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49389</xdr:rowOff>
    </xdr:from>
    <xdr:to>
      <xdr:col>11</xdr:col>
      <xdr:colOff>82550</xdr:colOff>
      <xdr:row>40</xdr:row>
      <xdr:rowOff>150989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135766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62795</xdr:rowOff>
    </xdr:from>
    <xdr:to>
      <xdr:col>7</xdr:col>
      <xdr:colOff>31750</xdr:colOff>
      <xdr:row>40</xdr:row>
      <xdr:rowOff>164395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149172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6350</xdr:rowOff>
    </xdr:from>
    <xdr:to>
      <xdr:col>23</xdr:col>
      <xdr:colOff>184150</xdr:colOff>
      <xdr:row>39</xdr:row>
      <xdr:rowOff>107950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22877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46567</xdr:rowOff>
    </xdr:from>
    <xdr:to>
      <xdr:col>19</xdr:col>
      <xdr:colOff>184150</xdr:colOff>
      <xdr:row>39</xdr:row>
      <xdr:rowOff>148167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158344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501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46567</xdr:rowOff>
    </xdr:from>
    <xdr:to>
      <xdr:col>15</xdr:col>
      <xdr:colOff>133350</xdr:colOff>
      <xdr:row>39</xdr:row>
      <xdr:rowOff>148167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158344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5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33161</xdr:rowOff>
    </xdr:from>
    <xdr:to>
      <xdr:col>11</xdr:col>
      <xdr:colOff>82550</xdr:colOff>
      <xdr:row>39</xdr:row>
      <xdr:rowOff>134761</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71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144938</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48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6350</xdr:rowOff>
    </xdr:from>
    <xdr:to>
      <xdr:col>7</xdr:col>
      <xdr:colOff>31750</xdr:colOff>
      <xdr:row>39</xdr:row>
      <xdr:rowOff>107950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118127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一般財源は、定額減税の影響があったものの、市税等は前年度と同程度となり、全体としても増となった。経常経費は義務的経費全ての項目が前年度比で増となり、特に人件費は職員給与費の給与改定及び定年延長に伴う退職金の影響が大きく、前年度比＋</a:t>
          </a:r>
          <a:r>
            <a:rPr kumimoji="1" lang="en-US" altLang="ja-JP" sz="1300">
              <a:latin typeface="ＭＳ Ｐゴシック" panose="020B0600070205080204" pitchFamily="50" charset="-128"/>
              <a:ea typeface="ＭＳ Ｐゴシック" panose="020B0600070205080204" pitchFamily="50" charset="-128"/>
            </a:rPr>
            <a:t>11.0</a:t>
          </a:r>
          <a:r>
            <a:rPr kumimoji="1" lang="ja-JP" altLang="en-US" sz="1300">
              <a:latin typeface="ＭＳ Ｐゴシック" panose="020B0600070205080204" pitchFamily="50" charset="-128"/>
              <a:ea typeface="ＭＳ Ｐゴシック" panose="020B0600070205080204" pitchFamily="50" charset="-128"/>
            </a:rPr>
            <a:t>％となり、経常収支比率は</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今後も社会保障関係費や人件費などの増が見込まれることから、積極的な歳入確保や市単独事業の見直しに努め、現在の水準の維持又は改善に努める。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1270</xdr:rowOff>
    </xdr:from>
    <xdr:to>
      <xdr:col>23</xdr:col>
      <xdr:colOff>133350</xdr:colOff>
      <xdr:row>66</xdr:row>
      <xdr:rowOff>140462</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288270"/>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112539</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2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140462</xdr:rowOff>
    </xdr:from>
    <xdr:to>
      <xdr:col>24</xdr:col>
      <xdr:colOff>12700</xdr:colOff>
      <xdr:row>66</xdr:row>
      <xdr:rowOff>140462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56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87647</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031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1270</xdr:rowOff>
    </xdr:from>
    <xdr:to>
      <xdr:col>24</xdr:col>
      <xdr:colOff>12700</xdr:colOff>
      <xdr:row>60</xdr:row>
      <xdr:rowOff>1270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288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3048</xdr:rowOff>
    </xdr:from>
    <xdr:to>
      <xdr:col>23</xdr:col>
      <xdr:colOff>133350</xdr:colOff>
      <xdr:row>65</xdr:row>
      <xdr:rowOff>128524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1147298"/>
          <a:ext cx="8382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164355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965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147828</xdr:rowOff>
    </xdr:from>
    <xdr:to>
      <xdr:col>23</xdr:col>
      <xdr:colOff>184150</xdr:colOff>
      <xdr:row>65</xdr:row>
      <xdr:rowOff>77978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3048</xdr:rowOff>
    </xdr:from>
    <xdr:to>
      <xdr:col>19</xdr:col>
      <xdr:colOff>133350</xdr:colOff>
      <xdr:row>65</xdr:row>
      <xdr:rowOff>17526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1147298"/>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133350</xdr:rowOff>
    </xdr:from>
    <xdr:to>
      <xdr:col>19</xdr:col>
      <xdr:colOff>184150</xdr:colOff>
      <xdr:row>65</xdr:row>
      <xdr:rowOff>63500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0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48277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119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17526</xdr:rowOff>
    </xdr:from>
    <xdr:to>
      <xdr:col>15</xdr:col>
      <xdr:colOff>82550</xdr:colOff>
      <xdr:row>65</xdr:row>
      <xdr:rowOff>22352</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1161776"/>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99568</xdr:rowOff>
    </xdr:from>
    <xdr:to>
      <xdr:col>15</xdr:col>
      <xdr:colOff>133350</xdr:colOff>
      <xdr:row>65</xdr:row>
      <xdr:rowOff>29718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07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39895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84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22352</xdr:rowOff>
    </xdr:from>
    <xdr:to>
      <xdr:col>11</xdr:col>
      <xdr:colOff>31750</xdr:colOff>
      <xdr:row>65</xdr:row>
      <xdr:rowOff>157480</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1166602"/>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155194</xdr:rowOff>
    </xdr:from>
    <xdr:to>
      <xdr:col>11</xdr:col>
      <xdr:colOff>82550</xdr:colOff>
      <xdr:row>64</xdr:row>
      <xdr:rowOff>85344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95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95521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72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508</xdr:rowOff>
    </xdr:from>
    <xdr:to>
      <xdr:col>7</xdr:col>
      <xdr:colOff>31750</xdr:colOff>
      <xdr:row>65</xdr:row>
      <xdr:rowOff>102108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4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112285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913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77724</xdr:rowOff>
    </xdr:from>
    <xdr:to>
      <xdr:col>23</xdr:col>
      <xdr:colOff>184150</xdr:colOff>
      <xdr:row>66</xdr:row>
      <xdr:rowOff>7874</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122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49801</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1194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123698</xdr:rowOff>
    </xdr:from>
    <xdr:to>
      <xdr:col>19</xdr:col>
      <xdr:colOff>184150</xdr:colOff>
      <xdr:row>65</xdr:row>
      <xdr:rowOff>53848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09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64025</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8653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138176</xdr:rowOff>
    </xdr:from>
    <xdr:to>
      <xdr:col>15</xdr:col>
      <xdr:colOff>133350</xdr:colOff>
      <xdr:row>65</xdr:row>
      <xdr:rowOff>68326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11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53103</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19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143002</xdr:rowOff>
    </xdr:from>
    <xdr:to>
      <xdr:col>11</xdr:col>
      <xdr:colOff>82550</xdr:colOff>
      <xdr:row>65</xdr:row>
      <xdr:rowOff>73152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11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57929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120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106680</xdr:rowOff>
    </xdr:from>
    <xdr:to>
      <xdr:col>7</xdr:col>
      <xdr:colOff>31750</xdr:colOff>
      <xdr:row>66</xdr:row>
      <xdr:rowOff>36830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21607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33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[138,934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人件費は職員給与費の改定等の影響で増となった。物件費は、新型コロナウイルス関連事業の委託事業が減となった一方で、システム更新や</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推進に係る経費が増となり、前年度比で＋</a:t>
          </a:r>
          <a:r>
            <a:rPr kumimoji="1" lang="en-US" altLang="ja-JP" sz="1300">
              <a:latin typeface="ＭＳ Ｐゴシック" panose="020B0600070205080204" pitchFamily="50" charset="-128"/>
              <a:ea typeface="ＭＳ Ｐゴシック" panose="020B0600070205080204" pitchFamily="50" charset="-128"/>
            </a:rPr>
            <a:t>6.7</a:t>
          </a:r>
          <a:r>
            <a:rPr kumimoji="1" lang="ja-JP" altLang="en-US" sz="1300">
              <a:latin typeface="ＭＳ Ｐゴシック" panose="020B0600070205080204" pitchFamily="50" charset="-128"/>
              <a:ea typeface="ＭＳ Ｐゴシック" panose="020B0600070205080204" pitchFamily="50" charset="-128"/>
            </a:rPr>
            <a:t>％となった。全体として、類似団体と同じ傾向で、過去５年間で最も高い数値となった。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今後も人件費や資源価格の高騰が予測されるが、民間資源活用等による人件費の抑制や、事業の見直しによる物件費の抑制を行う。</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47031</xdr:rowOff>
    </xdr:from>
    <xdr:to>
      <xdr:col>23</xdr:col>
      <xdr:colOff>133350</xdr:colOff>
      <xdr:row>89</xdr:row>
      <xdr:rowOff>84489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34481"/>
          <a:ext cx="0" cy="14090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56566</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1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84489</xdr:rowOff>
    </xdr:from>
    <xdr:to>
      <xdr:col>24</xdr:col>
      <xdr:colOff>12700</xdr:colOff>
      <xdr:row>89</xdr:row>
      <xdr:rowOff>84489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133408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77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47031</xdr:rowOff>
    </xdr:from>
    <xdr:to>
      <xdr:col>24</xdr:col>
      <xdr:colOff>12700</xdr:colOff>
      <xdr:row>81</xdr:row>
      <xdr:rowOff>47031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34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111030</xdr:rowOff>
    </xdr:from>
    <xdr:to>
      <xdr:col>23</xdr:col>
      <xdr:colOff>133350</xdr:colOff>
      <xdr:row>84</xdr:row>
      <xdr:rowOff>54854</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341380"/>
          <a:ext cx="838200" cy="115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2269</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32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157192</xdr:rowOff>
    </xdr:from>
    <xdr:to>
      <xdr:col>23</xdr:col>
      <xdr:colOff>184150</xdr:colOff>
      <xdr:row>84</xdr:row>
      <xdr:rowOff>87342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8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111030</xdr:rowOff>
    </xdr:from>
    <xdr:to>
      <xdr:col>19</xdr:col>
      <xdr:colOff>133350</xdr:colOff>
      <xdr:row>83</xdr:row>
      <xdr:rowOff>168647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341380"/>
          <a:ext cx="889000" cy="57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60537</xdr:rowOff>
    </xdr:from>
    <xdr:to>
      <xdr:col>19</xdr:col>
      <xdr:colOff>184150</xdr:colOff>
      <xdr:row>83</xdr:row>
      <xdr:rowOff>162137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146914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772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91083</xdr:rowOff>
    </xdr:from>
    <xdr:to>
      <xdr:col>15</xdr:col>
      <xdr:colOff>82550</xdr:colOff>
      <xdr:row>83</xdr:row>
      <xdr:rowOff>168647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321433"/>
          <a:ext cx="889000" cy="7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81209</xdr:rowOff>
    </xdr:from>
    <xdr:to>
      <xdr:col>15</xdr:col>
      <xdr:colOff>133350</xdr:colOff>
      <xdr:row>84</xdr:row>
      <xdr:rowOff>11359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21536</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80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18652</xdr:rowOff>
    </xdr:from>
    <xdr:to>
      <xdr:col>11</xdr:col>
      <xdr:colOff>31750</xdr:colOff>
      <xdr:row>83</xdr:row>
      <xdr:rowOff>91083</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249002"/>
          <a:ext cx="889000" cy="72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26073</xdr:rowOff>
    </xdr:from>
    <xdr:to>
      <xdr:col>11</xdr:col>
      <xdr:colOff>82550</xdr:colOff>
      <xdr:row>83</xdr:row>
      <xdr:rowOff>127673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137850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25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68669</xdr:rowOff>
    </xdr:from>
    <xdr:to>
      <xdr:col>7</xdr:col>
      <xdr:colOff>31750</xdr:colOff>
      <xdr:row>82</xdr:row>
      <xdr:rowOff>170269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8996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96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4054</xdr:rowOff>
    </xdr:from>
    <xdr:to>
      <xdr:col>23</xdr:col>
      <xdr:colOff>184150</xdr:colOff>
      <xdr:row>84</xdr:row>
      <xdr:rowOff>105654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40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147581</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377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60230</xdr:rowOff>
    </xdr:from>
    <xdr:to>
      <xdr:col>19</xdr:col>
      <xdr:colOff>184150</xdr:colOff>
      <xdr:row>83</xdr:row>
      <xdr:rowOff>161830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29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557</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05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117847</xdr:rowOff>
    </xdr:from>
    <xdr:to>
      <xdr:col>15</xdr:col>
      <xdr:colOff>133350</xdr:colOff>
      <xdr:row>84</xdr:row>
      <xdr:rowOff>47997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34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32774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43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40283</xdr:rowOff>
    </xdr:from>
    <xdr:to>
      <xdr:col>11</xdr:col>
      <xdr:colOff>82550</xdr:colOff>
      <xdr:row>83</xdr:row>
      <xdr:rowOff>141883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27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126660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357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139302</xdr:rowOff>
    </xdr:from>
    <xdr:to>
      <xdr:col>7</xdr:col>
      <xdr:colOff>31750</xdr:colOff>
      <xdr:row>83</xdr:row>
      <xdr:rowOff>69452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19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54229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284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職員構成の変動により、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ポイント減少したものの、依然として類似団体平均よりも高い値となっている。</a:t>
          </a:r>
        </a:p>
        <a:p>
          <a:r>
            <a:rPr kumimoji="1" lang="ja-JP" altLang="en-US" sz="1300">
              <a:latin typeface="ＭＳ Ｐゴシック" panose="020B0600070205080204" pitchFamily="50" charset="-128"/>
              <a:ea typeface="ＭＳ Ｐゴシック" panose="020B0600070205080204" pitchFamily="50" charset="-128"/>
            </a:rPr>
            <a:t>　今後も、近隣自治体や類似団体との均衡に加え、職務に邁進できるような処遇改善も踏まえ、適切な給与水準の維持に努める。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80434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41425"/>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52511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140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80434</xdr:rowOff>
    </xdr:from>
    <xdr:to>
      <xdr:col>81</xdr:col>
      <xdr:colOff>133350</xdr:colOff>
      <xdr:row>88</xdr:row>
      <xdr:rowOff>80434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16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21166</xdr:rowOff>
    </xdr:from>
    <xdr:to>
      <xdr:col>81</xdr:col>
      <xdr:colOff>44450</xdr:colOff>
      <xdr:row>86</xdr:row>
      <xdr:rowOff>81491</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4765866"/>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108602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33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81491</xdr:rowOff>
    </xdr:from>
    <xdr:to>
      <xdr:col>77</xdr:col>
      <xdr:colOff>44450</xdr:colOff>
      <xdr:row>86</xdr:row>
      <xdr:rowOff>81491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82619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32402</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26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81491</xdr:rowOff>
    </xdr:from>
    <xdr:to>
      <xdr:col>72</xdr:col>
      <xdr:colOff>203200</xdr:colOff>
      <xdr:row>86</xdr:row>
      <xdr:rowOff>101600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401800" y="14826191"/>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112184</xdr:rowOff>
    </xdr:from>
    <xdr:to>
      <xdr:col>73</xdr:col>
      <xdr:colOff>44450</xdr:colOff>
      <xdr:row>85</xdr:row>
      <xdr:rowOff>42334</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52511</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86</xdr:row>
      <xdr:rowOff>141816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84630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132291</xdr:rowOff>
    </xdr:from>
    <xdr:to>
      <xdr:col>68</xdr:col>
      <xdr:colOff>203200</xdr:colOff>
      <xdr:row>85</xdr:row>
      <xdr:rowOff>62441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72618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113893</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68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30691</xdr:rowOff>
    </xdr:from>
    <xdr:to>
      <xdr:col>77</xdr:col>
      <xdr:colOff>95250</xdr:colOff>
      <xdr:row>86</xdr:row>
      <xdr:rowOff>132291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77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117068</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8617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30691</xdr:rowOff>
    </xdr:from>
    <xdr:to>
      <xdr:col>73</xdr:col>
      <xdr:colOff>44450</xdr:colOff>
      <xdr:row>86</xdr:row>
      <xdr:rowOff>132291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77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117068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861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91016</xdr:rowOff>
    </xdr:from>
    <xdr:to>
      <xdr:col>64</xdr:col>
      <xdr:colOff>152400</xdr:colOff>
      <xdr:row>87</xdr:row>
      <xdr:rowOff>21166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5943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ここ数年、類似団体平均とほぼ同様の推移を示している。本市は人口増が続く傾向にあり、それに伴い福祉や子育て業務をはじめとする行政需要の増加が見込まる。</a:t>
          </a:r>
        </a:p>
        <a:p>
          <a:r>
            <a:rPr kumimoji="1" lang="ja-JP" altLang="en-US" sz="1300">
              <a:latin typeface="ＭＳ Ｐゴシック" panose="020B0600070205080204" pitchFamily="50" charset="-128"/>
              <a:ea typeface="ＭＳ Ｐゴシック" panose="020B0600070205080204" pitchFamily="50" charset="-128"/>
            </a:rPr>
            <a:t>　今後、定員管理基本方針</a:t>
          </a:r>
          <a:r>
            <a:rPr kumimoji="1" lang="en-US" altLang="ja-JP" sz="1300">
              <a:latin typeface="ＭＳ Ｐゴシック" panose="020B0600070205080204" pitchFamily="50" charset="-128"/>
              <a:ea typeface="ＭＳ Ｐゴシック" panose="020B0600070205080204" pitchFamily="50" charset="-128"/>
            </a:rPr>
            <a:t>2028</a:t>
          </a:r>
          <a:r>
            <a:rPr kumimoji="1" lang="ja-JP" altLang="en-US" sz="1300">
              <a:latin typeface="ＭＳ Ｐゴシック" panose="020B0600070205080204" pitchFamily="50" charset="-128"/>
              <a:ea typeface="ＭＳ Ｐゴシック" panose="020B0600070205080204" pitchFamily="50" charset="-128"/>
            </a:rPr>
            <a:t>における行政最適化による執行体制の確立、会計年度任用職員制度の検証等５つの重点方針により、効率的かつ効果的な執行体制を確保するとともに、適正な給与制度の構築にも取り組み、総人件費の抑制を図り、適正な定員管理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68</xdr:row>
      <xdr:rowOff>41275</xdr:rowOff>
    </xdr:from>
    <xdr:to>
      <xdr:col>85</xdr:col>
      <xdr:colOff>95250</xdr:colOff>
      <xdr:row>68</xdr:row>
      <xdr:rowOff>41275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70502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123825</xdr:rowOff>
    </xdr:from>
    <xdr:to>
      <xdr:col>85</xdr:col>
      <xdr:colOff>95250</xdr:colOff>
      <xdr:row>64</xdr:row>
      <xdr:rowOff>123825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153052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34925</xdr:rowOff>
    </xdr:from>
    <xdr:to>
      <xdr:col>85</xdr:col>
      <xdr:colOff>95250</xdr:colOff>
      <xdr:row>61</xdr:row>
      <xdr:rowOff>34925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64152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117475</xdr:rowOff>
    </xdr:from>
    <xdr:to>
      <xdr:col>85</xdr:col>
      <xdr:colOff>95250</xdr:colOff>
      <xdr:row>57</xdr:row>
      <xdr:rowOff>117475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56</xdr:row>
      <xdr:rowOff>146702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127000</xdr:rowOff>
    </xdr:from>
    <xdr:to>
      <xdr:col>81</xdr:col>
      <xdr:colOff>44450</xdr:colOff>
      <xdr:row>67</xdr:row>
      <xdr:rowOff>22701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071100"/>
          <a:ext cx="0" cy="1438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166228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81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22701</xdr:rowOff>
    </xdr:from>
    <xdr:to>
      <xdr:col>81</xdr:col>
      <xdr:colOff>133350</xdr:colOff>
      <xdr:row>67</xdr:row>
      <xdr:rowOff>22701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09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41927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127000</xdr:rowOff>
    </xdr:from>
    <xdr:to>
      <xdr:col>81</xdr:col>
      <xdr:colOff>133350</xdr:colOff>
      <xdr:row>58</xdr:row>
      <xdr:rowOff>127000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07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80169</xdr:rowOff>
    </xdr:from>
    <xdr:to>
      <xdr:col>81</xdr:col>
      <xdr:colOff>44450</xdr:colOff>
      <xdr:row>61</xdr:row>
      <xdr:rowOff>110331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538619"/>
          <a:ext cx="8382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42880</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329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80169</xdr:rowOff>
    </xdr:from>
    <xdr:to>
      <xdr:col>77</xdr:col>
      <xdr:colOff>44450</xdr:colOff>
      <xdr:row>61</xdr:row>
      <xdr:rowOff>80169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53861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11271</xdr:rowOff>
    </xdr:from>
    <xdr:to>
      <xdr:col>77</xdr:col>
      <xdr:colOff>95250</xdr:colOff>
      <xdr:row>61</xdr:row>
      <xdr:rowOff>112871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6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123048</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2385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59055</xdr:rowOff>
    </xdr:from>
    <xdr:to>
      <xdr:col>72</xdr:col>
      <xdr:colOff>203200</xdr:colOff>
      <xdr:row>61</xdr:row>
      <xdr:rowOff>80169</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517505"/>
          <a:ext cx="889000" cy="2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2222</xdr:rowOff>
    </xdr:from>
    <xdr:to>
      <xdr:col>73</xdr:col>
      <xdr:colOff>44450</xdr:colOff>
      <xdr:row>61</xdr:row>
      <xdr:rowOff>103822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113999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59055</xdr:rowOff>
    </xdr:from>
    <xdr:to>
      <xdr:col>68</xdr:col>
      <xdr:colOff>152400</xdr:colOff>
      <xdr:row>61</xdr:row>
      <xdr:rowOff>74137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517505"/>
          <a:ext cx="889000" cy="1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164624</xdr:rowOff>
    </xdr:from>
    <xdr:to>
      <xdr:col>68</xdr:col>
      <xdr:colOff>203200</xdr:colOff>
      <xdr:row>61</xdr:row>
      <xdr:rowOff>94774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5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104951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22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5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107967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59531</xdr:rowOff>
    </xdr:from>
    <xdr:to>
      <xdr:col>81</xdr:col>
      <xdr:colOff>95250</xdr:colOff>
      <xdr:row>61</xdr:row>
      <xdr:rowOff>161131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51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31608</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490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29369</xdr:rowOff>
    </xdr:from>
    <xdr:to>
      <xdr:col>77</xdr:col>
      <xdr:colOff>95250</xdr:colOff>
      <xdr:row>61</xdr:row>
      <xdr:rowOff>130969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487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115746</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5741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29369</xdr:rowOff>
    </xdr:from>
    <xdr:to>
      <xdr:col>73</xdr:col>
      <xdr:colOff>44450</xdr:colOff>
      <xdr:row>61</xdr:row>
      <xdr:rowOff>130969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487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115746</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574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8255</xdr:rowOff>
    </xdr:from>
    <xdr:to>
      <xdr:col>68</xdr:col>
      <xdr:colOff>203200</xdr:colOff>
      <xdr:row>61</xdr:row>
      <xdr:rowOff>109855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46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94632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553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23337</xdr:rowOff>
    </xdr:from>
    <xdr:to>
      <xdr:col>64</xdr:col>
      <xdr:colOff>152400</xdr:colOff>
      <xdr:row>61</xdr:row>
      <xdr:rowOff>124937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48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109714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568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分子は、一般会計の元利償還金の増及び災害復旧に係る基準財政需要額の減となどにより分子全体として</a:t>
          </a:r>
          <a:r>
            <a:rPr kumimoji="1" lang="en-US" altLang="ja-JP" sz="1300">
              <a:latin typeface="ＭＳ Ｐゴシック" panose="020B0600070205080204" pitchFamily="50" charset="-128"/>
              <a:ea typeface="ＭＳ Ｐゴシック" panose="020B0600070205080204" pitchFamily="50" charset="-128"/>
            </a:rPr>
            <a:t>11.7</a:t>
          </a:r>
          <a:r>
            <a:rPr kumimoji="1" lang="ja-JP" altLang="en-US" sz="1300">
              <a:latin typeface="ＭＳ Ｐゴシック" panose="020B0600070205080204" pitchFamily="50" charset="-128"/>
              <a:ea typeface="ＭＳ Ｐゴシック" panose="020B0600070205080204" pitchFamily="50" charset="-128"/>
            </a:rPr>
            <a:t>％増となった。</a:t>
          </a:r>
        </a:p>
        <a:p>
          <a:r>
            <a:rPr kumimoji="1" lang="ja-JP" altLang="en-US" sz="1300">
              <a:latin typeface="ＭＳ Ｐゴシック" panose="020B0600070205080204" pitchFamily="50" charset="-128"/>
              <a:ea typeface="ＭＳ Ｐゴシック" panose="020B0600070205080204" pitchFamily="50" charset="-128"/>
            </a:rPr>
            <a:t>　分母は、大きな要因は地方税の増加などによる標準税収入額の増となっており、分母全体として</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　結果として、分子が分母の増幅を上回ったため、単年度の実質公債費比率は</a:t>
          </a:r>
          <a:r>
            <a:rPr kumimoji="1" lang="en-US" altLang="ja-JP" sz="1300">
              <a:latin typeface="ＭＳ Ｐゴシック" panose="020B0600070205080204" pitchFamily="50" charset="-128"/>
              <a:ea typeface="ＭＳ Ｐゴシック" panose="020B0600070205080204" pitchFamily="50" charset="-128"/>
            </a:rPr>
            <a:t>0.38</a:t>
          </a:r>
          <a:r>
            <a:rPr kumimoji="1" lang="ja-JP" altLang="en-US" sz="1300">
              <a:latin typeface="ＭＳ Ｐゴシック" panose="020B0600070205080204" pitchFamily="50" charset="-128"/>
              <a:ea typeface="ＭＳ Ｐゴシック" panose="020B0600070205080204" pitchFamily="50" charset="-128"/>
            </a:rPr>
            <a:t>ポイント増加の</a:t>
          </a:r>
          <a:r>
            <a:rPr kumimoji="1" lang="en-US" altLang="ja-JP" sz="1300">
              <a:latin typeface="ＭＳ Ｐゴシック" panose="020B0600070205080204" pitchFamily="50" charset="-128"/>
              <a:ea typeface="ＭＳ Ｐゴシック" panose="020B0600070205080204" pitchFamily="50" charset="-128"/>
            </a:rPr>
            <a:t>5.48</a:t>
          </a:r>
          <a:r>
            <a:rPr kumimoji="1" lang="ja-JP" altLang="en-US" sz="1300">
              <a:latin typeface="ＭＳ Ｐゴシック" panose="020B0600070205080204" pitchFamily="50" charset="-128"/>
              <a:ea typeface="ＭＳ Ｐゴシック" panose="020B0600070205080204" pitchFamily="50" charset="-128"/>
            </a:rPr>
            <a:t>％となり、３か年の期間外となる</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年度単年の比率が</a:t>
          </a:r>
          <a:r>
            <a:rPr kumimoji="1" lang="en-US" altLang="ja-JP" sz="1300">
              <a:latin typeface="ＭＳ Ｐゴシック" panose="020B0600070205080204" pitchFamily="50" charset="-128"/>
              <a:ea typeface="ＭＳ Ｐゴシック" panose="020B0600070205080204" pitchFamily="50" charset="-128"/>
            </a:rPr>
            <a:t>5.31</a:t>
          </a:r>
          <a:r>
            <a:rPr kumimoji="1" lang="ja-JP" altLang="en-US" sz="1300">
              <a:latin typeface="ＭＳ Ｐゴシック" panose="020B0600070205080204" pitchFamily="50" charset="-128"/>
              <a:ea typeface="ＭＳ Ｐゴシック" panose="020B0600070205080204" pitchFamily="50" charset="-128"/>
            </a:rPr>
            <a:t>％のため、３か年平均は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157843</xdr:rowOff>
    </xdr:from>
    <xdr:to>
      <xdr:col>81</xdr:col>
      <xdr:colOff>44450</xdr:colOff>
      <xdr:row>45</xdr:row>
      <xdr:rowOff>120045</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330043"/>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92122</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80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120045</xdr:rowOff>
    </xdr:from>
    <xdr:to>
      <xdr:col>81</xdr:col>
      <xdr:colOff>133350</xdr:colOff>
      <xdr:row>45</xdr:row>
      <xdr:rowOff>120045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835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72770</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157843</xdr:rowOff>
    </xdr:from>
    <xdr:to>
      <xdr:col>81</xdr:col>
      <xdr:colOff>133350</xdr:colOff>
      <xdr:row>36</xdr:row>
      <xdr:rowOff>157843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35983</xdr:rowOff>
    </xdr:from>
    <xdr:to>
      <xdr:col>81</xdr:col>
      <xdr:colOff>44450</xdr:colOff>
      <xdr:row>41</xdr:row>
      <xdr:rowOff>47474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7065433"/>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12294</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6988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161472</xdr:rowOff>
    </xdr:from>
    <xdr:to>
      <xdr:col>77</xdr:col>
      <xdr:colOff>44450</xdr:colOff>
      <xdr:row>41</xdr:row>
      <xdr:rowOff>35983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7019472"/>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155726</xdr:rowOff>
    </xdr:from>
    <xdr:to>
      <xdr:col>77</xdr:col>
      <xdr:colOff>95250</xdr:colOff>
      <xdr:row>40</xdr:row>
      <xdr:rowOff>85876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96053</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611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69548</xdr:rowOff>
    </xdr:from>
    <xdr:to>
      <xdr:col>72</xdr:col>
      <xdr:colOff>203200</xdr:colOff>
      <xdr:row>40</xdr:row>
      <xdr:rowOff>161472</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927548"/>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84562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149074</xdr:rowOff>
    </xdr:from>
    <xdr:to>
      <xdr:col>68</xdr:col>
      <xdr:colOff>152400</xdr:colOff>
      <xdr:row>40</xdr:row>
      <xdr:rowOff>69548</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835624"/>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84562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121255</xdr:rowOff>
    </xdr:from>
    <xdr:to>
      <xdr:col>64</xdr:col>
      <xdr:colOff>152400</xdr:colOff>
      <xdr:row>40</xdr:row>
      <xdr:rowOff>51405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36182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168124</xdr:rowOff>
    </xdr:from>
    <xdr:to>
      <xdr:col>81</xdr:col>
      <xdr:colOff>95250</xdr:colOff>
      <xdr:row>41</xdr:row>
      <xdr:rowOff>98274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70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140201</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9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156633</xdr:rowOff>
    </xdr:from>
    <xdr:to>
      <xdr:col>77</xdr:col>
      <xdr:colOff>95250</xdr:colOff>
      <xdr:row>41</xdr:row>
      <xdr:rowOff>86783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71560</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101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110672</xdr:rowOff>
    </xdr:from>
    <xdr:to>
      <xdr:col>73</xdr:col>
      <xdr:colOff>44450</xdr:colOff>
      <xdr:row>41</xdr:row>
      <xdr:rowOff>40822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25599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18748</xdr:rowOff>
    </xdr:from>
    <xdr:to>
      <xdr:col>68</xdr:col>
      <xdr:colOff>203200</xdr:colOff>
      <xdr:row>40</xdr:row>
      <xdr:rowOff>120348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876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105125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96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98274</xdr:rowOff>
    </xdr:from>
    <xdr:to>
      <xdr:col>64</xdr:col>
      <xdr:colOff>152400</xdr:colOff>
      <xdr:row>40</xdr:row>
      <xdr:rowOff>28424</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38601</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分子は、地方債現在高の減などにより、将来負担額が減となったものの、それ以上に充当可能財源が減となったことにより、分子全体として</a:t>
          </a:r>
          <a:r>
            <a:rPr kumimoji="1" lang="en-US" altLang="ja-JP" sz="1300">
              <a:latin typeface="ＭＳ Ｐゴシック" panose="020B0600070205080204" pitchFamily="50" charset="-128"/>
              <a:ea typeface="ＭＳ Ｐゴシック" panose="020B0600070205080204" pitchFamily="50" charset="-128"/>
            </a:rPr>
            <a:t>6.7</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　分母は、大きな要因としては地方税の増加などによる標準税収入額の増であり、分母全体として</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％の増となった。</a:t>
          </a:r>
        </a:p>
        <a:p>
          <a:r>
            <a:rPr kumimoji="1" lang="ja-JP" altLang="en-US" sz="1300">
              <a:latin typeface="ＭＳ Ｐゴシック" panose="020B0600070205080204" pitchFamily="50" charset="-128"/>
              <a:ea typeface="ＭＳ Ｐゴシック" panose="020B0600070205080204" pitchFamily="50" charset="-128"/>
            </a:rPr>
            <a:t>　結果として、分子が分母の増幅を上回り、将来負担比率は</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46.4</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80464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39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52541</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24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80464</xdr:rowOff>
    </xdr:from>
    <xdr:to>
      <xdr:col>81</xdr:col>
      <xdr:colOff>133350</xdr:colOff>
      <xdr:row>22</xdr:row>
      <xdr:rowOff>80464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52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6169</xdr:rowOff>
    </xdr:from>
    <xdr:to>
      <xdr:col>81</xdr:col>
      <xdr:colOff>44450</xdr:colOff>
      <xdr:row>18</xdr:row>
      <xdr:rowOff>26851</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179800" y="3092269"/>
          <a:ext cx="8382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64588</xdr:rowOff>
    </xdr:from>
    <xdr:to>
      <xdr:col>81</xdr:col>
      <xdr:colOff>95250</xdr:colOff>
      <xdr:row>13</xdr:row>
      <xdr:rowOff>166188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6169</xdr:rowOff>
    </xdr:from>
    <xdr:to>
      <xdr:col>77</xdr:col>
      <xdr:colOff>44450</xdr:colOff>
      <xdr:row>18</xdr:row>
      <xdr:rowOff>26851</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5290800" y="3092269"/>
          <a:ext cx="8890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26851</xdr:rowOff>
    </xdr:from>
    <xdr:to>
      <xdr:col>72</xdr:col>
      <xdr:colOff>203200</xdr:colOff>
      <xdr:row>18</xdr:row>
      <xdr:rowOff>109583</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4401800" y="3112951"/>
          <a:ext cx="889000" cy="8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35288</xdr:rowOff>
    </xdr:from>
    <xdr:to>
      <xdr:col>73</xdr:col>
      <xdr:colOff>44450</xdr:colOff>
      <xdr:row>13</xdr:row>
      <xdr:rowOff>136888</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26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147065</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033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120741</xdr:rowOff>
    </xdr:from>
    <xdr:to>
      <xdr:col>68</xdr:col>
      <xdr:colOff>152400</xdr:colOff>
      <xdr:row>18</xdr:row>
      <xdr:rowOff>109583</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a:off x="13512800" y="3035391"/>
          <a:ext cx="889000" cy="16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119743</xdr:rowOff>
    </xdr:from>
    <xdr:to>
      <xdr:col>68</xdr:col>
      <xdr:colOff>203200</xdr:colOff>
      <xdr:row>14</xdr:row>
      <xdr:rowOff>49893</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234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60070</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117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155938</xdr:rowOff>
    </xdr:from>
    <xdr:to>
      <xdr:col>64</xdr:col>
      <xdr:colOff>152400</xdr:colOff>
      <xdr:row>14</xdr:row>
      <xdr:rowOff>86088</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238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96265</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15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147501</xdr:rowOff>
    </xdr:from>
    <xdr:to>
      <xdr:col>81</xdr:col>
      <xdr:colOff>95250</xdr:colOff>
      <xdr:row>18</xdr:row>
      <xdr:rowOff>77651</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967200" y="306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119578</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3034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126819</xdr:rowOff>
    </xdr:from>
    <xdr:to>
      <xdr:col>77</xdr:col>
      <xdr:colOff>95250</xdr:colOff>
      <xdr:row>18</xdr:row>
      <xdr:rowOff>56969</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129000" y="304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41746</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31278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147501</xdr:rowOff>
    </xdr:from>
    <xdr:to>
      <xdr:col>73</xdr:col>
      <xdr:colOff>44450</xdr:colOff>
      <xdr:row>18</xdr:row>
      <xdr:rowOff>77651</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5240000" y="306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62428</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314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58783</xdr:rowOff>
    </xdr:from>
    <xdr:to>
      <xdr:col>68</xdr:col>
      <xdr:colOff>203200</xdr:colOff>
      <xdr:row>18</xdr:row>
      <xdr:rowOff>160383</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4351000" y="314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145160</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3231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69941</xdr:rowOff>
    </xdr:from>
    <xdr:to>
      <xdr:col>64</xdr:col>
      <xdr:colOff>152400</xdr:colOff>
      <xdr:row>18</xdr:row>
      <xdr:rowOff>91</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3462000" y="2984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156318</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3070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神奈川県藤沢市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445,041
436,552
69.56
183,133,453
175,874,683
6,562,998
95,303,032
76,813,402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46.4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職員給与費の改定及び定年延長に伴う退職金の影響で</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類似団体と比較すると依然として高い水準で推移していることから、今後も定員管理基本方針</a:t>
          </a:r>
          <a:r>
            <a:rPr kumimoji="1" lang="en-US" altLang="ja-JP" sz="1300">
              <a:latin typeface="ＭＳ Ｐゴシック" panose="020B0600070205080204" pitchFamily="50" charset="-128"/>
              <a:ea typeface="ＭＳ Ｐゴシック" panose="020B0600070205080204" pitchFamily="50" charset="-128"/>
            </a:rPr>
            <a:t>2028</a:t>
          </a:r>
          <a:r>
            <a:rPr kumimoji="1" lang="ja-JP" altLang="en-US" sz="1300">
              <a:latin typeface="ＭＳ Ｐゴシック" panose="020B0600070205080204" pitchFamily="50" charset="-128"/>
              <a:ea typeface="ＭＳ Ｐゴシック" panose="020B0600070205080204" pitchFamily="50" charset="-128"/>
            </a:rPr>
            <a:t>の取組を踏まえ、総人件費の抑制を図り、適正な定員管理に努める。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xdr:rowOff>
    </xdr:from>
    <xdr:to>
      <xdr:col>24</xdr:col>
      <xdr:colOff>25400</xdr:colOff>
      <xdr:row>41</xdr:row>
      <xdr:rowOff>37193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4991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9270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3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37193</xdr:rowOff>
    </xdr:from>
    <xdr:to>
      <xdr:col>24</xdr:col>
      <xdr:colOff>114300</xdr:colOff>
      <xdr:row>41</xdr:row>
      <xdr:rowOff>37193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66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99077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24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xdr:rowOff>
    </xdr:from>
    <xdr:to>
      <xdr:col>24</xdr:col>
      <xdr:colOff>114300</xdr:colOff>
      <xdr:row>32</xdr:row>
      <xdr:rowOff>12700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49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94343</xdr:rowOff>
    </xdr:from>
    <xdr:to>
      <xdr:col>24</xdr:col>
      <xdr:colOff>25400</xdr:colOff>
      <xdr:row>39</xdr:row>
      <xdr:rowOff>107950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609443"/>
          <a:ext cx="8382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13805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86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168728</xdr:rowOff>
    </xdr:from>
    <xdr:to>
      <xdr:col>24</xdr:col>
      <xdr:colOff>76200</xdr:colOff>
      <xdr:row>37</xdr:row>
      <xdr:rowOff>98878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4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94343</xdr:rowOff>
    </xdr:from>
    <xdr:to>
      <xdr:col>19</xdr:col>
      <xdr:colOff>187325</xdr:colOff>
      <xdr:row>39</xdr:row>
      <xdr:rowOff>31750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609443"/>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70757</xdr:rowOff>
    </xdr:from>
    <xdr:to>
      <xdr:col>20</xdr:col>
      <xdr:colOff>38100</xdr:colOff>
      <xdr:row>37</xdr:row>
      <xdr:rowOff>907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11084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159657</xdr:rowOff>
    </xdr:from>
    <xdr:to>
      <xdr:col>15</xdr:col>
      <xdr:colOff>98425</xdr:colOff>
      <xdr:row>39</xdr:row>
      <xdr:rowOff>31750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6747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146957</xdr:rowOff>
    </xdr:from>
    <xdr:to>
      <xdr:col>15</xdr:col>
      <xdr:colOff>149225</xdr:colOff>
      <xdr:row>37</xdr:row>
      <xdr:rowOff>77107</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31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87284</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08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159657</xdr:rowOff>
    </xdr:from>
    <xdr:to>
      <xdr:col>11</xdr:col>
      <xdr:colOff>9525</xdr:colOff>
      <xdr:row>40</xdr:row>
      <xdr:rowOff>45357</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674757"/>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84364</xdr:rowOff>
    </xdr:from>
    <xdr:to>
      <xdr:col>6</xdr:col>
      <xdr:colOff>171450</xdr:colOff>
      <xdr:row>38</xdr:row>
      <xdr:rowOff>14514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42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24691</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96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57150</xdr:rowOff>
    </xdr:from>
    <xdr:to>
      <xdr:col>24</xdr:col>
      <xdr:colOff>76200</xdr:colOff>
      <xdr:row>39</xdr:row>
      <xdr:rowOff>158750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29227</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71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43543</xdr:rowOff>
    </xdr:from>
    <xdr:to>
      <xdr:col>20</xdr:col>
      <xdr:colOff>38100</xdr:colOff>
      <xdr:row>38</xdr:row>
      <xdr:rowOff>145143</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129920</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64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152400</xdr:rowOff>
    </xdr:from>
    <xdr:to>
      <xdr:col>15</xdr:col>
      <xdr:colOff>149225</xdr:colOff>
      <xdr:row>39</xdr:row>
      <xdr:rowOff>82550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67327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108857</xdr:rowOff>
    </xdr:from>
    <xdr:to>
      <xdr:col>11</xdr:col>
      <xdr:colOff>60325</xdr:colOff>
      <xdr:row>39</xdr:row>
      <xdr:rowOff>39007</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23784</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166007</xdr:rowOff>
    </xdr:from>
    <xdr:to>
      <xdr:col>6</xdr:col>
      <xdr:colOff>171450</xdr:colOff>
      <xdr:row>40</xdr:row>
      <xdr:rowOff>96157</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85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80934</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93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システム更新や</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推進に係る経費等が増となったことなどにより</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引き続き、行財政改革の取組を踏まえ、類似団体との同水準の維持に努める。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88900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9108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148607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66040</xdr:rowOff>
    </xdr:from>
    <xdr:to>
      <xdr:col>82</xdr:col>
      <xdr:colOff>107950</xdr:colOff>
      <xdr:row>16</xdr:row>
      <xdr:rowOff>149860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80924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124477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67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12700</xdr:rowOff>
    </xdr:from>
    <xdr:to>
      <xdr:col>78</xdr:col>
      <xdr:colOff>69850</xdr:colOff>
      <xdr:row>16</xdr:row>
      <xdr:rowOff>66040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7559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44467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5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5080</xdr:rowOff>
    </xdr:from>
    <xdr:to>
      <xdr:col>73</xdr:col>
      <xdr:colOff>180975</xdr:colOff>
      <xdr:row>16</xdr:row>
      <xdr:rowOff>12700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7482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91440</xdr:rowOff>
    </xdr:from>
    <xdr:to>
      <xdr:col>74</xdr:col>
      <xdr:colOff>31750</xdr:colOff>
      <xdr:row>17</xdr:row>
      <xdr:rowOff>21590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6367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5080</xdr:rowOff>
    </xdr:from>
    <xdr:to>
      <xdr:col>69</xdr:col>
      <xdr:colOff>92075</xdr:colOff>
      <xdr:row>16</xdr:row>
      <xdr:rowOff>20320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7482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0</xdr:rowOff>
    </xdr:from>
    <xdr:to>
      <xdr:col>69</xdr:col>
      <xdr:colOff>142875</xdr:colOff>
      <xdr:row>16</xdr:row>
      <xdr:rowOff>101600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86377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93997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115587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68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15240</xdr:rowOff>
    </xdr:from>
    <xdr:to>
      <xdr:col>78</xdr:col>
      <xdr:colOff>120650</xdr:colOff>
      <xdr:row>16</xdr:row>
      <xdr:rowOff>116840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75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127017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527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133350</xdr:rowOff>
    </xdr:from>
    <xdr:to>
      <xdr:col>74</xdr:col>
      <xdr:colOff>31750</xdr:colOff>
      <xdr:row>16</xdr:row>
      <xdr:rowOff>63500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73677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125730</xdr:rowOff>
    </xdr:from>
    <xdr:to>
      <xdr:col>69</xdr:col>
      <xdr:colOff>142875</xdr:colOff>
      <xdr:row>16</xdr:row>
      <xdr:rowOff>55880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69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66057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46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140970</xdr:rowOff>
    </xdr:from>
    <xdr:to>
      <xdr:col>65</xdr:col>
      <xdr:colOff>53975</xdr:colOff>
      <xdr:row>16</xdr:row>
      <xdr:rowOff>71120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71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81297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48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介護給付費等事業費及び障がい児通所給付費等事業費などの増により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本市は高齢化の進展に加え、子育て関係費を含めた社会保障関係費全体の増加が財政運営上大きな課題であるため、市民生活への影響を考慮しながら、市単独事業の見直しや積極的な歳入確保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8928100"/>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69850</xdr:rowOff>
    </xdr:from>
    <xdr:to>
      <xdr:col>24</xdr:col>
      <xdr:colOff>25400</xdr:colOff>
      <xdr:row>59</xdr:row>
      <xdr:rowOff>102507</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1854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53522</xdr:rowOff>
    </xdr:from>
    <xdr:to>
      <xdr:col>19</xdr:col>
      <xdr:colOff>187325</xdr:colOff>
      <xdr:row>59</xdr:row>
      <xdr:rowOff>69850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101690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35378</xdr:rowOff>
    </xdr:from>
    <xdr:to>
      <xdr:col>20</xdr:col>
      <xdr:colOff>38100</xdr:colOff>
      <xdr:row>57</xdr:row>
      <xdr:rowOff>136978</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147155</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576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20865</xdr:rowOff>
    </xdr:from>
    <xdr:to>
      <xdr:col>15</xdr:col>
      <xdr:colOff>98425</xdr:colOff>
      <xdr:row>59</xdr:row>
      <xdr:rowOff>53522</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101364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127000</xdr:rowOff>
    </xdr:from>
    <xdr:to>
      <xdr:col>11</xdr:col>
      <xdr:colOff>9525</xdr:colOff>
      <xdr:row>59</xdr:row>
      <xdr:rowOff>20865</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100711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10885</xdr:rowOff>
    </xdr:from>
    <xdr:to>
      <xdr:col>11</xdr:col>
      <xdr:colOff>60325</xdr:colOff>
      <xdr:row>56</xdr:row>
      <xdr:rowOff>112485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122662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108857</xdr:rowOff>
    </xdr:from>
    <xdr:to>
      <xdr:col>6</xdr:col>
      <xdr:colOff>171450</xdr:colOff>
      <xdr:row>57</xdr:row>
      <xdr:rowOff>39007</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71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49184</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478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51707</xdr:rowOff>
    </xdr:from>
    <xdr:to>
      <xdr:col>24</xdr:col>
      <xdr:colOff>76200</xdr:colOff>
      <xdr:row>59</xdr:row>
      <xdr:rowOff>153307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16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23784</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13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19050</xdr:rowOff>
    </xdr:from>
    <xdr:to>
      <xdr:col>20</xdr:col>
      <xdr:colOff>38100</xdr:colOff>
      <xdr:row>59</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105427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2722</xdr:rowOff>
    </xdr:from>
    <xdr:to>
      <xdr:col>15</xdr:col>
      <xdr:colOff>149225</xdr:colOff>
      <xdr:row>59</xdr:row>
      <xdr:rowOff>104322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89099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141515</xdr:rowOff>
    </xdr:from>
    <xdr:to>
      <xdr:col>11</xdr:col>
      <xdr:colOff>60325</xdr:colOff>
      <xdr:row>59</xdr:row>
      <xdr:rowOff>71665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56442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162577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ポイント増加となったものの、依然として類似団体平均を下回っている。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61</xdr:row>
      <xdr:rowOff>15422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43785"/>
          <a:ext cx="0" cy="1230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158949</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4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15422</xdr:rowOff>
    </xdr:from>
    <xdr:to>
      <xdr:col>82</xdr:col>
      <xdr:colOff>196850</xdr:colOff>
      <xdr:row>61</xdr:row>
      <xdr:rowOff>15422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73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113393</xdr:rowOff>
    </xdr:from>
    <xdr:to>
      <xdr:col>82</xdr:col>
      <xdr:colOff>107950</xdr:colOff>
      <xdr:row>57</xdr:row>
      <xdr:rowOff>135165</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5671800" y="9886043"/>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48277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99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102507</xdr:rowOff>
    </xdr:from>
    <xdr:to>
      <xdr:col>78</xdr:col>
      <xdr:colOff>69850</xdr:colOff>
      <xdr:row>57</xdr:row>
      <xdr:rowOff>113393</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98751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87085</xdr:rowOff>
    </xdr:from>
    <xdr:to>
      <xdr:col>78</xdr:col>
      <xdr:colOff>120650</xdr:colOff>
      <xdr:row>59</xdr:row>
      <xdr:rowOff>17235</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3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2012</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10117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102507</xdr:rowOff>
    </xdr:from>
    <xdr:to>
      <xdr:col>73</xdr:col>
      <xdr:colOff>180975</xdr:colOff>
      <xdr:row>57</xdr:row>
      <xdr:rowOff>102507</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a:off x="13893800" y="98751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65315</xdr:rowOff>
    </xdr:from>
    <xdr:to>
      <xdr:col>74</xdr:col>
      <xdr:colOff>31750</xdr:colOff>
      <xdr:row>58</xdr:row>
      <xdr:rowOff>166915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151692</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102507</xdr:rowOff>
    </xdr:from>
    <xdr:to>
      <xdr:col>69</xdr:col>
      <xdr:colOff>92075</xdr:colOff>
      <xdr:row>58</xdr:row>
      <xdr:rowOff>127000</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9875157"/>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21772</xdr:rowOff>
    </xdr:from>
    <xdr:to>
      <xdr:col>69</xdr:col>
      <xdr:colOff>142875</xdr:colOff>
      <xdr:row>58</xdr:row>
      <xdr:rowOff>123372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96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108149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130628</xdr:rowOff>
    </xdr:from>
    <xdr:to>
      <xdr:col>65</xdr:col>
      <xdr:colOff>53975</xdr:colOff>
      <xdr:row>59</xdr:row>
      <xdr:rowOff>60778</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07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45555</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1016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84365</xdr:rowOff>
    </xdr:from>
    <xdr:to>
      <xdr:col>82</xdr:col>
      <xdr:colOff>158750</xdr:colOff>
      <xdr:row>58</xdr:row>
      <xdr:rowOff>14515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100892</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70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62593</xdr:rowOff>
    </xdr:from>
    <xdr:to>
      <xdr:col>78</xdr:col>
      <xdr:colOff>120650</xdr:colOff>
      <xdr:row>57</xdr:row>
      <xdr:rowOff>164193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2920</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604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51707</xdr:rowOff>
    </xdr:from>
    <xdr:to>
      <xdr:col>74</xdr:col>
      <xdr:colOff>31750</xdr:colOff>
      <xdr:row>57</xdr:row>
      <xdr:rowOff>153307</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163484</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959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51707</xdr:rowOff>
    </xdr:from>
    <xdr:to>
      <xdr:col>69</xdr:col>
      <xdr:colOff>142875</xdr:colOff>
      <xdr:row>57</xdr:row>
      <xdr:rowOff>153307</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163484</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59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76200</xdr:rowOff>
    </xdr:from>
    <xdr:to>
      <xdr:col>65</xdr:col>
      <xdr:colOff>53975</xdr:colOff>
      <xdr:row>59</xdr:row>
      <xdr:rowOff>6350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16527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雨水処理負担金や子ども子育て事業に係る補助金の増などにより、補助費としては増となったものの、経常一般財源の増幅の方が大きかったため、</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ポイント減となり、前年度から引き続き類似団体平均を下回っている。</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2" name="補助費等グラフ枠">
          <a:extLst>
            <a:ext uri="{FF2B5EF4-FFF2-40B4-BE49-F238E27FC236}">
              <a16:creationId xmlns:a16="http://schemas.microsoft.com/office/drawing/2014/main" id="{00000000-0008-0000-0400-00003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156935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6510000" y="56841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129012</xdr:rowOff>
    </xdr:from>
    <xdr:ext cx="762000" cy="259045"/>
    <xdr:sp macro="" textlink="">
      <xdr:nvSpPr>
        <xdr:cNvPr id="314" name="補助費等最小値テキスト">
          <a:extLst>
            <a:ext uri="{FF2B5EF4-FFF2-40B4-BE49-F238E27FC236}">
              <a16:creationId xmlns:a16="http://schemas.microsoft.com/office/drawing/2014/main" id="{00000000-0008-0000-0400-00003A010000}"/>
            </a:ext>
          </a:extLst>
        </xdr:cNvPr>
        <xdr:cNvSpPr txBox="1"/>
      </xdr:nvSpPr>
      <xdr:spPr>
        <a:xfrm>
          <a:off x="16598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156935</xdr:rowOff>
    </xdr:from>
    <xdr:to>
      <xdr:col>82</xdr:col>
      <xdr:colOff>196850</xdr:colOff>
      <xdr:row>41</xdr:row>
      <xdr:rowOff>156935</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718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16" name="補助費等最大値テキスト">
          <a:extLst>
            <a:ext uri="{FF2B5EF4-FFF2-40B4-BE49-F238E27FC236}">
              <a16:creationId xmlns:a16="http://schemas.microsoft.com/office/drawing/2014/main" id="{00000000-0008-0000-0400-00003C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56243</xdr:rowOff>
    </xdr:from>
    <xdr:to>
      <xdr:col>82</xdr:col>
      <xdr:colOff>107950</xdr:colOff>
      <xdr:row>36</xdr:row>
      <xdr:rowOff>88900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5671800" y="62284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31949</xdr:rowOff>
    </xdr:from>
    <xdr:ext cx="762000" cy="259045"/>
    <xdr:sp macro="" textlink="">
      <xdr:nvSpPr>
        <xdr:cNvPr id="319" name="補助費等平均値テキスト">
          <a:extLst>
            <a:ext uri="{FF2B5EF4-FFF2-40B4-BE49-F238E27FC236}">
              <a16:creationId xmlns:a16="http://schemas.microsoft.com/office/drawing/2014/main" id="{00000000-0008-0000-0400-00003F010000}"/>
            </a:ext>
          </a:extLst>
        </xdr:cNvPr>
        <xdr:cNvSpPr txBox="1"/>
      </xdr:nvSpPr>
      <xdr:spPr>
        <a:xfrm>
          <a:off x="16598900" y="6204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59872</xdr:rowOff>
    </xdr:from>
    <xdr:to>
      <xdr:col>82</xdr:col>
      <xdr:colOff>158750</xdr:colOff>
      <xdr:row>36</xdr:row>
      <xdr:rowOff>161472</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64592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78014</xdr:rowOff>
    </xdr:from>
    <xdr:to>
      <xdr:col>78</xdr:col>
      <xdr:colOff>69850</xdr:colOff>
      <xdr:row>36</xdr:row>
      <xdr:rowOff>88900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4782800" y="6250214"/>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157134</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632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78014</xdr:rowOff>
    </xdr:from>
    <xdr:to>
      <xdr:col>73</xdr:col>
      <xdr:colOff>180975</xdr:colOff>
      <xdr:row>36</xdr:row>
      <xdr:rowOff>154214</xdr:rowOff>
    </xdr:to>
    <xdr:cxnSp macro="">
      <xdr:nvCxnSpPr>
        <xdr:cNvPr id="324" name="直線コネクタ 323">
          <a:extLst>
            <a:ext uri="{FF2B5EF4-FFF2-40B4-BE49-F238E27FC236}">
              <a16:creationId xmlns:a16="http://schemas.microsoft.com/office/drawing/2014/main" id="{00000000-0008-0000-0400-000044010000}"/>
            </a:ext>
          </a:extLst>
        </xdr:cNvPr>
        <xdr:cNvCxnSpPr/>
      </xdr:nvCxnSpPr>
      <xdr:spPr>
        <a:xfrm flipV="1">
          <a:off x="13893800" y="62502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70757</xdr:rowOff>
    </xdr:from>
    <xdr:to>
      <xdr:col>74</xdr:col>
      <xdr:colOff>31750</xdr:colOff>
      <xdr:row>37</xdr:row>
      <xdr:rowOff>907</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4732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157134</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632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99786</xdr:rowOff>
    </xdr:from>
    <xdr:to>
      <xdr:col>69</xdr:col>
      <xdr:colOff>92075</xdr:colOff>
      <xdr:row>36</xdr:row>
      <xdr:rowOff>154214</xdr:rowOff>
    </xdr:to>
    <xdr:cxnSp macro="">
      <xdr:nvCxnSpPr>
        <xdr:cNvPr id="327" name="直線コネクタ 326">
          <a:extLst>
            <a:ext uri="{FF2B5EF4-FFF2-40B4-BE49-F238E27FC236}">
              <a16:creationId xmlns:a16="http://schemas.microsoft.com/office/drawing/2014/main" id="{00000000-0008-0000-0400-000047010000}"/>
            </a:ext>
          </a:extLst>
        </xdr:cNvPr>
        <xdr:cNvCxnSpPr/>
      </xdr:nvCxnSpPr>
      <xdr:spPr>
        <a:xfrm>
          <a:off x="13004800" y="6271986"/>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59872</xdr:rowOff>
    </xdr:from>
    <xdr:to>
      <xdr:col>69</xdr:col>
      <xdr:colOff>142875</xdr:colOff>
      <xdr:row>36</xdr:row>
      <xdr:rowOff>161472</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3843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199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81643</xdr:rowOff>
    </xdr:from>
    <xdr:to>
      <xdr:col>65</xdr:col>
      <xdr:colOff>53975</xdr:colOff>
      <xdr:row>37</xdr:row>
      <xdr:rowOff>11793</xdr:rowOff>
    </xdr:to>
    <xdr:sp macro="" textlink="">
      <xdr:nvSpPr>
        <xdr:cNvPr id="330" name="フローチャート: 判断 329">
          <a:extLst>
            <a:ext uri="{FF2B5EF4-FFF2-40B4-BE49-F238E27FC236}">
              <a16:creationId xmlns:a16="http://schemas.microsoft.com/office/drawing/2014/main" id="{00000000-0008-0000-0400-00004A010000}"/>
            </a:ext>
          </a:extLst>
        </xdr:cNvPr>
        <xdr:cNvSpPr/>
      </xdr:nvSpPr>
      <xdr:spPr>
        <a:xfrm>
          <a:off x="12954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168020</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34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5443</xdr:rowOff>
    </xdr:from>
    <xdr:to>
      <xdr:col>82</xdr:col>
      <xdr:colOff>158750</xdr:colOff>
      <xdr:row>36</xdr:row>
      <xdr:rowOff>107043</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6459200" y="617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21970</xdr:rowOff>
    </xdr:from>
    <xdr:ext cx="762000" cy="259045"/>
    <xdr:sp macro="" textlink="">
      <xdr:nvSpPr>
        <xdr:cNvPr id="338" name="補助費等該当値テキスト">
          <a:extLst>
            <a:ext uri="{FF2B5EF4-FFF2-40B4-BE49-F238E27FC236}">
              <a16:creationId xmlns:a16="http://schemas.microsoft.com/office/drawing/2014/main" id="{00000000-0008-0000-0400-000052010000}"/>
            </a:ext>
          </a:extLst>
        </xdr:cNvPr>
        <xdr:cNvSpPr txBox="1"/>
      </xdr:nvSpPr>
      <xdr:spPr>
        <a:xfrm>
          <a:off x="165989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38100</xdr:rowOff>
    </xdr:from>
    <xdr:to>
      <xdr:col>78</xdr:col>
      <xdr:colOff>120650</xdr:colOff>
      <xdr:row>36</xdr:row>
      <xdr:rowOff>139700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5621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149877</xdr:rowOff>
    </xdr:from>
    <xdr:ext cx="7366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5290800" y="597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27214</xdr:rowOff>
    </xdr:from>
    <xdr:to>
      <xdr:col>74</xdr:col>
      <xdr:colOff>31750</xdr:colOff>
      <xdr:row>36</xdr:row>
      <xdr:rowOff>128814</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4732000" y="619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138991</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4401800" y="596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103414</xdr:rowOff>
    </xdr:from>
    <xdr:to>
      <xdr:col>69</xdr:col>
      <xdr:colOff>142875</xdr:colOff>
      <xdr:row>37</xdr:row>
      <xdr:rowOff>33564</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3843000" y="6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18341</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3512800" y="636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48986</xdr:rowOff>
    </xdr:from>
    <xdr:to>
      <xdr:col>65</xdr:col>
      <xdr:colOff>53975</xdr:colOff>
      <xdr:row>36</xdr:row>
      <xdr:rowOff>150586</xdr:rowOff>
    </xdr:to>
    <xdr:sp macro="" textlink="">
      <xdr:nvSpPr>
        <xdr:cNvPr id="345" name="楕円 344">
          <a:extLst>
            <a:ext uri="{FF2B5EF4-FFF2-40B4-BE49-F238E27FC236}">
              <a16:creationId xmlns:a16="http://schemas.microsoft.com/office/drawing/2014/main" id="{00000000-0008-0000-0400-000059010000}"/>
            </a:ext>
          </a:extLst>
        </xdr:cNvPr>
        <xdr:cNvSpPr/>
      </xdr:nvSpPr>
      <xdr:spPr>
        <a:xfrm>
          <a:off x="12954000" y="622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160763</xdr:rowOff>
    </xdr:from>
    <xdr:ext cx="762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12623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5" name="正方形/長方形 354">
          <a:extLst>
            <a:ext uri="{FF2B5EF4-FFF2-40B4-BE49-F238E27FC236}">
              <a16:creationId xmlns:a16="http://schemas.microsoft.com/office/drawing/2014/main" id="{00000000-0008-0000-0400-00006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6" name="正方形/長方形 355">
          <a:extLst>
            <a:ext uri="{FF2B5EF4-FFF2-40B4-BE49-F238E27FC236}">
              <a16:creationId xmlns:a16="http://schemas.microsoft.com/office/drawing/2014/main" id="{00000000-0008-0000-0400-00006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元利償還金については平成３０年度から増加していたが、令和４年度において減少に転じ、令和６年度においても</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ポイント減少している。</a:t>
          </a:r>
        </a:p>
        <a:p>
          <a:r>
            <a:rPr kumimoji="1" lang="ja-JP" altLang="en-US" sz="1300">
              <a:latin typeface="ＭＳ Ｐゴシック" panose="020B0600070205080204" pitchFamily="50" charset="-128"/>
              <a:ea typeface="ＭＳ Ｐゴシック" panose="020B0600070205080204" pitchFamily="50" charset="-128"/>
            </a:rPr>
            <a:t>　今後も公共施設再整備や都市基盤整備等により、借入額及び償還額の増加が見込まれるため、借入に際しては、中長期的な視点に立って適正な地方債の発行水準を見極めた借入に努める。</a:t>
          </a:r>
        </a:p>
      </xdr:txBody>
    </xdr:sp>
    <xdr:clientData/>
  </xdr:twoCellAnchor>
  <xdr:oneCellAnchor>
    <xdr:from>
      <xdr:col>3</xdr:col>
      <xdr:colOff>123825</xdr:colOff>
      <xdr:row>69</xdr:row>
      <xdr:rowOff>107950</xdr:rowOff>
    </xdr:from>
    <xdr:ext cx="298543" cy="225703"/>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2" name="公債費グラフ枠">
          <a:extLst>
            <a:ext uri="{FF2B5EF4-FFF2-40B4-BE49-F238E27FC236}">
              <a16:creationId xmlns:a16="http://schemas.microsoft.com/office/drawing/2014/main" id="{00000000-0008-0000-0400-00007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xdr:rowOff>
    </xdr:from>
    <xdr:to>
      <xdr:col>24</xdr:col>
      <xdr:colOff>25400</xdr:colOff>
      <xdr:row>82</xdr:row>
      <xdr:rowOff>20320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4826000" y="127000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163847</xdr:rowOff>
    </xdr:from>
    <xdr:ext cx="762000" cy="259045"/>
    <xdr:sp macro="" textlink="">
      <xdr:nvSpPr>
        <xdr:cNvPr id="374" name="公債費最小値テキスト">
          <a:extLst>
            <a:ext uri="{FF2B5EF4-FFF2-40B4-BE49-F238E27FC236}">
              <a16:creationId xmlns:a16="http://schemas.microsoft.com/office/drawing/2014/main" id="{00000000-0008-0000-0400-000076010000}"/>
            </a:ext>
          </a:extLst>
        </xdr:cNvPr>
        <xdr:cNvSpPr txBox="1"/>
      </xdr:nvSpPr>
      <xdr:spPr>
        <a:xfrm>
          <a:off x="4914900" y="1405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20320</xdr:rowOff>
    </xdr:from>
    <xdr:to>
      <xdr:col>24</xdr:col>
      <xdr:colOff>114300</xdr:colOff>
      <xdr:row>82</xdr:row>
      <xdr:rowOff>20320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4079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99077</xdr:rowOff>
    </xdr:from>
    <xdr:ext cx="762000" cy="259045"/>
    <xdr:sp macro="" textlink="">
      <xdr:nvSpPr>
        <xdr:cNvPr id="376" name="公債費最大値テキスト">
          <a:extLst>
            <a:ext uri="{FF2B5EF4-FFF2-40B4-BE49-F238E27FC236}">
              <a16:creationId xmlns:a16="http://schemas.microsoft.com/office/drawing/2014/main" id="{00000000-0008-0000-0400-000078010000}"/>
            </a:ext>
          </a:extLst>
        </xdr:cNvPr>
        <xdr:cNvSpPr txBox="1"/>
      </xdr:nvSpPr>
      <xdr:spPr>
        <a:xfrm>
          <a:off x="4914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xdr:rowOff>
    </xdr:from>
    <xdr:to>
      <xdr:col>24</xdr:col>
      <xdr:colOff>114300</xdr:colOff>
      <xdr:row>74</xdr:row>
      <xdr:rowOff>12700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4737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62230</xdr:rowOff>
    </xdr:from>
    <xdr:to>
      <xdr:col>24</xdr:col>
      <xdr:colOff>25400</xdr:colOff>
      <xdr:row>77</xdr:row>
      <xdr:rowOff>85089</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3987800" y="13263880"/>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74947</xdr:rowOff>
    </xdr:from>
    <xdr:ext cx="762000" cy="259045"/>
    <xdr:sp macro="" textlink="">
      <xdr:nvSpPr>
        <xdr:cNvPr id="379" name="公債費平均値テキスト">
          <a:extLst>
            <a:ext uri="{FF2B5EF4-FFF2-40B4-BE49-F238E27FC236}">
              <a16:creationId xmlns:a16="http://schemas.microsoft.com/office/drawing/2014/main" id="{00000000-0008-0000-0400-00007B010000}"/>
            </a:ext>
          </a:extLst>
        </xdr:cNvPr>
        <xdr:cNvSpPr txBox="1"/>
      </xdr:nvSpPr>
      <xdr:spPr>
        <a:xfrm>
          <a:off x="4914900" y="132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102870</xdr:rowOff>
    </xdr:from>
    <xdr:to>
      <xdr:col>24</xdr:col>
      <xdr:colOff>76200</xdr:colOff>
      <xdr:row>78</xdr:row>
      <xdr:rowOff>33020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4775200" y="133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85089</xdr:rowOff>
    </xdr:from>
    <xdr:to>
      <xdr:col>19</xdr:col>
      <xdr:colOff>187325</xdr:colOff>
      <xdr:row>77</xdr:row>
      <xdr:rowOff>107950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3098800" y="132867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148589</xdr:rowOff>
    </xdr:from>
    <xdr:to>
      <xdr:col>20</xdr:col>
      <xdr:colOff>38100</xdr:colOff>
      <xdr:row>78</xdr:row>
      <xdr:rowOff>78739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937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63516</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3436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107950</xdr:rowOff>
    </xdr:from>
    <xdr:to>
      <xdr:col>15</xdr:col>
      <xdr:colOff>98425</xdr:colOff>
      <xdr:row>77</xdr:row>
      <xdr:rowOff>115570</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flipV="1">
          <a:off x="2209800" y="133096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156211</xdr:rowOff>
    </xdr:from>
    <xdr:to>
      <xdr:col>15</xdr:col>
      <xdr:colOff>149225</xdr:colOff>
      <xdr:row>78</xdr:row>
      <xdr:rowOff>86361</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3048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71138</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85089</xdr:rowOff>
    </xdr:from>
    <xdr:to>
      <xdr:col>11</xdr:col>
      <xdr:colOff>9525</xdr:colOff>
      <xdr:row>77</xdr:row>
      <xdr:rowOff>115570</xdr:rowOff>
    </xdr:to>
    <xdr:cxnSp macro="">
      <xdr:nvCxnSpPr>
        <xdr:cNvPr id="387" name="直線コネクタ 386">
          <a:extLst>
            <a:ext uri="{FF2B5EF4-FFF2-40B4-BE49-F238E27FC236}">
              <a16:creationId xmlns:a16="http://schemas.microsoft.com/office/drawing/2014/main" id="{00000000-0008-0000-0400-000083010000}"/>
            </a:ext>
          </a:extLst>
        </xdr:cNvPr>
        <xdr:cNvCxnSpPr/>
      </xdr:nvCxnSpPr>
      <xdr:spPr>
        <a:xfrm>
          <a:off x="1320800" y="1328673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156211</xdr:rowOff>
    </xdr:from>
    <xdr:to>
      <xdr:col>11</xdr:col>
      <xdr:colOff>60325</xdr:colOff>
      <xdr:row>78</xdr:row>
      <xdr:rowOff>86361</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2159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71138</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38100</xdr:rowOff>
    </xdr:from>
    <xdr:to>
      <xdr:col>6</xdr:col>
      <xdr:colOff>171450</xdr:colOff>
      <xdr:row>78</xdr:row>
      <xdr:rowOff>139700</xdr:rowOff>
    </xdr:to>
    <xdr:sp macro="" textlink="">
      <xdr:nvSpPr>
        <xdr:cNvPr id="390" name="フローチャート: 判断 389">
          <a:extLst>
            <a:ext uri="{FF2B5EF4-FFF2-40B4-BE49-F238E27FC236}">
              <a16:creationId xmlns:a16="http://schemas.microsoft.com/office/drawing/2014/main" id="{00000000-0008-0000-0400-000086010000}"/>
            </a:ext>
          </a:extLst>
        </xdr:cNvPr>
        <xdr:cNvSpPr/>
      </xdr:nvSpPr>
      <xdr:spPr>
        <a:xfrm>
          <a:off x="1270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124477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11430</xdr:rowOff>
    </xdr:from>
    <xdr:to>
      <xdr:col>24</xdr:col>
      <xdr:colOff>76200</xdr:colOff>
      <xdr:row>77</xdr:row>
      <xdr:rowOff>113030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47752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27957</xdr:rowOff>
    </xdr:from>
    <xdr:ext cx="762000" cy="259045"/>
    <xdr:sp macro="" textlink="">
      <xdr:nvSpPr>
        <xdr:cNvPr id="398" name="公債費該当値テキスト">
          <a:extLst>
            <a:ext uri="{FF2B5EF4-FFF2-40B4-BE49-F238E27FC236}">
              <a16:creationId xmlns:a16="http://schemas.microsoft.com/office/drawing/2014/main" id="{00000000-0008-0000-0400-00008E010000}"/>
            </a:ext>
          </a:extLst>
        </xdr:cNvPr>
        <xdr:cNvSpPr txBox="1"/>
      </xdr:nvSpPr>
      <xdr:spPr>
        <a:xfrm>
          <a:off x="49149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34289</xdr:rowOff>
    </xdr:from>
    <xdr:to>
      <xdr:col>20</xdr:col>
      <xdr:colOff>38100</xdr:colOff>
      <xdr:row>77</xdr:row>
      <xdr:rowOff>135889</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937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146066</xdr:rowOff>
    </xdr:from>
    <xdr:ext cx="7366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3606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57150</xdr:rowOff>
    </xdr:from>
    <xdr:to>
      <xdr:col>15</xdr:col>
      <xdr:colOff>149225</xdr:colOff>
      <xdr:row>77</xdr:row>
      <xdr:rowOff>158750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3048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168927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2717800" y="1302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64770</xdr:rowOff>
    </xdr:from>
    <xdr:to>
      <xdr:col>11</xdr:col>
      <xdr:colOff>60325</xdr:colOff>
      <xdr:row>77</xdr:row>
      <xdr:rowOff>166370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2159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5097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828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34289</xdr:rowOff>
    </xdr:from>
    <xdr:to>
      <xdr:col>6</xdr:col>
      <xdr:colOff>171450</xdr:colOff>
      <xdr:row>77</xdr:row>
      <xdr:rowOff>135889</xdr:rowOff>
    </xdr:to>
    <xdr:sp macro="" textlink="">
      <xdr:nvSpPr>
        <xdr:cNvPr id="405" name="楕円 404">
          <a:extLst>
            <a:ext uri="{FF2B5EF4-FFF2-40B4-BE49-F238E27FC236}">
              <a16:creationId xmlns:a16="http://schemas.microsoft.com/office/drawing/2014/main" id="{00000000-0008-0000-0400-000095010000}"/>
            </a:ext>
          </a:extLst>
        </xdr:cNvPr>
        <xdr:cNvSpPr/>
      </xdr:nvSpPr>
      <xdr:spPr>
        <a:xfrm>
          <a:off x="1270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146066</xdr:rowOff>
    </xdr:from>
    <xdr:ext cx="762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939800" y="1300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人件費や物件費の増により、</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ポイント増加している。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類似団体平均と傾向は同じだが、差は</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ポイント生じ、依然として高くなっている。人件費及び扶助費の比率が類似団体より高くなっているため、注視していく必要がある。</a:t>
          </a:r>
        </a:p>
      </xdr:txBody>
    </xdr:sp>
    <xdr:clientData/>
  </xdr:twoCellAnchor>
  <xdr:oneCellAnchor>
    <xdr:from>
      <xdr:col>62</xdr:col>
      <xdr:colOff>6350</xdr:colOff>
      <xdr:row>69</xdr:row>
      <xdr:rowOff>107950</xdr:rowOff>
    </xdr:from>
    <xdr:ext cx="298543" cy="225703"/>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35560</xdr:rowOff>
    </xdr:from>
    <xdr:to>
      <xdr:col>82</xdr:col>
      <xdr:colOff>107950</xdr:colOff>
      <xdr:row>80</xdr:row>
      <xdr:rowOff>6986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551410"/>
          <a:ext cx="0" cy="1171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150513</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69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6986</xdr:rowOff>
    </xdr:from>
    <xdr:to>
      <xdr:col>82</xdr:col>
      <xdr:colOff>196850</xdr:colOff>
      <xdr:row>80</xdr:row>
      <xdr:rowOff>6986</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2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121937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35560</xdr:rowOff>
    </xdr:from>
    <xdr:to>
      <xdr:col>82</xdr:col>
      <xdr:colOff>196850</xdr:colOff>
      <xdr:row>73</xdr:row>
      <xdr:rowOff>35560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18414</xdr:rowOff>
    </xdr:from>
    <xdr:to>
      <xdr:col>82</xdr:col>
      <xdr:colOff>107950</xdr:colOff>
      <xdr:row>79</xdr:row>
      <xdr:rowOff>12700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391514"/>
          <a:ext cx="838200" cy="165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132732</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1629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116205</xdr:rowOff>
    </xdr:from>
    <xdr:to>
      <xdr:col>82</xdr:col>
      <xdr:colOff>158750</xdr:colOff>
      <xdr:row>78</xdr:row>
      <xdr:rowOff>46355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18414</xdr:rowOff>
    </xdr:from>
    <xdr:to>
      <xdr:col>78</xdr:col>
      <xdr:colOff>69850</xdr:colOff>
      <xdr:row>78</xdr:row>
      <xdr:rowOff>18414</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4782800" y="133915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18414</xdr:rowOff>
    </xdr:from>
    <xdr:to>
      <xdr:col>73</xdr:col>
      <xdr:colOff>180975</xdr:colOff>
      <xdr:row>78</xdr:row>
      <xdr:rowOff>18414</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893800" y="133915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19050</xdr:rowOff>
    </xdr:from>
    <xdr:to>
      <xdr:col>74</xdr:col>
      <xdr:colOff>31750</xdr:colOff>
      <xdr:row>77</xdr:row>
      <xdr:rowOff>120650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130827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18414</xdr:rowOff>
    </xdr:from>
    <xdr:to>
      <xdr:col>69</xdr:col>
      <xdr:colOff>92075</xdr:colOff>
      <xdr:row>79</xdr:row>
      <xdr:rowOff>29845</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flipV="1">
          <a:off x="13004800" y="13391514"/>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53339</xdr:rowOff>
    </xdr:from>
    <xdr:to>
      <xdr:col>69</xdr:col>
      <xdr:colOff>142875</xdr:colOff>
      <xdr:row>76</xdr:row>
      <xdr:rowOff>154939</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165117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5097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133350</xdr:rowOff>
    </xdr:from>
    <xdr:to>
      <xdr:col>82</xdr:col>
      <xdr:colOff>158750</xdr:colOff>
      <xdr:row>79</xdr:row>
      <xdr:rowOff>63500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50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105427</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47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139064</xdr:rowOff>
    </xdr:from>
    <xdr:to>
      <xdr:col>78</xdr:col>
      <xdr:colOff>120650</xdr:colOff>
      <xdr:row>78</xdr:row>
      <xdr:rowOff>69214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34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53991</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3427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139064</xdr:rowOff>
    </xdr:from>
    <xdr:to>
      <xdr:col>74</xdr:col>
      <xdr:colOff>31750</xdr:colOff>
      <xdr:row>78</xdr:row>
      <xdr:rowOff>69214</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34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53991</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3427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139064</xdr:rowOff>
    </xdr:from>
    <xdr:to>
      <xdr:col>69</xdr:col>
      <xdr:colOff>142875</xdr:colOff>
      <xdr:row>78</xdr:row>
      <xdr:rowOff>69214</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34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53991</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3427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150495</xdr:rowOff>
    </xdr:from>
    <xdr:to>
      <xdr:col>65</xdr:col>
      <xdr:colOff>53975</xdr:colOff>
      <xdr:row>79</xdr:row>
      <xdr:rowOff>80645</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523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65422</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609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神奈川県藤沢市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31140</xdr:rowOff>
    </xdr:from>
    <xdr:to>
      <xdr:col>29</xdr:col>
      <xdr:colOff>127000</xdr:colOff>
      <xdr:row>19</xdr:row>
      <xdr:rowOff>38646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64715"/>
          <a:ext cx="0" cy="13791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10723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15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38646</xdr:rowOff>
    </xdr:from>
    <xdr:to>
      <xdr:col>30</xdr:col>
      <xdr:colOff>25400</xdr:colOff>
      <xdr:row>19</xdr:row>
      <xdr:rowOff>38646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438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117517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31140</xdr:rowOff>
    </xdr:from>
    <xdr:to>
      <xdr:col>30</xdr:col>
      <xdr:colOff>25400</xdr:colOff>
      <xdr:row>11</xdr:row>
      <xdr:rowOff>31140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64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159766</xdr:rowOff>
    </xdr:from>
    <xdr:to>
      <xdr:col>29</xdr:col>
      <xdr:colOff>127000</xdr:colOff>
      <xdr:row>16</xdr:row>
      <xdr:rowOff>150660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779141"/>
          <a:ext cx="647700" cy="1623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144543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639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158725</xdr:rowOff>
    </xdr:from>
    <xdr:to>
      <xdr:col>29</xdr:col>
      <xdr:colOff>177800</xdr:colOff>
      <xdr:row>16</xdr:row>
      <xdr:rowOff>88875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781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150660</xdr:rowOff>
    </xdr:from>
    <xdr:to>
      <xdr:col>26</xdr:col>
      <xdr:colOff>50800</xdr:colOff>
      <xdr:row>17</xdr:row>
      <xdr:rowOff>15634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41485"/>
          <a:ext cx="698500" cy="364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149809</xdr:rowOff>
    </xdr:from>
    <xdr:to>
      <xdr:col>26</xdr:col>
      <xdr:colOff>101600</xdr:colOff>
      <xdr:row>17</xdr:row>
      <xdr:rowOff>79959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64736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27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15634</xdr:rowOff>
    </xdr:from>
    <xdr:to>
      <xdr:col>22</xdr:col>
      <xdr:colOff>114300</xdr:colOff>
      <xdr:row>17</xdr:row>
      <xdr:rowOff>32741</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77909"/>
          <a:ext cx="698500" cy="171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21222</xdr:rowOff>
    </xdr:from>
    <xdr:to>
      <xdr:col>22</xdr:col>
      <xdr:colOff>165100</xdr:colOff>
      <xdr:row>17</xdr:row>
      <xdr:rowOff>122822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107599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69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11976</xdr:rowOff>
    </xdr:from>
    <xdr:to>
      <xdr:col>18</xdr:col>
      <xdr:colOff>177800</xdr:colOff>
      <xdr:row>17</xdr:row>
      <xdr:rowOff>32741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974251"/>
          <a:ext cx="698500" cy="207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38176</xdr:rowOff>
    </xdr:from>
    <xdr:to>
      <xdr:col>19</xdr:col>
      <xdr:colOff>38100</xdr:colOff>
      <xdr:row>17</xdr:row>
      <xdr:rowOff>139776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124553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86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47815</xdr:rowOff>
    </xdr:from>
    <xdr:to>
      <xdr:col>15</xdr:col>
      <xdr:colOff>101600</xdr:colOff>
      <xdr:row>17</xdr:row>
      <xdr:rowOff>149415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134192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96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108966</xdr:rowOff>
    </xdr:from>
    <xdr:to>
      <xdr:col>29</xdr:col>
      <xdr:colOff>177800</xdr:colOff>
      <xdr:row>16</xdr:row>
      <xdr:rowOff>39116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283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125493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573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99860</xdr:rowOff>
    </xdr:from>
    <xdr:to>
      <xdr:col>26</xdr:col>
      <xdr:colOff>101600</xdr:colOff>
      <xdr:row>17</xdr:row>
      <xdr:rowOff>30010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906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40187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59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136284</xdr:rowOff>
    </xdr:from>
    <xdr:to>
      <xdr:col>22</xdr:col>
      <xdr:colOff>165100</xdr:colOff>
      <xdr:row>17</xdr:row>
      <xdr:rowOff>66434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271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76611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95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153391</xdr:rowOff>
    </xdr:from>
    <xdr:to>
      <xdr:col>19</xdr:col>
      <xdr:colOff>38100</xdr:colOff>
      <xdr:row>17</xdr:row>
      <xdr:rowOff>83541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442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93718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13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132626</xdr:rowOff>
    </xdr:from>
    <xdr:to>
      <xdr:col>15</xdr:col>
      <xdr:colOff>101600</xdr:colOff>
      <xdr:row>17</xdr:row>
      <xdr:rowOff>62776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234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72953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92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227889</xdr:rowOff>
    </xdr:from>
    <xdr:to>
      <xdr:col>29</xdr:col>
      <xdr:colOff>127000</xdr:colOff>
      <xdr:row>37</xdr:row>
      <xdr:rowOff>166357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2439"/>
          <a:ext cx="0" cy="1138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138434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166357</xdr:rowOff>
    </xdr:from>
    <xdr:to>
      <xdr:col>30</xdr:col>
      <xdr:colOff>25400</xdr:colOff>
      <xdr:row>37</xdr:row>
      <xdr:rowOff>166357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291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142816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5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227889</xdr:rowOff>
    </xdr:from>
    <xdr:to>
      <xdr:col>30</xdr:col>
      <xdr:colOff>25400</xdr:colOff>
      <xdr:row>33</xdr:row>
      <xdr:rowOff>227889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2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140373</xdr:rowOff>
    </xdr:from>
    <xdr:to>
      <xdr:col>29</xdr:col>
      <xdr:colOff>127000</xdr:colOff>
      <xdr:row>35</xdr:row>
      <xdr:rowOff>184836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750723"/>
          <a:ext cx="647700" cy="444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177513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87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205436</xdr:rowOff>
    </xdr:from>
    <xdr:to>
      <xdr:col>29</xdr:col>
      <xdr:colOff>177800</xdr:colOff>
      <xdr:row>35</xdr:row>
      <xdr:rowOff>307036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157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179312</xdr:rowOff>
    </xdr:from>
    <xdr:to>
      <xdr:col>26</xdr:col>
      <xdr:colOff>50800</xdr:colOff>
      <xdr:row>35</xdr:row>
      <xdr:rowOff>184836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789662"/>
          <a:ext cx="698500" cy="55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218884</xdr:rowOff>
    </xdr:from>
    <xdr:to>
      <xdr:col>26</xdr:col>
      <xdr:colOff>101600</xdr:colOff>
      <xdr:row>35</xdr:row>
      <xdr:rowOff>320484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305261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915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179312</xdr:rowOff>
    </xdr:from>
    <xdr:to>
      <xdr:col>22</xdr:col>
      <xdr:colOff>114300</xdr:colOff>
      <xdr:row>35</xdr:row>
      <xdr:rowOff>204038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789662"/>
          <a:ext cx="698500" cy="247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231229</xdr:rowOff>
    </xdr:from>
    <xdr:to>
      <xdr:col>22</xdr:col>
      <xdr:colOff>165100</xdr:colOff>
      <xdr:row>35</xdr:row>
      <xdr:rowOff>332829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317606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927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204038</xdr:rowOff>
    </xdr:from>
    <xdr:to>
      <xdr:col>18</xdr:col>
      <xdr:colOff>177800</xdr:colOff>
      <xdr:row>35</xdr:row>
      <xdr:rowOff>284391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814388"/>
          <a:ext cx="698500" cy="803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252488</xdr:rowOff>
    </xdr:from>
    <xdr:to>
      <xdr:col>19</xdr:col>
      <xdr:colOff>38100</xdr:colOff>
      <xdr:row>36</xdr:row>
      <xdr:rowOff>11188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338865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949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278854</xdr:rowOff>
    </xdr:from>
    <xdr:to>
      <xdr:col>15</xdr:col>
      <xdr:colOff>101600</xdr:colOff>
      <xdr:row>36</xdr:row>
      <xdr:rowOff>37554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22331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97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89573</xdr:rowOff>
    </xdr:from>
    <xdr:to>
      <xdr:col>29</xdr:col>
      <xdr:colOff>177800</xdr:colOff>
      <xdr:row>35</xdr:row>
      <xdr:rowOff>191173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6999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277550</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545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134036</xdr:rowOff>
    </xdr:from>
    <xdr:to>
      <xdr:col>26</xdr:col>
      <xdr:colOff>101600</xdr:colOff>
      <xdr:row>35</xdr:row>
      <xdr:rowOff>235636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7443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245813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5132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128512</xdr:rowOff>
    </xdr:from>
    <xdr:to>
      <xdr:col>22</xdr:col>
      <xdr:colOff>165100</xdr:colOff>
      <xdr:row>35</xdr:row>
      <xdr:rowOff>230112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7388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240289</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507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153238</xdr:rowOff>
    </xdr:from>
    <xdr:to>
      <xdr:col>19</xdr:col>
      <xdr:colOff>38100</xdr:colOff>
      <xdr:row>35</xdr:row>
      <xdr:rowOff>254838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7635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265015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532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233591</xdr:rowOff>
    </xdr:from>
    <xdr:to>
      <xdr:col>15</xdr:col>
      <xdr:colOff>101600</xdr:colOff>
      <xdr:row>35</xdr:row>
      <xdr:rowOff>335191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439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2468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61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神奈川県藤沢市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445,041
436,552
69.56
183,133,453
175,874,683
6,562,998
95,303,032
76,813,402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46.4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65938</xdr:rowOff>
    </xdr:from>
    <xdr:to>
      <xdr:col>24</xdr:col>
      <xdr:colOff>62865</xdr:colOff>
      <xdr:row>38</xdr:row>
      <xdr:rowOff>167970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09438"/>
          <a:ext cx="1270" cy="1473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347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167970</xdr:rowOff>
    </xdr:from>
    <xdr:to>
      <xdr:col>24</xdr:col>
      <xdr:colOff>152400</xdr:colOff>
      <xdr:row>38</xdr:row>
      <xdr:rowOff>167970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83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12615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8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65938</xdr:rowOff>
    </xdr:from>
    <xdr:to>
      <xdr:col>24</xdr:col>
      <xdr:colOff>152400</xdr:colOff>
      <xdr:row>30</xdr:row>
      <xdr:rowOff>65938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09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46241</xdr:rowOff>
    </xdr:from>
    <xdr:to>
      <xdr:col>24</xdr:col>
      <xdr:colOff>63500</xdr:colOff>
      <xdr:row>36</xdr:row>
      <xdr:rowOff>66662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046991"/>
          <a:ext cx="838200" cy="191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20007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0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41580</xdr:rowOff>
    </xdr:from>
    <xdr:to>
      <xdr:col>24</xdr:col>
      <xdr:colOff>114300</xdr:colOff>
      <xdr:row>35</xdr:row>
      <xdr:rowOff>143180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4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51156</xdr:rowOff>
    </xdr:from>
    <xdr:to>
      <xdr:col>19</xdr:col>
      <xdr:colOff>177800</xdr:colOff>
      <xdr:row>36</xdr:row>
      <xdr:rowOff>66662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223356"/>
          <a:ext cx="889000" cy="1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69355</xdr:rowOff>
    </xdr:from>
    <xdr:to>
      <xdr:col>20</xdr:col>
      <xdr:colOff>38100</xdr:colOff>
      <xdr:row>36</xdr:row>
      <xdr:rowOff>170955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162082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3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51156</xdr:rowOff>
    </xdr:from>
    <xdr:to>
      <xdr:col>15</xdr:col>
      <xdr:colOff>50800</xdr:colOff>
      <xdr:row>36</xdr:row>
      <xdr:rowOff>105296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23356"/>
          <a:ext cx="889000" cy="54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61354</xdr:rowOff>
    </xdr:from>
    <xdr:to>
      <xdr:col>15</xdr:col>
      <xdr:colOff>101600</xdr:colOff>
      <xdr:row>36</xdr:row>
      <xdr:rowOff>162954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154081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26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43155</xdr:rowOff>
    </xdr:from>
    <xdr:to>
      <xdr:col>10</xdr:col>
      <xdr:colOff>114300</xdr:colOff>
      <xdr:row>36</xdr:row>
      <xdr:rowOff>105296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215355"/>
          <a:ext cx="889000" cy="62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83414</xdr:rowOff>
    </xdr:from>
    <xdr:to>
      <xdr:col>10</xdr:col>
      <xdr:colOff>165100</xdr:colOff>
      <xdr:row>37</xdr:row>
      <xdr:rowOff>13564</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4691</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4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100368</xdr:rowOff>
    </xdr:from>
    <xdr:to>
      <xdr:col>6</xdr:col>
      <xdr:colOff>38100</xdr:colOff>
      <xdr:row>37</xdr:row>
      <xdr:rowOff>30518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21645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6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166891</xdr:rowOff>
    </xdr:from>
    <xdr:to>
      <xdr:col>24</xdr:col>
      <xdr:colOff>114300</xdr:colOff>
      <xdr:row>35</xdr:row>
      <xdr:rowOff>97041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96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18318</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847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15862</xdr:rowOff>
    </xdr:from>
    <xdr:to>
      <xdr:col>20</xdr:col>
      <xdr:colOff>38100</xdr:colOff>
      <xdr:row>36</xdr:row>
      <xdr:rowOff>117462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88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133989</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96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356</xdr:rowOff>
    </xdr:from>
    <xdr:to>
      <xdr:col>15</xdr:col>
      <xdr:colOff>101600</xdr:colOff>
      <xdr:row>36</xdr:row>
      <xdr:rowOff>101956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7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118483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94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54496</xdr:rowOff>
    </xdr:from>
    <xdr:to>
      <xdr:col>10</xdr:col>
      <xdr:colOff>165100</xdr:colOff>
      <xdr:row>36</xdr:row>
      <xdr:rowOff>156096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2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1173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001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163805</xdr:rowOff>
    </xdr:from>
    <xdr:to>
      <xdr:col>6</xdr:col>
      <xdr:colOff>38100</xdr:colOff>
      <xdr:row>36</xdr:row>
      <xdr:rowOff>93955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6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110482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3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170006</xdr:rowOff>
    </xdr:from>
    <xdr:to>
      <xdr:col>24</xdr:col>
      <xdr:colOff>62865</xdr:colOff>
      <xdr:row>59</xdr:row>
      <xdr:rowOff>127666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42506"/>
          <a:ext cx="1270" cy="1500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131493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24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127666</xdr:rowOff>
    </xdr:from>
    <xdr:to>
      <xdr:col>24</xdr:col>
      <xdr:colOff>152400</xdr:colOff>
      <xdr:row>59</xdr:row>
      <xdr:rowOff>127666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24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116683</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17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170006</xdr:rowOff>
    </xdr:from>
    <xdr:to>
      <xdr:col>24</xdr:col>
      <xdr:colOff>152400</xdr:colOff>
      <xdr:row>50</xdr:row>
      <xdr:rowOff>170006</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42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120857</xdr:rowOff>
    </xdr:from>
    <xdr:to>
      <xdr:col>24</xdr:col>
      <xdr:colOff>63500</xdr:colOff>
      <xdr:row>57</xdr:row>
      <xdr:rowOff>21742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722057"/>
          <a:ext cx="838200" cy="72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57465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6586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79038</xdr:rowOff>
    </xdr:from>
    <xdr:to>
      <xdr:col>24</xdr:col>
      <xdr:colOff>114300</xdr:colOff>
      <xdr:row>57</xdr:row>
      <xdr:rowOff>9188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8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106406</xdr:rowOff>
    </xdr:from>
    <xdr:to>
      <xdr:col>19</xdr:col>
      <xdr:colOff>177800</xdr:colOff>
      <xdr:row>57</xdr:row>
      <xdr:rowOff>21742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707606"/>
          <a:ext cx="889000" cy="86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128072</xdr:rowOff>
    </xdr:from>
    <xdr:to>
      <xdr:col>20</xdr:col>
      <xdr:colOff>38100</xdr:colOff>
      <xdr:row>57</xdr:row>
      <xdr:rowOff>58222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2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74749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504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106406</xdr:rowOff>
    </xdr:from>
    <xdr:to>
      <xdr:col>15</xdr:col>
      <xdr:colOff>50800</xdr:colOff>
      <xdr:row>57</xdr:row>
      <xdr:rowOff>18314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707606"/>
          <a:ext cx="889000" cy="83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80164</xdr:rowOff>
    </xdr:from>
    <xdr:to>
      <xdr:col>15</xdr:col>
      <xdr:colOff>101600</xdr:colOff>
      <xdr:row>57</xdr:row>
      <xdr:rowOff>10314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8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1441</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7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18314</xdr:rowOff>
    </xdr:from>
    <xdr:to>
      <xdr:col>10</xdr:col>
      <xdr:colOff>114300</xdr:colOff>
      <xdr:row>57</xdr:row>
      <xdr:rowOff>112056</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790964"/>
          <a:ext cx="889000" cy="93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138915</xdr:rowOff>
    </xdr:from>
    <xdr:to>
      <xdr:col>10</xdr:col>
      <xdr:colOff>165100</xdr:colOff>
      <xdr:row>57</xdr:row>
      <xdr:rowOff>69065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4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85592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1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115369</xdr:rowOff>
    </xdr:from>
    <xdr:to>
      <xdr:col>6</xdr:col>
      <xdr:colOff>38100</xdr:colOff>
      <xdr:row>58</xdr:row>
      <xdr:rowOff>45519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88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36646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98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70057</xdr:rowOff>
    </xdr:from>
    <xdr:to>
      <xdr:col>24</xdr:col>
      <xdr:colOff>114300</xdr:colOff>
      <xdr:row>57</xdr:row>
      <xdr:rowOff>207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67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92934</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522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142392</xdr:rowOff>
    </xdr:from>
    <xdr:to>
      <xdr:col>20</xdr:col>
      <xdr:colOff>38100</xdr:colOff>
      <xdr:row>57</xdr:row>
      <xdr:rowOff>72542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4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63669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83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55606</xdr:rowOff>
    </xdr:from>
    <xdr:to>
      <xdr:col>15</xdr:col>
      <xdr:colOff>101600</xdr:colOff>
      <xdr:row>56</xdr:row>
      <xdr:rowOff>157206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6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2283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432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138964</xdr:rowOff>
    </xdr:from>
    <xdr:to>
      <xdr:col>10</xdr:col>
      <xdr:colOff>165100</xdr:colOff>
      <xdr:row>57</xdr:row>
      <xdr:rowOff>69114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40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60241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832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61256</xdr:rowOff>
    </xdr:from>
    <xdr:to>
      <xdr:col>6</xdr:col>
      <xdr:colOff>38100</xdr:colOff>
      <xdr:row>57</xdr:row>
      <xdr:rowOff>162856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3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7933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609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102057</xdr:rowOff>
    </xdr:from>
    <xdr:to>
      <xdr:col>24</xdr:col>
      <xdr:colOff>62865</xdr:colOff>
      <xdr:row>79</xdr:row>
      <xdr:rowOff>16560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75007"/>
          <a:ext cx="1270" cy="128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20387</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49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16560</xdr:rowOff>
    </xdr:from>
    <xdr:to>
      <xdr:col>24</xdr:col>
      <xdr:colOff>152400</xdr:colOff>
      <xdr:row>79</xdr:row>
      <xdr:rowOff>16560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48734</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5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102057</xdr:rowOff>
    </xdr:from>
    <xdr:to>
      <xdr:col>24</xdr:col>
      <xdr:colOff>152400</xdr:colOff>
      <xdr:row>71</xdr:row>
      <xdr:rowOff>102057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75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167590</xdr:rowOff>
    </xdr:from>
    <xdr:to>
      <xdr:col>24</xdr:col>
      <xdr:colOff>63500</xdr:colOff>
      <xdr:row>78</xdr:row>
      <xdr:rowOff>7569</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369240"/>
          <a:ext cx="8382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86326</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16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63449</xdr:rowOff>
    </xdr:from>
    <xdr:to>
      <xdr:col>24</xdr:col>
      <xdr:colOff>114300</xdr:colOff>
      <xdr:row>77</xdr:row>
      <xdr:rowOff>165049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7569</xdr:rowOff>
    </xdr:from>
    <xdr:to>
      <xdr:col>19</xdr:col>
      <xdr:colOff>177800</xdr:colOff>
      <xdr:row>78</xdr:row>
      <xdr:rowOff>13360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380669"/>
          <a:ext cx="889000" cy="5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81890</xdr:rowOff>
    </xdr:from>
    <xdr:to>
      <xdr:col>20</xdr:col>
      <xdr:colOff>38100</xdr:colOff>
      <xdr:row>78</xdr:row>
      <xdr:rowOff>12040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28567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5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13360</xdr:rowOff>
    </xdr:from>
    <xdr:to>
      <xdr:col>15</xdr:col>
      <xdr:colOff>50800</xdr:colOff>
      <xdr:row>78</xdr:row>
      <xdr:rowOff>23037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386460"/>
          <a:ext cx="889000" cy="9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92024</xdr:rowOff>
    </xdr:from>
    <xdr:to>
      <xdr:col>15</xdr:col>
      <xdr:colOff>101600</xdr:colOff>
      <xdr:row>78</xdr:row>
      <xdr:rowOff>22174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38701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6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12827</xdr:rowOff>
    </xdr:from>
    <xdr:to>
      <xdr:col>10</xdr:col>
      <xdr:colOff>114300</xdr:colOff>
      <xdr:row>78</xdr:row>
      <xdr:rowOff>23037</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385927"/>
          <a:ext cx="889000" cy="1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100788</xdr:rowOff>
    </xdr:from>
    <xdr:to>
      <xdr:col>10</xdr:col>
      <xdr:colOff>165100</xdr:colOff>
      <xdr:row>78</xdr:row>
      <xdr:rowOff>30938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47465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7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107035</xdr:rowOff>
    </xdr:from>
    <xdr:to>
      <xdr:col>6</xdr:col>
      <xdr:colOff>38100</xdr:colOff>
      <xdr:row>78</xdr:row>
      <xdr:rowOff>37185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53712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083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116790</xdr:rowOff>
    </xdr:from>
    <xdr:to>
      <xdr:col>24</xdr:col>
      <xdr:colOff>114300</xdr:colOff>
      <xdr:row>78</xdr:row>
      <xdr:rowOff>46940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1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95217</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296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128219</xdr:rowOff>
    </xdr:from>
    <xdr:to>
      <xdr:col>20</xdr:col>
      <xdr:colOff>38100</xdr:colOff>
      <xdr:row>78</xdr:row>
      <xdr:rowOff>58369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29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49496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22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134010</xdr:rowOff>
    </xdr:from>
    <xdr:to>
      <xdr:col>15</xdr:col>
      <xdr:colOff>101600</xdr:colOff>
      <xdr:row>78</xdr:row>
      <xdr:rowOff>64160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33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55287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428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143687</xdr:rowOff>
    </xdr:from>
    <xdr:to>
      <xdr:col>10</xdr:col>
      <xdr:colOff>165100</xdr:colOff>
      <xdr:row>78</xdr:row>
      <xdr:rowOff>73837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34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64964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43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133477</xdr:rowOff>
    </xdr:from>
    <xdr:to>
      <xdr:col>6</xdr:col>
      <xdr:colOff>38100</xdr:colOff>
      <xdr:row>78</xdr:row>
      <xdr:rowOff>63627</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33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54754</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42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31026</xdr:rowOff>
    </xdr:from>
    <xdr:to>
      <xdr:col>24</xdr:col>
      <xdr:colOff>62865</xdr:colOff>
      <xdr:row>98</xdr:row>
      <xdr:rowOff>25781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61526"/>
          <a:ext cx="1270" cy="136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29608</xdr:rowOff>
    </xdr:from>
    <xdr:ext cx="599010"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31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25781</xdr:rowOff>
    </xdr:from>
    <xdr:to>
      <xdr:col>24</xdr:col>
      <xdr:colOff>152400</xdr:colOff>
      <xdr:row>98</xdr:row>
      <xdr:rowOff>25781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27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149153</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236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31026</xdr:rowOff>
    </xdr:from>
    <xdr:to>
      <xdr:col>24</xdr:col>
      <xdr:colOff>152400</xdr:colOff>
      <xdr:row>90</xdr:row>
      <xdr:rowOff>31026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61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65266</xdr:rowOff>
    </xdr:from>
    <xdr:to>
      <xdr:col>24</xdr:col>
      <xdr:colOff>63500</xdr:colOff>
      <xdr:row>96</xdr:row>
      <xdr:rowOff>157468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524466"/>
          <a:ext cx="838200" cy="92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112349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2286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89472</xdr:rowOff>
    </xdr:from>
    <xdr:to>
      <xdr:col>24</xdr:col>
      <xdr:colOff>114300</xdr:colOff>
      <xdr:row>96</xdr:row>
      <xdr:rowOff>19622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77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157468</xdr:rowOff>
    </xdr:from>
    <xdr:to>
      <xdr:col>19</xdr:col>
      <xdr:colOff>177800</xdr:colOff>
      <xdr:row>97</xdr:row>
      <xdr:rowOff>96329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616668"/>
          <a:ext cx="889000" cy="110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23851</xdr:rowOff>
    </xdr:from>
    <xdr:to>
      <xdr:col>20</xdr:col>
      <xdr:colOff>38100</xdr:colOff>
      <xdr:row>96</xdr:row>
      <xdr:rowOff>125451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141978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258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102451</xdr:rowOff>
    </xdr:from>
    <xdr:to>
      <xdr:col>15</xdr:col>
      <xdr:colOff>50800</xdr:colOff>
      <xdr:row>97</xdr:row>
      <xdr:rowOff>96329</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561651"/>
          <a:ext cx="889000" cy="165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132169</xdr:rowOff>
    </xdr:from>
    <xdr:to>
      <xdr:col>15</xdr:col>
      <xdr:colOff>101600</xdr:colOff>
      <xdr:row>97</xdr:row>
      <xdr:rowOff>62319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78846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366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102451</xdr:rowOff>
    </xdr:from>
    <xdr:to>
      <xdr:col>10</xdr:col>
      <xdr:colOff>114300</xdr:colOff>
      <xdr:row>98</xdr:row>
      <xdr:rowOff>55207</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561651"/>
          <a:ext cx="889000" cy="295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162864</xdr:rowOff>
    </xdr:from>
    <xdr:to>
      <xdr:col>10</xdr:col>
      <xdr:colOff>165100</xdr:colOff>
      <xdr:row>96</xdr:row>
      <xdr:rowOff>93014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109541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225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116700</xdr:rowOff>
    </xdr:from>
    <xdr:to>
      <xdr:col>6</xdr:col>
      <xdr:colOff>38100</xdr:colOff>
      <xdr:row>98</xdr:row>
      <xdr:rowOff>46850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63377</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522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14466</xdr:rowOff>
    </xdr:from>
    <xdr:to>
      <xdr:col>24</xdr:col>
      <xdr:colOff>114300</xdr:colOff>
      <xdr:row>96</xdr:row>
      <xdr:rowOff>116066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473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164343</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452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106668</xdr:rowOff>
    </xdr:from>
    <xdr:to>
      <xdr:col>20</xdr:col>
      <xdr:colOff>38100</xdr:colOff>
      <xdr:row>97</xdr:row>
      <xdr:rowOff>36818</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65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27945</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658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45529</xdr:rowOff>
    </xdr:from>
    <xdr:to>
      <xdr:col>15</xdr:col>
      <xdr:colOff>101600</xdr:colOff>
      <xdr:row>97</xdr:row>
      <xdr:rowOff>147129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676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138256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768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51651</xdr:rowOff>
    </xdr:from>
    <xdr:to>
      <xdr:col>10</xdr:col>
      <xdr:colOff>165100</xdr:colOff>
      <xdr:row>96</xdr:row>
      <xdr:rowOff>153251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51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144378</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603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4407</xdr:rowOff>
    </xdr:from>
    <xdr:to>
      <xdr:col>6</xdr:col>
      <xdr:colOff>38100</xdr:colOff>
      <xdr:row>98</xdr:row>
      <xdr:rowOff>106007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806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97134</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899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79143</xdr:rowOff>
    </xdr:from>
    <xdr:to>
      <xdr:col>54</xdr:col>
      <xdr:colOff>189865</xdr:colOff>
      <xdr:row>38</xdr:row>
      <xdr:rowOff>113737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6079893"/>
          <a:ext cx="1270" cy="548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117564</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3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113737</xdr:rowOff>
    </xdr:from>
    <xdr:to>
      <xdr:col>55</xdr:col>
      <xdr:colOff>88900</xdr:colOff>
      <xdr:row>38</xdr:row>
      <xdr:rowOff>113737</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28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25820</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85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79143</xdr:rowOff>
    </xdr:from>
    <xdr:to>
      <xdr:col>55</xdr:col>
      <xdr:colOff>88900</xdr:colOff>
      <xdr:row>35</xdr:row>
      <xdr:rowOff>79143</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079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132058</xdr:rowOff>
    </xdr:from>
    <xdr:to>
      <xdr:col>55</xdr:col>
      <xdr:colOff>0</xdr:colOff>
      <xdr:row>37</xdr:row>
      <xdr:rowOff>141463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9639300" y="6475708"/>
          <a:ext cx="838200" cy="9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6654</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788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155227</xdr:rowOff>
    </xdr:from>
    <xdr:to>
      <xdr:col>55</xdr:col>
      <xdr:colOff>50800</xdr:colOff>
      <xdr:row>37</xdr:row>
      <xdr:rowOff>85377</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2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94535</xdr:rowOff>
    </xdr:from>
    <xdr:to>
      <xdr:col>50</xdr:col>
      <xdr:colOff>114300</xdr:colOff>
      <xdr:row>37</xdr:row>
      <xdr:rowOff>141463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8750300" y="6438185"/>
          <a:ext cx="889000" cy="46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146888</xdr:rowOff>
    </xdr:from>
    <xdr:to>
      <xdr:col>50</xdr:col>
      <xdr:colOff>165100</xdr:colOff>
      <xdr:row>37</xdr:row>
      <xdr:rowOff>77038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93565</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09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94535</xdr:rowOff>
    </xdr:from>
    <xdr:to>
      <xdr:col>45</xdr:col>
      <xdr:colOff>177800</xdr:colOff>
      <xdr:row>37</xdr:row>
      <xdr:rowOff>125930</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438185"/>
          <a:ext cx="889000" cy="31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121808</xdr:rowOff>
    </xdr:from>
    <xdr:to>
      <xdr:col>46</xdr:col>
      <xdr:colOff>38100</xdr:colOff>
      <xdr:row>37</xdr:row>
      <xdr:rowOff>51958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68485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069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65775</xdr:rowOff>
    </xdr:from>
    <xdr:to>
      <xdr:col>41</xdr:col>
      <xdr:colOff>50800</xdr:colOff>
      <xdr:row>37</xdr:row>
      <xdr:rowOff>125930</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5380725"/>
          <a:ext cx="889000" cy="1088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163424</xdr:rowOff>
    </xdr:from>
    <xdr:to>
      <xdr:col>41</xdr:col>
      <xdr:colOff>101600</xdr:colOff>
      <xdr:row>37</xdr:row>
      <xdr:rowOff>93574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110101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11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89292</xdr:rowOff>
    </xdr:from>
    <xdr:to>
      <xdr:col>36</xdr:col>
      <xdr:colOff>165100</xdr:colOff>
      <xdr:row>31</xdr:row>
      <xdr:rowOff>19442</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35969</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795" y="5008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81258</xdr:rowOff>
    </xdr:from>
    <xdr:to>
      <xdr:col>55</xdr:col>
      <xdr:colOff>50800</xdr:colOff>
      <xdr:row>38</xdr:row>
      <xdr:rowOff>11409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4249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59685</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403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90663</xdr:rowOff>
    </xdr:from>
    <xdr:to>
      <xdr:col>50</xdr:col>
      <xdr:colOff>165100</xdr:colOff>
      <xdr:row>38</xdr:row>
      <xdr:rowOff>20813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434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11940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652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43735</xdr:rowOff>
    </xdr:from>
    <xdr:to>
      <xdr:col>46</xdr:col>
      <xdr:colOff>38100</xdr:colOff>
      <xdr:row>37</xdr:row>
      <xdr:rowOff>145335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38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136462</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48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75130</xdr:rowOff>
    </xdr:from>
    <xdr:to>
      <xdr:col>41</xdr:col>
      <xdr:colOff>101600</xdr:colOff>
      <xdr:row>38</xdr:row>
      <xdr:rowOff>5280</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41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167857</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511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14975</xdr:rowOff>
    </xdr:from>
    <xdr:to>
      <xdr:col>36</xdr:col>
      <xdr:colOff>165100</xdr:colOff>
      <xdr:row>31</xdr:row>
      <xdr:rowOff>116575</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5329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107702</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5422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53224</xdr:rowOff>
    </xdr:from>
    <xdr:to>
      <xdr:col>54</xdr:col>
      <xdr:colOff>189865</xdr:colOff>
      <xdr:row>58</xdr:row>
      <xdr:rowOff>124286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97174"/>
          <a:ext cx="1270" cy="1271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128113</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072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124286</xdr:rowOff>
    </xdr:from>
    <xdr:to>
      <xdr:col>55</xdr:col>
      <xdr:colOff>88900</xdr:colOff>
      <xdr:row>58</xdr:row>
      <xdr:rowOff>124286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068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171351</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572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53224</xdr:rowOff>
    </xdr:from>
    <xdr:to>
      <xdr:col>55</xdr:col>
      <xdr:colOff>88900</xdr:colOff>
      <xdr:row>51</xdr:row>
      <xdr:rowOff>53224</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9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107021</xdr:rowOff>
    </xdr:from>
    <xdr:to>
      <xdr:col>55</xdr:col>
      <xdr:colOff>0</xdr:colOff>
      <xdr:row>57</xdr:row>
      <xdr:rowOff>149454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9639300" y="9879671"/>
          <a:ext cx="838200" cy="4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97571</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527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74694</xdr:rowOff>
    </xdr:from>
    <xdr:to>
      <xdr:col>55</xdr:col>
      <xdr:colOff>50800</xdr:colOff>
      <xdr:row>57</xdr:row>
      <xdr:rowOff>4844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6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20926</xdr:rowOff>
    </xdr:from>
    <xdr:to>
      <xdr:col>50</xdr:col>
      <xdr:colOff>114300</xdr:colOff>
      <xdr:row>57</xdr:row>
      <xdr:rowOff>149454</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8750300" y="9793576"/>
          <a:ext cx="889000" cy="128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159341</xdr:rowOff>
    </xdr:from>
    <xdr:to>
      <xdr:col>50</xdr:col>
      <xdr:colOff>165100</xdr:colOff>
      <xdr:row>57</xdr:row>
      <xdr:rowOff>89491</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76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106018</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53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101633</xdr:rowOff>
    </xdr:from>
    <xdr:to>
      <xdr:col>45</xdr:col>
      <xdr:colOff>177800</xdr:colOff>
      <xdr:row>57</xdr:row>
      <xdr:rowOff>20926</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9702833"/>
          <a:ext cx="889000" cy="90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8280</xdr:rowOff>
    </xdr:from>
    <xdr:to>
      <xdr:col>46</xdr:col>
      <xdr:colOff>38100</xdr:colOff>
      <xdr:row>57</xdr:row>
      <xdr:rowOff>109880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7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101007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873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101633</xdr:rowOff>
    </xdr:from>
    <xdr:to>
      <xdr:col>41</xdr:col>
      <xdr:colOff>50800</xdr:colOff>
      <xdr:row>57</xdr:row>
      <xdr:rowOff>83530</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6972300" y="9702833"/>
          <a:ext cx="889000" cy="153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142610</xdr:rowOff>
    </xdr:from>
    <xdr:to>
      <xdr:col>41</xdr:col>
      <xdr:colOff>101600</xdr:colOff>
      <xdr:row>57</xdr:row>
      <xdr:rowOff>72760</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74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63887</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83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135480</xdr:rowOff>
    </xdr:from>
    <xdr:to>
      <xdr:col>36</xdr:col>
      <xdr:colOff>165100</xdr:colOff>
      <xdr:row>57</xdr:row>
      <xdr:rowOff>65630</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73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82157</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511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56221</xdr:rowOff>
    </xdr:from>
    <xdr:to>
      <xdr:col>55</xdr:col>
      <xdr:colOff>50800</xdr:colOff>
      <xdr:row>57</xdr:row>
      <xdr:rowOff>157821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82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34648</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80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98654</xdr:rowOff>
    </xdr:from>
    <xdr:to>
      <xdr:col>50</xdr:col>
      <xdr:colOff>165100</xdr:colOff>
      <xdr:row>58</xdr:row>
      <xdr:rowOff>28804</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87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19931</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996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141576</xdr:rowOff>
    </xdr:from>
    <xdr:to>
      <xdr:col>46</xdr:col>
      <xdr:colOff>38100</xdr:colOff>
      <xdr:row>57</xdr:row>
      <xdr:rowOff>71726</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74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88253</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518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50833</xdr:rowOff>
    </xdr:from>
    <xdr:to>
      <xdr:col>41</xdr:col>
      <xdr:colOff>101600</xdr:colOff>
      <xdr:row>56</xdr:row>
      <xdr:rowOff>152433</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65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168960</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427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32730</xdr:rowOff>
    </xdr:from>
    <xdr:to>
      <xdr:col>36</xdr:col>
      <xdr:colOff>165100</xdr:colOff>
      <xdr:row>57</xdr:row>
      <xdr:rowOff>134330</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80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125457</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898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112192</xdr:rowOff>
    </xdr:from>
    <xdr:to>
      <xdr:col>54</xdr:col>
      <xdr:colOff>189865</xdr:colOff>
      <xdr:row>79</xdr:row>
      <xdr:rowOff>32144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285142"/>
          <a:ext cx="1270" cy="1291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35971</xdr:rowOff>
    </xdr:from>
    <xdr:ext cx="378565" cy="259045"/>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580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32144</xdr:rowOff>
    </xdr:from>
    <xdr:to>
      <xdr:col>55</xdr:col>
      <xdr:colOff>88900</xdr:colOff>
      <xdr:row>79</xdr:row>
      <xdr:rowOff>32144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57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58869</xdr:rowOff>
    </xdr:from>
    <xdr:ext cx="534377" cy="259045"/>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206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112192</xdr:rowOff>
    </xdr:from>
    <xdr:to>
      <xdr:col>55</xdr:col>
      <xdr:colOff>88900</xdr:colOff>
      <xdr:row>71</xdr:row>
      <xdr:rowOff>112192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285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75464</xdr:rowOff>
    </xdr:from>
    <xdr:to>
      <xdr:col>55</xdr:col>
      <xdr:colOff>0</xdr:colOff>
      <xdr:row>78</xdr:row>
      <xdr:rowOff>78930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9639300" y="13448564"/>
          <a:ext cx="838200" cy="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42321</xdr:rowOff>
    </xdr:from>
    <xdr:ext cx="469744" cy="25904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072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19444</xdr:rowOff>
    </xdr:from>
    <xdr:to>
      <xdr:col>55</xdr:col>
      <xdr:colOff>50800</xdr:colOff>
      <xdr:row>77</xdr:row>
      <xdr:rowOff>121044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22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75464</xdr:rowOff>
    </xdr:from>
    <xdr:to>
      <xdr:col>50</xdr:col>
      <xdr:colOff>114300</xdr:colOff>
      <xdr:row>78</xdr:row>
      <xdr:rowOff>100648</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8750300" y="13448564"/>
          <a:ext cx="889000" cy="25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63221</xdr:rowOff>
    </xdr:from>
    <xdr:to>
      <xdr:col>50</xdr:col>
      <xdr:colOff>165100</xdr:colOff>
      <xdr:row>77</xdr:row>
      <xdr:rowOff>164821</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9898</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04428" y="1304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93142</xdr:rowOff>
    </xdr:from>
    <xdr:to>
      <xdr:col>45</xdr:col>
      <xdr:colOff>177800</xdr:colOff>
      <xdr:row>78</xdr:row>
      <xdr:rowOff>100648</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7861300" y="13466242"/>
          <a:ext cx="889000" cy="7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78918</xdr:rowOff>
    </xdr:from>
    <xdr:to>
      <xdr:col>46</xdr:col>
      <xdr:colOff>38100</xdr:colOff>
      <xdr:row>78</xdr:row>
      <xdr:rowOff>9068</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25595</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15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93142</xdr:rowOff>
    </xdr:from>
    <xdr:to>
      <xdr:col>41</xdr:col>
      <xdr:colOff>50800</xdr:colOff>
      <xdr:row>78</xdr:row>
      <xdr:rowOff>118097</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flipV="1">
          <a:off x="6972300" y="13466242"/>
          <a:ext cx="889000" cy="24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35370</xdr:rowOff>
    </xdr:from>
    <xdr:to>
      <xdr:col>41</xdr:col>
      <xdr:colOff>101600</xdr:colOff>
      <xdr:row>77</xdr:row>
      <xdr:rowOff>136970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153497</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26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117970</xdr:rowOff>
    </xdr:from>
    <xdr:to>
      <xdr:col>36</xdr:col>
      <xdr:colOff>165100</xdr:colOff>
      <xdr:row>77</xdr:row>
      <xdr:rowOff>48120</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64647</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5111" y="129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28130</xdr:rowOff>
    </xdr:from>
    <xdr:to>
      <xdr:col>55</xdr:col>
      <xdr:colOff>50800</xdr:colOff>
      <xdr:row>78</xdr:row>
      <xdr:rowOff>129730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340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114507</xdr:rowOff>
    </xdr:from>
    <xdr:ext cx="469744" cy="25904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331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24664</xdr:rowOff>
    </xdr:from>
    <xdr:to>
      <xdr:col>50</xdr:col>
      <xdr:colOff>165100</xdr:colOff>
      <xdr:row>78</xdr:row>
      <xdr:rowOff>126264</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339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117391</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404428" y="13490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49848</xdr:rowOff>
    </xdr:from>
    <xdr:to>
      <xdr:col>46</xdr:col>
      <xdr:colOff>38100</xdr:colOff>
      <xdr:row>78</xdr:row>
      <xdr:rowOff>151448</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42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142575</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515428" y="13515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42342</xdr:rowOff>
    </xdr:from>
    <xdr:to>
      <xdr:col>41</xdr:col>
      <xdr:colOff>101600</xdr:colOff>
      <xdr:row>78</xdr:row>
      <xdr:rowOff>143942</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3415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135069</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626428" y="13508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67297</xdr:rowOff>
    </xdr:from>
    <xdr:to>
      <xdr:col>36</xdr:col>
      <xdr:colOff>165100</xdr:colOff>
      <xdr:row>78</xdr:row>
      <xdr:rowOff>168897</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344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160024</xdr:rowOff>
    </xdr:from>
    <xdr:ext cx="469744"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737428" y="13533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a:extLst>
            <a:ext uri="{FF2B5EF4-FFF2-40B4-BE49-F238E27FC236}">
              <a16:creationId xmlns:a16="http://schemas.microsoft.com/office/drawing/2014/main" id="{00000000-0008-0000-0600-0000C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58826</xdr:rowOff>
    </xdr:from>
    <xdr:to>
      <xdr:col>54</xdr:col>
      <xdr:colOff>189865</xdr:colOff>
      <xdr:row>98</xdr:row>
      <xdr:rowOff>139267</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10475595" y="15660776"/>
          <a:ext cx="1270" cy="1280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143094</xdr:rowOff>
    </xdr:from>
    <xdr:ext cx="469744" cy="259045"/>
    <xdr:sp macro="" textlink="">
      <xdr:nvSpPr>
        <xdr:cNvPr id="464" name="普通建設事業費 （ うち更新整備　）最小値テキスト">
          <a:extLst>
            <a:ext uri="{FF2B5EF4-FFF2-40B4-BE49-F238E27FC236}">
              <a16:creationId xmlns:a16="http://schemas.microsoft.com/office/drawing/2014/main" id="{00000000-0008-0000-0600-0000D0010000}"/>
            </a:ext>
          </a:extLst>
        </xdr:cNvPr>
        <xdr:cNvSpPr txBox="1"/>
      </xdr:nvSpPr>
      <xdr:spPr>
        <a:xfrm>
          <a:off x="10528300" y="1694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139267</xdr:rowOff>
    </xdr:from>
    <xdr:to>
      <xdr:col>55</xdr:col>
      <xdr:colOff>88900</xdr:colOff>
      <xdr:row>98</xdr:row>
      <xdr:rowOff>139267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694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5503</xdr:rowOff>
    </xdr:from>
    <xdr:ext cx="599010" cy="259045"/>
    <xdr:sp macro="" textlink="">
      <xdr:nvSpPr>
        <xdr:cNvPr id="466" name="普通建設事業費 （ うち更新整備　）最大値テキスト">
          <a:extLst>
            <a:ext uri="{FF2B5EF4-FFF2-40B4-BE49-F238E27FC236}">
              <a16:creationId xmlns:a16="http://schemas.microsoft.com/office/drawing/2014/main" id="{00000000-0008-0000-0600-0000D2010000}"/>
            </a:ext>
          </a:extLst>
        </xdr:cNvPr>
        <xdr:cNvSpPr txBox="1"/>
      </xdr:nvSpPr>
      <xdr:spPr>
        <a:xfrm>
          <a:off x="10528300" y="15436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58826</xdr:rowOff>
    </xdr:from>
    <xdr:to>
      <xdr:col>55</xdr:col>
      <xdr:colOff>88900</xdr:colOff>
      <xdr:row>91</xdr:row>
      <xdr:rowOff>58826</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566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68732</xdr:rowOff>
    </xdr:from>
    <xdr:to>
      <xdr:col>55</xdr:col>
      <xdr:colOff>0</xdr:colOff>
      <xdr:row>97</xdr:row>
      <xdr:rowOff>142227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9639300" y="16699382"/>
          <a:ext cx="838200" cy="7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149813</xdr:rowOff>
    </xdr:from>
    <xdr:ext cx="534377" cy="259045"/>
    <xdr:sp macro="" textlink="">
      <xdr:nvSpPr>
        <xdr:cNvPr id="469" name="普通建設事業費 （ うち更新整備　）平均値テキスト">
          <a:extLst>
            <a:ext uri="{FF2B5EF4-FFF2-40B4-BE49-F238E27FC236}">
              <a16:creationId xmlns:a16="http://schemas.microsoft.com/office/drawing/2014/main" id="{00000000-0008-0000-0600-0000D5010000}"/>
            </a:ext>
          </a:extLst>
        </xdr:cNvPr>
        <xdr:cNvSpPr txBox="1"/>
      </xdr:nvSpPr>
      <xdr:spPr>
        <a:xfrm>
          <a:off x="10528300" y="16437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126936</xdr:rowOff>
    </xdr:from>
    <xdr:to>
      <xdr:col>55</xdr:col>
      <xdr:colOff>50800</xdr:colOff>
      <xdr:row>97</xdr:row>
      <xdr:rowOff>57086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10426700" y="1658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9601</xdr:rowOff>
    </xdr:from>
    <xdr:to>
      <xdr:col>50</xdr:col>
      <xdr:colOff>114300</xdr:colOff>
      <xdr:row>97</xdr:row>
      <xdr:rowOff>142227</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8750300" y="16640251"/>
          <a:ext cx="889000" cy="132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37351</xdr:rowOff>
    </xdr:from>
    <xdr:to>
      <xdr:col>50</xdr:col>
      <xdr:colOff>165100</xdr:colOff>
      <xdr:row>97</xdr:row>
      <xdr:rowOff>138951</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9588500" y="16668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155478</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372111" y="1644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70269</xdr:rowOff>
    </xdr:from>
    <xdr:to>
      <xdr:col>45</xdr:col>
      <xdr:colOff>177800</xdr:colOff>
      <xdr:row>97</xdr:row>
      <xdr:rowOff>9601</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7861300" y="16529469"/>
          <a:ext cx="889000" cy="110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54166</xdr:rowOff>
    </xdr:from>
    <xdr:to>
      <xdr:col>46</xdr:col>
      <xdr:colOff>38100</xdr:colOff>
      <xdr:row>97</xdr:row>
      <xdr:rowOff>155766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8699500" y="1668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146893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483111" y="1677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70269</xdr:rowOff>
    </xdr:from>
    <xdr:to>
      <xdr:col>41</xdr:col>
      <xdr:colOff>50800</xdr:colOff>
      <xdr:row>97</xdr:row>
      <xdr:rowOff>105156</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flipV="1">
          <a:off x="6972300" y="16529469"/>
          <a:ext cx="889000" cy="206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22644</xdr:rowOff>
    </xdr:from>
    <xdr:to>
      <xdr:col>41</xdr:col>
      <xdr:colOff>101600</xdr:colOff>
      <xdr:row>97</xdr:row>
      <xdr:rowOff>124244</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7810500" y="1665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115371</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594111" y="1674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47980</xdr:rowOff>
    </xdr:from>
    <xdr:to>
      <xdr:col>36</xdr:col>
      <xdr:colOff>165100</xdr:colOff>
      <xdr:row>97</xdr:row>
      <xdr:rowOff>149580</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6921500" y="1667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166107</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05111" y="16453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17932</xdr:rowOff>
    </xdr:from>
    <xdr:to>
      <xdr:col>55</xdr:col>
      <xdr:colOff>50800</xdr:colOff>
      <xdr:row>97</xdr:row>
      <xdr:rowOff>119532</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10426700" y="16648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167809</xdr:rowOff>
    </xdr:from>
    <xdr:ext cx="534377" cy="259045"/>
    <xdr:sp macro="" textlink="">
      <xdr:nvSpPr>
        <xdr:cNvPr id="488" name="普通建設事業費 （ うち更新整備　）該当値テキスト">
          <a:extLst>
            <a:ext uri="{FF2B5EF4-FFF2-40B4-BE49-F238E27FC236}">
              <a16:creationId xmlns:a16="http://schemas.microsoft.com/office/drawing/2014/main" id="{00000000-0008-0000-0600-0000E8010000}"/>
            </a:ext>
          </a:extLst>
        </xdr:cNvPr>
        <xdr:cNvSpPr txBox="1"/>
      </xdr:nvSpPr>
      <xdr:spPr>
        <a:xfrm>
          <a:off x="10528300" y="16627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91427</xdr:rowOff>
    </xdr:from>
    <xdr:to>
      <xdr:col>50</xdr:col>
      <xdr:colOff>165100</xdr:colOff>
      <xdr:row>98</xdr:row>
      <xdr:rowOff>21577</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9588500" y="16722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12704</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9372111" y="1681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130251</xdr:rowOff>
    </xdr:from>
    <xdr:to>
      <xdr:col>46</xdr:col>
      <xdr:colOff>38100</xdr:colOff>
      <xdr:row>97</xdr:row>
      <xdr:rowOff>60401</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8699500" y="16589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76928</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8483111" y="16364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19469</xdr:rowOff>
    </xdr:from>
    <xdr:to>
      <xdr:col>41</xdr:col>
      <xdr:colOff>101600</xdr:colOff>
      <xdr:row>96</xdr:row>
      <xdr:rowOff>121069</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7810500" y="16478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137596</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7594111" y="1625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54356</xdr:rowOff>
    </xdr:from>
    <xdr:to>
      <xdr:col>36</xdr:col>
      <xdr:colOff>165100</xdr:colOff>
      <xdr:row>97</xdr:row>
      <xdr:rowOff>155956</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6921500" y="16685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147083</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6705111" y="16777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20371</xdr:rowOff>
    </xdr:from>
    <xdr:to>
      <xdr:col>85</xdr:col>
      <xdr:colOff>126364</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63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138498</xdr:rowOff>
    </xdr:from>
    <xdr:ext cx="469744"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3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20371</xdr:rowOff>
    </xdr:from>
    <xdr:to>
      <xdr:col>86</xdr:col>
      <xdr:colOff>25400</xdr:colOff>
      <xdr:row>30</xdr:row>
      <xdr:rowOff>20371</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63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7764</xdr:rowOff>
    </xdr:from>
    <xdr:ext cx="378565"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35141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156337</xdr:rowOff>
    </xdr:from>
    <xdr:to>
      <xdr:col>85</xdr:col>
      <xdr:colOff>177800</xdr:colOff>
      <xdr:row>38</xdr:row>
      <xdr:rowOff>86487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49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9119</xdr:rowOff>
    </xdr:from>
    <xdr:to>
      <xdr:col>81</xdr:col>
      <xdr:colOff>101600</xdr:colOff>
      <xdr:row>38</xdr:row>
      <xdr:rowOff>110719</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127245</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2017" y="6299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52553</xdr:rowOff>
    </xdr:from>
    <xdr:to>
      <xdr:col>76</xdr:col>
      <xdr:colOff>165100</xdr:colOff>
      <xdr:row>38</xdr:row>
      <xdr:rowOff>154153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170680</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3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104953</xdr:rowOff>
    </xdr:from>
    <xdr:to>
      <xdr:col>71</xdr:col>
      <xdr:colOff>177800</xdr:colOff>
      <xdr:row>38</xdr:row>
      <xdr:rowOff>139700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620053"/>
          <a:ext cx="8890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60096</xdr:rowOff>
    </xdr:from>
    <xdr:to>
      <xdr:col>72</xdr:col>
      <xdr:colOff>38100</xdr:colOff>
      <xdr:row>38</xdr:row>
      <xdr:rowOff>161696</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6773</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4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5004</xdr:rowOff>
    </xdr:from>
    <xdr:to>
      <xdr:col>67</xdr:col>
      <xdr:colOff>101600</xdr:colOff>
      <xdr:row>38</xdr:row>
      <xdr:rowOff>106604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123131</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5017" y="6295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54153</xdr:rowOff>
    </xdr:from>
    <xdr:to>
      <xdr:col>67</xdr:col>
      <xdr:colOff>101600</xdr:colOff>
      <xdr:row>38</xdr:row>
      <xdr:rowOff>155753</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56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146880</xdr:rowOff>
    </xdr:from>
    <xdr:ext cx="378565"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25017" y="66619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144025</xdr:rowOff>
    </xdr:from>
    <xdr:to>
      <xdr:col>85</xdr:col>
      <xdr:colOff>126364</xdr:colOff>
      <xdr:row>78</xdr:row>
      <xdr:rowOff>51555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145525"/>
          <a:ext cx="1269" cy="1279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55382</xdr:rowOff>
    </xdr:from>
    <xdr:ext cx="469744"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428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51555</xdr:rowOff>
    </xdr:from>
    <xdr:to>
      <xdr:col>86</xdr:col>
      <xdr:colOff>25400</xdr:colOff>
      <xdr:row>78</xdr:row>
      <xdr:rowOff>51555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42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90702</xdr:rowOff>
    </xdr:from>
    <xdr:ext cx="534377"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1920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144025</xdr:rowOff>
    </xdr:from>
    <xdr:to>
      <xdr:col>86</xdr:col>
      <xdr:colOff>25400</xdr:colOff>
      <xdr:row>70</xdr:row>
      <xdr:rowOff>144025</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14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138195</xdr:rowOff>
    </xdr:from>
    <xdr:to>
      <xdr:col>85</xdr:col>
      <xdr:colOff>127000</xdr:colOff>
      <xdr:row>76</xdr:row>
      <xdr:rowOff>145872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5481300" y="13168395"/>
          <a:ext cx="838200" cy="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22585</xdr:rowOff>
    </xdr:from>
    <xdr:ext cx="534377"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8813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171159</xdr:rowOff>
    </xdr:from>
    <xdr:to>
      <xdr:col>85</xdr:col>
      <xdr:colOff>177800</xdr:colOff>
      <xdr:row>76</xdr:row>
      <xdr:rowOff>101309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30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144120</xdr:rowOff>
    </xdr:from>
    <xdr:to>
      <xdr:col>81</xdr:col>
      <xdr:colOff>50800</xdr:colOff>
      <xdr:row>76</xdr:row>
      <xdr:rowOff>145872</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4592300" y="13174320"/>
          <a:ext cx="8890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163500</xdr:rowOff>
    </xdr:from>
    <xdr:to>
      <xdr:col>81</xdr:col>
      <xdr:colOff>101600</xdr:colOff>
      <xdr:row>76</xdr:row>
      <xdr:rowOff>93650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110177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14111" y="12797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144120</xdr:rowOff>
    </xdr:from>
    <xdr:to>
      <xdr:col>76</xdr:col>
      <xdr:colOff>114300</xdr:colOff>
      <xdr:row>76</xdr:row>
      <xdr:rowOff>151873</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3703300" y="13174320"/>
          <a:ext cx="889000" cy="7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2890</xdr:rowOff>
    </xdr:from>
    <xdr:to>
      <xdr:col>76</xdr:col>
      <xdr:colOff>165100</xdr:colOff>
      <xdr:row>76</xdr:row>
      <xdr:rowOff>104490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121016</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151873</xdr:rowOff>
    </xdr:from>
    <xdr:to>
      <xdr:col>71</xdr:col>
      <xdr:colOff>177800</xdr:colOff>
      <xdr:row>76</xdr:row>
      <xdr:rowOff>166999</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3182073"/>
          <a:ext cx="889000" cy="15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165443</xdr:rowOff>
    </xdr:from>
    <xdr:to>
      <xdr:col>72</xdr:col>
      <xdr:colOff>38100</xdr:colOff>
      <xdr:row>76</xdr:row>
      <xdr:rowOff>95593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112120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1212</xdr:rowOff>
    </xdr:from>
    <xdr:to>
      <xdr:col>67</xdr:col>
      <xdr:colOff>101600</xdr:colOff>
      <xdr:row>76</xdr:row>
      <xdr:rowOff>102812</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119340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87395</xdr:rowOff>
    </xdr:from>
    <xdr:to>
      <xdr:col>85</xdr:col>
      <xdr:colOff>177800</xdr:colOff>
      <xdr:row>77</xdr:row>
      <xdr:rowOff>17545</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311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65822</xdr:rowOff>
    </xdr:from>
    <xdr:ext cx="534377"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3096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95072</xdr:rowOff>
    </xdr:from>
    <xdr:to>
      <xdr:col>81</xdr:col>
      <xdr:colOff>101600</xdr:colOff>
      <xdr:row>77</xdr:row>
      <xdr:rowOff>25222</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31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16349</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214111" y="1321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93320</xdr:rowOff>
    </xdr:from>
    <xdr:to>
      <xdr:col>76</xdr:col>
      <xdr:colOff>165100</xdr:colOff>
      <xdr:row>77</xdr:row>
      <xdr:rowOff>23470</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1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14597</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3216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101073</xdr:rowOff>
    </xdr:from>
    <xdr:to>
      <xdr:col>72</xdr:col>
      <xdr:colOff>38100</xdr:colOff>
      <xdr:row>77</xdr:row>
      <xdr:rowOff>31223</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313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22350</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322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116199</xdr:rowOff>
    </xdr:from>
    <xdr:to>
      <xdr:col>67</xdr:col>
      <xdr:colOff>101600</xdr:colOff>
      <xdr:row>77</xdr:row>
      <xdr:rowOff>46349</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146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37476</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3239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26674</xdr:rowOff>
    </xdr:from>
    <xdr:to>
      <xdr:col>85</xdr:col>
      <xdr:colOff>126364</xdr:colOff>
      <xdr:row>99</xdr:row>
      <xdr:rowOff>52898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628624"/>
          <a:ext cx="1269" cy="1397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56725</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703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52898</xdr:rowOff>
    </xdr:from>
    <xdr:to>
      <xdr:col>86</xdr:col>
      <xdr:colOff>25400</xdr:colOff>
      <xdr:row>99</xdr:row>
      <xdr:rowOff>52898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7026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144801</xdr:rowOff>
    </xdr:from>
    <xdr:ext cx="534377"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40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26674</xdr:rowOff>
    </xdr:from>
    <xdr:to>
      <xdr:col>86</xdr:col>
      <xdr:colOff>25400</xdr:colOff>
      <xdr:row>91</xdr:row>
      <xdr:rowOff>26674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62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92380</xdr:rowOff>
    </xdr:from>
    <xdr:to>
      <xdr:col>85</xdr:col>
      <xdr:colOff>127000</xdr:colOff>
      <xdr:row>98</xdr:row>
      <xdr:rowOff>9203</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5481300" y="16551580"/>
          <a:ext cx="838200" cy="259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37613</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4968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14736</xdr:rowOff>
    </xdr:from>
    <xdr:to>
      <xdr:col>85</xdr:col>
      <xdr:colOff>177800</xdr:colOff>
      <xdr:row>97</xdr:row>
      <xdr:rowOff>116336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64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56424</xdr:rowOff>
    </xdr:from>
    <xdr:to>
      <xdr:col>81</xdr:col>
      <xdr:colOff>50800</xdr:colOff>
      <xdr:row>96</xdr:row>
      <xdr:rowOff>92380</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4592300" y="16515624"/>
          <a:ext cx="889000" cy="35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141870</xdr:rowOff>
    </xdr:from>
    <xdr:to>
      <xdr:col>81</xdr:col>
      <xdr:colOff>101600</xdr:colOff>
      <xdr:row>97</xdr:row>
      <xdr:rowOff>72020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63147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693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56424</xdr:rowOff>
    </xdr:from>
    <xdr:to>
      <xdr:col>76</xdr:col>
      <xdr:colOff>114300</xdr:colOff>
      <xdr:row>96</xdr:row>
      <xdr:rowOff>167263</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3703300" y="16515624"/>
          <a:ext cx="889000" cy="110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97521</xdr:rowOff>
    </xdr:from>
    <xdr:to>
      <xdr:col>76</xdr:col>
      <xdr:colOff>165100</xdr:colOff>
      <xdr:row>97</xdr:row>
      <xdr:rowOff>27671</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18798</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167263</xdr:rowOff>
    </xdr:from>
    <xdr:to>
      <xdr:col>71</xdr:col>
      <xdr:colOff>177800</xdr:colOff>
      <xdr:row>97</xdr:row>
      <xdr:rowOff>60996</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2814300" y="16626463"/>
          <a:ext cx="889000" cy="65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23651</xdr:rowOff>
    </xdr:from>
    <xdr:to>
      <xdr:col>72</xdr:col>
      <xdr:colOff>38100</xdr:colOff>
      <xdr:row>96</xdr:row>
      <xdr:rowOff>125251</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141778</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25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104347</xdr:rowOff>
    </xdr:from>
    <xdr:to>
      <xdr:col>67</xdr:col>
      <xdr:colOff>101600</xdr:colOff>
      <xdr:row>98</xdr:row>
      <xdr:rowOff>34497</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25624</xdr:rowOff>
    </xdr:from>
    <xdr:ext cx="469744"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79428" y="1682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129853</xdr:rowOff>
    </xdr:from>
    <xdr:to>
      <xdr:col>85</xdr:col>
      <xdr:colOff>177800</xdr:colOff>
      <xdr:row>98</xdr:row>
      <xdr:rowOff>60003</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760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108280</xdr:rowOff>
    </xdr:from>
    <xdr:ext cx="469744"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738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41580</xdr:rowOff>
    </xdr:from>
    <xdr:to>
      <xdr:col>81</xdr:col>
      <xdr:colOff>101600</xdr:colOff>
      <xdr:row>96</xdr:row>
      <xdr:rowOff>143180</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50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159707</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276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5624</xdr:rowOff>
    </xdr:from>
    <xdr:to>
      <xdr:col>76</xdr:col>
      <xdr:colOff>165100</xdr:colOff>
      <xdr:row>96</xdr:row>
      <xdr:rowOff>107224</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46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123751</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240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116463</xdr:rowOff>
    </xdr:from>
    <xdr:to>
      <xdr:col>72</xdr:col>
      <xdr:colOff>38100</xdr:colOff>
      <xdr:row>97</xdr:row>
      <xdr:rowOff>46613</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57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37740</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36111" y="1666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10196</xdr:rowOff>
    </xdr:from>
    <xdr:to>
      <xdr:col>67</xdr:col>
      <xdr:colOff>101600</xdr:colOff>
      <xdr:row>97</xdr:row>
      <xdr:rowOff>111796</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64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128323</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7111" y="1641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36504</xdr:rowOff>
    </xdr:from>
    <xdr:to>
      <xdr:col>116</xdr:col>
      <xdr:colOff>62864</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351454"/>
          <a:ext cx="1269" cy="1433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154631</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12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36504</xdr:rowOff>
    </xdr:from>
    <xdr:to>
      <xdr:col>116</xdr:col>
      <xdr:colOff>152400</xdr:colOff>
      <xdr:row>31</xdr:row>
      <xdr:rowOff>36504</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351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135128</xdr:rowOff>
    </xdr:from>
    <xdr:to>
      <xdr:col>116</xdr:col>
      <xdr:colOff>63500</xdr:colOff>
      <xdr:row>39</xdr:row>
      <xdr:rowOff>20012</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650228"/>
          <a:ext cx="838200" cy="56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114880</xdr:rowOff>
    </xdr:from>
    <xdr:ext cx="378565"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45853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92002</xdr:rowOff>
    </xdr:from>
    <xdr:to>
      <xdr:col>116</xdr:col>
      <xdr:colOff>114300</xdr:colOff>
      <xdr:row>39</xdr:row>
      <xdr:rowOff>22152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60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135128</xdr:rowOff>
    </xdr:from>
    <xdr:to>
      <xdr:col>111</xdr:col>
      <xdr:colOff>177800</xdr:colOff>
      <xdr:row>38</xdr:row>
      <xdr:rowOff>141333</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20434300" y="6650228"/>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102126</xdr:rowOff>
    </xdr:from>
    <xdr:to>
      <xdr:col>112</xdr:col>
      <xdr:colOff>38100</xdr:colOff>
      <xdr:row>39</xdr:row>
      <xdr:rowOff>32276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6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23403</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4017" y="67099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141333</xdr:rowOff>
    </xdr:from>
    <xdr:to>
      <xdr:col>107</xdr:col>
      <xdr:colOff>50800</xdr:colOff>
      <xdr:row>39</xdr:row>
      <xdr:rowOff>3683</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9545300" y="6656433"/>
          <a:ext cx="889000" cy="3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82695</xdr:rowOff>
    </xdr:from>
    <xdr:to>
      <xdr:col>107</xdr:col>
      <xdr:colOff>101600</xdr:colOff>
      <xdr:row>39</xdr:row>
      <xdr:rowOff>12845</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59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29372</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5017" y="6373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168765</xdr:rowOff>
    </xdr:from>
    <xdr:to>
      <xdr:col>102</xdr:col>
      <xdr:colOff>114300</xdr:colOff>
      <xdr:row>39</xdr:row>
      <xdr:rowOff>3683</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683865"/>
          <a:ext cx="889000" cy="6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72898</xdr:rowOff>
    </xdr:from>
    <xdr:to>
      <xdr:col>102</xdr:col>
      <xdr:colOff>165100</xdr:colOff>
      <xdr:row>39</xdr:row>
      <xdr:rowOff>3048</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19575</xdr:rowOff>
    </xdr:from>
    <xdr:ext cx="378565"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6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40077</xdr:rowOff>
    </xdr:from>
    <xdr:to>
      <xdr:col>98</xdr:col>
      <xdr:colOff>38100</xdr:colOff>
      <xdr:row>38</xdr:row>
      <xdr:rowOff>141677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55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158204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330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140662</xdr:rowOff>
    </xdr:from>
    <xdr:to>
      <xdr:col>116</xdr:col>
      <xdr:colOff>114300</xdr:colOff>
      <xdr:row>39</xdr:row>
      <xdr:rowOff>70812</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655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70430</xdr:rowOff>
    </xdr:from>
    <xdr:ext cx="378565"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5855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84328</xdr:rowOff>
    </xdr:from>
    <xdr:to>
      <xdr:col>112</xdr:col>
      <xdr:colOff>38100</xdr:colOff>
      <xdr:row>39</xdr:row>
      <xdr:rowOff>14478</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59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31005</xdr:rowOff>
    </xdr:from>
    <xdr:ext cx="378565"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34017" y="6374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90533</xdr:rowOff>
    </xdr:from>
    <xdr:to>
      <xdr:col>107</xdr:col>
      <xdr:colOff>101600</xdr:colOff>
      <xdr:row>39</xdr:row>
      <xdr:rowOff>20683</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60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11810</xdr:rowOff>
    </xdr:from>
    <xdr:ext cx="378565"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245017" y="66983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124333</xdr:rowOff>
    </xdr:from>
    <xdr:to>
      <xdr:col>102</xdr:col>
      <xdr:colOff>165100</xdr:colOff>
      <xdr:row>39</xdr:row>
      <xdr:rowOff>54483</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63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45610</xdr:rowOff>
    </xdr:from>
    <xdr:ext cx="378565"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56017" y="6732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117965</xdr:rowOff>
    </xdr:from>
    <xdr:to>
      <xdr:col>98</xdr:col>
      <xdr:colOff>38100</xdr:colOff>
      <xdr:row>39</xdr:row>
      <xdr:rowOff>48115</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63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39242</xdr:rowOff>
    </xdr:from>
    <xdr:ext cx="378565"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67017" y="67257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a:extLst>
            <a:ext uri="{FF2B5EF4-FFF2-40B4-BE49-F238E27FC236}">
              <a16:creationId xmlns:a16="http://schemas.microsoft.com/office/drawing/2014/main" id="{00000000-0008-0000-06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110853</xdr:rowOff>
    </xdr:from>
    <xdr:to>
      <xdr:col>116</xdr:col>
      <xdr:colOff>62864</xdr:colOff>
      <xdr:row>59</xdr:row>
      <xdr:rowOff>98878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2159595" y="8683353"/>
          <a:ext cx="1269" cy="1531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2" name="貸付金最小値テキスト">
          <a:extLst>
            <a:ext uri="{FF2B5EF4-FFF2-40B4-BE49-F238E27FC236}">
              <a16:creationId xmlns:a16="http://schemas.microsoft.com/office/drawing/2014/main" id="{00000000-0008-0000-0600-000022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57530</xdr:rowOff>
    </xdr:from>
    <xdr:ext cx="534377" cy="259045"/>
    <xdr:sp macro="" textlink="">
      <xdr:nvSpPr>
        <xdr:cNvPr id="804" name="貸付金最大値テキスト">
          <a:extLst>
            <a:ext uri="{FF2B5EF4-FFF2-40B4-BE49-F238E27FC236}">
              <a16:creationId xmlns:a16="http://schemas.microsoft.com/office/drawing/2014/main" id="{00000000-0008-0000-0600-000024030000}"/>
            </a:ext>
          </a:extLst>
        </xdr:cNvPr>
        <xdr:cNvSpPr txBox="1"/>
      </xdr:nvSpPr>
      <xdr:spPr>
        <a:xfrm>
          <a:off x="22212300" y="8458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110853</xdr:rowOff>
    </xdr:from>
    <xdr:to>
      <xdr:col>116</xdr:col>
      <xdr:colOff>152400</xdr:colOff>
      <xdr:row>50</xdr:row>
      <xdr:rowOff>110853</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8683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36612</xdr:rowOff>
    </xdr:from>
    <xdr:to>
      <xdr:col>116</xdr:col>
      <xdr:colOff>63500</xdr:colOff>
      <xdr:row>58</xdr:row>
      <xdr:rowOff>40422</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1323300" y="9980712"/>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148317</xdr:rowOff>
    </xdr:from>
    <xdr:ext cx="469744" cy="259045"/>
    <xdr:sp macro="" textlink="">
      <xdr:nvSpPr>
        <xdr:cNvPr id="807" name="貸付金平均値テキスト">
          <a:extLst>
            <a:ext uri="{FF2B5EF4-FFF2-40B4-BE49-F238E27FC236}">
              <a16:creationId xmlns:a16="http://schemas.microsoft.com/office/drawing/2014/main" id="{00000000-0008-0000-0600-000027030000}"/>
            </a:ext>
          </a:extLst>
        </xdr:cNvPr>
        <xdr:cNvSpPr txBox="1"/>
      </xdr:nvSpPr>
      <xdr:spPr>
        <a:xfrm>
          <a:off x="22212300" y="9920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169890</xdr:rowOff>
    </xdr:from>
    <xdr:to>
      <xdr:col>116</xdr:col>
      <xdr:colOff>114300</xdr:colOff>
      <xdr:row>58</xdr:row>
      <xdr:rowOff>100040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2110700" y="994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30407</xdr:rowOff>
    </xdr:from>
    <xdr:to>
      <xdr:col>111</xdr:col>
      <xdr:colOff>177800</xdr:colOff>
      <xdr:row>58</xdr:row>
      <xdr:rowOff>36612</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20434300" y="9974507"/>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169019</xdr:rowOff>
    </xdr:from>
    <xdr:to>
      <xdr:col>112</xdr:col>
      <xdr:colOff>38100</xdr:colOff>
      <xdr:row>58</xdr:row>
      <xdr:rowOff>99169</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12725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90296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1003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150912</xdr:rowOff>
    </xdr:from>
    <xdr:to>
      <xdr:col>107</xdr:col>
      <xdr:colOff>50800</xdr:colOff>
      <xdr:row>58</xdr:row>
      <xdr:rowOff>30407</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9545300" y="9923562"/>
          <a:ext cx="889000" cy="50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170216</xdr:rowOff>
    </xdr:from>
    <xdr:to>
      <xdr:col>107</xdr:col>
      <xdr:colOff>101600</xdr:colOff>
      <xdr:row>58</xdr:row>
      <xdr:rowOff>100366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20383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91493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199428" y="10035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58275</xdr:rowOff>
    </xdr:from>
    <xdr:to>
      <xdr:col>102</xdr:col>
      <xdr:colOff>114300</xdr:colOff>
      <xdr:row>57</xdr:row>
      <xdr:rowOff>150912</xdr:rowOff>
    </xdr:to>
    <xdr:cxnSp macro="">
      <xdr:nvCxnSpPr>
        <xdr:cNvPr id="815" name="直線コネクタ 814">
          <a:extLst>
            <a:ext uri="{FF2B5EF4-FFF2-40B4-BE49-F238E27FC236}">
              <a16:creationId xmlns:a16="http://schemas.microsoft.com/office/drawing/2014/main" id="{00000000-0008-0000-0600-00002F030000}"/>
            </a:ext>
          </a:extLst>
        </xdr:cNvPr>
        <xdr:cNvCxnSpPr/>
      </xdr:nvCxnSpPr>
      <xdr:spPr>
        <a:xfrm>
          <a:off x="18656300" y="9830925"/>
          <a:ext cx="889000" cy="92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147356</xdr:rowOff>
    </xdr:from>
    <xdr:to>
      <xdr:col>102</xdr:col>
      <xdr:colOff>165100</xdr:colOff>
      <xdr:row>58</xdr:row>
      <xdr:rowOff>77506</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9494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68633</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1001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125258</xdr:rowOff>
    </xdr:from>
    <xdr:to>
      <xdr:col>98</xdr:col>
      <xdr:colOff>38100</xdr:colOff>
      <xdr:row>58</xdr:row>
      <xdr:rowOff>55408</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8605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46535</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999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161072</xdr:rowOff>
    </xdr:from>
    <xdr:to>
      <xdr:col>116</xdr:col>
      <xdr:colOff>114300</xdr:colOff>
      <xdr:row>58</xdr:row>
      <xdr:rowOff>91222</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2110700" y="9933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12499</xdr:rowOff>
    </xdr:from>
    <xdr:ext cx="469744" cy="259045"/>
    <xdr:sp macro="" textlink="">
      <xdr:nvSpPr>
        <xdr:cNvPr id="826" name="貸付金該当値テキスト">
          <a:extLst>
            <a:ext uri="{FF2B5EF4-FFF2-40B4-BE49-F238E27FC236}">
              <a16:creationId xmlns:a16="http://schemas.microsoft.com/office/drawing/2014/main" id="{00000000-0008-0000-0600-00003A030000}"/>
            </a:ext>
          </a:extLst>
        </xdr:cNvPr>
        <xdr:cNvSpPr txBox="1"/>
      </xdr:nvSpPr>
      <xdr:spPr>
        <a:xfrm>
          <a:off x="22212300" y="9785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157262</xdr:rowOff>
    </xdr:from>
    <xdr:to>
      <xdr:col>112</xdr:col>
      <xdr:colOff>38100</xdr:colOff>
      <xdr:row>58</xdr:row>
      <xdr:rowOff>87412</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1272500" y="992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103939</xdr:rowOff>
    </xdr:from>
    <xdr:ext cx="469744"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1088428" y="970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151057</xdr:rowOff>
    </xdr:from>
    <xdr:to>
      <xdr:col>107</xdr:col>
      <xdr:colOff>101600</xdr:colOff>
      <xdr:row>58</xdr:row>
      <xdr:rowOff>81207</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0383500" y="9923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97734</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0199428" y="969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100112</xdr:rowOff>
    </xdr:from>
    <xdr:to>
      <xdr:col>102</xdr:col>
      <xdr:colOff>165100</xdr:colOff>
      <xdr:row>58</xdr:row>
      <xdr:rowOff>30262</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9494500" y="987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46789</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9310428" y="9647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7475</xdr:rowOff>
    </xdr:from>
    <xdr:to>
      <xdr:col>98</xdr:col>
      <xdr:colOff>38100</xdr:colOff>
      <xdr:row>57</xdr:row>
      <xdr:rowOff>109075</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8605500" y="978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125602</xdr:rowOff>
    </xdr:from>
    <xdr:ext cx="469744"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421428" y="9555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61885</xdr:rowOff>
    </xdr:from>
    <xdr:to>
      <xdr:col>116</xdr:col>
      <xdr:colOff>62864</xdr:colOff>
      <xdr:row>77</xdr:row>
      <xdr:rowOff>79304</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063385"/>
          <a:ext cx="1269" cy="1217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83131</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28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79304</xdr:rowOff>
    </xdr:from>
    <xdr:to>
      <xdr:col>116</xdr:col>
      <xdr:colOff>152400</xdr:colOff>
      <xdr:row>77</xdr:row>
      <xdr:rowOff>79304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280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8562</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83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61885</xdr:rowOff>
    </xdr:from>
    <xdr:to>
      <xdr:col>116</xdr:col>
      <xdr:colOff>152400</xdr:colOff>
      <xdr:row>70</xdr:row>
      <xdr:rowOff>61885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0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38567</xdr:rowOff>
    </xdr:from>
    <xdr:to>
      <xdr:col>116</xdr:col>
      <xdr:colOff>63500</xdr:colOff>
      <xdr:row>75</xdr:row>
      <xdr:rowOff>94026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1323300" y="12897317"/>
          <a:ext cx="838200" cy="55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166595</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510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143718</xdr:rowOff>
    </xdr:from>
    <xdr:to>
      <xdr:col>116</xdr:col>
      <xdr:colOff>114300</xdr:colOff>
      <xdr:row>74</xdr:row>
      <xdr:rowOff>73868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65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94026</xdr:rowOff>
    </xdr:from>
    <xdr:to>
      <xdr:col>111</xdr:col>
      <xdr:colOff>177800</xdr:colOff>
      <xdr:row>76</xdr:row>
      <xdr:rowOff>8758</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952776"/>
          <a:ext cx="889000" cy="86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169687</xdr:rowOff>
    </xdr:from>
    <xdr:to>
      <xdr:col>112</xdr:col>
      <xdr:colOff>38100</xdr:colOff>
      <xdr:row>74</xdr:row>
      <xdr:rowOff>99837</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116364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460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8758</xdr:rowOff>
    </xdr:from>
    <xdr:to>
      <xdr:col>107</xdr:col>
      <xdr:colOff>50800</xdr:colOff>
      <xdr:row>76</xdr:row>
      <xdr:rowOff>60559</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3038958"/>
          <a:ext cx="889000" cy="51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103210</xdr:rowOff>
    </xdr:from>
    <xdr:to>
      <xdr:col>107</xdr:col>
      <xdr:colOff>101600</xdr:colOff>
      <xdr:row>75</xdr:row>
      <xdr:rowOff>33360</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49887</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565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59187</xdr:rowOff>
    </xdr:from>
    <xdr:to>
      <xdr:col>102</xdr:col>
      <xdr:colOff>114300</xdr:colOff>
      <xdr:row>76</xdr:row>
      <xdr:rowOff>60559</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a:off x="18656300" y="13089387"/>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171287</xdr:rowOff>
    </xdr:from>
    <xdr:to>
      <xdr:col>102</xdr:col>
      <xdr:colOff>165100</xdr:colOff>
      <xdr:row>75</xdr:row>
      <xdr:rowOff>101437</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117964</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63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8021</xdr:rowOff>
    </xdr:from>
    <xdr:to>
      <xdr:col>98</xdr:col>
      <xdr:colOff>38100</xdr:colOff>
      <xdr:row>75</xdr:row>
      <xdr:rowOff>109621</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126148</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64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159217</xdr:rowOff>
    </xdr:from>
    <xdr:to>
      <xdr:col>116</xdr:col>
      <xdr:colOff>114300</xdr:colOff>
      <xdr:row>75</xdr:row>
      <xdr:rowOff>89367</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846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137644</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82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43226</xdr:rowOff>
    </xdr:from>
    <xdr:to>
      <xdr:col>112</xdr:col>
      <xdr:colOff>38100</xdr:colOff>
      <xdr:row>75</xdr:row>
      <xdr:rowOff>144826</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901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135952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994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129408</xdr:rowOff>
    </xdr:from>
    <xdr:to>
      <xdr:col>107</xdr:col>
      <xdr:colOff>101600</xdr:colOff>
      <xdr:row>76</xdr:row>
      <xdr:rowOff>59558</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988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50685</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308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9759</xdr:rowOff>
    </xdr:from>
    <xdr:to>
      <xdr:col>102</xdr:col>
      <xdr:colOff>165100</xdr:colOff>
      <xdr:row>76</xdr:row>
      <xdr:rowOff>111359</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3039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102486</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3132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8387</xdr:rowOff>
    </xdr:from>
    <xdr:to>
      <xdr:col>98</xdr:col>
      <xdr:colOff>38100</xdr:colOff>
      <xdr:row>76</xdr:row>
      <xdr:rowOff>109987</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3038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101114</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313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令和６年度の歳出決算総額は、住民一人当たり</a:t>
          </a:r>
          <a:r>
            <a:rPr kumimoji="1" lang="en-US" altLang="ja-JP" sz="1300" baseline="0">
              <a:latin typeface="ＭＳ Ｐゴシック" panose="020B0600070205080204" pitchFamily="50" charset="-128"/>
              <a:ea typeface="ＭＳ Ｐゴシック" panose="020B0600070205080204" pitchFamily="50" charset="-128"/>
            </a:rPr>
            <a:t>395,188</a:t>
          </a:r>
          <a:r>
            <a:rPr kumimoji="1" lang="ja-JP" altLang="en-US" sz="1300" baseline="0">
              <a:latin typeface="ＭＳ Ｐゴシック" panose="020B0600070205080204" pitchFamily="50" charset="-128"/>
              <a:ea typeface="ＭＳ Ｐゴシック" panose="020B0600070205080204" pitchFamily="50" charset="-128"/>
            </a:rPr>
            <a:t>円となっている。前年度と比較して「普通建設事業費（うち新規整備）」、「積立金」、「投資及び出資金」及び「貸付金」が減少しており、それ以外で金額の計上のある項目については増加している。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人件費については、職員給与費の改定及び定年延長に伴う退職金の影響で約</a:t>
          </a:r>
          <a:r>
            <a:rPr kumimoji="1" lang="en-US" altLang="ja-JP" sz="1300" baseline="0">
              <a:latin typeface="ＭＳ Ｐゴシック" panose="020B0600070205080204" pitchFamily="50" charset="-128"/>
              <a:ea typeface="ＭＳ Ｐゴシック" panose="020B0600070205080204" pitchFamily="50" charset="-128"/>
            </a:rPr>
            <a:t>8.0</a:t>
          </a:r>
          <a:r>
            <a:rPr kumimoji="1" lang="ja-JP" altLang="en-US" sz="1300" baseline="0">
              <a:latin typeface="ＭＳ Ｐゴシック" panose="020B0600070205080204" pitchFamily="50" charset="-128"/>
              <a:ea typeface="ＭＳ Ｐゴシック" panose="020B0600070205080204" pitchFamily="50" charset="-128"/>
            </a:rPr>
            <a:t>％の増加となっている。</a:t>
          </a:r>
        </a:p>
        <a:p>
          <a:r>
            <a:rPr kumimoji="1" lang="ja-JP" altLang="en-US" sz="1300" baseline="0">
              <a:latin typeface="ＭＳ Ｐゴシック" panose="020B0600070205080204" pitchFamily="50" charset="-128"/>
              <a:ea typeface="ＭＳ Ｐゴシック" panose="020B0600070205080204" pitchFamily="50" charset="-128"/>
            </a:rPr>
            <a:t>　物件費については、新型コロナウイルス関連事業の委託事業が減となった一方で、システム更新や</a:t>
          </a:r>
          <a:r>
            <a:rPr kumimoji="1" lang="en-US" altLang="ja-JP" sz="1300" baseline="0">
              <a:latin typeface="ＭＳ Ｐゴシック" panose="020B0600070205080204" pitchFamily="50" charset="-128"/>
              <a:ea typeface="ＭＳ Ｐゴシック" panose="020B0600070205080204" pitchFamily="50" charset="-128"/>
            </a:rPr>
            <a:t>DX</a:t>
          </a:r>
          <a:r>
            <a:rPr kumimoji="1" lang="ja-JP" altLang="en-US" sz="1300" baseline="0">
              <a:latin typeface="ＭＳ Ｐゴシック" panose="020B0600070205080204" pitchFamily="50" charset="-128"/>
              <a:ea typeface="ＭＳ Ｐゴシック" panose="020B0600070205080204" pitchFamily="50" charset="-128"/>
            </a:rPr>
            <a:t>推進に係る経費等が増となり約</a:t>
          </a:r>
          <a:r>
            <a:rPr kumimoji="1" lang="en-US" altLang="ja-JP" sz="1300" baseline="0">
              <a:latin typeface="ＭＳ Ｐゴシック" panose="020B0600070205080204" pitchFamily="50" charset="-128"/>
              <a:ea typeface="ＭＳ Ｐゴシック" panose="020B0600070205080204" pitchFamily="50" charset="-128"/>
            </a:rPr>
            <a:t>6.7</a:t>
          </a:r>
          <a:r>
            <a:rPr kumimoji="1" lang="ja-JP" altLang="en-US" sz="1300" baseline="0">
              <a:latin typeface="ＭＳ Ｐゴシック" panose="020B0600070205080204" pitchFamily="50" charset="-128"/>
              <a:ea typeface="ＭＳ Ｐゴシック" panose="020B0600070205080204" pitchFamily="50" charset="-128"/>
            </a:rPr>
            <a:t>％の増加となっている。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扶助費については、介護給付費の対象者の増、児童手当の対象者拡大等による補助事業の増、小児医療助成の対象拡大等による単独事業の増により約</a:t>
          </a:r>
          <a:r>
            <a:rPr kumimoji="1" lang="en-US" altLang="ja-JP" sz="1300" baseline="0">
              <a:latin typeface="ＭＳ Ｐゴシック" panose="020B0600070205080204" pitchFamily="50" charset="-128"/>
              <a:ea typeface="ＭＳ Ｐゴシック" panose="020B0600070205080204" pitchFamily="50" charset="-128"/>
            </a:rPr>
            <a:t>6.0</a:t>
          </a:r>
          <a:r>
            <a:rPr kumimoji="1" lang="ja-JP" altLang="en-US" sz="1300" baseline="0">
              <a:latin typeface="ＭＳ Ｐゴシック" panose="020B0600070205080204" pitchFamily="50" charset="-128"/>
              <a:ea typeface="ＭＳ Ｐゴシック" panose="020B0600070205080204" pitchFamily="50" charset="-128"/>
            </a:rPr>
            <a:t>％の増加となっている。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普通建設事業費（うち更新整備）については、公民館や小学校の改築事業等が増となり約</a:t>
          </a:r>
          <a:r>
            <a:rPr kumimoji="1" lang="en-US" altLang="ja-JP" sz="1300" baseline="0">
              <a:latin typeface="ＭＳ Ｐゴシック" panose="020B0600070205080204" pitchFamily="50" charset="-128"/>
              <a:ea typeface="ＭＳ Ｐゴシック" panose="020B0600070205080204" pitchFamily="50" charset="-128"/>
            </a:rPr>
            <a:t>30.0</a:t>
          </a:r>
          <a:r>
            <a:rPr kumimoji="1" lang="ja-JP" altLang="en-US" sz="1300" baseline="0">
              <a:latin typeface="ＭＳ Ｐゴシック" panose="020B0600070205080204" pitchFamily="50" charset="-128"/>
              <a:ea typeface="ＭＳ Ｐゴシック" panose="020B0600070205080204" pitchFamily="50" charset="-128"/>
            </a:rPr>
            <a:t>％の増加となっている。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中長期的な視点による計画的な財政運営を行うことが必要であり、優先順位を踏まえた計画的な事業実施による財政負担の平準化や、事業見直し等により、引き続き健全財政に努める。</a:t>
          </a:r>
        </a:p>
        <a:p>
          <a:endParaRPr kumimoji="1" lang="en-US" altLang="ja-JP" sz="1300" baseline="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神奈川県藤沢市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445,041
436,552
69.56
183,133,453
175,874,683
6,562,998
95,303,032
76,813,402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5.3
46.4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113792</xdr:rowOff>
    </xdr:from>
    <xdr:to>
      <xdr:col>24</xdr:col>
      <xdr:colOff>62865</xdr:colOff>
      <xdr:row>39</xdr:row>
      <xdr:rowOff>51308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8742"/>
          <a:ext cx="1270" cy="1309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55135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4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51308</xdr:rowOff>
    </xdr:from>
    <xdr:to>
      <xdr:col>24</xdr:col>
      <xdr:colOff>152400</xdr:colOff>
      <xdr:row>39</xdr:row>
      <xdr:rowOff>51308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37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60469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113792</xdr:rowOff>
    </xdr:from>
    <xdr:to>
      <xdr:col>24</xdr:col>
      <xdr:colOff>152400</xdr:colOff>
      <xdr:row>31</xdr:row>
      <xdr:rowOff>113792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39</xdr:row>
      <xdr:rowOff>45974</xdr:rowOff>
    </xdr:from>
    <xdr:to>
      <xdr:col>24</xdr:col>
      <xdr:colOff>63500</xdr:colOff>
      <xdr:row>39</xdr:row>
      <xdr:rowOff>98552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732524"/>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97299</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98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74422</xdr:rowOff>
    </xdr:from>
    <xdr:to>
      <xdr:col>24</xdr:col>
      <xdr:colOff>114300</xdr:colOff>
      <xdr:row>37</xdr:row>
      <xdr:rowOff>4572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46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37592</xdr:rowOff>
    </xdr:from>
    <xdr:to>
      <xdr:col>19</xdr:col>
      <xdr:colOff>177800</xdr:colOff>
      <xdr:row>39</xdr:row>
      <xdr:rowOff>98552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724142"/>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99568</xdr:rowOff>
    </xdr:from>
    <xdr:to>
      <xdr:col>20</xdr:col>
      <xdr:colOff>38100</xdr:colOff>
      <xdr:row>37</xdr:row>
      <xdr:rowOff>29718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7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46245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46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37592</xdr:rowOff>
    </xdr:from>
    <xdr:to>
      <xdr:col>15</xdr:col>
      <xdr:colOff>50800</xdr:colOff>
      <xdr:row>39</xdr:row>
      <xdr:rowOff>61214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724142"/>
          <a:ext cx="889000" cy="2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107950</xdr:rowOff>
    </xdr:from>
    <xdr:to>
      <xdr:col>15</xdr:col>
      <xdr:colOff>101600</xdr:colOff>
      <xdr:row>37</xdr:row>
      <xdr:rowOff>38100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54627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55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61214</xdr:rowOff>
    </xdr:from>
    <xdr:to>
      <xdr:col>10</xdr:col>
      <xdr:colOff>114300</xdr:colOff>
      <xdr:row>39</xdr:row>
      <xdr:rowOff>79502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7477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116332</xdr:rowOff>
    </xdr:from>
    <xdr:to>
      <xdr:col>10</xdr:col>
      <xdr:colOff>165100</xdr:colOff>
      <xdr:row>37</xdr:row>
      <xdr:rowOff>46482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8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63009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63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117856</xdr:rowOff>
    </xdr:from>
    <xdr:to>
      <xdr:col>6</xdr:col>
      <xdr:colOff>38100</xdr:colOff>
      <xdr:row>37</xdr:row>
      <xdr:rowOff>48006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90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64533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6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166624</xdr:rowOff>
    </xdr:from>
    <xdr:to>
      <xdr:col>24</xdr:col>
      <xdr:colOff>114300</xdr:colOff>
      <xdr:row>39</xdr:row>
      <xdr:rowOff>96774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681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81551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596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47752</xdr:rowOff>
    </xdr:from>
    <xdr:to>
      <xdr:col>20</xdr:col>
      <xdr:colOff>38100</xdr:colOff>
      <xdr:row>39</xdr:row>
      <xdr:rowOff>149352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73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140479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827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158242</xdr:rowOff>
    </xdr:from>
    <xdr:to>
      <xdr:col>15</xdr:col>
      <xdr:colOff>101600</xdr:colOff>
      <xdr:row>39</xdr:row>
      <xdr:rowOff>88392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67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79519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76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39</xdr:row>
      <xdr:rowOff>10414</xdr:rowOff>
    </xdr:from>
    <xdr:to>
      <xdr:col>10</xdr:col>
      <xdr:colOff>165100</xdr:colOff>
      <xdr:row>39</xdr:row>
      <xdr:rowOff>112014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696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39</xdr:row>
      <xdr:rowOff>103141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789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39</xdr:row>
      <xdr:rowOff>28702</xdr:rowOff>
    </xdr:from>
    <xdr:to>
      <xdr:col>6</xdr:col>
      <xdr:colOff>38100</xdr:colOff>
      <xdr:row>39</xdr:row>
      <xdr:rowOff>130302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71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39</xdr:row>
      <xdr:rowOff>121429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807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56464</xdr:rowOff>
    </xdr:from>
    <xdr:to>
      <xdr:col>24</xdr:col>
      <xdr:colOff>62865</xdr:colOff>
      <xdr:row>59</xdr:row>
      <xdr:rowOff>110337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971864"/>
          <a:ext cx="1270" cy="1254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114164</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2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110337</xdr:rowOff>
    </xdr:from>
    <xdr:to>
      <xdr:col>24</xdr:col>
      <xdr:colOff>152400</xdr:colOff>
      <xdr:row>59</xdr:row>
      <xdr:rowOff>110337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25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3141</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747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123,554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56464</xdr:rowOff>
    </xdr:from>
    <xdr:to>
      <xdr:col>24</xdr:col>
      <xdr:colOff>152400</xdr:colOff>
      <xdr:row>52</xdr:row>
      <xdr:rowOff>56464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971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34772</xdr:rowOff>
    </xdr:from>
    <xdr:to>
      <xdr:col>24</xdr:col>
      <xdr:colOff>63500</xdr:colOff>
      <xdr:row>58</xdr:row>
      <xdr:rowOff>71819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978872"/>
          <a:ext cx="838200" cy="37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124020</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25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101143</xdr:rowOff>
    </xdr:from>
    <xdr:to>
      <xdr:col>24</xdr:col>
      <xdr:colOff>114300</xdr:colOff>
      <xdr:row>58</xdr:row>
      <xdr:rowOff>31293</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14643</xdr:rowOff>
    </xdr:from>
    <xdr:to>
      <xdr:col>19</xdr:col>
      <xdr:colOff>177800</xdr:colOff>
      <xdr:row>58</xdr:row>
      <xdr:rowOff>34772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958743"/>
          <a:ext cx="889000" cy="20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164516</xdr:rowOff>
    </xdr:from>
    <xdr:to>
      <xdr:col>20</xdr:col>
      <xdr:colOff>38100</xdr:colOff>
      <xdr:row>58</xdr:row>
      <xdr:rowOff>94666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37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85793</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1002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14643</xdr:rowOff>
    </xdr:from>
    <xdr:to>
      <xdr:col>15</xdr:col>
      <xdr:colOff>50800</xdr:colOff>
      <xdr:row>58</xdr:row>
      <xdr:rowOff>16243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958743"/>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136614</xdr:rowOff>
    </xdr:from>
    <xdr:to>
      <xdr:col>15</xdr:col>
      <xdr:colOff>101600</xdr:colOff>
      <xdr:row>58</xdr:row>
      <xdr:rowOff>66764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57891</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01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143751</xdr:rowOff>
    </xdr:from>
    <xdr:to>
      <xdr:col>10</xdr:col>
      <xdr:colOff>114300</xdr:colOff>
      <xdr:row>58</xdr:row>
      <xdr:rowOff>16243</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716251"/>
          <a:ext cx="889000" cy="1244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115963</xdr:rowOff>
    </xdr:from>
    <xdr:to>
      <xdr:col>10</xdr:col>
      <xdr:colOff>165100</xdr:colOff>
      <xdr:row>58</xdr:row>
      <xdr:rowOff>46113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88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62640</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966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130163</xdr:rowOff>
    </xdr:from>
    <xdr:to>
      <xdr:col>6</xdr:col>
      <xdr:colOff>38100</xdr:colOff>
      <xdr:row>51</xdr:row>
      <xdr:rowOff>60313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70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51440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795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21019</xdr:rowOff>
    </xdr:from>
    <xdr:to>
      <xdr:col>24</xdr:col>
      <xdr:colOff>114300</xdr:colOff>
      <xdr:row>58</xdr:row>
      <xdr:rowOff>122619</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6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170896</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43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155422</xdr:rowOff>
    </xdr:from>
    <xdr:to>
      <xdr:col>20</xdr:col>
      <xdr:colOff>38100</xdr:colOff>
      <xdr:row>58</xdr:row>
      <xdr:rowOff>85572</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2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102099</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703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135293</xdr:rowOff>
    </xdr:from>
    <xdr:to>
      <xdr:col>15</xdr:col>
      <xdr:colOff>101600</xdr:colOff>
      <xdr:row>58</xdr:row>
      <xdr:rowOff>65443</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0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81970</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68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136893</xdr:rowOff>
    </xdr:from>
    <xdr:to>
      <xdr:col>10</xdr:col>
      <xdr:colOff>165100</xdr:colOff>
      <xdr:row>58</xdr:row>
      <xdr:rowOff>67043</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0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58170</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1000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92951</xdr:rowOff>
    </xdr:from>
    <xdr:to>
      <xdr:col>6</xdr:col>
      <xdr:colOff>38100</xdr:colOff>
      <xdr:row>51</xdr:row>
      <xdr:rowOff>23101</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66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39628</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440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12424</xdr:rowOff>
    </xdr:from>
    <xdr:to>
      <xdr:col>24</xdr:col>
      <xdr:colOff>62865</xdr:colOff>
      <xdr:row>78</xdr:row>
      <xdr:rowOff>138894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85374"/>
          <a:ext cx="1270" cy="1326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142721</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1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138894</xdr:rowOff>
    </xdr:from>
    <xdr:to>
      <xdr:col>24</xdr:col>
      <xdr:colOff>152400</xdr:colOff>
      <xdr:row>78</xdr:row>
      <xdr:rowOff>138894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11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130551</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960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12424</xdr:rowOff>
    </xdr:from>
    <xdr:to>
      <xdr:col>24</xdr:col>
      <xdr:colOff>152400</xdr:colOff>
      <xdr:row>71</xdr:row>
      <xdr:rowOff>12424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85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49098</xdr:rowOff>
    </xdr:from>
    <xdr:to>
      <xdr:col>24</xdr:col>
      <xdr:colOff>63500</xdr:colOff>
      <xdr:row>77</xdr:row>
      <xdr:rowOff>155418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3250748"/>
          <a:ext cx="838200" cy="106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126864</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8141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103987</xdr:rowOff>
    </xdr:from>
    <xdr:to>
      <xdr:col>24</xdr:col>
      <xdr:colOff>114300</xdr:colOff>
      <xdr:row>76</xdr:row>
      <xdr:rowOff>34137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9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155418</xdr:rowOff>
    </xdr:from>
    <xdr:to>
      <xdr:col>19</xdr:col>
      <xdr:colOff>177800</xdr:colOff>
      <xdr:row>78</xdr:row>
      <xdr:rowOff>106085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3357068"/>
          <a:ext cx="889000" cy="122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45411</xdr:rowOff>
    </xdr:from>
    <xdr:to>
      <xdr:col>20</xdr:col>
      <xdr:colOff>38100</xdr:colOff>
      <xdr:row>76</xdr:row>
      <xdr:rowOff>147011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307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163539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2850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243</xdr:rowOff>
    </xdr:from>
    <xdr:to>
      <xdr:col>15</xdr:col>
      <xdr:colOff>50800</xdr:colOff>
      <xdr:row>78</xdr:row>
      <xdr:rowOff>106085</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3373343"/>
          <a:ext cx="889000" cy="105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156838</xdr:rowOff>
    </xdr:from>
    <xdr:to>
      <xdr:col>15</xdr:col>
      <xdr:colOff>101600</xdr:colOff>
      <xdr:row>77</xdr:row>
      <xdr:rowOff>86988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18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103515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2962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243</xdr:rowOff>
    </xdr:from>
    <xdr:to>
      <xdr:col>10</xdr:col>
      <xdr:colOff>114300</xdr:colOff>
      <xdr:row>79</xdr:row>
      <xdr:rowOff>75093</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373343"/>
          <a:ext cx="889000" cy="246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94070</xdr:rowOff>
    </xdr:from>
    <xdr:to>
      <xdr:col>10</xdr:col>
      <xdr:colOff>165100</xdr:colOff>
      <xdr:row>77</xdr:row>
      <xdr:rowOff>24220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12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40748</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2899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27907</xdr:rowOff>
    </xdr:from>
    <xdr:to>
      <xdr:col>6</xdr:col>
      <xdr:colOff>38100</xdr:colOff>
      <xdr:row>78</xdr:row>
      <xdr:rowOff>129507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0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146034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176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169748</xdr:rowOff>
    </xdr:from>
    <xdr:to>
      <xdr:col>24</xdr:col>
      <xdr:colOff>114300</xdr:colOff>
      <xdr:row>77</xdr:row>
      <xdr:rowOff>99898</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319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148175</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3178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104618</xdr:rowOff>
    </xdr:from>
    <xdr:to>
      <xdr:col>20</xdr:col>
      <xdr:colOff>38100</xdr:colOff>
      <xdr:row>78</xdr:row>
      <xdr:rowOff>34768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330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25895</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3398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55285</xdr:rowOff>
    </xdr:from>
    <xdr:to>
      <xdr:col>15</xdr:col>
      <xdr:colOff>101600</xdr:colOff>
      <xdr:row>78</xdr:row>
      <xdr:rowOff>156885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342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148012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3521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120893</xdr:rowOff>
    </xdr:from>
    <xdr:to>
      <xdr:col>10</xdr:col>
      <xdr:colOff>165100</xdr:colOff>
      <xdr:row>78</xdr:row>
      <xdr:rowOff>51043</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332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42170</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341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24293</xdr:rowOff>
    </xdr:from>
    <xdr:to>
      <xdr:col>6</xdr:col>
      <xdr:colOff>38100</xdr:colOff>
      <xdr:row>79</xdr:row>
      <xdr:rowOff>125893</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56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117020</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3661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a:extLst>
            <a:ext uri="{FF2B5EF4-FFF2-40B4-BE49-F238E27FC236}">
              <a16:creationId xmlns:a16="http://schemas.microsoft.com/office/drawing/2014/main" id="{00000000-0008-0000-07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78566</xdr:rowOff>
    </xdr:from>
    <xdr:to>
      <xdr:col>24</xdr:col>
      <xdr:colOff>62865</xdr:colOff>
      <xdr:row>98</xdr:row>
      <xdr:rowOff>111909</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4633595" y="15509066"/>
          <a:ext cx="1270" cy="1404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115736</xdr:rowOff>
    </xdr:from>
    <xdr:ext cx="534377" cy="259045"/>
    <xdr:sp macro="" textlink="">
      <xdr:nvSpPr>
        <xdr:cNvPr id="235" name="衛生費最小値テキスト">
          <a:extLst>
            <a:ext uri="{FF2B5EF4-FFF2-40B4-BE49-F238E27FC236}">
              <a16:creationId xmlns:a16="http://schemas.microsoft.com/office/drawing/2014/main" id="{00000000-0008-0000-0700-0000EB000000}"/>
            </a:ext>
          </a:extLst>
        </xdr:cNvPr>
        <xdr:cNvSpPr txBox="1"/>
      </xdr:nvSpPr>
      <xdr:spPr>
        <a:xfrm>
          <a:off x="4686300" y="1691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111909</xdr:rowOff>
    </xdr:from>
    <xdr:to>
      <xdr:col>24</xdr:col>
      <xdr:colOff>152400</xdr:colOff>
      <xdr:row>98</xdr:row>
      <xdr:rowOff>111909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6914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25243</xdr:rowOff>
    </xdr:from>
    <xdr:ext cx="534377" cy="259045"/>
    <xdr:sp macro="" textlink="">
      <xdr:nvSpPr>
        <xdr:cNvPr id="237" name="衛生費最大値テキスト">
          <a:extLst>
            <a:ext uri="{FF2B5EF4-FFF2-40B4-BE49-F238E27FC236}">
              <a16:creationId xmlns:a16="http://schemas.microsoft.com/office/drawing/2014/main" id="{00000000-0008-0000-0700-0000ED000000}"/>
            </a:ext>
          </a:extLst>
        </xdr:cNvPr>
        <xdr:cNvSpPr txBox="1"/>
      </xdr:nvSpPr>
      <xdr:spPr>
        <a:xfrm>
          <a:off x="4686300" y="1528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67,872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78566</xdr:rowOff>
    </xdr:from>
    <xdr:to>
      <xdr:col>24</xdr:col>
      <xdr:colOff>152400</xdr:colOff>
      <xdr:row>90</xdr:row>
      <xdr:rowOff>78566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5509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135781</xdr:rowOff>
    </xdr:from>
    <xdr:to>
      <xdr:col>24</xdr:col>
      <xdr:colOff>63500</xdr:colOff>
      <xdr:row>95</xdr:row>
      <xdr:rowOff>158804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3797300" y="16423531"/>
          <a:ext cx="838200" cy="23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162980</xdr:rowOff>
    </xdr:from>
    <xdr:ext cx="534377" cy="259045"/>
    <xdr:sp macro="" textlink="">
      <xdr:nvSpPr>
        <xdr:cNvPr id="240" name="衛生費平均値テキスト">
          <a:extLst>
            <a:ext uri="{FF2B5EF4-FFF2-40B4-BE49-F238E27FC236}">
              <a16:creationId xmlns:a16="http://schemas.microsoft.com/office/drawing/2014/main" id="{00000000-0008-0000-0700-0000F0000000}"/>
            </a:ext>
          </a:extLst>
        </xdr:cNvPr>
        <xdr:cNvSpPr txBox="1"/>
      </xdr:nvSpPr>
      <xdr:spPr>
        <a:xfrm>
          <a:off x="4686300" y="16450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13103</xdr:rowOff>
    </xdr:from>
    <xdr:to>
      <xdr:col>24</xdr:col>
      <xdr:colOff>114300</xdr:colOff>
      <xdr:row>96</xdr:row>
      <xdr:rowOff>114703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45847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80428</xdr:rowOff>
    </xdr:from>
    <xdr:to>
      <xdr:col>19</xdr:col>
      <xdr:colOff>177800</xdr:colOff>
      <xdr:row>95</xdr:row>
      <xdr:rowOff>135781</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908300" y="15853828"/>
          <a:ext cx="889000" cy="569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148434</xdr:rowOff>
    </xdr:from>
    <xdr:to>
      <xdr:col>20</xdr:col>
      <xdr:colOff>38100</xdr:colOff>
      <xdr:row>96</xdr:row>
      <xdr:rowOff>78584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37465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69711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530111" y="1652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30886</xdr:rowOff>
    </xdr:from>
    <xdr:to>
      <xdr:col>15</xdr:col>
      <xdr:colOff>50800</xdr:colOff>
      <xdr:row>92</xdr:row>
      <xdr:rowOff>80428</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2019300" y="15804286"/>
          <a:ext cx="889000" cy="49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156141</xdr:rowOff>
    </xdr:from>
    <xdr:to>
      <xdr:col>15</xdr:col>
      <xdr:colOff>101600</xdr:colOff>
      <xdr:row>95</xdr:row>
      <xdr:rowOff>86291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2857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77418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641111" y="1636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30886</xdr:rowOff>
    </xdr:from>
    <xdr:to>
      <xdr:col>10</xdr:col>
      <xdr:colOff>114300</xdr:colOff>
      <xdr:row>96</xdr:row>
      <xdr:rowOff>28567</xdr:rowOff>
    </xdr:to>
    <xdr:cxnSp macro="">
      <xdr:nvCxnSpPr>
        <xdr:cNvPr id="248" name="直線コネクタ 247">
          <a:extLst>
            <a:ext uri="{FF2B5EF4-FFF2-40B4-BE49-F238E27FC236}">
              <a16:creationId xmlns:a16="http://schemas.microsoft.com/office/drawing/2014/main" id="{00000000-0008-0000-0700-0000F8000000}"/>
            </a:ext>
          </a:extLst>
        </xdr:cNvPr>
        <xdr:cNvCxnSpPr/>
      </xdr:nvCxnSpPr>
      <xdr:spPr>
        <a:xfrm flipV="1">
          <a:off x="1130300" y="15804286"/>
          <a:ext cx="889000" cy="683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170511</xdr:rowOff>
    </xdr:from>
    <xdr:to>
      <xdr:col>10</xdr:col>
      <xdr:colOff>165100</xdr:colOff>
      <xdr:row>95</xdr:row>
      <xdr:rowOff>100661</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968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91788</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752111" y="1637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1378</xdr:rowOff>
    </xdr:from>
    <xdr:to>
      <xdr:col>6</xdr:col>
      <xdr:colOff>38100</xdr:colOff>
      <xdr:row>97</xdr:row>
      <xdr:rowOff>102978</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079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94105</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863111" y="16724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108004</xdr:rowOff>
    </xdr:from>
    <xdr:to>
      <xdr:col>24</xdr:col>
      <xdr:colOff>114300</xdr:colOff>
      <xdr:row>96</xdr:row>
      <xdr:rowOff>38154</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4584700" y="1639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130881</xdr:rowOff>
    </xdr:from>
    <xdr:ext cx="534377" cy="259045"/>
    <xdr:sp macro="" textlink="">
      <xdr:nvSpPr>
        <xdr:cNvPr id="259" name="衛生費該当値テキスト">
          <a:extLst>
            <a:ext uri="{FF2B5EF4-FFF2-40B4-BE49-F238E27FC236}">
              <a16:creationId xmlns:a16="http://schemas.microsoft.com/office/drawing/2014/main" id="{00000000-0008-0000-0700-000003010000}"/>
            </a:ext>
          </a:extLst>
        </xdr:cNvPr>
        <xdr:cNvSpPr txBox="1"/>
      </xdr:nvSpPr>
      <xdr:spPr>
        <a:xfrm>
          <a:off x="4686300" y="16247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84981</xdr:rowOff>
    </xdr:from>
    <xdr:to>
      <xdr:col>20</xdr:col>
      <xdr:colOff>38100</xdr:colOff>
      <xdr:row>96</xdr:row>
      <xdr:rowOff>15131</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3746500" y="1637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31658</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3530111" y="16147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29628</xdr:rowOff>
    </xdr:from>
    <xdr:to>
      <xdr:col>15</xdr:col>
      <xdr:colOff>101600</xdr:colOff>
      <xdr:row>92</xdr:row>
      <xdr:rowOff>131228</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2857500" y="15803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90</xdr:row>
      <xdr:rowOff>147755</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2641111" y="15578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151536</xdr:rowOff>
    </xdr:from>
    <xdr:to>
      <xdr:col>10</xdr:col>
      <xdr:colOff>165100</xdr:colOff>
      <xdr:row>92</xdr:row>
      <xdr:rowOff>81686</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968500" y="1575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90</xdr:row>
      <xdr:rowOff>98213</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1752111" y="1552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149217</xdr:rowOff>
    </xdr:from>
    <xdr:to>
      <xdr:col>6</xdr:col>
      <xdr:colOff>38100</xdr:colOff>
      <xdr:row>96</xdr:row>
      <xdr:rowOff>79367</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079500" y="16436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95894</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863111" y="162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47879</xdr:rowOff>
    </xdr:from>
    <xdr:to>
      <xdr:col>54</xdr:col>
      <xdr:colOff>189865</xdr:colOff>
      <xdr:row>39</xdr:row>
      <xdr:rowOff>43688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362829"/>
          <a:ext cx="1270" cy="1367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166006</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138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47879</xdr:rowOff>
    </xdr:from>
    <xdr:to>
      <xdr:col>55</xdr:col>
      <xdr:colOff>88900</xdr:colOff>
      <xdr:row>31</xdr:row>
      <xdr:rowOff>47879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362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26162</xdr:rowOff>
    </xdr:from>
    <xdr:to>
      <xdr:col>55</xdr:col>
      <xdr:colOff>0</xdr:colOff>
      <xdr:row>37</xdr:row>
      <xdr:rowOff>45593</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9639300" y="6369812"/>
          <a:ext cx="8382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169816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34201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19939</xdr:rowOff>
    </xdr:from>
    <xdr:to>
      <xdr:col>55</xdr:col>
      <xdr:colOff>50800</xdr:colOff>
      <xdr:row>37</xdr:row>
      <xdr:rowOff>121539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39497</xdr:rowOff>
    </xdr:from>
    <xdr:to>
      <xdr:col>50</xdr:col>
      <xdr:colOff>114300</xdr:colOff>
      <xdr:row>37</xdr:row>
      <xdr:rowOff>45593</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6383147"/>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25273</xdr:rowOff>
    </xdr:from>
    <xdr:to>
      <xdr:col>50</xdr:col>
      <xdr:colOff>165100</xdr:colOff>
      <xdr:row>37</xdr:row>
      <xdr:rowOff>126873</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118000</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461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21209</xdr:rowOff>
    </xdr:from>
    <xdr:to>
      <xdr:col>45</xdr:col>
      <xdr:colOff>177800</xdr:colOff>
      <xdr:row>37</xdr:row>
      <xdr:rowOff>39497</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7861300" y="6364859"/>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26416</xdr:rowOff>
    </xdr:from>
    <xdr:to>
      <xdr:col>46</xdr:col>
      <xdr:colOff>38100</xdr:colOff>
      <xdr:row>37</xdr:row>
      <xdr:rowOff>128016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119143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462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21209</xdr:rowOff>
    </xdr:from>
    <xdr:to>
      <xdr:col>41</xdr:col>
      <xdr:colOff>50800</xdr:colOff>
      <xdr:row>37</xdr:row>
      <xdr:rowOff>22733</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flipV="1">
          <a:off x="6972300" y="6364859"/>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20320</xdr:rowOff>
    </xdr:from>
    <xdr:to>
      <xdr:col>41</xdr:col>
      <xdr:colOff>101600</xdr:colOff>
      <xdr:row>37</xdr:row>
      <xdr:rowOff>121920</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113047</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27178</xdr:rowOff>
    </xdr:from>
    <xdr:to>
      <xdr:col>36</xdr:col>
      <xdr:colOff>165100</xdr:colOff>
      <xdr:row>37</xdr:row>
      <xdr:rowOff>128778</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119905</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146812</xdr:rowOff>
    </xdr:from>
    <xdr:to>
      <xdr:col>55</xdr:col>
      <xdr:colOff>50800</xdr:colOff>
      <xdr:row>37</xdr:row>
      <xdr:rowOff>76962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319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169689</xdr:rowOff>
    </xdr:from>
    <xdr:ext cx="378565"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1704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166243</xdr:rowOff>
    </xdr:from>
    <xdr:to>
      <xdr:col>50</xdr:col>
      <xdr:colOff>165100</xdr:colOff>
      <xdr:row>37</xdr:row>
      <xdr:rowOff>96393</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33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112920</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50017" y="6113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160147</xdr:rowOff>
    </xdr:from>
    <xdr:to>
      <xdr:col>46</xdr:col>
      <xdr:colOff>38100</xdr:colOff>
      <xdr:row>37</xdr:row>
      <xdr:rowOff>90297</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33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106824</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61017" y="6107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141859</xdr:rowOff>
    </xdr:from>
    <xdr:to>
      <xdr:col>41</xdr:col>
      <xdr:colOff>101600</xdr:colOff>
      <xdr:row>37</xdr:row>
      <xdr:rowOff>72009</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314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88536</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72017" y="60892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143383</xdr:rowOff>
    </xdr:from>
    <xdr:to>
      <xdr:col>36</xdr:col>
      <xdr:colOff>165100</xdr:colOff>
      <xdr:row>37</xdr:row>
      <xdr:rowOff>73533</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315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90060</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83017" y="60908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71177</xdr:rowOff>
    </xdr:from>
    <xdr:to>
      <xdr:col>54</xdr:col>
      <xdr:colOff>189865</xdr:colOff>
      <xdr:row>58</xdr:row>
      <xdr:rowOff>22999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15127"/>
          <a:ext cx="1270" cy="115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26826</xdr:rowOff>
    </xdr:from>
    <xdr:ext cx="313932"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99709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22999</xdr:rowOff>
    </xdr:from>
    <xdr:to>
      <xdr:col>55</xdr:col>
      <xdr:colOff>88900</xdr:colOff>
      <xdr:row>58</xdr:row>
      <xdr:rowOff>22999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9967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17854</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9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71177</xdr:rowOff>
    </xdr:from>
    <xdr:to>
      <xdr:col>55</xdr:col>
      <xdr:colOff>88900</xdr:colOff>
      <xdr:row>51</xdr:row>
      <xdr:rowOff>71177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1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120155</xdr:rowOff>
    </xdr:from>
    <xdr:to>
      <xdr:col>55</xdr:col>
      <xdr:colOff>0</xdr:colOff>
      <xdr:row>57</xdr:row>
      <xdr:rowOff>132099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639300" y="9892805"/>
          <a:ext cx="838200" cy="1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8221</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609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156794</xdr:rowOff>
    </xdr:from>
    <xdr:to>
      <xdr:col>55</xdr:col>
      <xdr:colOff>50800</xdr:colOff>
      <xdr:row>57</xdr:row>
      <xdr:rowOff>86944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120155</xdr:rowOff>
    </xdr:from>
    <xdr:to>
      <xdr:col>50</xdr:col>
      <xdr:colOff>114300</xdr:colOff>
      <xdr:row>57</xdr:row>
      <xdr:rowOff>124155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9892805"/>
          <a:ext cx="889000" cy="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167481</xdr:rowOff>
    </xdr:from>
    <xdr:to>
      <xdr:col>50</xdr:col>
      <xdr:colOff>165100</xdr:colOff>
      <xdr:row>57</xdr:row>
      <xdr:rowOff>97631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768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114158</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543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124155</xdr:rowOff>
    </xdr:from>
    <xdr:to>
      <xdr:col>45</xdr:col>
      <xdr:colOff>177800</xdr:colOff>
      <xdr:row>57</xdr:row>
      <xdr:rowOff>124841</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9896805"/>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165253</xdr:rowOff>
    </xdr:from>
    <xdr:to>
      <xdr:col>46</xdr:col>
      <xdr:colOff>38100</xdr:colOff>
      <xdr:row>57</xdr:row>
      <xdr:rowOff>95403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111930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428" y="9541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123413</xdr:rowOff>
    </xdr:from>
    <xdr:to>
      <xdr:col>41</xdr:col>
      <xdr:colOff>50800</xdr:colOff>
      <xdr:row>57</xdr:row>
      <xdr:rowOff>124841</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9896063"/>
          <a:ext cx="889000" cy="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170396</xdr:rowOff>
    </xdr:from>
    <xdr:to>
      <xdr:col>41</xdr:col>
      <xdr:colOff>101600</xdr:colOff>
      <xdr:row>57</xdr:row>
      <xdr:rowOff>100546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117073</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162109</xdr:rowOff>
    </xdr:from>
    <xdr:to>
      <xdr:col>36</xdr:col>
      <xdr:colOff>165100</xdr:colOff>
      <xdr:row>57</xdr:row>
      <xdr:rowOff>92259</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108786</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81299</xdr:rowOff>
    </xdr:from>
    <xdr:to>
      <xdr:col>55</xdr:col>
      <xdr:colOff>50800</xdr:colOff>
      <xdr:row>58</xdr:row>
      <xdr:rowOff>11449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85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167676</xdr:rowOff>
    </xdr:from>
    <xdr:ext cx="469744"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768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69355</xdr:rowOff>
    </xdr:from>
    <xdr:to>
      <xdr:col>50</xdr:col>
      <xdr:colOff>165100</xdr:colOff>
      <xdr:row>57</xdr:row>
      <xdr:rowOff>170955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84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162082</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04428" y="993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73355</xdr:rowOff>
    </xdr:from>
    <xdr:to>
      <xdr:col>46</xdr:col>
      <xdr:colOff>38100</xdr:colOff>
      <xdr:row>58</xdr:row>
      <xdr:rowOff>3505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846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166082</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15428" y="9938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74041</xdr:rowOff>
    </xdr:from>
    <xdr:to>
      <xdr:col>41</xdr:col>
      <xdr:colOff>101600</xdr:colOff>
      <xdr:row>58</xdr:row>
      <xdr:rowOff>4191</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846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166768</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26428" y="9939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72613</xdr:rowOff>
    </xdr:from>
    <xdr:to>
      <xdr:col>36</xdr:col>
      <xdr:colOff>165100</xdr:colOff>
      <xdr:row>58</xdr:row>
      <xdr:rowOff>2763</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84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165340</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37428" y="9937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113045</xdr:rowOff>
    </xdr:from>
    <xdr:to>
      <xdr:col>54</xdr:col>
      <xdr:colOff>189865</xdr:colOff>
      <xdr:row>78</xdr:row>
      <xdr:rowOff>96265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285995"/>
          <a:ext cx="1270" cy="1183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100092</xdr:rowOff>
    </xdr:from>
    <xdr:ext cx="378565"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473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96265</xdr:rowOff>
    </xdr:from>
    <xdr:to>
      <xdr:col>55</xdr:col>
      <xdr:colOff>88900</xdr:colOff>
      <xdr:row>78</xdr:row>
      <xdr:rowOff>96265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46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59722</xdr:rowOff>
    </xdr:from>
    <xdr:ext cx="534377"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206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26,833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113045</xdr:rowOff>
    </xdr:from>
    <xdr:to>
      <xdr:col>55</xdr:col>
      <xdr:colOff>88900</xdr:colOff>
      <xdr:row>71</xdr:row>
      <xdr:rowOff>113045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285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88951</xdr:rowOff>
    </xdr:from>
    <xdr:to>
      <xdr:col>55</xdr:col>
      <xdr:colOff>0</xdr:colOff>
      <xdr:row>77</xdr:row>
      <xdr:rowOff>105639</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9639300" y="13290601"/>
          <a:ext cx="838200" cy="16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32636</xdr:rowOff>
    </xdr:from>
    <xdr:ext cx="469744"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0628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9759</xdr:rowOff>
    </xdr:from>
    <xdr:to>
      <xdr:col>55</xdr:col>
      <xdr:colOff>50800</xdr:colOff>
      <xdr:row>77</xdr:row>
      <xdr:rowOff>111359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21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35275</xdr:rowOff>
    </xdr:from>
    <xdr:to>
      <xdr:col>50</xdr:col>
      <xdr:colOff>114300</xdr:colOff>
      <xdr:row>77</xdr:row>
      <xdr:rowOff>88951</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8750300" y="13236925"/>
          <a:ext cx="889000" cy="53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151581</xdr:rowOff>
    </xdr:from>
    <xdr:to>
      <xdr:col>50</xdr:col>
      <xdr:colOff>165100</xdr:colOff>
      <xdr:row>77</xdr:row>
      <xdr:rowOff>81731</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98259</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04428" y="1295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23479</xdr:rowOff>
    </xdr:from>
    <xdr:to>
      <xdr:col>45</xdr:col>
      <xdr:colOff>177800</xdr:colOff>
      <xdr:row>77</xdr:row>
      <xdr:rowOff>35275</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7861300" y="13225129"/>
          <a:ext cx="889000" cy="1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107279</xdr:rowOff>
    </xdr:from>
    <xdr:to>
      <xdr:col>46</xdr:col>
      <xdr:colOff>38100</xdr:colOff>
      <xdr:row>77</xdr:row>
      <xdr:rowOff>37429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53956</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515428" y="1291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80584</xdr:rowOff>
    </xdr:from>
    <xdr:to>
      <xdr:col>41</xdr:col>
      <xdr:colOff>50800</xdr:colOff>
      <xdr:row>77</xdr:row>
      <xdr:rowOff>23479</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6972300" y="13110784"/>
          <a:ext cx="889000" cy="114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110389</xdr:rowOff>
    </xdr:from>
    <xdr:to>
      <xdr:col>41</xdr:col>
      <xdr:colOff>101600</xdr:colOff>
      <xdr:row>77</xdr:row>
      <xdr:rowOff>40539</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57066</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26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30790</xdr:rowOff>
    </xdr:from>
    <xdr:to>
      <xdr:col>36</xdr:col>
      <xdr:colOff>165100</xdr:colOff>
      <xdr:row>76</xdr:row>
      <xdr:rowOff>132390</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123517</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37428" y="131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54839</xdr:rowOff>
    </xdr:from>
    <xdr:to>
      <xdr:col>55</xdr:col>
      <xdr:colOff>50800</xdr:colOff>
      <xdr:row>77</xdr:row>
      <xdr:rowOff>156439</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25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33266</xdr:rowOff>
    </xdr:from>
    <xdr:ext cx="469744"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234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38151</xdr:rowOff>
    </xdr:from>
    <xdr:to>
      <xdr:col>50</xdr:col>
      <xdr:colOff>165100</xdr:colOff>
      <xdr:row>77</xdr:row>
      <xdr:rowOff>139751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239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130878</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04428" y="13332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155925</xdr:rowOff>
    </xdr:from>
    <xdr:to>
      <xdr:col>46</xdr:col>
      <xdr:colOff>38100</xdr:colOff>
      <xdr:row>77</xdr:row>
      <xdr:rowOff>86075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18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77202</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515428" y="13278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144129</xdr:rowOff>
    </xdr:from>
    <xdr:to>
      <xdr:col>41</xdr:col>
      <xdr:colOff>101600</xdr:colOff>
      <xdr:row>77</xdr:row>
      <xdr:rowOff>74279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174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65406</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26428" y="13267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29784</xdr:rowOff>
    </xdr:from>
    <xdr:to>
      <xdr:col>36</xdr:col>
      <xdr:colOff>165100</xdr:colOff>
      <xdr:row>76</xdr:row>
      <xdr:rowOff>131384</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05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147911</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37428" y="1283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25536</xdr:rowOff>
    </xdr:from>
    <xdr:to>
      <xdr:col>54</xdr:col>
      <xdr:colOff>189865</xdr:colOff>
      <xdr:row>99</xdr:row>
      <xdr:rowOff>6883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98936"/>
          <a:ext cx="1270" cy="118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10710</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84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6883</xdr:rowOff>
    </xdr:from>
    <xdr:to>
      <xdr:col>55</xdr:col>
      <xdr:colOff>88900</xdr:colOff>
      <xdr:row>99</xdr:row>
      <xdr:rowOff>6883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80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143663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7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25536</xdr:rowOff>
    </xdr:from>
    <xdr:to>
      <xdr:col>55</xdr:col>
      <xdr:colOff>88900</xdr:colOff>
      <xdr:row>92</xdr:row>
      <xdr:rowOff>25536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98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138466</xdr:rowOff>
    </xdr:from>
    <xdr:to>
      <xdr:col>55</xdr:col>
      <xdr:colOff>0</xdr:colOff>
      <xdr:row>96</xdr:row>
      <xdr:rowOff>14038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426216"/>
          <a:ext cx="838200" cy="47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18087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772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39660</xdr:rowOff>
    </xdr:from>
    <xdr:to>
      <xdr:col>55</xdr:col>
      <xdr:colOff>50800</xdr:colOff>
      <xdr:row>96</xdr:row>
      <xdr:rowOff>141260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14038</xdr:rowOff>
    </xdr:from>
    <xdr:to>
      <xdr:col>50</xdr:col>
      <xdr:colOff>114300</xdr:colOff>
      <xdr:row>96</xdr:row>
      <xdr:rowOff>28098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473238"/>
          <a:ext cx="889000" cy="1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79527</xdr:rowOff>
    </xdr:from>
    <xdr:to>
      <xdr:col>50</xdr:col>
      <xdr:colOff>165100</xdr:colOff>
      <xdr:row>97</xdr:row>
      <xdr:rowOff>9677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3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804</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31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28098</xdr:rowOff>
    </xdr:from>
    <xdr:to>
      <xdr:col>45</xdr:col>
      <xdr:colOff>177800</xdr:colOff>
      <xdr:row>96</xdr:row>
      <xdr:rowOff>64536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487298"/>
          <a:ext cx="889000" cy="36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107393</xdr:rowOff>
    </xdr:from>
    <xdr:to>
      <xdr:col>46</xdr:col>
      <xdr:colOff>38100</xdr:colOff>
      <xdr:row>97</xdr:row>
      <xdr:rowOff>37543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6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28670</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5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169509</xdr:rowOff>
    </xdr:from>
    <xdr:to>
      <xdr:col>41</xdr:col>
      <xdr:colOff>50800</xdr:colOff>
      <xdr:row>96</xdr:row>
      <xdr:rowOff>64536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457259"/>
          <a:ext cx="889000" cy="6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143650</xdr:rowOff>
    </xdr:from>
    <xdr:to>
      <xdr:col>41</xdr:col>
      <xdr:colOff>101600</xdr:colOff>
      <xdr:row>97</xdr:row>
      <xdr:rowOff>73800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64927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9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97152</xdr:rowOff>
    </xdr:from>
    <xdr:to>
      <xdr:col>36</xdr:col>
      <xdr:colOff>165100</xdr:colOff>
      <xdr:row>97</xdr:row>
      <xdr:rowOff>27302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5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18429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64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87666</xdr:rowOff>
    </xdr:from>
    <xdr:to>
      <xdr:col>55</xdr:col>
      <xdr:colOff>50800</xdr:colOff>
      <xdr:row>96</xdr:row>
      <xdr:rowOff>17816</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375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110543</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226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134688</xdr:rowOff>
    </xdr:from>
    <xdr:to>
      <xdr:col>50</xdr:col>
      <xdr:colOff>165100</xdr:colOff>
      <xdr:row>96</xdr:row>
      <xdr:rowOff>64838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42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81365</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19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148748</xdr:rowOff>
    </xdr:from>
    <xdr:to>
      <xdr:col>46</xdr:col>
      <xdr:colOff>38100</xdr:colOff>
      <xdr:row>96</xdr:row>
      <xdr:rowOff>78898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43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95425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211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13736</xdr:rowOff>
    </xdr:from>
    <xdr:to>
      <xdr:col>41</xdr:col>
      <xdr:colOff>101600</xdr:colOff>
      <xdr:row>96</xdr:row>
      <xdr:rowOff>115336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47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131863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248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118709</xdr:rowOff>
    </xdr:from>
    <xdr:to>
      <xdr:col>36</xdr:col>
      <xdr:colOff>165100</xdr:colOff>
      <xdr:row>96</xdr:row>
      <xdr:rowOff>48859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406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65386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181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85019</xdr:rowOff>
    </xdr:from>
    <xdr:to>
      <xdr:col>85</xdr:col>
      <xdr:colOff>126364</xdr:colOff>
      <xdr:row>38</xdr:row>
      <xdr:rowOff>87213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571419"/>
          <a:ext cx="1269" cy="1030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91040</xdr:rowOff>
    </xdr:from>
    <xdr:ext cx="534377"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60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87213</xdr:rowOff>
    </xdr:from>
    <xdr:to>
      <xdr:col>86</xdr:col>
      <xdr:colOff>25400</xdr:colOff>
      <xdr:row>38</xdr:row>
      <xdr:rowOff>87213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602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31696</xdr:rowOff>
    </xdr:from>
    <xdr:ext cx="534377"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534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85019</xdr:rowOff>
    </xdr:from>
    <xdr:to>
      <xdr:col>86</xdr:col>
      <xdr:colOff>25400</xdr:colOff>
      <xdr:row>32</xdr:row>
      <xdr:rowOff>85019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571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142901</xdr:rowOff>
    </xdr:from>
    <xdr:to>
      <xdr:col>85</xdr:col>
      <xdr:colOff>127000</xdr:colOff>
      <xdr:row>38</xdr:row>
      <xdr:rowOff>19456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5481300" y="6486551"/>
          <a:ext cx="838200" cy="4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79956</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25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57079</xdr:rowOff>
    </xdr:from>
    <xdr:to>
      <xdr:col>85</xdr:col>
      <xdr:colOff>177800</xdr:colOff>
      <xdr:row>37</xdr:row>
      <xdr:rowOff>158679</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40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107147</xdr:rowOff>
    </xdr:from>
    <xdr:to>
      <xdr:col>81</xdr:col>
      <xdr:colOff>50800</xdr:colOff>
      <xdr:row>38</xdr:row>
      <xdr:rowOff>19456</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4592300" y="6450797"/>
          <a:ext cx="889000" cy="8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110114</xdr:rowOff>
    </xdr:from>
    <xdr:to>
      <xdr:col>81</xdr:col>
      <xdr:colOff>101600</xdr:colOff>
      <xdr:row>38</xdr:row>
      <xdr:rowOff>40264</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45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56791</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622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107147</xdr:rowOff>
    </xdr:from>
    <xdr:to>
      <xdr:col>76</xdr:col>
      <xdr:colOff>114300</xdr:colOff>
      <xdr:row>38</xdr:row>
      <xdr:rowOff>4369</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3703300" y="6450797"/>
          <a:ext cx="889000" cy="68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131237</xdr:rowOff>
    </xdr:from>
    <xdr:to>
      <xdr:col>76</xdr:col>
      <xdr:colOff>165100</xdr:colOff>
      <xdr:row>38</xdr:row>
      <xdr:rowOff>61387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52514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6567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137551</xdr:rowOff>
    </xdr:from>
    <xdr:to>
      <xdr:col>71</xdr:col>
      <xdr:colOff>177800</xdr:colOff>
      <xdr:row>38</xdr:row>
      <xdr:rowOff>4369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2814300" y="6481201"/>
          <a:ext cx="889000" cy="38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131237</xdr:rowOff>
    </xdr:from>
    <xdr:to>
      <xdr:col>72</xdr:col>
      <xdr:colOff>38100</xdr:colOff>
      <xdr:row>38</xdr:row>
      <xdr:rowOff>61387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474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52514</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6567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107462</xdr:rowOff>
    </xdr:from>
    <xdr:to>
      <xdr:col>67</xdr:col>
      <xdr:colOff>101600</xdr:colOff>
      <xdr:row>38</xdr:row>
      <xdr:rowOff>37612</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45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28739</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6543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92101</xdr:rowOff>
    </xdr:from>
    <xdr:to>
      <xdr:col>85</xdr:col>
      <xdr:colOff>177800</xdr:colOff>
      <xdr:row>38</xdr:row>
      <xdr:rowOff>22251</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643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35506</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637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140107</xdr:rowOff>
    </xdr:from>
    <xdr:to>
      <xdr:col>81</xdr:col>
      <xdr:colOff>101600</xdr:colOff>
      <xdr:row>38</xdr:row>
      <xdr:rowOff>70256</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648375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61383</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6576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56347</xdr:rowOff>
    </xdr:from>
    <xdr:to>
      <xdr:col>76</xdr:col>
      <xdr:colOff>165100</xdr:colOff>
      <xdr:row>37</xdr:row>
      <xdr:rowOff>157947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399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3024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6175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125019</xdr:rowOff>
    </xdr:from>
    <xdr:to>
      <xdr:col>72</xdr:col>
      <xdr:colOff>38100</xdr:colOff>
      <xdr:row>38</xdr:row>
      <xdr:rowOff>55169</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6468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71696</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624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86751</xdr:rowOff>
    </xdr:from>
    <xdr:to>
      <xdr:col>67</xdr:col>
      <xdr:colOff>101600</xdr:colOff>
      <xdr:row>38</xdr:row>
      <xdr:rowOff>16901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430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33428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6205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128156</xdr:rowOff>
    </xdr:from>
    <xdr:to>
      <xdr:col>85</xdr:col>
      <xdr:colOff>126364</xdr:colOff>
      <xdr:row>58</xdr:row>
      <xdr:rowOff>108414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700656"/>
          <a:ext cx="1269" cy="1351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112241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5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108414</xdr:rowOff>
    </xdr:from>
    <xdr:to>
      <xdr:col>86</xdr:col>
      <xdr:colOff>25400</xdr:colOff>
      <xdr:row>58</xdr:row>
      <xdr:rowOff>108414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5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74833</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7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128156</xdr:rowOff>
    </xdr:from>
    <xdr:to>
      <xdr:col>86</xdr:col>
      <xdr:colOff>25400</xdr:colOff>
      <xdr:row>50</xdr:row>
      <xdr:rowOff>128156</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70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79007</xdr:rowOff>
    </xdr:from>
    <xdr:to>
      <xdr:col>85</xdr:col>
      <xdr:colOff>127000</xdr:colOff>
      <xdr:row>58</xdr:row>
      <xdr:rowOff>989</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851657"/>
          <a:ext cx="838200" cy="93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24272</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4540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1395</xdr:rowOff>
    </xdr:from>
    <xdr:to>
      <xdr:col>85</xdr:col>
      <xdr:colOff>177800</xdr:colOff>
      <xdr:row>56</xdr:row>
      <xdr:rowOff>102995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60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138426</xdr:rowOff>
    </xdr:from>
    <xdr:to>
      <xdr:col>81</xdr:col>
      <xdr:colOff>50800</xdr:colOff>
      <xdr:row>58</xdr:row>
      <xdr:rowOff>989</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9911076"/>
          <a:ext cx="889000" cy="34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104918</xdr:rowOff>
    </xdr:from>
    <xdr:to>
      <xdr:col>81</xdr:col>
      <xdr:colOff>101600</xdr:colOff>
      <xdr:row>57</xdr:row>
      <xdr:rowOff>35068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70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51595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48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138426</xdr:rowOff>
    </xdr:from>
    <xdr:to>
      <xdr:col>76</xdr:col>
      <xdr:colOff>114300</xdr:colOff>
      <xdr:row>57</xdr:row>
      <xdr:rowOff>150313</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911076"/>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141037</xdr:rowOff>
    </xdr:from>
    <xdr:to>
      <xdr:col>76</xdr:col>
      <xdr:colOff>165100</xdr:colOff>
      <xdr:row>57</xdr:row>
      <xdr:rowOff>71187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74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87714</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517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150313</xdr:rowOff>
    </xdr:from>
    <xdr:to>
      <xdr:col>71</xdr:col>
      <xdr:colOff>177800</xdr:colOff>
      <xdr:row>58</xdr:row>
      <xdr:rowOff>28486</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922963"/>
          <a:ext cx="889000" cy="49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105376</xdr:rowOff>
    </xdr:from>
    <xdr:to>
      <xdr:col>72</xdr:col>
      <xdr:colOff>38100</xdr:colOff>
      <xdr:row>57</xdr:row>
      <xdr:rowOff>35526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70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52053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481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111907</xdr:rowOff>
    </xdr:from>
    <xdr:to>
      <xdr:col>67</xdr:col>
      <xdr:colOff>101600</xdr:colOff>
      <xdr:row>57</xdr:row>
      <xdr:rowOff>42057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7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58584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488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28207</xdr:rowOff>
    </xdr:from>
    <xdr:to>
      <xdr:col>85</xdr:col>
      <xdr:colOff>177800</xdr:colOff>
      <xdr:row>57</xdr:row>
      <xdr:rowOff>129807</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80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6634</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779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121639</xdr:rowOff>
    </xdr:from>
    <xdr:to>
      <xdr:col>81</xdr:col>
      <xdr:colOff>101600</xdr:colOff>
      <xdr:row>58</xdr:row>
      <xdr:rowOff>51789</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89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42916</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987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87626</xdr:rowOff>
    </xdr:from>
    <xdr:to>
      <xdr:col>76</xdr:col>
      <xdr:colOff>165100</xdr:colOff>
      <xdr:row>58</xdr:row>
      <xdr:rowOff>17776</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86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8903</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95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99513</xdr:rowOff>
    </xdr:from>
    <xdr:to>
      <xdr:col>72</xdr:col>
      <xdr:colOff>38100</xdr:colOff>
      <xdr:row>58</xdr:row>
      <xdr:rowOff>29663</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87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20790</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964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149136</xdr:rowOff>
    </xdr:from>
    <xdr:to>
      <xdr:col>67</xdr:col>
      <xdr:colOff>101600</xdr:colOff>
      <xdr:row>58</xdr:row>
      <xdr:rowOff>79286</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92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70413</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10014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20371</xdr:rowOff>
    </xdr:from>
    <xdr:to>
      <xdr:col>85</xdr:col>
      <xdr:colOff>126364</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021871"/>
          <a:ext cx="1269" cy="1490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138498</xdr:rowOff>
    </xdr:from>
    <xdr:ext cx="469744"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79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20371</xdr:rowOff>
    </xdr:from>
    <xdr:to>
      <xdr:col>86</xdr:col>
      <xdr:colOff>25400</xdr:colOff>
      <xdr:row>70</xdr:row>
      <xdr:rowOff>20371</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02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7765</xdr:rowOff>
    </xdr:from>
    <xdr:ext cx="378565"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09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156338</xdr:rowOff>
    </xdr:from>
    <xdr:to>
      <xdr:col>85</xdr:col>
      <xdr:colOff>177800</xdr:colOff>
      <xdr:row>78</xdr:row>
      <xdr:rowOff>86488</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35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9119</xdr:rowOff>
    </xdr:from>
    <xdr:to>
      <xdr:col>81</xdr:col>
      <xdr:colOff>101600</xdr:colOff>
      <xdr:row>78</xdr:row>
      <xdr:rowOff>110719</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127246</xdr:rowOff>
    </xdr:from>
    <xdr:ext cx="378565"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2017" y="13157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52552</xdr:rowOff>
    </xdr:from>
    <xdr:to>
      <xdr:col>76</xdr:col>
      <xdr:colOff>165100</xdr:colOff>
      <xdr:row>78</xdr:row>
      <xdr:rowOff>154152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170679</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03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104953</xdr:rowOff>
    </xdr:from>
    <xdr:to>
      <xdr:col>71</xdr:col>
      <xdr:colOff>177800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478053"/>
          <a:ext cx="889000" cy="34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60097</xdr:rowOff>
    </xdr:from>
    <xdr:to>
      <xdr:col>72</xdr:col>
      <xdr:colOff>38100</xdr:colOff>
      <xdr:row>78</xdr:row>
      <xdr:rowOff>161697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6774</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4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5004</xdr:rowOff>
    </xdr:from>
    <xdr:to>
      <xdr:col>67</xdr:col>
      <xdr:colOff>101600</xdr:colOff>
      <xdr:row>78</xdr:row>
      <xdr:rowOff>106604</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123131</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5017" y="1315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54153</xdr:rowOff>
    </xdr:from>
    <xdr:to>
      <xdr:col>67</xdr:col>
      <xdr:colOff>101600</xdr:colOff>
      <xdr:row>78</xdr:row>
      <xdr:rowOff>155753</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42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146880</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5017" y="135199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144024</xdr:rowOff>
    </xdr:from>
    <xdr:to>
      <xdr:col>85</xdr:col>
      <xdr:colOff>126364</xdr:colOff>
      <xdr:row>98</xdr:row>
      <xdr:rowOff>51555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74524"/>
          <a:ext cx="1269" cy="1279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55382</xdr:rowOff>
    </xdr:from>
    <xdr:ext cx="469744"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857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51555</xdr:rowOff>
    </xdr:from>
    <xdr:to>
      <xdr:col>86</xdr:col>
      <xdr:colOff>25400</xdr:colOff>
      <xdr:row>98</xdr:row>
      <xdr:rowOff>51555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8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90701</xdr:rowOff>
    </xdr:from>
    <xdr:ext cx="534377"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34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75,773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144024</xdr:rowOff>
    </xdr:from>
    <xdr:to>
      <xdr:col>86</xdr:col>
      <xdr:colOff>25400</xdr:colOff>
      <xdr:row>90</xdr:row>
      <xdr:rowOff>144024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138176</xdr:rowOff>
    </xdr:from>
    <xdr:to>
      <xdr:col>85</xdr:col>
      <xdr:colOff>127000</xdr:colOff>
      <xdr:row>96</xdr:row>
      <xdr:rowOff>145853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597376"/>
          <a:ext cx="838200" cy="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22586</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3103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171159</xdr:rowOff>
    </xdr:from>
    <xdr:to>
      <xdr:col>85</xdr:col>
      <xdr:colOff>177800</xdr:colOff>
      <xdr:row>96</xdr:row>
      <xdr:rowOff>101309</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45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144101</xdr:rowOff>
    </xdr:from>
    <xdr:to>
      <xdr:col>81</xdr:col>
      <xdr:colOff>50800</xdr:colOff>
      <xdr:row>96</xdr:row>
      <xdr:rowOff>145853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592300" y="16603301"/>
          <a:ext cx="8890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163500</xdr:rowOff>
    </xdr:from>
    <xdr:to>
      <xdr:col>81</xdr:col>
      <xdr:colOff>101600</xdr:colOff>
      <xdr:row>96</xdr:row>
      <xdr:rowOff>93650</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110177</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22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144101</xdr:rowOff>
    </xdr:from>
    <xdr:to>
      <xdr:col>76</xdr:col>
      <xdr:colOff>114300</xdr:colOff>
      <xdr:row>96</xdr:row>
      <xdr:rowOff>151854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603301"/>
          <a:ext cx="889000" cy="7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2890</xdr:rowOff>
    </xdr:from>
    <xdr:to>
      <xdr:col>76</xdr:col>
      <xdr:colOff>165100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121017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151854</xdr:rowOff>
    </xdr:from>
    <xdr:to>
      <xdr:col>71</xdr:col>
      <xdr:colOff>177800</xdr:colOff>
      <xdr:row>96</xdr:row>
      <xdr:rowOff>166979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611054"/>
          <a:ext cx="889000" cy="15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165443</xdr:rowOff>
    </xdr:from>
    <xdr:to>
      <xdr:col>72</xdr:col>
      <xdr:colOff>38100</xdr:colOff>
      <xdr:row>96</xdr:row>
      <xdr:rowOff>95593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112120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1194</xdr:rowOff>
    </xdr:from>
    <xdr:to>
      <xdr:col>67</xdr:col>
      <xdr:colOff>101600</xdr:colOff>
      <xdr:row>96</xdr:row>
      <xdr:rowOff>102794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119321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87376</xdr:rowOff>
    </xdr:from>
    <xdr:to>
      <xdr:col>85</xdr:col>
      <xdr:colOff>177800</xdr:colOff>
      <xdr:row>97</xdr:row>
      <xdr:rowOff>17526</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54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65803</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52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95053</xdr:rowOff>
    </xdr:from>
    <xdr:to>
      <xdr:col>81</xdr:col>
      <xdr:colOff>101600</xdr:colOff>
      <xdr:row>97</xdr:row>
      <xdr:rowOff>25203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55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16330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64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93301</xdr:rowOff>
    </xdr:from>
    <xdr:to>
      <xdr:col>76</xdr:col>
      <xdr:colOff>165100</xdr:colOff>
      <xdr:row>97</xdr:row>
      <xdr:rowOff>23451</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552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14578</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645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101054</xdr:rowOff>
    </xdr:from>
    <xdr:to>
      <xdr:col>72</xdr:col>
      <xdr:colOff>38100</xdr:colOff>
      <xdr:row>97</xdr:row>
      <xdr:rowOff>31204</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56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22331</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65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116179</xdr:rowOff>
    </xdr:from>
    <xdr:to>
      <xdr:col>67</xdr:col>
      <xdr:colOff>101600</xdr:colOff>
      <xdr:row>97</xdr:row>
      <xdr:rowOff>46329</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57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37456</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66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54661</xdr:rowOff>
    </xdr:from>
    <xdr:to>
      <xdr:col>116</xdr:col>
      <xdr:colOff>62864</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flipV="1">
          <a:off x="22159595" y="5198161"/>
          <a:ext cx="1269"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1338</xdr:rowOff>
    </xdr:from>
    <xdr:ext cx="469744"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54661</xdr:rowOff>
    </xdr:from>
    <xdr:to>
      <xdr:col>116</xdr:col>
      <xdr:colOff>152400</xdr:colOff>
      <xdr:row>30</xdr:row>
      <xdr:rowOff>54661</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13936</xdr:rowOff>
    </xdr:from>
    <xdr:ext cx="378565"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3575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162509</xdr:rowOff>
    </xdr:from>
    <xdr:to>
      <xdr:col>116</xdr:col>
      <xdr:colOff>114300</xdr:colOff>
      <xdr:row>38</xdr:row>
      <xdr:rowOff>92659</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506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159766</xdr:rowOff>
    </xdr:from>
    <xdr:to>
      <xdr:col>112</xdr:col>
      <xdr:colOff>38100</xdr:colOff>
      <xdr:row>38</xdr:row>
      <xdr:rowOff>89916</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50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106443</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4017" y="62786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101871</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245017" y="62740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133248</xdr:rowOff>
    </xdr:from>
    <xdr:to>
      <xdr:col>102</xdr:col>
      <xdr:colOff>165100</xdr:colOff>
      <xdr:row>38</xdr:row>
      <xdr:rowOff>63398</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79925</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6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32664</xdr:rowOff>
    </xdr:from>
    <xdr:to>
      <xdr:col>98</xdr:col>
      <xdr:colOff>38100</xdr:colOff>
      <xdr:row>37</xdr:row>
      <xdr:rowOff>134264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150791</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7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財政規模は前年度から</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％の増となり、「議会費」、「民生費」、「労働費」、「土木費」、「消防費」、「教育費」及び「公債費」が増となっており、それ以外で金額の計上がある項目は減となっている。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主な増加した事業費の要因については、民生費については、児童手当費、介護給付費等事業費及び児童保育委託費などの増により約</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％増加となっている。土木費については、藤沢駅周辺地区再整備事業費、市道新設改良事業費及び雨水処理負担金などの増により約</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％増加となっている。消防費については、消防自動車等整備費及び津波避難施設整備事業費などの増により約</a:t>
          </a:r>
          <a:r>
            <a:rPr kumimoji="1" lang="en-US" altLang="ja-JP" sz="1300">
              <a:latin typeface="ＭＳ Ｐゴシック" panose="020B0600070205080204" pitchFamily="50" charset="-128"/>
              <a:ea typeface="ＭＳ Ｐゴシック" panose="020B0600070205080204" pitchFamily="50" charset="-128"/>
            </a:rPr>
            <a:t>8.3</a:t>
          </a:r>
          <a:r>
            <a:rPr kumimoji="1" lang="ja-JP" altLang="en-US" sz="1300">
              <a:latin typeface="ＭＳ Ｐゴシック" panose="020B0600070205080204" pitchFamily="50" charset="-128"/>
              <a:ea typeface="ＭＳ Ｐゴシック" panose="020B0600070205080204" pitchFamily="50" charset="-128"/>
            </a:rPr>
            <a:t>％増加となっている。教育費については、村岡公民館改築事業費及び鵠南小学校改築事業費などの増により約</a:t>
          </a:r>
          <a:r>
            <a:rPr kumimoji="1" lang="en-US" altLang="ja-JP" sz="1300">
              <a:latin typeface="ＭＳ Ｐゴシック" panose="020B0600070205080204" pitchFamily="50" charset="-128"/>
              <a:ea typeface="ＭＳ Ｐゴシック" panose="020B0600070205080204" pitchFamily="50" charset="-128"/>
            </a:rPr>
            <a:t>15.7</a:t>
          </a:r>
          <a:r>
            <a:rPr kumimoji="1" lang="ja-JP" altLang="en-US" sz="1300">
              <a:latin typeface="ＭＳ Ｐゴシック" panose="020B0600070205080204" pitchFamily="50" charset="-128"/>
              <a:ea typeface="ＭＳ Ｐゴシック" panose="020B0600070205080204" pitchFamily="50" charset="-128"/>
            </a:rPr>
            <a:t>％増加となっている。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社会保障関係費の増に伴い扶助費の増加が見込まれるとともに、公共施設再整備や新たな都市基盤整備などによる土木費及び公債費の増加が見込まれる。中長期的な視点による計画的な財政運営を行うことが必要であり、優先順位を踏まえた計画的な事業実施による財政負担の平準化や、事業見直し等により、引き続き健全財政に努める。</a:t>
          </a: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神奈川県藤沢市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令和６年度末の財政調整基金残高は、</a:t>
          </a:r>
          <a:r>
            <a:rPr kumimoji="1" lang="en-US" altLang="ja-JP" sz="1400">
              <a:latin typeface="ＭＳ ゴシック" pitchFamily="49" charset="-128"/>
              <a:ea typeface="ＭＳ ゴシック" pitchFamily="49" charset="-128"/>
            </a:rPr>
            <a:t>2,008</a:t>
          </a:r>
          <a:r>
            <a:rPr kumimoji="1" lang="ja-JP" altLang="en-US" sz="1400">
              <a:latin typeface="ＭＳ ゴシック" pitchFamily="49" charset="-128"/>
              <a:ea typeface="ＭＳ ゴシック" pitchFamily="49" charset="-128"/>
            </a:rPr>
            <a:t>百万円の積み立てと</a:t>
          </a:r>
          <a:r>
            <a:rPr kumimoji="1" lang="en-US" altLang="ja-JP" sz="1400">
              <a:latin typeface="ＭＳ ゴシック" pitchFamily="49" charset="-128"/>
              <a:ea typeface="ＭＳ ゴシック" pitchFamily="49" charset="-128"/>
            </a:rPr>
            <a:t>4,000</a:t>
          </a:r>
          <a:r>
            <a:rPr kumimoji="1" lang="ja-JP" altLang="en-US" sz="1400">
              <a:latin typeface="ＭＳ ゴシック" pitchFamily="49" charset="-128"/>
              <a:ea typeface="ＭＳ ゴシック" pitchFamily="49" charset="-128"/>
            </a:rPr>
            <a:t>百万円の取り崩しとを行った結果、</a:t>
          </a:r>
          <a:r>
            <a:rPr kumimoji="1" lang="en-US" altLang="ja-JP" sz="1400">
              <a:latin typeface="ＭＳ ゴシック" pitchFamily="49" charset="-128"/>
              <a:ea typeface="ＭＳ ゴシック" pitchFamily="49" charset="-128"/>
            </a:rPr>
            <a:t>11,406</a:t>
          </a:r>
          <a:r>
            <a:rPr kumimoji="1" lang="ja-JP" altLang="en-US" sz="1400">
              <a:latin typeface="ＭＳ ゴシック" pitchFamily="49" charset="-128"/>
              <a:ea typeface="ＭＳ ゴシック" pitchFamily="49" charset="-128"/>
            </a:rPr>
            <a:t>百万円となっている。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実質収支に関しては、歳入増が歳出増を上回ったために、前年度と比較して約</a:t>
          </a:r>
          <a:r>
            <a:rPr kumimoji="1" lang="en-US" altLang="ja-JP" sz="1400">
              <a:latin typeface="ＭＳ ゴシック" pitchFamily="49" charset="-128"/>
              <a:ea typeface="ＭＳ ゴシック" pitchFamily="49" charset="-128"/>
            </a:rPr>
            <a:t>830</a:t>
          </a:r>
          <a:r>
            <a:rPr kumimoji="1" lang="ja-JP" altLang="en-US" sz="1400">
              <a:latin typeface="ＭＳ ゴシック" pitchFamily="49" charset="-128"/>
              <a:ea typeface="ＭＳ ゴシック" pitchFamily="49" charset="-128"/>
            </a:rPr>
            <a:t>百万円増加している。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実質収支は黒字であるが、財政調整基金を取り崩した額に対し積み立てた額が少なかったことなどにより、実質単年度収支は赤字となっている。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神奈川県藤沢市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北部第二（三地区）土地区画整理事業は、今後も市財政に多大な負担をかけることが予測されるため、事業の推進に当たっては、事業収支の均衡に留意しつつ施行期間内の完了に向け努める。</a:t>
          </a:r>
        </a:p>
        <a:p>
          <a:r>
            <a:rPr kumimoji="1" lang="ja-JP" altLang="en-US" sz="1400">
              <a:latin typeface="ＭＳ ゴシック" pitchFamily="49" charset="-128"/>
              <a:ea typeface="ＭＳ ゴシック" pitchFamily="49" charset="-128"/>
            </a:rPr>
            <a:t>　国民健康保険事業及び介護保険事業は、医療費、保険給付費の増加傾向など厳しい状況が続くことから、適正な執行管理による財政の健全化を維持し、一層の業務の効率化に努める。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下水道事業費は、前年度比、総収益は</a:t>
          </a:r>
          <a:r>
            <a:rPr kumimoji="1" lang="en-US" altLang="ja-JP" sz="1400">
              <a:latin typeface="ＭＳ ゴシック" pitchFamily="49" charset="-128"/>
              <a:ea typeface="ＭＳ ゴシック" pitchFamily="49" charset="-128"/>
            </a:rPr>
            <a:t>389</a:t>
          </a:r>
          <a:r>
            <a:rPr kumimoji="1" lang="ja-JP" altLang="en-US" sz="1400">
              <a:latin typeface="ＭＳ ゴシック" pitchFamily="49" charset="-128"/>
              <a:ea typeface="ＭＳ ゴシック" pitchFamily="49" charset="-128"/>
            </a:rPr>
            <a:t>百万円の増加、総費用は</a:t>
          </a:r>
          <a:r>
            <a:rPr kumimoji="1" lang="en-US" altLang="ja-JP" sz="1400">
              <a:latin typeface="ＭＳ ゴシック" pitchFamily="49" charset="-128"/>
              <a:ea typeface="ＭＳ ゴシック" pitchFamily="49" charset="-128"/>
            </a:rPr>
            <a:t>399</a:t>
          </a:r>
          <a:r>
            <a:rPr kumimoji="1" lang="ja-JP" altLang="en-US" sz="1400">
              <a:latin typeface="ＭＳ ゴシック" pitchFamily="49" charset="-128"/>
              <a:ea typeface="ＭＳ ゴシック" pitchFamily="49" charset="-128"/>
            </a:rPr>
            <a:t>百万円の増加、収支差引額</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百万円の純損失を生じており、令和６年度は</a:t>
          </a:r>
          <a:r>
            <a:rPr kumimoji="1" lang="en-US" altLang="ja-JP" sz="1400">
              <a:latin typeface="ＭＳ ゴシック" pitchFamily="49" charset="-128"/>
              <a:ea typeface="ＭＳ ゴシック" pitchFamily="49" charset="-128"/>
            </a:rPr>
            <a:t>772</a:t>
          </a:r>
          <a:r>
            <a:rPr kumimoji="1" lang="ja-JP" altLang="en-US" sz="1400">
              <a:latin typeface="ＭＳ ゴシック" pitchFamily="49" charset="-128"/>
              <a:ea typeface="ＭＳ ゴシック" pitchFamily="49" charset="-128"/>
            </a:rPr>
            <a:t>百万円の純利益を生じている。健全経営の観点から収益の増加及び費用の縮減に努める。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市民病院事業は、前年度比、総収益は</a:t>
          </a:r>
          <a:r>
            <a:rPr kumimoji="1" lang="en-US" altLang="ja-JP" sz="1400">
              <a:latin typeface="ＭＳ ゴシック" pitchFamily="49" charset="-128"/>
              <a:ea typeface="ＭＳ ゴシック" pitchFamily="49" charset="-128"/>
            </a:rPr>
            <a:t>843</a:t>
          </a:r>
          <a:r>
            <a:rPr kumimoji="1" lang="ja-JP" altLang="en-US" sz="1400">
              <a:latin typeface="ＭＳ ゴシック" pitchFamily="49" charset="-128"/>
              <a:ea typeface="ＭＳ ゴシック" pitchFamily="49" charset="-128"/>
            </a:rPr>
            <a:t>百万円の増加、総費用は</a:t>
          </a:r>
          <a:r>
            <a:rPr kumimoji="1" lang="en-US" altLang="ja-JP" sz="1400">
              <a:latin typeface="ＭＳ ゴシック" pitchFamily="49" charset="-128"/>
              <a:ea typeface="ＭＳ ゴシック" pitchFamily="49" charset="-128"/>
            </a:rPr>
            <a:t>1,315</a:t>
          </a:r>
          <a:r>
            <a:rPr kumimoji="1" lang="ja-JP" altLang="en-US" sz="1400">
              <a:latin typeface="ＭＳ ゴシック" pitchFamily="49" charset="-128"/>
              <a:ea typeface="ＭＳ ゴシック" pitchFamily="49" charset="-128"/>
            </a:rPr>
            <a:t>百万円の増加、収支差引額</a:t>
          </a:r>
          <a:r>
            <a:rPr kumimoji="1" lang="en-US" altLang="ja-JP" sz="1400">
              <a:latin typeface="ＭＳ ゴシック" pitchFamily="49" charset="-128"/>
              <a:ea typeface="ＭＳ ゴシック" pitchFamily="49" charset="-128"/>
            </a:rPr>
            <a:t>472</a:t>
          </a:r>
          <a:r>
            <a:rPr kumimoji="1" lang="ja-JP" altLang="en-US" sz="1400">
              <a:latin typeface="ＭＳ ゴシック" pitchFamily="49" charset="-128"/>
              <a:ea typeface="ＭＳ ゴシック" pitchFamily="49" charset="-128"/>
            </a:rPr>
            <a:t>百万円の純損失を生じており、令和６年度は</a:t>
          </a:r>
          <a:r>
            <a:rPr kumimoji="1" lang="en-US" altLang="ja-JP" sz="1400">
              <a:latin typeface="ＭＳ ゴシック" pitchFamily="49" charset="-128"/>
              <a:ea typeface="ＭＳ ゴシック" pitchFamily="49" charset="-128"/>
            </a:rPr>
            <a:t>1,089</a:t>
          </a:r>
          <a:r>
            <a:rPr kumimoji="1" lang="ja-JP" altLang="en-US" sz="1400">
              <a:latin typeface="ＭＳ ゴシック" pitchFamily="49" charset="-128"/>
              <a:ea typeface="ＭＳ ゴシック" pitchFamily="49" charset="-128"/>
            </a:rPr>
            <a:t>百万円の純損失を生じている。健全経営の観点から収益の増加及び費用の縮減に努める。</a:t>
          </a:r>
        </a:p>
        <a:p>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O56"/>
  <sheetViews>
    <sheetView showGridLines="0" tabSelected="1" zoomScaleNormal="100" workbookViewId="0"/>
  </sheetViews>
  <sheetFormatPr defaultColWidth="0" defaultRowHeight="11" zeroHeight="1" x14ac:dyDescent="0.2"/>
  <cols>
    <col min="1" max="11" width="2.08984375" style="168" customWidth="1"/>
    <col min="12" max="12" width="2.26953125" style="168" customWidth="1"/>
    <col min="13" max="17" width="2.36328125" style="168" customWidth="1"/>
    <col min="18" max="119" width="2.08984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183133453</v>
      </c>
      <c r="BO4" s="371"/>
      <c r="BP4" s="371"/>
      <c r="BQ4" s="371"/>
      <c r="BR4" s="371"/>
      <c r="BS4" s="371"/>
      <c r="BT4" s="371"/>
      <c r="BU4" s="372"/>
      <c r="BV4" s="370">
        <v>175344387</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6.9</v>
      </c>
      <c r="CU4" s="377"/>
      <c r="CV4" s="377"/>
      <c r="CW4" s="377"/>
      <c r="CX4" s="377"/>
      <c r="CY4" s="377"/>
      <c r="CZ4" s="377"/>
      <c r="DA4" s="378"/>
      <c r="DB4" s="376">
        <v>6.2</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175874683</v>
      </c>
      <c r="BO5" s="408"/>
      <c r="BP5" s="408"/>
      <c r="BQ5" s="408"/>
      <c r="BR5" s="408"/>
      <c r="BS5" s="408"/>
      <c r="BT5" s="408"/>
      <c r="BU5" s="409"/>
      <c r="BV5" s="407">
        <v>169283856</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94.9</v>
      </c>
      <c r="CU5" s="405"/>
      <c r="CV5" s="405"/>
      <c r="CW5" s="405"/>
      <c r="CX5" s="405"/>
      <c r="CY5" s="405"/>
      <c r="CZ5" s="405"/>
      <c r="DA5" s="406"/>
      <c r="DB5" s="404">
        <v>92.3</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98</v>
      </c>
      <c r="AV6" s="440"/>
      <c r="AW6" s="440"/>
      <c r="AX6" s="440"/>
      <c r="AY6" s="441" t="s">
        <v>99</v>
      </c>
      <c r="AZ6" s="442"/>
      <c r="BA6" s="442"/>
      <c r="BB6" s="442"/>
      <c r="BC6" s="442"/>
      <c r="BD6" s="442"/>
      <c r="BE6" s="442"/>
      <c r="BF6" s="442"/>
      <c r="BG6" s="442"/>
      <c r="BH6" s="442"/>
      <c r="BI6" s="442"/>
      <c r="BJ6" s="442"/>
      <c r="BK6" s="442"/>
      <c r="BL6" s="442"/>
      <c r="BM6" s="443"/>
      <c r="BN6" s="407">
        <v>7258770</v>
      </c>
      <c r="BO6" s="408"/>
      <c r="BP6" s="408"/>
      <c r="BQ6" s="408"/>
      <c r="BR6" s="408"/>
      <c r="BS6" s="408"/>
      <c r="BT6" s="408"/>
      <c r="BU6" s="409"/>
      <c r="BV6" s="407">
        <v>6060531</v>
      </c>
      <c r="BW6" s="408"/>
      <c r="BX6" s="408"/>
      <c r="BY6" s="408"/>
      <c r="BZ6" s="408"/>
      <c r="CA6" s="408"/>
      <c r="CB6" s="408"/>
      <c r="CC6" s="409"/>
      <c r="CD6" s="410" t="s">
        <v>100</v>
      </c>
      <c r="CE6" s="411"/>
      <c r="CF6" s="411"/>
      <c r="CG6" s="411"/>
      <c r="CH6" s="411"/>
      <c r="CI6" s="411"/>
      <c r="CJ6" s="411"/>
      <c r="CK6" s="411"/>
      <c r="CL6" s="411"/>
      <c r="CM6" s="411"/>
      <c r="CN6" s="411"/>
      <c r="CO6" s="411"/>
      <c r="CP6" s="411"/>
      <c r="CQ6" s="411"/>
      <c r="CR6" s="411"/>
      <c r="CS6" s="412"/>
      <c r="CT6" s="444">
        <v>94.9</v>
      </c>
      <c r="CU6" s="445"/>
      <c r="CV6" s="445"/>
      <c r="CW6" s="445"/>
      <c r="CX6" s="445"/>
      <c r="CY6" s="445"/>
      <c r="CZ6" s="445"/>
      <c r="DA6" s="446"/>
      <c r="DB6" s="444">
        <v>92.3</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101</v>
      </c>
      <c r="AN7" s="437"/>
      <c r="AO7" s="437"/>
      <c r="AP7" s="437"/>
      <c r="AQ7" s="437"/>
      <c r="AR7" s="437"/>
      <c r="AS7" s="437"/>
      <c r="AT7" s="438"/>
      <c r="AU7" s="439" t="s">
        <v>98</v>
      </c>
      <c r="AV7" s="440"/>
      <c r="AW7" s="440"/>
      <c r="AX7" s="440"/>
      <c r="AY7" s="441" t="s">
        <v>102</v>
      </c>
      <c r="AZ7" s="442"/>
      <c r="BA7" s="442"/>
      <c r="BB7" s="442"/>
      <c r="BC7" s="442"/>
      <c r="BD7" s="442"/>
      <c r="BE7" s="442"/>
      <c r="BF7" s="442"/>
      <c r="BG7" s="442"/>
      <c r="BH7" s="442"/>
      <c r="BI7" s="442"/>
      <c r="BJ7" s="442"/>
      <c r="BK7" s="442"/>
      <c r="BL7" s="442"/>
      <c r="BM7" s="443"/>
      <c r="BN7" s="407">
        <v>695772</v>
      </c>
      <c r="BO7" s="408"/>
      <c r="BP7" s="408"/>
      <c r="BQ7" s="408"/>
      <c r="BR7" s="408"/>
      <c r="BS7" s="408"/>
      <c r="BT7" s="408"/>
      <c r="BU7" s="409"/>
      <c r="BV7" s="407">
        <v>327736</v>
      </c>
      <c r="BW7" s="408"/>
      <c r="BX7" s="408"/>
      <c r="BY7" s="408"/>
      <c r="BZ7" s="408"/>
      <c r="CA7" s="408"/>
      <c r="CB7" s="408"/>
      <c r="CC7" s="409"/>
      <c r="CD7" s="410" t="s">
        <v>103</v>
      </c>
      <c r="CE7" s="411"/>
      <c r="CF7" s="411"/>
      <c r="CG7" s="411"/>
      <c r="CH7" s="411"/>
      <c r="CI7" s="411"/>
      <c r="CJ7" s="411"/>
      <c r="CK7" s="411"/>
      <c r="CL7" s="411"/>
      <c r="CM7" s="411"/>
      <c r="CN7" s="411"/>
      <c r="CO7" s="411"/>
      <c r="CP7" s="411"/>
      <c r="CQ7" s="411"/>
      <c r="CR7" s="411"/>
      <c r="CS7" s="412"/>
      <c r="CT7" s="407">
        <v>95303032</v>
      </c>
      <c r="CU7" s="408"/>
      <c r="CV7" s="408"/>
      <c r="CW7" s="408"/>
      <c r="CX7" s="408"/>
      <c r="CY7" s="408"/>
      <c r="CZ7" s="408"/>
      <c r="DA7" s="409"/>
      <c r="DB7" s="407">
        <v>92308993</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104</v>
      </c>
      <c r="AN8" s="437"/>
      <c r="AO8" s="437"/>
      <c r="AP8" s="437"/>
      <c r="AQ8" s="437"/>
      <c r="AR8" s="437"/>
      <c r="AS8" s="437"/>
      <c r="AT8" s="438"/>
      <c r="AU8" s="439" t="s">
        <v>90</v>
      </c>
      <c r="AV8" s="440"/>
      <c r="AW8" s="440"/>
      <c r="AX8" s="440"/>
      <c r="AY8" s="441" t="s">
        <v>105</v>
      </c>
      <c r="AZ8" s="442"/>
      <c r="BA8" s="442"/>
      <c r="BB8" s="442"/>
      <c r="BC8" s="442"/>
      <c r="BD8" s="442"/>
      <c r="BE8" s="442"/>
      <c r="BF8" s="442"/>
      <c r="BG8" s="442"/>
      <c r="BH8" s="442"/>
      <c r="BI8" s="442"/>
      <c r="BJ8" s="442"/>
      <c r="BK8" s="442"/>
      <c r="BL8" s="442"/>
      <c r="BM8" s="443"/>
      <c r="BN8" s="407">
        <v>6562998</v>
      </c>
      <c r="BO8" s="408"/>
      <c r="BP8" s="408"/>
      <c r="BQ8" s="408"/>
      <c r="BR8" s="408"/>
      <c r="BS8" s="408"/>
      <c r="BT8" s="408"/>
      <c r="BU8" s="409"/>
      <c r="BV8" s="407">
        <v>5732795</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1.08</v>
      </c>
      <c r="CU8" s="448"/>
      <c r="CV8" s="448"/>
      <c r="CW8" s="448"/>
      <c r="CX8" s="448"/>
      <c r="CY8" s="448"/>
      <c r="CZ8" s="448"/>
      <c r="DA8" s="449"/>
      <c r="DB8" s="447">
        <v>1.05</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436905</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830203</v>
      </c>
      <c r="BO9" s="408"/>
      <c r="BP9" s="408"/>
      <c r="BQ9" s="408"/>
      <c r="BR9" s="408"/>
      <c r="BS9" s="408"/>
      <c r="BT9" s="408"/>
      <c r="BU9" s="409"/>
      <c r="BV9" s="407">
        <v>422404</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8.1</v>
      </c>
      <c r="CU9" s="405"/>
      <c r="CV9" s="405"/>
      <c r="CW9" s="405"/>
      <c r="CX9" s="405"/>
      <c r="CY9" s="405"/>
      <c r="CZ9" s="405"/>
      <c r="DA9" s="406"/>
      <c r="DB9" s="404">
        <v>8.1999999999999993</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423894</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2008277</v>
      </c>
      <c r="BO10" s="408"/>
      <c r="BP10" s="408"/>
      <c r="BQ10" s="408"/>
      <c r="BR10" s="408"/>
      <c r="BS10" s="408"/>
      <c r="BT10" s="408"/>
      <c r="BU10" s="409"/>
      <c r="BV10" s="407">
        <v>4610610</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445041</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4000000</v>
      </c>
      <c r="BO12" s="408"/>
      <c r="BP12" s="408"/>
      <c r="BQ12" s="408"/>
      <c r="BR12" s="408"/>
      <c r="BS12" s="408"/>
      <c r="BT12" s="408"/>
      <c r="BU12" s="409"/>
      <c r="BV12" s="407">
        <v>4050000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436552</v>
      </c>
      <c r="S13" s="492"/>
      <c r="T13" s="492"/>
      <c r="U13" s="492"/>
      <c r="V13" s="493"/>
      <c r="W13" s="423" t="s">
        <v>131</v>
      </c>
      <c r="X13" s="424"/>
      <c r="Y13" s="424"/>
      <c r="Z13" s="424"/>
      <c r="AA13" s="424"/>
      <c r="AB13" s="414"/>
      <c r="AC13" s="458">
        <v>1999</v>
      </c>
      <c r="AD13" s="459"/>
      <c r="AE13" s="459"/>
      <c r="AF13" s="459"/>
      <c r="AG13" s="501"/>
      <c r="AH13" s="458">
        <v>2059</v>
      </c>
      <c r="AI13" s="459"/>
      <c r="AJ13" s="459"/>
      <c r="AK13" s="459"/>
      <c r="AL13" s="460"/>
      <c r="AM13" s="436" t="s">
        <v>132</v>
      </c>
      <c r="AN13" s="437"/>
      <c r="AO13" s="437"/>
      <c r="AP13" s="437"/>
      <c r="AQ13" s="437"/>
      <c r="AR13" s="437"/>
      <c r="AS13" s="437"/>
      <c r="AT13" s="438"/>
      <c r="AU13" s="439" t="s">
        <v>98</v>
      </c>
      <c r="AV13" s="440"/>
      <c r="AW13" s="440"/>
      <c r="AX13" s="440"/>
      <c r="AY13" s="441" t="s">
        <v>133</v>
      </c>
      <c r="AZ13" s="442"/>
      <c r="BA13" s="442"/>
      <c r="BB13" s="442"/>
      <c r="BC13" s="442"/>
      <c r="BD13" s="442"/>
      <c r="BE13" s="442"/>
      <c r="BF13" s="442"/>
      <c r="BG13" s="442"/>
      <c r="BH13" s="442"/>
      <c r="BI13" s="442"/>
      <c r="BJ13" s="442"/>
      <c r="BK13" s="442"/>
      <c r="BL13" s="442"/>
      <c r="BM13" s="443"/>
      <c r="BN13" s="407">
        <v>-1161520</v>
      </c>
      <c r="BO13" s="408"/>
      <c r="BP13" s="408"/>
      <c r="BQ13" s="408"/>
      <c r="BR13" s="408"/>
      <c r="BS13" s="408"/>
      <c r="BT13" s="408"/>
      <c r="BU13" s="409"/>
      <c r="BV13" s="407">
        <v>983014</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5.3</v>
      </c>
      <c r="CU13" s="405"/>
      <c r="CV13" s="405"/>
      <c r="CW13" s="405"/>
      <c r="CX13" s="405"/>
      <c r="CY13" s="405"/>
      <c r="CZ13" s="405"/>
      <c r="DA13" s="406"/>
      <c r="DB13" s="404">
        <v>5.2</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445172</v>
      </c>
      <c r="S14" s="492"/>
      <c r="T14" s="492"/>
      <c r="U14" s="492"/>
      <c r="V14" s="493"/>
      <c r="W14" s="397"/>
      <c r="X14" s="398"/>
      <c r="Y14" s="398"/>
      <c r="Z14" s="398"/>
      <c r="AA14" s="398"/>
      <c r="AB14" s="387"/>
      <c r="AC14" s="494">
        <v>1</v>
      </c>
      <c r="AD14" s="495"/>
      <c r="AE14" s="495"/>
      <c r="AF14" s="495"/>
      <c r="AG14" s="496"/>
      <c r="AH14" s="494">
        <v>1.1000000000000001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46.4</v>
      </c>
      <c r="CU14" s="506"/>
      <c r="CV14" s="506"/>
      <c r="CW14" s="506"/>
      <c r="CX14" s="506"/>
      <c r="CY14" s="506"/>
      <c r="CZ14" s="506"/>
      <c r="DA14" s="507"/>
      <c r="DB14" s="505">
        <v>45.2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437138</v>
      </c>
      <c r="S15" s="492"/>
      <c r="T15" s="492"/>
      <c r="U15" s="492"/>
      <c r="V15" s="493"/>
      <c r="W15" s="423" t="s">
        <v>137</v>
      </c>
      <c r="X15" s="424"/>
      <c r="Y15" s="424"/>
      <c r="Z15" s="424"/>
      <c r="AA15" s="424"/>
      <c r="AB15" s="414"/>
      <c r="AC15" s="458">
        <v>41742</v>
      </c>
      <c r="AD15" s="459"/>
      <c r="AE15" s="459"/>
      <c r="AF15" s="459"/>
      <c r="AG15" s="501"/>
      <c r="AH15" s="458">
        <v>43451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73583813</v>
      </c>
      <c r="BO15" s="371"/>
      <c r="BP15" s="371"/>
      <c r="BQ15" s="371"/>
      <c r="BR15" s="371"/>
      <c r="BS15" s="371"/>
      <c r="BT15" s="371"/>
      <c r="BU15" s="372"/>
      <c r="BV15" s="370">
        <v>71408640</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21.8</v>
      </c>
      <c r="AD16" s="495"/>
      <c r="AE16" s="495"/>
      <c r="AF16" s="495"/>
      <c r="AG16" s="496"/>
      <c r="AH16" s="494">
        <v>23.8</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67400437</v>
      </c>
      <c r="BO16" s="408"/>
      <c r="BP16" s="408"/>
      <c r="BQ16" s="408"/>
      <c r="BR16" s="408"/>
      <c r="BS16" s="408"/>
      <c r="BT16" s="408"/>
      <c r="BU16" s="409"/>
      <c r="BV16" s="407">
        <v>65875896</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147873</v>
      </c>
      <c r="AD17" s="459"/>
      <c r="AE17" s="459"/>
      <c r="AF17" s="459"/>
      <c r="AG17" s="501"/>
      <c r="AH17" s="458">
        <v>137037</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95303032</v>
      </c>
      <c r="BO17" s="408"/>
      <c r="BP17" s="408"/>
      <c r="BQ17" s="408"/>
      <c r="BR17" s="408"/>
      <c r="BS17" s="408"/>
      <c r="BT17" s="408"/>
      <c r="BU17" s="409"/>
      <c r="BV17" s="407">
        <v>92308993</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69.56</v>
      </c>
      <c r="M18" s="531"/>
      <c r="N18" s="531"/>
      <c r="O18" s="531"/>
      <c r="P18" s="531"/>
      <c r="Q18" s="531"/>
      <c r="R18" s="532"/>
      <c r="S18" s="532"/>
      <c r="T18" s="532"/>
      <c r="U18" s="532"/>
      <c r="V18" s="533"/>
      <c r="W18" s="425"/>
      <c r="X18" s="426"/>
      <c r="Y18" s="426"/>
      <c r="Z18" s="426"/>
      <c r="AA18" s="426"/>
      <c r="AB18" s="417"/>
      <c r="AC18" s="534">
        <v>77.2</v>
      </c>
      <c r="AD18" s="535"/>
      <c r="AE18" s="535"/>
      <c r="AF18" s="535"/>
      <c r="AG18" s="536"/>
      <c r="AH18" s="534">
        <v>75.099999999999994</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93894723</v>
      </c>
      <c r="BO18" s="408"/>
      <c r="BP18" s="408"/>
      <c r="BQ18" s="408"/>
      <c r="BR18" s="408"/>
      <c r="BS18" s="408"/>
      <c r="BT18" s="408"/>
      <c r="BU18" s="409"/>
      <c r="BV18" s="407">
        <v>87489441</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6281</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122010307</v>
      </c>
      <c r="BO19" s="408"/>
      <c r="BP19" s="408"/>
      <c r="BQ19" s="408"/>
      <c r="BR19" s="408"/>
      <c r="BS19" s="408"/>
      <c r="BT19" s="408"/>
      <c r="BU19" s="409"/>
      <c r="BV19" s="407">
        <v>117722549</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193204</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76813402</v>
      </c>
      <c r="BO22" s="371"/>
      <c r="BP22" s="371"/>
      <c r="BQ22" s="371"/>
      <c r="BR22" s="371"/>
      <c r="BS22" s="371"/>
      <c r="BT22" s="371"/>
      <c r="BU22" s="372"/>
      <c r="BV22" s="370">
        <v>78803398</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29163390</v>
      </c>
      <c r="BO23" s="408"/>
      <c r="BP23" s="408"/>
      <c r="BQ23" s="408"/>
      <c r="BR23" s="408"/>
      <c r="BS23" s="408"/>
      <c r="BT23" s="408"/>
      <c r="BU23" s="409"/>
      <c r="BV23" s="407">
        <v>32082561</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10640</v>
      </c>
      <c r="R24" s="459"/>
      <c r="S24" s="459"/>
      <c r="T24" s="459"/>
      <c r="U24" s="459"/>
      <c r="V24" s="501"/>
      <c r="W24" s="553"/>
      <c r="X24" s="554"/>
      <c r="Y24" s="555"/>
      <c r="Z24" s="457" t="s">
        <v>162</v>
      </c>
      <c r="AA24" s="437"/>
      <c r="AB24" s="437"/>
      <c r="AC24" s="437"/>
      <c r="AD24" s="437"/>
      <c r="AE24" s="437"/>
      <c r="AF24" s="437"/>
      <c r="AG24" s="438"/>
      <c r="AH24" s="458">
        <v>2755</v>
      </c>
      <c r="AI24" s="459"/>
      <c r="AJ24" s="459"/>
      <c r="AK24" s="459"/>
      <c r="AL24" s="501"/>
      <c r="AM24" s="458">
        <v>8675495</v>
      </c>
      <c r="AN24" s="459"/>
      <c r="AO24" s="459"/>
      <c r="AP24" s="459"/>
      <c r="AQ24" s="459"/>
      <c r="AR24" s="501"/>
      <c r="AS24" s="458">
        <v>3149</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70991989</v>
      </c>
      <c r="BO24" s="408"/>
      <c r="BP24" s="408"/>
      <c r="BQ24" s="408"/>
      <c r="BR24" s="408"/>
      <c r="BS24" s="408"/>
      <c r="BT24" s="408"/>
      <c r="BU24" s="409"/>
      <c r="BV24" s="407">
        <v>71331194</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2</v>
      </c>
      <c r="M25" s="459"/>
      <c r="N25" s="459"/>
      <c r="O25" s="459"/>
      <c r="P25" s="501"/>
      <c r="Q25" s="458">
        <v>8930</v>
      </c>
      <c r="R25" s="459"/>
      <c r="S25" s="459"/>
      <c r="T25" s="459"/>
      <c r="U25" s="459"/>
      <c r="V25" s="501"/>
      <c r="W25" s="553"/>
      <c r="X25" s="554"/>
      <c r="Y25" s="555"/>
      <c r="Z25" s="457" t="s">
        <v>165</v>
      </c>
      <c r="AA25" s="437"/>
      <c r="AB25" s="437"/>
      <c r="AC25" s="437"/>
      <c r="AD25" s="437"/>
      <c r="AE25" s="437"/>
      <c r="AF25" s="437"/>
      <c r="AG25" s="438"/>
      <c r="AH25" s="458">
        <v>478</v>
      </c>
      <c r="AI25" s="459"/>
      <c r="AJ25" s="459"/>
      <c r="AK25" s="459"/>
      <c r="AL25" s="501"/>
      <c r="AM25" s="458">
        <v>1495184</v>
      </c>
      <c r="AN25" s="459"/>
      <c r="AO25" s="459"/>
      <c r="AP25" s="459"/>
      <c r="AQ25" s="459"/>
      <c r="AR25" s="501"/>
      <c r="AS25" s="458">
        <v>3128</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45661514</v>
      </c>
      <c r="BO25" s="371"/>
      <c r="BP25" s="371"/>
      <c r="BQ25" s="371"/>
      <c r="BR25" s="371"/>
      <c r="BS25" s="371"/>
      <c r="BT25" s="371"/>
      <c r="BU25" s="372"/>
      <c r="BV25" s="370">
        <v>24986659</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7660</v>
      </c>
      <c r="R26" s="459"/>
      <c r="S26" s="459"/>
      <c r="T26" s="459"/>
      <c r="U26" s="459"/>
      <c r="V26" s="501"/>
      <c r="W26" s="553"/>
      <c r="X26" s="554"/>
      <c r="Y26" s="555"/>
      <c r="Z26" s="457" t="s">
        <v>168</v>
      </c>
      <c r="AA26" s="559"/>
      <c r="AB26" s="559"/>
      <c r="AC26" s="559"/>
      <c r="AD26" s="559"/>
      <c r="AE26" s="559"/>
      <c r="AF26" s="559"/>
      <c r="AG26" s="560"/>
      <c r="AH26" s="458">
        <v>377</v>
      </c>
      <c r="AI26" s="459"/>
      <c r="AJ26" s="459"/>
      <c r="AK26" s="459"/>
      <c r="AL26" s="501"/>
      <c r="AM26" s="458">
        <v>1220726</v>
      </c>
      <c r="AN26" s="459"/>
      <c r="AO26" s="459"/>
      <c r="AP26" s="459"/>
      <c r="AQ26" s="459"/>
      <c r="AR26" s="501"/>
      <c r="AS26" s="458">
        <v>3238</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6900</v>
      </c>
      <c r="R27" s="459"/>
      <c r="S27" s="459"/>
      <c r="T27" s="459"/>
      <c r="U27" s="459"/>
      <c r="V27" s="501"/>
      <c r="W27" s="553"/>
      <c r="X27" s="554"/>
      <c r="Y27" s="555"/>
      <c r="Z27" s="457" t="s">
        <v>171</v>
      </c>
      <c r="AA27" s="437"/>
      <c r="AB27" s="437"/>
      <c r="AC27" s="437"/>
      <c r="AD27" s="437"/>
      <c r="AE27" s="437"/>
      <c r="AF27" s="437"/>
      <c r="AG27" s="438"/>
      <c r="AH27" s="458">
        <v>27</v>
      </c>
      <c r="AI27" s="459"/>
      <c r="AJ27" s="459"/>
      <c r="AK27" s="459"/>
      <c r="AL27" s="501"/>
      <c r="AM27" s="458">
        <v>107541</v>
      </c>
      <c r="AN27" s="459"/>
      <c r="AO27" s="459"/>
      <c r="AP27" s="459"/>
      <c r="AQ27" s="459"/>
      <c r="AR27" s="501"/>
      <c r="AS27" s="458">
        <v>3983</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6100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11406384</v>
      </c>
      <c r="BO28" s="371"/>
      <c r="BP28" s="371"/>
      <c r="BQ28" s="371"/>
      <c r="BR28" s="371"/>
      <c r="BS28" s="371"/>
      <c r="BT28" s="371"/>
      <c r="BU28" s="372"/>
      <c r="BV28" s="370">
        <v>13398107</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34</v>
      </c>
      <c r="M29" s="459"/>
      <c r="N29" s="459"/>
      <c r="O29" s="459"/>
      <c r="P29" s="501"/>
      <c r="Q29" s="458">
        <v>5650</v>
      </c>
      <c r="R29" s="459"/>
      <c r="S29" s="459"/>
      <c r="T29" s="459"/>
      <c r="U29" s="459"/>
      <c r="V29" s="501"/>
      <c r="W29" s="556"/>
      <c r="X29" s="557"/>
      <c r="Y29" s="558"/>
      <c r="Z29" s="457" t="s">
        <v>177</v>
      </c>
      <c r="AA29" s="437"/>
      <c r="AB29" s="437"/>
      <c r="AC29" s="437"/>
      <c r="AD29" s="437"/>
      <c r="AE29" s="437"/>
      <c r="AF29" s="437"/>
      <c r="AG29" s="438"/>
      <c r="AH29" s="458">
        <v>2782</v>
      </c>
      <c r="AI29" s="459"/>
      <c r="AJ29" s="459"/>
      <c r="AK29" s="459"/>
      <c r="AL29" s="501"/>
      <c r="AM29" s="458">
        <v>8783036</v>
      </c>
      <c r="AN29" s="459"/>
      <c r="AO29" s="459"/>
      <c r="AP29" s="459"/>
      <c r="AQ29" s="459"/>
      <c r="AR29" s="501"/>
      <c r="AS29" s="458">
        <v>3157</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t="s">
        <v>122</v>
      </c>
      <c r="BO29" s="408"/>
      <c r="BP29" s="408"/>
      <c r="BQ29" s="408"/>
      <c r="BR29" s="408"/>
      <c r="BS29" s="408"/>
      <c r="BT29" s="408"/>
      <c r="BU29" s="409"/>
      <c r="BV29" s="407" t="s">
        <v>122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100.8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10574703</v>
      </c>
      <c r="BO30" s="527"/>
      <c r="BP30" s="527"/>
      <c r="BQ30" s="527"/>
      <c r="BR30" s="527"/>
      <c r="BS30" s="527"/>
      <c r="BT30" s="527"/>
      <c r="BU30" s="528"/>
      <c r="BV30" s="526">
        <v>10366766</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4</v>
      </c>
      <c r="V34" s="597"/>
      <c r="W34" s="598" t="str">
        <f>IF('各会計、関係団体の財政状況及び健全化判断比率'!B28="","",'各会計、関係団体の財政状況及び健全化判断比率'!B28)</f>
        <v>国民健康保険事業費特別会計</v>
      </c>
      <c r="X34" s="598"/>
      <c r="Y34" s="598"/>
      <c r="Z34" s="598"/>
      <c r="AA34" s="598"/>
      <c r="AB34" s="598"/>
      <c r="AC34" s="598"/>
      <c r="AD34" s="598"/>
      <c r="AE34" s="598"/>
      <c r="AF34" s="598"/>
      <c r="AG34" s="598"/>
      <c r="AH34" s="598"/>
      <c r="AI34" s="598"/>
      <c r="AJ34" s="598"/>
      <c r="AK34" s="598"/>
      <c r="AL34" s="169"/>
      <c r="AM34" s="597">
        <f>IF(AO34="","",MAX(C34:D43,U34:V43)+1)</f>
        <v>7</v>
      </c>
      <c r="AN34" s="597"/>
      <c r="AO34" s="598" t="str">
        <f>IF('各会計、関係団体の財政状況及び健全化判断比率'!B31="","",'各会計、関係団体の財政状況及び健全化判断比率'!B31)</f>
        <v>下水道事業費特別会計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9</v>
      </c>
      <c r="BX34" s="597"/>
      <c r="BY34" s="598" t="str">
        <f>IF('各会計、関係団体の財政状況及び健全化判断比率'!B68="","",'各会計、関係団体の財政状況及び健全化判断比率'!B68)</f>
        <v>神奈川県後期高齢者医療広域連合（一般会計）</v>
      </c>
      <c r="BZ34" s="598"/>
      <c r="CA34" s="598"/>
      <c r="CB34" s="598"/>
      <c r="CC34" s="598"/>
      <c r="CD34" s="598"/>
      <c r="CE34" s="598"/>
      <c r="CF34" s="598"/>
      <c r="CG34" s="598"/>
      <c r="CH34" s="598"/>
      <c r="CI34" s="598"/>
      <c r="CJ34" s="598"/>
      <c r="CK34" s="598"/>
      <c r="CL34" s="598"/>
      <c r="CM34" s="598"/>
      <c r="CN34" s="169"/>
      <c r="CO34" s="597">
        <f>IF(CQ34="","",MAX(C34:D43,U34:V43,AM34:AN43,BE34:BF43,BW34:BX43)+1)</f>
        <v>11</v>
      </c>
      <c r="CP34" s="597"/>
      <c r="CQ34" s="598" t="str">
        <f>IF('各会計、関係団体の財政状況及び健全化判断比率'!BS7="","",'各会計、関係団体の財政状況及び健全化判断比率'!BS7)</f>
        <v>（公益財団法人）かながわ海岸美化財団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北部第二（三地区）土地区画整理事業費特別会計</v>
      </c>
      <c r="F35" s="598"/>
      <c r="G35" s="598"/>
      <c r="H35" s="598"/>
      <c r="I35" s="598"/>
      <c r="J35" s="598"/>
      <c r="K35" s="598"/>
      <c r="L35" s="598"/>
      <c r="M35" s="598"/>
      <c r="N35" s="598"/>
      <c r="O35" s="598"/>
      <c r="P35" s="598"/>
      <c r="Q35" s="598"/>
      <c r="R35" s="598"/>
      <c r="S35" s="598"/>
      <c r="T35" s="169"/>
      <c r="U35" s="597">
        <f>IF(W35="","",U34+1)</f>
        <v>5</v>
      </c>
      <c r="V35" s="597"/>
      <c r="W35" s="598" t="str">
        <f>IF('各会計、関係団体の財政状況及び健全化判断比率'!B29="","",'各会計、関係団体の財政状況及び健全化判断比率'!B29)</f>
        <v>介護保険事業費特別会計</v>
      </c>
      <c r="X35" s="598"/>
      <c r="Y35" s="598"/>
      <c r="Z35" s="598"/>
      <c r="AA35" s="598"/>
      <c r="AB35" s="598"/>
      <c r="AC35" s="598"/>
      <c r="AD35" s="598"/>
      <c r="AE35" s="598"/>
      <c r="AF35" s="598"/>
      <c r="AG35" s="598"/>
      <c r="AH35" s="598"/>
      <c r="AI35" s="598"/>
      <c r="AJ35" s="598"/>
      <c r="AK35" s="598"/>
      <c r="AL35" s="169"/>
      <c r="AM35" s="597">
        <f t="shared" ref="AM35:AM43" si="0">IF(AO35="","",AM34+1)</f>
        <v>8</v>
      </c>
      <c r="AN35" s="597"/>
      <c r="AO35" s="598" t="str">
        <f>IF('各会計、関係団体の財政状況及び健全化判断比率'!B32="","",'各会計、関係団体の財政状況及び健全化判断比率'!B32)</f>
        <v>市民病院事業会計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10</v>
      </c>
      <c r="BX35" s="597"/>
      <c r="BY35" s="598" t="str">
        <f>IF('各会計、関係団体の財政状況及び健全化判断比率'!B69="","",'各会計、関係団体の財政状況及び健全化判断比率'!B69)</f>
        <v>神奈川県後期高齢者医療広域連合（特別会計）</v>
      </c>
      <c r="BZ35" s="598"/>
      <c r="CA35" s="598"/>
      <c r="CB35" s="598"/>
      <c r="CC35" s="598"/>
      <c r="CD35" s="598"/>
      <c r="CE35" s="598"/>
      <c r="CF35" s="598"/>
      <c r="CG35" s="598"/>
      <c r="CH35" s="598"/>
      <c r="CI35" s="598"/>
      <c r="CJ35" s="598"/>
      <c r="CK35" s="598"/>
      <c r="CL35" s="598"/>
      <c r="CM35" s="598"/>
      <c r="CN35" s="169"/>
      <c r="CO35" s="597">
        <f t="shared" ref="CO35:CO43" si="3">IF(CQ35="","",CO34+1)</f>
        <v>12</v>
      </c>
      <c r="CP35" s="597"/>
      <c r="CQ35" s="598" t="str">
        <f>IF('各会計、関係団体の財政状況及び健全化判断比率'!BS8="","",'各会計、関係団体の財政状況及び健全化判断比率'!BS8)</f>
        <v>藤沢市土地開発公社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v>
      </c>
      <c r="DH35" s="599"/>
      <c r="DI35" s="196"/>
    </row>
    <row r="36" spans="1:113" ht="32.25" customHeight="1" x14ac:dyDescent="0.2">
      <c r="A36" s="169"/>
      <c r="B36" s="193"/>
      <c r="C36" s="597">
        <f>IF(E36="","",C35+1)</f>
        <v>3</v>
      </c>
      <c r="D36" s="597"/>
      <c r="E36" s="598" t="str">
        <f>IF('各会計、関係団体の財政状況及び健全化判断比率'!B9="","",'各会計、関係団体の財政状況及び健全化判断比率'!B9)</f>
        <v>墓園事業費特別会計</v>
      </c>
      <c r="F36" s="598"/>
      <c r="G36" s="598"/>
      <c r="H36" s="598"/>
      <c r="I36" s="598"/>
      <c r="J36" s="598"/>
      <c r="K36" s="598"/>
      <c r="L36" s="598"/>
      <c r="M36" s="598"/>
      <c r="N36" s="598"/>
      <c r="O36" s="598"/>
      <c r="P36" s="598"/>
      <c r="Q36" s="598"/>
      <c r="R36" s="598"/>
      <c r="S36" s="598"/>
      <c r="T36" s="169"/>
      <c r="U36" s="597">
        <f t="shared" ref="U36:U43" si="4">IF(W36="","",U35+1)</f>
        <v>6</v>
      </c>
      <c r="V36" s="597"/>
      <c r="W36" s="598" t="str">
        <f>IF('各会計、関係団体の財政状況及び健全化判断比率'!B30="","",'各会計、関係団体の財政状況及び健全化判断比率'!B30)</f>
        <v>後期高齢者医療事業費特別会計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t="str">
        <f t="shared" si="2"/>
        <v/>
      </c>
      <c r="BX36" s="597"/>
      <c r="BY36" s="598" t="str">
        <f>IF('各会計、関係団体の財政状況及び健全化判断比率'!B70="","",'各会計、関係団体の財政状況及び健全化判断比率'!B70)</f>
        <v/>
      </c>
      <c r="BZ36" s="598"/>
      <c r="CA36" s="598"/>
      <c r="CB36" s="598"/>
      <c r="CC36" s="598"/>
      <c r="CD36" s="598"/>
      <c r="CE36" s="598"/>
      <c r="CF36" s="598"/>
      <c r="CG36" s="598"/>
      <c r="CH36" s="598"/>
      <c r="CI36" s="598"/>
      <c r="CJ36" s="598"/>
      <c r="CK36" s="598"/>
      <c r="CL36" s="598"/>
      <c r="CM36" s="598"/>
      <c r="CN36" s="169"/>
      <c r="CO36" s="597">
        <f t="shared" si="3"/>
        <v>13</v>
      </c>
      <c r="CP36" s="597"/>
      <c r="CQ36" s="598" t="str">
        <f>IF('各会計、関係団体の財政状況及び健全化判断比率'!BS9="","",'各会計、関係団体の財政状況及び健全化判断比率'!BS9)</f>
        <v>（公益財団法人）湘南産業振興財団</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t="str">
        <f t="shared" si="2"/>
        <v/>
      </c>
      <c r="BX37" s="597"/>
      <c r="BY37" s="598" t="str">
        <f>IF('各会計、関係団体の財政状況及び健全化判断比率'!B71="","",'各会計、関係団体の財政状況及び健全化判断比率'!B71)</f>
        <v/>
      </c>
      <c r="BZ37" s="598"/>
      <c r="CA37" s="598"/>
      <c r="CB37" s="598"/>
      <c r="CC37" s="598"/>
      <c r="CD37" s="598"/>
      <c r="CE37" s="598"/>
      <c r="CF37" s="598"/>
      <c r="CG37" s="598"/>
      <c r="CH37" s="598"/>
      <c r="CI37" s="598"/>
      <c r="CJ37" s="598"/>
      <c r="CK37" s="598"/>
      <c r="CL37" s="598"/>
      <c r="CM37" s="598"/>
      <c r="CN37" s="169"/>
      <c r="CO37" s="597">
        <f t="shared" si="3"/>
        <v>14</v>
      </c>
      <c r="CP37" s="597"/>
      <c r="CQ37" s="598" t="str">
        <f>IF('各会計、関係団体の財政状況及び健全化判断比率'!BS10="","",'各会計、関係団体の財政状況及び健全化判断比率'!BS10)</f>
        <v>（公益財団法人）藤沢市保健医療財団</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f t="shared" si="3"/>
        <v>15</v>
      </c>
      <c r="CP38" s="597"/>
      <c r="CQ38" s="598" t="str">
        <f>IF('各会計、関係団体の財政状況及び健全化判断比率'!BS11="","",'各会計、関係団体の財政状況及び健全化判断比率'!BS11)</f>
        <v>（公益財団法人）藤沢市まちづくり協会</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f t="shared" si="3"/>
        <v>16</v>
      </c>
      <c r="CP39" s="597"/>
      <c r="CQ39" s="598" t="str">
        <f>IF('各会計、関係団体の財政状況及び健全化判断比率'!BS12="","",'各会計、関係団体の財政状況及び健全化判断比率'!BS12)</f>
        <v>（公益財団法人）藤沢市みらい創造財団</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f t="shared" si="3"/>
        <v>17</v>
      </c>
      <c r="CP40" s="597"/>
      <c r="CQ40" s="598" t="str">
        <f>IF('各会計、関係団体の財政状況及び健全化判断比率'!BS13="","",'各会計、関係団体の財政状況及び健全化判断比率'!BS13)</f>
        <v>（一般財団法人）藤沢市開発経営公社</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f t="shared" si="3"/>
        <v>18</v>
      </c>
      <c r="CP41" s="597"/>
      <c r="CQ41" s="598" t="str">
        <f>IF('各会計、関係団体の財政状況及び健全化判断比率'!BS14="","",'各会計、関係団体の財政状況及び健全化判断比率'!BS14)</f>
        <v>（株）藤沢市興業公社</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f t="shared" si="3"/>
        <v>19</v>
      </c>
      <c r="CP42" s="597"/>
      <c r="CQ42" s="598" t="str">
        <f>IF('各会計、関係団体の財政状況及び健全化判断比率'!BS15="","",'各会計、関係団体の財政状況及び健全化判断比率'!BS15)</f>
        <v>藤沢市民会館サービス・センター（株）</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f t="shared" si="3"/>
        <v>20</v>
      </c>
      <c r="CP43" s="597"/>
      <c r="CQ43" s="598" t="str">
        <f>IF('各会計、関係団体の財政状況及び健全化判断比率'!BS16="","",'各会計、関係団体の財政状況及び健全化判断比率'!BS16)</f>
        <v>（公益財団法人）かながわ健康財団</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RYCxF4/gL7T02FDb101muSO7nzXw6RfXYfdiYXNImTwe/572Qbaet2OkR2GaFCoNUyqTpJfDaflQJUeMcbeLOg==" saltValue="KU4/6wTUhvKjBYtvJEL1r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1" t="s">
        <v>533</v>
      </c>
      <c r="D34" s="1151"/>
      <c r="E34" s="1152"/>
      <c r="F34" s="32">
        <v>6.64</v>
      </c>
      <c r="G34" s="33">
        <v>8.68</v>
      </c>
      <c r="H34" s="33">
        <v>9.8800000000000008</v>
      </c>
      <c r="I34" s="33">
        <v>9.3699999999999992</v>
      </c>
      <c r="J34" s="34">
        <v>7.56</v>
      </c>
      <c r="K34" s="22"/>
      <c r="L34" s="22"/>
      <c r="M34" s="22"/>
      <c r="N34" s="22"/>
      <c r="O34" s="22"/>
      <c r="P34" s="22"/>
    </row>
    <row r="35" spans="1:16" ht="39" customHeight="1" x14ac:dyDescent="0.2">
      <c r="A35" s="22"/>
      <c r="B35" s="35"/>
      <c r="C35" s="1145" t="s">
        <v>534</v>
      </c>
      <c r="D35" s="1146"/>
      <c r="E35" s="1147"/>
      <c r="F35" s="36">
        <v>5.54</v>
      </c>
      <c r="G35" s="37">
        <v>7.85</v>
      </c>
      <c r="H35" s="37">
        <v>5.84</v>
      </c>
      <c r="I35" s="37">
        <v>6.06</v>
      </c>
      <c r="J35" s="38">
        <v>6.87</v>
      </c>
      <c r="K35" s="22"/>
      <c r="L35" s="22"/>
      <c r="M35" s="22"/>
      <c r="N35" s="22"/>
      <c r="O35" s="22"/>
      <c r="P35" s="22"/>
    </row>
    <row r="36" spans="1:16" ht="39" customHeight="1" x14ac:dyDescent="0.2">
      <c r="A36" s="22"/>
      <c r="B36" s="35"/>
      <c r="C36" s="1145" t="s">
        <v>535</v>
      </c>
      <c r="D36" s="1146"/>
      <c r="E36" s="1147"/>
      <c r="F36" s="36">
        <v>1.94</v>
      </c>
      <c r="G36" s="37">
        <v>2.39</v>
      </c>
      <c r="H36" s="37">
        <v>2.54</v>
      </c>
      <c r="I36" s="37">
        <v>2.71</v>
      </c>
      <c r="J36" s="38">
        <v>2.83</v>
      </c>
      <c r="K36" s="22"/>
      <c r="L36" s="22"/>
      <c r="M36" s="22"/>
      <c r="N36" s="22"/>
      <c r="O36" s="22"/>
      <c r="P36" s="22"/>
    </row>
    <row r="37" spans="1:16" ht="39" customHeight="1" x14ac:dyDescent="0.2">
      <c r="A37" s="22"/>
      <c r="B37" s="35"/>
      <c r="C37" s="1145" t="s">
        <v>536</v>
      </c>
      <c r="D37" s="1146"/>
      <c r="E37" s="1147"/>
      <c r="F37" s="36">
        <v>0.51</v>
      </c>
      <c r="G37" s="37">
        <v>0.67</v>
      </c>
      <c r="H37" s="37">
        <v>0.41</v>
      </c>
      <c r="I37" s="37">
        <v>0.26</v>
      </c>
      <c r="J37" s="38">
        <v>0.78</v>
      </c>
      <c r="K37" s="22"/>
      <c r="L37" s="22"/>
      <c r="M37" s="22"/>
      <c r="N37" s="22"/>
      <c r="O37" s="22"/>
      <c r="P37" s="22"/>
    </row>
    <row r="38" spans="1:16" ht="39" customHeight="1" x14ac:dyDescent="0.2">
      <c r="A38" s="22"/>
      <c r="B38" s="35"/>
      <c r="C38" s="1145" t="s">
        <v>537</v>
      </c>
      <c r="D38" s="1146"/>
      <c r="E38" s="1147"/>
      <c r="F38" s="36">
        <v>1.1100000000000001</v>
      </c>
      <c r="G38" s="37">
        <v>1.19</v>
      </c>
      <c r="H38" s="37">
        <v>0.89</v>
      </c>
      <c r="I38" s="37">
        <v>0.15</v>
      </c>
      <c r="J38" s="38">
        <v>0.66</v>
      </c>
      <c r="K38" s="22"/>
      <c r="L38" s="22"/>
      <c r="M38" s="22"/>
      <c r="N38" s="22"/>
      <c r="O38" s="22"/>
      <c r="P38" s="22"/>
    </row>
    <row r="39" spans="1:16" ht="39" customHeight="1" x14ac:dyDescent="0.2">
      <c r="A39" s="22"/>
      <c r="B39" s="35"/>
      <c r="C39" s="1145" t="s">
        <v>538</v>
      </c>
      <c r="D39" s="1146"/>
      <c r="E39" s="1147"/>
      <c r="F39" s="36">
        <v>0.51</v>
      </c>
      <c r="G39" s="37">
        <v>0.36</v>
      </c>
      <c r="H39" s="37">
        <v>0.37</v>
      </c>
      <c r="I39" s="37">
        <v>0.73</v>
      </c>
      <c r="J39" s="38">
        <v>0.62</v>
      </c>
      <c r="K39" s="22"/>
      <c r="L39" s="22"/>
      <c r="M39" s="22"/>
      <c r="N39" s="22"/>
      <c r="O39" s="22"/>
      <c r="P39" s="22"/>
    </row>
    <row r="40" spans="1:16" ht="39" customHeight="1" x14ac:dyDescent="0.2">
      <c r="A40" s="22"/>
      <c r="B40" s="35"/>
      <c r="C40" s="1145" t="s">
        <v>539</v>
      </c>
      <c r="D40" s="1146"/>
      <c r="E40" s="1147"/>
      <c r="F40" s="36">
        <v>0.12</v>
      </c>
      <c r="G40" s="37">
        <v>0.13</v>
      </c>
      <c r="H40" s="37">
        <v>0.16</v>
      </c>
      <c r="I40" s="37">
        <v>0.14000000000000001</v>
      </c>
      <c r="J40" s="38">
        <v>0.25</v>
      </c>
      <c r="K40" s="22"/>
      <c r="L40" s="22"/>
      <c r="M40" s="22"/>
      <c r="N40" s="22"/>
      <c r="O40" s="22"/>
      <c r="P40" s="22"/>
    </row>
    <row r="41" spans="1:16" ht="39" customHeight="1" x14ac:dyDescent="0.2">
      <c r="A41" s="22"/>
      <c r="B41" s="35"/>
      <c r="C41" s="1145" t="s">
        <v>540</v>
      </c>
      <c r="D41" s="1146"/>
      <c r="E41" s="1147"/>
      <c r="F41" s="36">
        <v>0.05</v>
      </c>
      <c r="G41" s="37">
        <v>0.04</v>
      </c>
      <c r="H41" s="37">
        <v>7.0000000000000007E-2</v>
      </c>
      <c r="I41" s="37">
        <v>0.05</v>
      </c>
      <c r="J41" s="38">
        <v>0.09</v>
      </c>
      <c r="K41" s="22"/>
      <c r="L41" s="22"/>
      <c r="M41" s="22"/>
      <c r="N41" s="22"/>
      <c r="O41" s="22"/>
      <c r="P41" s="22"/>
    </row>
    <row r="42" spans="1:16" ht="39" customHeight="1" x14ac:dyDescent="0.2">
      <c r="A42" s="22"/>
      <c r="B42" s="39"/>
      <c r="C42" s="1145" t="s">
        <v>541</v>
      </c>
      <c r="D42" s="1146"/>
      <c r="E42" s="1147"/>
      <c r="F42" s="36" t="s">
        <v>488</v>
      </c>
      <c r="G42" s="37" t="s">
        <v>488</v>
      </c>
      <c r="H42" s="37" t="s">
        <v>488</v>
      </c>
      <c r="I42" s="37" t="s">
        <v>488</v>
      </c>
      <c r="J42" s="38" t="s">
        <v>488</v>
      </c>
      <c r="K42" s="22"/>
      <c r="L42" s="22"/>
      <c r="M42" s="22"/>
      <c r="N42" s="22"/>
      <c r="O42" s="22"/>
      <c r="P42" s="22"/>
    </row>
    <row r="43" spans="1:16" ht="39" customHeight="1" thickBot="1" x14ac:dyDescent="0.25">
      <c r="A43" s="22"/>
      <c r="B43" s="40"/>
      <c r="C43" s="1148" t="s">
        <v>542</v>
      </c>
      <c r="D43" s="1149"/>
      <c r="E43" s="1150"/>
      <c r="F43" s="41">
        <v>0</v>
      </c>
      <c r="G43" s="42">
        <v>0</v>
      </c>
      <c r="H43" s="42" t="s">
        <v>488</v>
      </c>
      <c r="I43" s="42" t="s">
        <v>488</v>
      </c>
      <c r="J43" s="43" t="s">
        <v>488</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xR+Mvzm0yr2JAOK8pEoKQOCfFzQzpIf9mK9owCXhZajVc9OQxCrVPfsYW7QpwixjzobNWXzhTpsmqUwpS1+foA==" saltValue="hchzz8Mcl3ZbrjQ4pADfH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9037</v>
      </c>
      <c r="L45" s="60">
        <v>9464</v>
      </c>
      <c r="M45" s="60">
        <v>9691</v>
      </c>
      <c r="N45" s="60">
        <v>9649</v>
      </c>
      <c r="O45" s="61">
        <v>9826</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488</v>
      </c>
      <c r="L46" s="64" t="s">
        <v>488</v>
      </c>
      <c r="M46" s="64" t="s">
        <v>488</v>
      </c>
      <c r="N46" s="64" t="s">
        <v>488</v>
      </c>
      <c r="O46" s="65" t="s">
        <v>488</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488</v>
      </c>
      <c r="L47" s="64" t="s">
        <v>488</v>
      </c>
      <c r="M47" s="64" t="s">
        <v>488</v>
      </c>
      <c r="N47" s="64" t="s">
        <v>488</v>
      </c>
      <c r="O47" s="65" t="s">
        <v>488</v>
      </c>
      <c r="P47" s="48"/>
      <c r="Q47" s="48"/>
      <c r="R47" s="48"/>
      <c r="S47" s="48"/>
      <c r="T47" s="48"/>
      <c r="U47" s="48"/>
    </row>
    <row r="48" spans="1:21" ht="30.75" customHeight="1" x14ac:dyDescent="0.2">
      <c r="A48" s="48"/>
      <c r="B48" s="1155"/>
      <c r="C48" s="1156"/>
      <c r="D48" s="62"/>
      <c r="E48" s="1161" t="s">
        <v>13</v>
      </c>
      <c r="F48" s="1161"/>
      <c r="G48" s="1161"/>
      <c r="H48" s="1161"/>
      <c r="I48" s="1161"/>
      <c r="J48" s="1162"/>
      <c r="K48" s="63">
        <v>2732</v>
      </c>
      <c r="L48" s="64">
        <v>2703</v>
      </c>
      <c r="M48" s="64">
        <v>2605</v>
      </c>
      <c r="N48" s="64">
        <v>2560</v>
      </c>
      <c r="O48" s="65">
        <v>2464</v>
      </c>
      <c r="P48" s="48"/>
      <c r="Q48" s="48"/>
      <c r="R48" s="48"/>
      <c r="S48" s="48"/>
      <c r="T48" s="48"/>
      <c r="U48" s="48"/>
    </row>
    <row r="49" spans="1:21" ht="30.75" customHeight="1" x14ac:dyDescent="0.2">
      <c r="A49" s="48"/>
      <c r="B49" s="1155"/>
      <c r="C49" s="1156"/>
      <c r="D49" s="62"/>
      <c r="E49" s="1161" t="s">
        <v>14</v>
      </c>
      <c r="F49" s="1161"/>
      <c r="G49" s="1161"/>
      <c r="H49" s="1161"/>
      <c r="I49" s="1161"/>
      <c r="J49" s="1162"/>
      <c r="K49" s="63" t="s">
        <v>488</v>
      </c>
      <c r="L49" s="64" t="s">
        <v>488</v>
      </c>
      <c r="M49" s="64" t="s">
        <v>488</v>
      </c>
      <c r="N49" s="64" t="s">
        <v>488</v>
      </c>
      <c r="O49" s="65" t="s">
        <v>488</v>
      </c>
      <c r="P49" s="48"/>
      <c r="Q49" s="48"/>
      <c r="R49" s="48"/>
      <c r="S49" s="48"/>
      <c r="T49" s="48"/>
      <c r="U49" s="48"/>
    </row>
    <row r="50" spans="1:21" ht="30.75" customHeight="1" x14ac:dyDescent="0.2">
      <c r="A50" s="48"/>
      <c r="B50" s="1155"/>
      <c r="C50" s="1156"/>
      <c r="D50" s="62"/>
      <c r="E50" s="1161" t="s">
        <v>15</v>
      </c>
      <c r="F50" s="1161"/>
      <c r="G50" s="1161"/>
      <c r="H50" s="1161"/>
      <c r="I50" s="1161"/>
      <c r="J50" s="1162"/>
      <c r="K50" s="63">
        <v>1323</v>
      </c>
      <c r="L50" s="64">
        <v>1516</v>
      </c>
      <c r="M50" s="64">
        <v>906</v>
      </c>
      <c r="N50" s="64">
        <v>667</v>
      </c>
      <c r="O50" s="65">
        <v>636</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488</v>
      </c>
      <c r="L51" s="64" t="s">
        <v>488</v>
      </c>
      <c r="M51" s="64" t="s">
        <v>488</v>
      </c>
      <c r="N51" s="64" t="s">
        <v>488</v>
      </c>
      <c r="O51" s="65" t="s">
        <v>488</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9852</v>
      </c>
      <c r="L52" s="64">
        <v>9483</v>
      </c>
      <c r="M52" s="64">
        <v>8694</v>
      </c>
      <c r="N52" s="64">
        <v>8433</v>
      </c>
      <c r="O52" s="65">
        <v>7964</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3240</v>
      </c>
      <c r="L53" s="69">
        <v>4200</v>
      </c>
      <c r="M53" s="69">
        <v>4508</v>
      </c>
      <c r="N53" s="69">
        <v>4443</v>
      </c>
      <c r="O53" s="70">
        <v>4962</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1dxO21W+xaLEeANHqL29CeIh92fNVLRoQ3n0LGUGeUKXnVcbXEnUl56CAyCEeNlo65nDscAKvltAuEwW1k89ZQ==" saltValue="x8JGSN8J7RkhkOiS+D1DT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84" t="s">
        <v>30</v>
      </c>
      <c r="C41" s="1185"/>
      <c r="D41" s="105"/>
      <c r="E41" s="1190" t="s">
        <v>31</v>
      </c>
      <c r="F41" s="1190"/>
      <c r="G41" s="1190"/>
      <c r="H41" s="1191"/>
      <c r="I41" s="343">
        <v>79493</v>
      </c>
      <c r="J41" s="344">
        <v>81815</v>
      </c>
      <c r="K41" s="344">
        <v>82181</v>
      </c>
      <c r="L41" s="344">
        <v>78803</v>
      </c>
      <c r="M41" s="345">
        <v>76813</v>
      </c>
    </row>
    <row r="42" spans="2:13" ht="27.75" customHeight="1" x14ac:dyDescent="0.2">
      <c r="B42" s="1186"/>
      <c r="C42" s="1187"/>
      <c r="D42" s="106"/>
      <c r="E42" s="1192" t="s">
        <v>32</v>
      </c>
      <c r="F42" s="1192"/>
      <c r="G42" s="1192"/>
      <c r="H42" s="1193"/>
      <c r="I42" s="346">
        <v>8845</v>
      </c>
      <c r="J42" s="347">
        <v>11945</v>
      </c>
      <c r="K42" s="347">
        <v>9975</v>
      </c>
      <c r="L42" s="347">
        <v>10616</v>
      </c>
      <c r="M42" s="348">
        <v>10826</v>
      </c>
    </row>
    <row r="43" spans="2:13" ht="27.75" customHeight="1" x14ac:dyDescent="0.2">
      <c r="B43" s="1186"/>
      <c r="C43" s="1187"/>
      <c r="D43" s="106"/>
      <c r="E43" s="1192" t="s">
        <v>33</v>
      </c>
      <c r="F43" s="1192"/>
      <c r="G43" s="1192"/>
      <c r="H43" s="1193"/>
      <c r="I43" s="346">
        <v>29416</v>
      </c>
      <c r="J43" s="347">
        <v>27471</v>
      </c>
      <c r="K43" s="347">
        <v>25800</v>
      </c>
      <c r="L43" s="347">
        <v>26067</v>
      </c>
      <c r="M43" s="348">
        <v>25756</v>
      </c>
    </row>
    <row r="44" spans="2:13" ht="27.75" customHeight="1" x14ac:dyDescent="0.2">
      <c r="B44" s="1186"/>
      <c r="C44" s="1187"/>
      <c r="D44" s="106"/>
      <c r="E44" s="1192" t="s">
        <v>34</v>
      </c>
      <c r="F44" s="1192"/>
      <c r="G44" s="1192"/>
      <c r="H44" s="1193"/>
      <c r="I44" s="346" t="s">
        <v>488</v>
      </c>
      <c r="J44" s="347" t="s">
        <v>488</v>
      </c>
      <c r="K44" s="347" t="s">
        <v>488</v>
      </c>
      <c r="L44" s="347" t="s">
        <v>488</v>
      </c>
      <c r="M44" s="348" t="s">
        <v>488</v>
      </c>
    </row>
    <row r="45" spans="2:13" ht="27.75" customHeight="1" x14ac:dyDescent="0.2">
      <c r="B45" s="1186"/>
      <c r="C45" s="1187"/>
      <c r="D45" s="106"/>
      <c r="E45" s="1192" t="s">
        <v>35</v>
      </c>
      <c r="F45" s="1192"/>
      <c r="G45" s="1192"/>
      <c r="H45" s="1193"/>
      <c r="I45" s="346">
        <v>16526</v>
      </c>
      <c r="J45" s="347">
        <v>16707</v>
      </c>
      <c r="K45" s="347">
        <v>16621</v>
      </c>
      <c r="L45" s="347">
        <v>17276</v>
      </c>
      <c r="M45" s="348">
        <v>17574</v>
      </c>
    </row>
    <row r="46" spans="2:13" ht="27.75" customHeight="1" x14ac:dyDescent="0.2">
      <c r="B46" s="1186"/>
      <c r="C46" s="1187"/>
      <c r="D46" s="107"/>
      <c r="E46" s="1192" t="s">
        <v>36</v>
      </c>
      <c r="F46" s="1192"/>
      <c r="G46" s="1192"/>
      <c r="H46" s="1193"/>
      <c r="I46" s="346">
        <v>9</v>
      </c>
      <c r="J46" s="347">
        <v>7</v>
      </c>
      <c r="K46" s="347">
        <v>4</v>
      </c>
      <c r="L46" s="347">
        <v>2</v>
      </c>
      <c r="M46" s="348" t="s">
        <v>488</v>
      </c>
    </row>
    <row r="47" spans="2:13" ht="27.75" customHeight="1" x14ac:dyDescent="0.2">
      <c r="B47" s="1186"/>
      <c r="C47" s="1187"/>
      <c r="D47" s="108"/>
      <c r="E47" s="1194" t="s">
        <v>37</v>
      </c>
      <c r="F47" s="1195"/>
      <c r="G47" s="1195"/>
      <c r="H47" s="1196"/>
      <c r="I47" s="346" t="s">
        <v>488</v>
      </c>
      <c r="J47" s="347" t="s">
        <v>488</v>
      </c>
      <c r="K47" s="347" t="s">
        <v>488</v>
      </c>
      <c r="L47" s="347" t="s">
        <v>488</v>
      </c>
      <c r="M47" s="348" t="s">
        <v>488</v>
      </c>
    </row>
    <row r="48" spans="2:13" ht="27.75" customHeight="1" x14ac:dyDescent="0.2">
      <c r="B48" s="1186"/>
      <c r="C48" s="1187"/>
      <c r="D48" s="106"/>
      <c r="E48" s="1192" t="s">
        <v>38</v>
      </c>
      <c r="F48" s="1192"/>
      <c r="G48" s="1192"/>
      <c r="H48" s="1193"/>
      <c r="I48" s="346" t="s">
        <v>488</v>
      </c>
      <c r="J48" s="347" t="s">
        <v>488</v>
      </c>
      <c r="K48" s="347" t="s">
        <v>488</v>
      </c>
      <c r="L48" s="347" t="s">
        <v>488</v>
      </c>
      <c r="M48" s="348" t="s">
        <v>488</v>
      </c>
    </row>
    <row r="49" spans="2:13" ht="27.75" customHeight="1" x14ac:dyDescent="0.2">
      <c r="B49" s="1188"/>
      <c r="C49" s="1189"/>
      <c r="D49" s="106"/>
      <c r="E49" s="1192" t="s">
        <v>39</v>
      </c>
      <c r="F49" s="1192"/>
      <c r="G49" s="1192"/>
      <c r="H49" s="1193"/>
      <c r="I49" s="346" t="s">
        <v>488</v>
      </c>
      <c r="J49" s="347" t="s">
        <v>488</v>
      </c>
      <c r="K49" s="347" t="s">
        <v>488</v>
      </c>
      <c r="L49" s="347" t="s">
        <v>488</v>
      </c>
      <c r="M49" s="348" t="s">
        <v>488</v>
      </c>
    </row>
    <row r="50" spans="2:13" ht="27.75" customHeight="1" x14ac:dyDescent="0.2">
      <c r="B50" s="1197" t="s">
        <v>40</v>
      </c>
      <c r="C50" s="1198"/>
      <c r="D50" s="109"/>
      <c r="E50" s="1192" t="s">
        <v>41</v>
      </c>
      <c r="F50" s="1192"/>
      <c r="G50" s="1192"/>
      <c r="H50" s="1193"/>
      <c r="I50" s="346">
        <v>22858</v>
      </c>
      <c r="J50" s="347">
        <v>22069</v>
      </c>
      <c r="K50" s="347">
        <v>24314</v>
      </c>
      <c r="L50" s="347">
        <v>25692</v>
      </c>
      <c r="M50" s="348">
        <v>24577</v>
      </c>
    </row>
    <row r="51" spans="2:13" ht="27.75" customHeight="1" x14ac:dyDescent="0.2">
      <c r="B51" s="1186"/>
      <c r="C51" s="1187"/>
      <c r="D51" s="106"/>
      <c r="E51" s="1192" t="s">
        <v>42</v>
      </c>
      <c r="F51" s="1192"/>
      <c r="G51" s="1192"/>
      <c r="H51" s="1193"/>
      <c r="I51" s="346">
        <v>29097</v>
      </c>
      <c r="J51" s="347">
        <v>29609</v>
      </c>
      <c r="K51" s="347">
        <v>27772</v>
      </c>
      <c r="L51" s="347">
        <v>27056</v>
      </c>
      <c r="M51" s="348">
        <v>26933</v>
      </c>
    </row>
    <row r="52" spans="2:13" ht="27.75" customHeight="1" x14ac:dyDescent="0.2">
      <c r="B52" s="1188"/>
      <c r="C52" s="1189"/>
      <c r="D52" s="106"/>
      <c r="E52" s="1192" t="s">
        <v>43</v>
      </c>
      <c r="F52" s="1192"/>
      <c r="G52" s="1192"/>
      <c r="H52" s="1193"/>
      <c r="I52" s="346">
        <v>48313</v>
      </c>
      <c r="J52" s="347">
        <v>45675</v>
      </c>
      <c r="K52" s="347">
        <v>43654</v>
      </c>
      <c r="L52" s="347">
        <v>40602</v>
      </c>
      <c r="M52" s="348">
        <v>37408</v>
      </c>
    </row>
    <row r="53" spans="2:13" ht="27.75" customHeight="1" thickBot="1" x14ac:dyDescent="0.25">
      <c r="B53" s="1199" t="s">
        <v>19</v>
      </c>
      <c r="C53" s="1200"/>
      <c r="D53" s="110"/>
      <c r="E53" s="1201" t="s">
        <v>44</v>
      </c>
      <c r="F53" s="1201"/>
      <c r="G53" s="1201"/>
      <c r="H53" s="1202"/>
      <c r="I53" s="349">
        <v>34021</v>
      </c>
      <c r="J53" s="350">
        <v>40592</v>
      </c>
      <c r="K53" s="350">
        <v>38843</v>
      </c>
      <c r="L53" s="350">
        <v>39414</v>
      </c>
      <c r="M53" s="351">
        <v>42053</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1eCI3rfDZHk3BOLUBt9ayriDShQmlmu1LzLZjgSMMjuNQk/KwQq4XaJ+RgnUWh9PeHGcL6Ppn9tVx3q5JJOvVw==" saltValue="HbmQYk9704Xpb2HrU7eph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3"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528</v>
      </c>
      <c r="G54" s="119" t="s">
        <v>529</v>
      </c>
      <c r="H54" s="120" t="s">
        <v>530</v>
      </c>
    </row>
    <row r="55" spans="2:8" ht="52.5" customHeight="1" x14ac:dyDescent="0.2">
      <c r="B55" s="121"/>
      <c r="C55" s="1211" t="s">
        <v>46</v>
      </c>
      <c r="D55" s="1211"/>
      <c r="E55" s="1212"/>
      <c r="F55" s="352">
        <v>12837</v>
      </c>
      <c r="G55" s="352">
        <v>13398</v>
      </c>
      <c r="H55" s="353">
        <v>11406</v>
      </c>
    </row>
    <row r="56" spans="2:8" ht="52.5" customHeight="1" x14ac:dyDescent="0.2">
      <c r="B56" s="122"/>
      <c r="C56" s="1213" t="s">
        <v>47</v>
      </c>
      <c r="D56" s="1213"/>
      <c r="E56" s="1214"/>
      <c r="F56" s="354" t="s">
        <v>488</v>
      </c>
      <c r="G56" s="354" t="s">
        <v>488</v>
      </c>
      <c r="H56" s="355" t="s">
        <v>488</v>
      </c>
    </row>
    <row r="57" spans="2:8" ht="53.25" customHeight="1" x14ac:dyDescent="0.2">
      <c r="B57" s="122"/>
      <c r="C57" s="1215" t="s">
        <v>48</v>
      </c>
      <c r="D57" s="1215"/>
      <c r="E57" s="1216"/>
      <c r="F57" s="356">
        <v>9420</v>
      </c>
      <c r="G57" s="356">
        <v>10367</v>
      </c>
      <c r="H57" s="357">
        <v>10575</v>
      </c>
    </row>
    <row r="58" spans="2:8" ht="45.75" customHeight="1" x14ac:dyDescent="0.2">
      <c r="B58" s="123"/>
      <c r="C58" s="1203" t="s">
        <v>562</v>
      </c>
      <c r="D58" s="1204"/>
      <c r="E58" s="1205"/>
      <c r="F58" s="358">
        <v>5733</v>
      </c>
      <c r="G58" s="358">
        <v>6570</v>
      </c>
      <c r="H58" s="359">
        <v>6548</v>
      </c>
    </row>
    <row r="59" spans="2:8" ht="45.75" customHeight="1" x14ac:dyDescent="0.2">
      <c r="B59" s="123"/>
      <c r="C59" s="1203" t="s">
        <v>563</v>
      </c>
      <c r="D59" s="1204"/>
      <c r="E59" s="1205"/>
      <c r="F59" s="358">
        <v>1126</v>
      </c>
      <c r="G59" s="358">
        <v>1178</v>
      </c>
      <c r="H59" s="359">
        <v>1243</v>
      </c>
    </row>
    <row r="60" spans="2:8" ht="45.75" customHeight="1" x14ac:dyDescent="0.2">
      <c r="B60" s="123"/>
      <c r="C60" s="1203" t="s">
        <v>564</v>
      </c>
      <c r="D60" s="1204"/>
      <c r="E60" s="1205"/>
      <c r="F60" s="358">
        <v>818</v>
      </c>
      <c r="G60" s="358">
        <v>745</v>
      </c>
      <c r="H60" s="359">
        <v>785</v>
      </c>
    </row>
    <row r="61" spans="2:8" ht="45.75" customHeight="1" x14ac:dyDescent="0.2">
      <c r="B61" s="123"/>
      <c r="C61" s="1203" t="s">
        <v>565</v>
      </c>
      <c r="D61" s="1204"/>
      <c r="E61" s="1205"/>
      <c r="F61" s="358">
        <v>562</v>
      </c>
      <c r="G61" s="358">
        <v>557</v>
      </c>
      <c r="H61" s="359">
        <v>560</v>
      </c>
    </row>
    <row r="62" spans="2:8" ht="45.75" customHeight="1" thickBot="1" x14ac:dyDescent="0.25">
      <c r="B62" s="124"/>
      <c r="C62" s="1206" t="s">
        <v>566</v>
      </c>
      <c r="D62" s="1207"/>
      <c r="E62" s="1208"/>
      <c r="F62" s="360">
        <v>535</v>
      </c>
      <c r="G62" s="360">
        <v>546</v>
      </c>
      <c r="H62" s="361">
        <v>559</v>
      </c>
    </row>
    <row r="63" spans="2:8" ht="52.5" customHeight="1" thickBot="1" x14ac:dyDescent="0.25">
      <c r="B63" s="125"/>
      <c r="C63" s="1209" t="s">
        <v>49</v>
      </c>
      <c r="D63" s="1209"/>
      <c r="E63" s="1210"/>
      <c r="F63" s="362">
        <v>22257</v>
      </c>
      <c r="G63" s="362">
        <v>23765</v>
      </c>
      <c r="H63" s="363">
        <v>21981</v>
      </c>
    </row>
    <row r="64" spans="2:8" ht="13" x14ac:dyDescent="0.2"/>
  </sheetData>
  <sheetProtection algorithmName="SHA-512" hashValue="u7NqoqCugtX5xeQixfzmkD+BaHC+7sA4iiM+X6f7cywSsAUnoSskOS5pogH8YW2RM2YVLWOPrzVw5mBKgCzCbg==" saltValue="xtJCgF2ebWoRDxFukex34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zoomScaleNormal="100"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525</v>
      </c>
      <c r="G2" s="139"/>
      <c r="H2" s="140"/>
    </row>
    <row r="3" spans="1:8" x14ac:dyDescent="0.2">
      <c r="A3" s="136" t="s">
        <v>518</v>
      </c>
      <c r="B3" s="141"/>
      <c r="C3" s="142"/>
      <c r="D3" s="143">
        <v>32910</v>
      </c>
      <c r="E3" s="144"/>
      <c r="F3" s="145">
        <v>39221</v>
      </c>
      <c r="G3" s="146"/>
      <c r="H3" s="147"/>
    </row>
    <row r="4" spans="1:8" x14ac:dyDescent="0.2">
      <c r="A4" s="148"/>
      <c r="B4" s="149"/>
      <c r="C4" s="150"/>
      <c r="D4" s="151">
        <v>14835</v>
      </c>
      <c r="E4" s="152"/>
      <c r="F4" s="153">
        <v>24821</v>
      </c>
      <c r="G4" s="154"/>
      <c r="H4" s="155"/>
    </row>
    <row r="5" spans="1:8" x14ac:dyDescent="0.2">
      <c r="A5" s="136" t="s">
        <v>520</v>
      </c>
      <c r="B5" s="141"/>
      <c r="C5" s="142"/>
      <c r="D5" s="143">
        <v>46997</v>
      </c>
      <c r="E5" s="144"/>
      <c r="F5" s="145">
        <v>38566</v>
      </c>
      <c r="G5" s="146"/>
      <c r="H5" s="147"/>
    </row>
    <row r="6" spans="1:8" x14ac:dyDescent="0.2">
      <c r="A6" s="148"/>
      <c r="B6" s="149"/>
      <c r="C6" s="150"/>
      <c r="D6" s="151">
        <v>19784</v>
      </c>
      <c r="E6" s="152"/>
      <c r="F6" s="153">
        <v>24059</v>
      </c>
      <c r="G6" s="154"/>
      <c r="H6" s="155"/>
    </row>
    <row r="7" spans="1:8" x14ac:dyDescent="0.2">
      <c r="A7" s="136" t="s">
        <v>521</v>
      </c>
      <c r="B7" s="141"/>
      <c r="C7" s="142"/>
      <c r="D7" s="143">
        <v>38661</v>
      </c>
      <c r="E7" s="144"/>
      <c r="F7" s="145">
        <v>35156</v>
      </c>
      <c r="G7" s="146"/>
      <c r="H7" s="147"/>
    </row>
    <row r="8" spans="1:8" x14ac:dyDescent="0.2">
      <c r="A8" s="148"/>
      <c r="B8" s="149"/>
      <c r="C8" s="150"/>
      <c r="D8" s="151">
        <v>18370</v>
      </c>
      <c r="E8" s="152"/>
      <c r="F8" s="153">
        <v>22430</v>
      </c>
      <c r="G8" s="154"/>
      <c r="H8" s="155"/>
    </row>
    <row r="9" spans="1:8" x14ac:dyDescent="0.2">
      <c r="A9" s="136" t="s">
        <v>522</v>
      </c>
      <c r="B9" s="141"/>
      <c r="C9" s="142"/>
      <c r="D9" s="143">
        <v>26854</v>
      </c>
      <c r="E9" s="144"/>
      <c r="F9" s="145">
        <v>37029</v>
      </c>
      <c r="G9" s="146"/>
      <c r="H9" s="147"/>
    </row>
    <row r="10" spans="1:8" x14ac:dyDescent="0.2">
      <c r="A10" s="148"/>
      <c r="B10" s="149"/>
      <c r="C10" s="150"/>
      <c r="D10" s="151">
        <v>14251</v>
      </c>
      <c r="E10" s="152"/>
      <c r="F10" s="153">
        <v>23232</v>
      </c>
      <c r="G10" s="154"/>
      <c r="H10" s="155"/>
    </row>
    <row r="11" spans="1:8" x14ac:dyDescent="0.2">
      <c r="A11" s="136" t="s">
        <v>523</v>
      </c>
      <c r="B11" s="141"/>
      <c r="C11" s="142"/>
      <c r="D11" s="143">
        <v>30752</v>
      </c>
      <c r="E11" s="144"/>
      <c r="F11" s="145">
        <v>44805</v>
      </c>
      <c r="G11" s="146"/>
      <c r="H11" s="147"/>
    </row>
    <row r="12" spans="1:8" x14ac:dyDescent="0.2">
      <c r="A12" s="148"/>
      <c r="B12" s="149"/>
      <c r="C12" s="156"/>
      <c r="D12" s="151">
        <v>13374</v>
      </c>
      <c r="E12" s="152"/>
      <c r="F12" s="153">
        <v>29857</v>
      </c>
      <c r="G12" s="154"/>
      <c r="H12" s="155"/>
    </row>
    <row r="13" spans="1:8" x14ac:dyDescent="0.2">
      <c r="A13" s="136"/>
      <c r="B13" s="141"/>
      <c r="C13" s="157"/>
      <c r="D13" s="158">
        <v>35235</v>
      </c>
      <c r="E13" s="159"/>
      <c r="F13" s="160">
        <v>38955</v>
      </c>
      <c r="G13" s="161"/>
      <c r="H13" s="147"/>
    </row>
    <row r="14" spans="1:8" x14ac:dyDescent="0.2">
      <c r="A14" s="148"/>
      <c r="B14" s="149"/>
      <c r="C14" s="150"/>
      <c r="D14" s="151">
        <v>16123</v>
      </c>
      <c r="E14" s="152"/>
      <c r="F14" s="153">
        <v>24880</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5.68</v>
      </c>
      <c r="C19" s="162">
        <f>ROUND(VALUE(SUBSTITUTE(実質収支比率等に係る経年分析!G$48,"▲","-")),2)</f>
        <v>7.98</v>
      </c>
      <c r="D19" s="162">
        <f>ROUND(VALUE(SUBSTITUTE(実質収支比率等に係る経年分析!H$48,"▲","-")),2)</f>
        <v>5.95</v>
      </c>
      <c r="E19" s="162">
        <f>ROUND(VALUE(SUBSTITUTE(実質収支比率等に係る経年分析!I$48,"▲","-")),2)</f>
        <v>6.21</v>
      </c>
      <c r="F19" s="162">
        <f>ROUND(VALUE(SUBSTITUTE(実質収支比率等に係る経年分析!J$48,"▲","-")),2)</f>
        <v>6.89</v>
      </c>
    </row>
    <row r="20" spans="1:11" x14ac:dyDescent="0.2">
      <c r="A20" s="162" t="s">
        <v>53</v>
      </c>
      <c r="B20" s="162">
        <f>ROUND(VALUE(SUBSTITUTE(実質収支比率等に係る経年分析!F$47,"▲","-")),2)</f>
        <v>15.6</v>
      </c>
      <c r="C20" s="162">
        <f>ROUND(VALUE(SUBSTITUTE(実質収支比率等に係る経年分析!G$47,"▲","-")),2)</f>
        <v>14.53</v>
      </c>
      <c r="D20" s="162">
        <f>ROUND(VALUE(SUBSTITUTE(実質収支比率等に係る経年分析!H$47,"▲","-")),2)</f>
        <v>14.4</v>
      </c>
      <c r="E20" s="162">
        <f>ROUND(VALUE(SUBSTITUTE(実質収支比率等に係る経年分析!I$47,"▲","-")),2)</f>
        <v>14.51</v>
      </c>
      <c r="F20" s="162">
        <f>ROUND(VALUE(SUBSTITUTE(実質収支比率等に係る経年分析!J$47,"▲","-")),2)</f>
        <v>11.97</v>
      </c>
    </row>
    <row r="21" spans="1:11" x14ac:dyDescent="0.2">
      <c r="A21" s="162" t="s">
        <v>54</v>
      </c>
      <c r="B21" s="162">
        <f>IF(ISNUMBER(VALUE(SUBSTITUTE(実質収支比率等に係る経年分析!F$49,"▲","-"))),ROUND(VALUE(SUBSTITUTE(実質収支比率等に係る経年分析!F$49,"▲","-")),2),NA())</f>
        <v>3.78</v>
      </c>
      <c r="C21" s="162">
        <f>IF(ISNUMBER(VALUE(SUBSTITUTE(実質収支比率等に係る経年分析!G$49,"▲","-"))),ROUND(VALUE(SUBSTITUTE(実質収支比率等に係る経年分析!G$49,"▲","-")),2),NA())</f>
        <v>0.66</v>
      </c>
      <c r="D21" s="162">
        <f>IF(ISNUMBER(VALUE(SUBSTITUTE(実質収支比率等に係る経年分析!H$49,"▲","-"))),ROUND(VALUE(SUBSTITUTE(実質収支比率等に係る経年分析!H$49,"▲","-")),2),NA())</f>
        <v>-1.08</v>
      </c>
      <c r="E21" s="162">
        <f>IF(ISNUMBER(VALUE(SUBSTITUTE(実質収支比率等に係る経年分析!I$49,"▲","-"))),ROUND(VALUE(SUBSTITUTE(実質収支比率等に係る経年分析!I$49,"▲","-")),2),NA())</f>
        <v>1.06</v>
      </c>
      <c r="F21" s="162">
        <f>IF(ISNUMBER(VALUE(SUBSTITUTE(実質収支比率等に係る経年分析!J$49,"▲","-"))),ROUND(VALUE(SUBSTITUTE(実質収支比率等に係る経年分析!J$49,"▲","-")),2),NA())</f>
        <v>-1.22</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墓園事業費特別会計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0.05</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0.04</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7.0000000000000007E-2</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0.05</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0.09</v>
      </c>
    </row>
    <row r="30" spans="1:11" x14ac:dyDescent="0.2">
      <c r="A30" s="163" t="str">
        <f>IF(連結実質赤字比率に係る赤字・黒字の構成分析!C$40="",NA(),連結実質赤字比率に係る赤字・黒字の構成分析!C$40)</f>
        <v>後期高齢者医療事業費特別会計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0.12</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0.13</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0.16</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0.14000000000000001</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0.25</v>
      </c>
    </row>
    <row r="31" spans="1:11" x14ac:dyDescent="0.2">
      <c r="A31" s="163" t="str">
        <f>IF(連結実質赤字比率に係る赤字・黒字の構成分析!C$39="",NA(),連結実質赤字比率に係る赤字・黒字の構成分析!C$39)</f>
        <v>北部第二（三地区）土地区画整理事業費特別会計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0.51</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0.36</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0.37</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0.73</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0.62</v>
      </c>
    </row>
    <row r="32" spans="1:11" x14ac:dyDescent="0.2">
      <c r="A32" s="163" t="str">
        <f>IF(連結実質赤字比率に係る赤字・黒字の構成分析!C$38="",NA(),連結実質赤字比率に係る赤字・黒字の構成分析!C$38)</f>
        <v>国民健康保険事業費特別会計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1.1100000000000001</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1.19</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0.89</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0.15</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0.66</v>
      </c>
    </row>
    <row r="33" spans="1:16" x14ac:dyDescent="0.2">
      <c r="A33" s="163" t="str">
        <f>IF(連結実質赤字比率に係る赤字・黒字の構成分析!C$37="",NA(),連結実質赤字比率に係る赤字・黒字の構成分析!C$37)</f>
        <v>介護保険事業費特別会計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0.51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0.67</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0.41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0.26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0.78</v>
      </c>
    </row>
    <row r="34" spans="1:16" x14ac:dyDescent="0.2">
      <c r="A34" s="163" t="str">
        <f>IF(連結実質赤字比率に係る赤字・黒字の構成分析!C$36="",NA(),連結実質赤字比率に係る赤字・黒字の構成分析!C$36)</f>
        <v>下水道事業費特別会計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1.94</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2.39</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2.54</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2.71</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2.83</v>
      </c>
    </row>
    <row r="35" spans="1:16" x14ac:dyDescent="0.2">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5.54</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7.85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5.84</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6.06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6.87</v>
      </c>
    </row>
    <row r="36" spans="1:16" x14ac:dyDescent="0.2">
      <c r="A36" s="163" t="str">
        <f>IF(連結実質赤字比率に係る赤字・黒字の構成分析!C$34="",NA(),連結実質赤字比率に係る赤字・黒字の構成分析!C$34)</f>
        <v>市民病院事業会計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6.64</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8.68</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9.8800000000000008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9.3699999999999992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7.56</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9852</v>
      </c>
      <c r="E42" s="164"/>
      <c r="F42" s="164"/>
      <c r="G42" s="164">
        <f>'実質公債費比率（分子）の構造'!L$52</f>
        <v>9483</v>
      </c>
      <c r="H42" s="164"/>
      <c r="I42" s="164"/>
      <c r="J42" s="164">
        <f>'実質公債費比率（分子）の構造'!M$52</f>
        <v>8694</v>
      </c>
      <c r="K42" s="164"/>
      <c r="L42" s="164"/>
      <c r="M42" s="164">
        <f>'実質公債費比率（分子）の構造'!N$52</f>
        <v>8433</v>
      </c>
      <c r="N42" s="164"/>
      <c r="O42" s="164"/>
      <c r="P42" s="164">
        <f>'実質公債費比率（分子）の構造'!O$52</f>
        <v>7964</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1323</v>
      </c>
      <c r="C44" s="164"/>
      <c r="D44" s="164"/>
      <c r="E44" s="164">
        <f>'実質公債費比率（分子）の構造'!L$50</f>
        <v>1516</v>
      </c>
      <c r="F44" s="164"/>
      <c r="G44" s="164"/>
      <c r="H44" s="164">
        <f>'実質公債費比率（分子）の構造'!M$50</f>
        <v>906</v>
      </c>
      <c r="I44" s="164"/>
      <c r="J44" s="164"/>
      <c r="K44" s="164">
        <f>'実質公債費比率（分子）の構造'!N$50</f>
        <v>667</v>
      </c>
      <c r="L44" s="164"/>
      <c r="M44" s="164"/>
      <c r="N44" s="164">
        <f>'実質公債費比率（分子）の構造'!O$50</f>
        <v>636</v>
      </c>
      <c r="O44" s="164"/>
      <c r="P44" s="164"/>
    </row>
    <row r="45" spans="1:16" x14ac:dyDescent="0.2">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2">
      <c r="A46" s="164" t="s">
        <v>64</v>
      </c>
      <c r="B46" s="164">
        <f>'実質公債費比率（分子）の構造'!K$48</f>
        <v>2732</v>
      </c>
      <c r="C46" s="164"/>
      <c r="D46" s="164"/>
      <c r="E46" s="164">
        <f>'実質公債費比率（分子）の構造'!L$48</f>
        <v>2703</v>
      </c>
      <c r="F46" s="164"/>
      <c r="G46" s="164"/>
      <c r="H46" s="164">
        <f>'実質公債費比率（分子）の構造'!M$48</f>
        <v>2605</v>
      </c>
      <c r="I46" s="164"/>
      <c r="J46" s="164"/>
      <c r="K46" s="164">
        <f>'実質公債費比率（分子）の構造'!N$48</f>
        <v>2560</v>
      </c>
      <c r="L46" s="164"/>
      <c r="M46" s="164"/>
      <c r="N46" s="164">
        <f>'実質公債費比率（分子）の構造'!O$48</f>
        <v>2464</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9037</v>
      </c>
      <c r="C49" s="164"/>
      <c r="D49" s="164"/>
      <c r="E49" s="164">
        <f>'実質公債費比率（分子）の構造'!L$45</f>
        <v>9464</v>
      </c>
      <c r="F49" s="164"/>
      <c r="G49" s="164"/>
      <c r="H49" s="164">
        <f>'実質公債費比率（分子）の構造'!M$45</f>
        <v>9691</v>
      </c>
      <c r="I49" s="164"/>
      <c r="J49" s="164"/>
      <c r="K49" s="164">
        <f>'実質公債費比率（分子）の構造'!N$45</f>
        <v>9649</v>
      </c>
      <c r="L49" s="164"/>
      <c r="M49" s="164"/>
      <c r="N49" s="164">
        <f>'実質公債費比率（分子）の構造'!O$45</f>
        <v>9826</v>
      </c>
      <c r="O49" s="164"/>
      <c r="P49" s="164"/>
    </row>
    <row r="50" spans="1:16" x14ac:dyDescent="0.2">
      <c r="A50" s="164" t="s">
        <v>67</v>
      </c>
      <c r="B50" s="164" t="e">
        <f>NA()</f>
        <v>#N/A</v>
      </c>
      <c r="C50" s="164">
        <f>IF(ISNUMBER('実質公債費比率（分子）の構造'!K$53),'実質公債費比率（分子）の構造'!K$53,NA())</f>
        <v>3240</v>
      </c>
      <c r="D50" s="164" t="e">
        <f>NA()</f>
        <v>#N/A</v>
      </c>
      <c r="E50" s="164" t="e">
        <f>NA()</f>
        <v>#N/A</v>
      </c>
      <c r="F50" s="164">
        <f>IF(ISNUMBER('実質公債費比率（分子）の構造'!L$53),'実質公債費比率（分子）の構造'!L$53,NA())</f>
        <v>4200</v>
      </c>
      <c r="G50" s="164" t="e">
        <f>NA()</f>
        <v>#N/A</v>
      </c>
      <c r="H50" s="164" t="e">
        <f>NA()</f>
        <v>#N/A</v>
      </c>
      <c r="I50" s="164">
        <f>IF(ISNUMBER('実質公債費比率（分子）の構造'!M$53),'実質公債費比率（分子）の構造'!M$53,NA())</f>
        <v>4508</v>
      </c>
      <c r="J50" s="164" t="e">
        <f>NA()</f>
        <v>#N/A</v>
      </c>
      <c r="K50" s="164" t="e">
        <f>NA()</f>
        <v>#N/A</v>
      </c>
      <c r="L50" s="164">
        <f>IF(ISNUMBER('実質公債費比率（分子）の構造'!N$53),'実質公債費比率（分子）の構造'!N$53,NA())</f>
        <v>4443</v>
      </c>
      <c r="M50" s="164" t="e">
        <f>NA()</f>
        <v>#N/A</v>
      </c>
      <c r="N50" s="164" t="e">
        <f>NA()</f>
        <v>#N/A</v>
      </c>
      <c r="O50" s="164">
        <f>IF(ISNUMBER('実質公債費比率（分子）の構造'!O$53),'実質公債費比率（分子）の構造'!O$53,NA())</f>
        <v>4962</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48313</v>
      </c>
      <c r="E56" s="163"/>
      <c r="F56" s="163"/>
      <c r="G56" s="163">
        <f>'将来負担比率（分子）の構造'!J$52</f>
        <v>45675</v>
      </c>
      <c r="H56" s="163"/>
      <c r="I56" s="163"/>
      <c r="J56" s="163">
        <f>'将来負担比率（分子）の構造'!K$52</f>
        <v>43654</v>
      </c>
      <c r="K56" s="163"/>
      <c r="L56" s="163"/>
      <c r="M56" s="163">
        <f>'将来負担比率（分子）の構造'!L$52</f>
        <v>40602</v>
      </c>
      <c r="N56" s="163"/>
      <c r="O56" s="163"/>
      <c r="P56" s="163">
        <f>'将来負担比率（分子）の構造'!M$52</f>
        <v>37408</v>
      </c>
    </row>
    <row r="57" spans="1:16" x14ac:dyDescent="0.2">
      <c r="A57" s="163" t="s">
        <v>42</v>
      </c>
      <c r="B57" s="163"/>
      <c r="C57" s="163"/>
      <c r="D57" s="163">
        <f>'将来負担比率（分子）の構造'!I$51</f>
        <v>29097</v>
      </c>
      <c r="E57" s="163"/>
      <c r="F57" s="163"/>
      <c r="G57" s="163">
        <f>'将来負担比率（分子）の構造'!J$51</f>
        <v>29609</v>
      </c>
      <c r="H57" s="163"/>
      <c r="I57" s="163"/>
      <c r="J57" s="163">
        <f>'将来負担比率（分子）の構造'!K$51</f>
        <v>27772</v>
      </c>
      <c r="K57" s="163"/>
      <c r="L57" s="163"/>
      <c r="M57" s="163">
        <f>'将来負担比率（分子）の構造'!L$51</f>
        <v>27056</v>
      </c>
      <c r="N57" s="163"/>
      <c r="O57" s="163"/>
      <c r="P57" s="163">
        <f>'将来負担比率（分子）の構造'!M$51</f>
        <v>26933</v>
      </c>
    </row>
    <row r="58" spans="1:16" x14ac:dyDescent="0.2">
      <c r="A58" s="163" t="s">
        <v>41</v>
      </c>
      <c r="B58" s="163"/>
      <c r="C58" s="163"/>
      <c r="D58" s="163">
        <f>'将来負担比率（分子）の構造'!I$50</f>
        <v>22858</v>
      </c>
      <c r="E58" s="163"/>
      <c r="F58" s="163"/>
      <c r="G58" s="163">
        <f>'将来負担比率（分子）の構造'!J$50</f>
        <v>22069</v>
      </c>
      <c r="H58" s="163"/>
      <c r="I58" s="163"/>
      <c r="J58" s="163">
        <f>'将来負担比率（分子）の構造'!K$50</f>
        <v>24314</v>
      </c>
      <c r="K58" s="163"/>
      <c r="L58" s="163"/>
      <c r="M58" s="163">
        <f>'将来負担比率（分子）の構造'!L$50</f>
        <v>25692</v>
      </c>
      <c r="N58" s="163"/>
      <c r="O58" s="163"/>
      <c r="P58" s="163">
        <f>'将来負担比率（分子）の構造'!M$50</f>
        <v>24577</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9</v>
      </c>
      <c r="C61" s="163"/>
      <c r="D61" s="163"/>
      <c r="E61" s="163">
        <f>'将来負担比率（分子）の構造'!J$46</f>
        <v>7</v>
      </c>
      <c r="F61" s="163"/>
      <c r="G61" s="163"/>
      <c r="H61" s="163">
        <f>'将来負担比率（分子）の構造'!K$46</f>
        <v>4</v>
      </c>
      <c r="I61" s="163"/>
      <c r="J61" s="163"/>
      <c r="K61" s="163">
        <f>'将来負担比率（分子）の構造'!L$46</f>
        <v>2</v>
      </c>
      <c r="L61" s="163"/>
      <c r="M61" s="163"/>
      <c r="N61" s="163" t="str">
        <f>'将来負担比率（分子）の構造'!M$46</f>
        <v>-</v>
      </c>
      <c r="O61" s="163"/>
      <c r="P61" s="163"/>
    </row>
    <row r="62" spans="1:16" x14ac:dyDescent="0.2">
      <c r="A62" s="163" t="s">
        <v>35</v>
      </c>
      <c r="B62" s="163">
        <f>'将来負担比率（分子）の構造'!I$45</f>
        <v>16526</v>
      </c>
      <c r="C62" s="163"/>
      <c r="D62" s="163"/>
      <c r="E62" s="163">
        <f>'将来負担比率（分子）の構造'!J$45</f>
        <v>16707</v>
      </c>
      <c r="F62" s="163"/>
      <c r="G62" s="163"/>
      <c r="H62" s="163">
        <f>'将来負担比率（分子）の構造'!K$45</f>
        <v>16621</v>
      </c>
      <c r="I62" s="163"/>
      <c r="J62" s="163"/>
      <c r="K62" s="163">
        <f>'将来負担比率（分子）の構造'!L$45</f>
        <v>17276</v>
      </c>
      <c r="L62" s="163"/>
      <c r="M62" s="163"/>
      <c r="N62" s="163">
        <f>'将来負担比率（分子）の構造'!M$45</f>
        <v>17574</v>
      </c>
      <c r="O62" s="163"/>
      <c r="P62" s="163"/>
    </row>
    <row r="63" spans="1:16" x14ac:dyDescent="0.2">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2">
      <c r="A64" s="163" t="s">
        <v>33</v>
      </c>
      <c r="B64" s="163">
        <f>'将来負担比率（分子）の構造'!I$43</f>
        <v>29416</v>
      </c>
      <c r="C64" s="163"/>
      <c r="D64" s="163"/>
      <c r="E64" s="163">
        <f>'将来負担比率（分子）の構造'!J$43</f>
        <v>27471</v>
      </c>
      <c r="F64" s="163"/>
      <c r="G64" s="163"/>
      <c r="H64" s="163">
        <f>'将来負担比率（分子）の構造'!K$43</f>
        <v>25800</v>
      </c>
      <c r="I64" s="163"/>
      <c r="J64" s="163"/>
      <c r="K64" s="163">
        <f>'将来負担比率（分子）の構造'!L$43</f>
        <v>26067</v>
      </c>
      <c r="L64" s="163"/>
      <c r="M64" s="163"/>
      <c r="N64" s="163">
        <f>'将来負担比率（分子）の構造'!M$43</f>
        <v>25756</v>
      </c>
      <c r="O64" s="163"/>
      <c r="P64" s="163"/>
    </row>
    <row r="65" spans="1:16" x14ac:dyDescent="0.2">
      <c r="A65" s="163" t="s">
        <v>32</v>
      </c>
      <c r="B65" s="163">
        <f>'将来負担比率（分子）の構造'!I$42</f>
        <v>8845</v>
      </c>
      <c r="C65" s="163"/>
      <c r="D65" s="163"/>
      <c r="E65" s="163">
        <f>'将来負担比率（分子）の構造'!J$42</f>
        <v>11945</v>
      </c>
      <c r="F65" s="163"/>
      <c r="G65" s="163"/>
      <c r="H65" s="163">
        <f>'将来負担比率（分子）の構造'!K$42</f>
        <v>9975</v>
      </c>
      <c r="I65" s="163"/>
      <c r="J65" s="163"/>
      <c r="K65" s="163">
        <f>'将来負担比率（分子）の構造'!L$42</f>
        <v>10616</v>
      </c>
      <c r="L65" s="163"/>
      <c r="M65" s="163"/>
      <c r="N65" s="163">
        <f>'将来負担比率（分子）の構造'!M$42</f>
        <v>10826</v>
      </c>
      <c r="O65" s="163"/>
      <c r="P65" s="163"/>
    </row>
    <row r="66" spans="1:16" x14ac:dyDescent="0.2">
      <c r="A66" s="163" t="s">
        <v>31</v>
      </c>
      <c r="B66" s="163">
        <f>'将来負担比率（分子）の構造'!I$41</f>
        <v>79493</v>
      </c>
      <c r="C66" s="163"/>
      <c r="D66" s="163"/>
      <c r="E66" s="163">
        <f>'将来負担比率（分子）の構造'!J$41</f>
        <v>81815</v>
      </c>
      <c r="F66" s="163"/>
      <c r="G66" s="163"/>
      <c r="H66" s="163">
        <f>'将来負担比率（分子）の構造'!K$41</f>
        <v>82181</v>
      </c>
      <c r="I66" s="163"/>
      <c r="J66" s="163"/>
      <c r="K66" s="163">
        <f>'将来負担比率（分子）の構造'!L$41</f>
        <v>78803</v>
      </c>
      <c r="L66" s="163"/>
      <c r="M66" s="163"/>
      <c r="N66" s="163">
        <f>'将来負担比率（分子）の構造'!M$41</f>
        <v>76813</v>
      </c>
      <c r="O66" s="163"/>
      <c r="P66" s="163"/>
    </row>
    <row r="67" spans="1:16" x14ac:dyDescent="0.2">
      <c r="A67" s="163" t="s">
        <v>71</v>
      </c>
      <c r="B67" s="163" t="e">
        <f>NA()</f>
        <v>#N/A</v>
      </c>
      <c r="C67" s="163">
        <f>IF(ISNUMBER('将来負担比率（分子）の構造'!I$53), IF('将来負担比率（分子）の構造'!I$53 &lt; 0, 0, '将来負担比率（分子）の構造'!I$53), NA())</f>
        <v>34021</v>
      </c>
      <c r="D67" s="163" t="e">
        <f>NA()</f>
        <v>#N/A</v>
      </c>
      <c r="E67" s="163" t="e">
        <f>NA()</f>
        <v>#N/A</v>
      </c>
      <c r="F67" s="163">
        <f>IF(ISNUMBER('将来負担比率（分子）の構造'!J$53), IF('将来負担比率（分子）の構造'!J$53 &lt; 0, 0, '将来負担比率（分子）の構造'!J$53), NA())</f>
        <v>40592</v>
      </c>
      <c r="G67" s="163" t="e">
        <f>NA()</f>
        <v>#N/A</v>
      </c>
      <c r="H67" s="163" t="e">
        <f>NA()</f>
        <v>#N/A</v>
      </c>
      <c r="I67" s="163">
        <f>IF(ISNUMBER('将来負担比率（分子）の構造'!K$53), IF('将来負担比率（分子）の構造'!K$53 &lt; 0, 0, '将来負担比率（分子）の構造'!K$53), NA())</f>
        <v>38843</v>
      </c>
      <c r="J67" s="163" t="e">
        <f>NA()</f>
        <v>#N/A</v>
      </c>
      <c r="K67" s="163" t="e">
        <f>NA()</f>
        <v>#N/A</v>
      </c>
      <c r="L67" s="163">
        <f>IF(ISNUMBER('将来負担比率（分子）の構造'!L$53), IF('将来負担比率（分子）の構造'!L$53 &lt; 0, 0, '将来負担比率（分子）の構造'!L$53), NA())</f>
        <v>39414</v>
      </c>
      <c r="M67" s="163" t="e">
        <f>NA()</f>
        <v>#N/A</v>
      </c>
      <c r="N67" s="163" t="e">
        <f>NA()</f>
        <v>#N/A</v>
      </c>
      <c r="O67" s="163">
        <f>IF(ISNUMBER('将来負担比率（分子）の構造'!M$53), IF('将来負担比率（分子）の構造'!M$53 &lt; 0, 0, '将来負担比率（分子）の構造'!M$53), NA())</f>
        <v>42053</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12837</v>
      </c>
      <c r="C72" s="167">
        <f>基金残高に係る経年分析!G55</f>
        <v>13398</v>
      </c>
      <c r="D72" s="167">
        <f>基金残高に係る経年分析!H55</f>
        <v>11406</v>
      </c>
    </row>
    <row r="73" spans="1:16" x14ac:dyDescent="0.2">
      <c r="A73" s="166" t="s">
        <v>74</v>
      </c>
      <c r="B73" s="167" t="str">
        <f>基金残高に係る経年分析!F56</f>
        <v>-</v>
      </c>
      <c r="C73" s="167" t="str">
        <f>基金残高に係る経年分析!G56</f>
        <v>-</v>
      </c>
      <c r="D73" s="167" t="str">
        <f>基金残高に係る経年分析!H56</f>
        <v>-</v>
      </c>
    </row>
    <row r="74" spans="1:16" x14ac:dyDescent="0.2">
      <c r="A74" s="166" t="s">
        <v>75</v>
      </c>
      <c r="B74" s="167">
        <f>基金残高に係る経年分析!F57</f>
        <v>9420</v>
      </c>
      <c r="C74" s="167">
        <f>基金残高に係る経年分析!G57</f>
        <v>10367</v>
      </c>
      <c r="D74" s="167">
        <f>基金残高に係る経年分析!H57</f>
        <v>10575</v>
      </c>
    </row>
  </sheetData>
  <sheetProtection algorithmName="SHA-512" hashValue="MNUOMiZijcVvMZ1hO6KHGx8wLLyBPiaVIl1nGeK+OiaB2rFbFcsZjJG2SqegffNlg+dMTa31kJmhF8Fd9XLIzA==" saltValue="qTw4CMV+Rbkr4brMsJOCuA=="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M49"/>
  <sheetViews>
    <sheetView showGridLines="0" zoomScaleNormal="100"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86837235</v>
      </c>
      <c r="S5" s="613"/>
      <c r="T5" s="613"/>
      <c r="U5" s="613"/>
      <c r="V5" s="613"/>
      <c r="W5" s="613"/>
      <c r="X5" s="613"/>
      <c r="Y5" s="614"/>
      <c r="Z5" s="615">
        <v>47.4</v>
      </c>
      <c r="AA5" s="615"/>
      <c r="AB5" s="615"/>
      <c r="AC5" s="615"/>
      <c r="AD5" s="616">
        <v>80594585</v>
      </c>
      <c r="AE5" s="616"/>
      <c r="AF5" s="616"/>
      <c r="AG5" s="616"/>
      <c r="AH5" s="616"/>
      <c r="AI5" s="616"/>
      <c r="AJ5" s="616"/>
      <c r="AK5" s="616"/>
      <c r="AL5" s="617">
        <v>81.5</v>
      </c>
      <c r="AM5" s="618"/>
      <c r="AN5" s="618"/>
      <c r="AO5" s="619"/>
      <c r="AP5" s="609" t="s">
        <v>216</v>
      </c>
      <c r="AQ5" s="610"/>
      <c r="AR5" s="610"/>
      <c r="AS5" s="610"/>
      <c r="AT5" s="610"/>
      <c r="AU5" s="610"/>
      <c r="AV5" s="610"/>
      <c r="AW5" s="610"/>
      <c r="AX5" s="610"/>
      <c r="AY5" s="610"/>
      <c r="AZ5" s="610"/>
      <c r="BA5" s="610"/>
      <c r="BB5" s="610"/>
      <c r="BC5" s="610"/>
      <c r="BD5" s="610"/>
      <c r="BE5" s="610"/>
      <c r="BF5" s="611"/>
      <c r="BG5" s="623">
        <v>78077674</v>
      </c>
      <c r="BH5" s="624"/>
      <c r="BI5" s="624"/>
      <c r="BJ5" s="624"/>
      <c r="BK5" s="624"/>
      <c r="BL5" s="624"/>
      <c r="BM5" s="624"/>
      <c r="BN5" s="625"/>
      <c r="BO5" s="626">
        <v>89.9</v>
      </c>
      <c r="BP5" s="626"/>
      <c r="BQ5" s="626"/>
      <c r="BR5" s="626"/>
      <c r="BS5" s="627">
        <v>913372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845214</v>
      </c>
      <c r="S6" s="624"/>
      <c r="T6" s="624"/>
      <c r="U6" s="624"/>
      <c r="V6" s="624"/>
      <c r="W6" s="624"/>
      <c r="X6" s="624"/>
      <c r="Y6" s="625"/>
      <c r="Z6" s="626">
        <v>0.5</v>
      </c>
      <c r="AA6" s="626"/>
      <c r="AB6" s="626"/>
      <c r="AC6" s="626"/>
      <c r="AD6" s="627">
        <v>845214</v>
      </c>
      <c r="AE6" s="627"/>
      <c r="AF6" s="627"/>
      <c r="AG6" s="627"/>
      <c r="AH6" s="627"/>
      <c r="AI6" s="627"/>
      <c r="AJ6" s="627"/>
      <c r="AK6" s="627"/>
      <c r="AL6" s="628">
        <v>0.9</v>
      </c>
      <c r="AM6" s="629"/>
      <c r="AN6" s="629"/>
      <c r="AO6" s="630"/>
      <c r="AP6" s="620" t="s">
        <v>221</v>
      </c>
      <c r="AQ6" s="621"/>
      <c r="AR6" s="621"/>
      <c r="AS6" s="621"/>
      <c r="AT6" s="621"/>
      <c r="AU6" s="621"/>
      <c r="AV6" s="621"/>
      <c r="AW6" s="621"/>
      <c r="AX6" s="621"/>
      <c r="AY6" s="621"/>
      <c r="AZ6" s="621"/>
      <c r="BA6" s="621"/>
      <c r="BB6" s="621"/>
      <c r="BC6" s="621"/>
      <c r="BD6" s="621"/>
      <c r="BE6" s="621"/>
      <c r="BF6" s="622"/>
      <c r="BG6" s="623">
        <v>78077674</v>
      </c>
      <c r="BH6" s="624"/>
      <c r="BI6" s="624"/>
      <c r="BJ6" s="624"/>
      <c r="BK6" s="624"/>
      <c r="BL6" s="624"/>
      <c r="BM6" s="624"/>
      <c r="BN6" s="625"/>
      <c r="BO6" s="626">
        <v>89.9</v>
      </c>
      <c r="BP6" s="626"/>
      <c r="BQ6" s="626"/>
      <c r="BR6" s="626"/>
      <c r="BS6" s="627">
        <v>913372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666814</v>
      </c>
      <c r="CS6" s="624"/>
      <c r="CT6" s="624"/>
      <c r="CU6" s="624"/>
      <c r="CV6" s="624"/>
      <c r="CW6" s="624"/>
      <c r="CX6" s="624"/>
      <c r="CY6" s="625"/>
      <c r="CZ6" s="617">
        <v>0.4</v>
      </c>
      <c r="DA6" s="618"/>
      <c r="DB6" s="618"/>
      <c r="DC6" s="634"/>
      <c r="DD6" s="632" t="s">
        <v>122</v>
      </c>
      <c r="DE6" s="624"/>
      <c r="DF6" s="624"/>
      <c r="DG6" s="624"/>
      <c r="DH6" s="624"/>
      <c r="DI6" s="624"/>
      <c r="DJ6" s="624"/>
      <c r="DK6" s="624"/>
      <c r="DL6" s="624"/>
      <c r="DM6" s="624"/>
      <c r="DN6" s="624"/>
      <c r="DO6" s="624"/>
      <c r="DP6" s="625"/>
      <c r="DQ6" s="632">
        <v>666814</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40383</v>
      </c>
      <c r="S7" s="624"/>
      <c r="T7" s="624"/>
      <c r="U7" s="624"/>
      <c r="V7" s="624"/>
      <c r="W7" s="624"/>
      <c r="X7" s="624"/>
      <c r="Y7" s="625"/>
      <c r="Z7" s="626">
        <v>0</v>
      </c>
      <c r="AA7" s="626"/>
      <c r="AB7" s="626"/>
      <c r="AC7" s="626"/>
      <c r="AD7" s="627">
        <v>40383</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41156438</v>
      </c>
      <c r="BH7" s="624"/>
      <c r="BI7" s="624"/>
      <c r="BJ7" s="624"/>
      <c r="BK7" s="624"/>
      <c r="BL7" s="624"/>
      <c r="BM7" s="624"/>
      <c r="BN7" s="625"/>
      <c r="BO7" s="626">
        <v>47.4</v>
      </c>
      <c r="BP7" s="626"/>
      <c r="BQ7" s="626"/>
      <c r="BR7" s="626"/>
      <c r="BS7" s="627">
        <v>913372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18400074</v>
      </c>
      <c r="CS7" s="624"/>
      <c r="CT7" s="624"/>
      <c r="CU7" s="624"/>
      <c r="CV7" s="624"/>
      <c r="CW7" s="624"/>
      <c r="CX7" s="624"/>
      <c r="CY7" s="625"/>
      <c r="CZ7" s="626">
        <v>10.5</v>
      </c>
      <c r="DA7" s="626"/>
      <c r="DB7" s="626"/>
      <c r="DC7" s="626"/>
      <c r="DD7" s="632">
        <v>273107</v>
      </c>
      <c r="DE7" s="624"/>
      <c r="DF7" s="624"/>
      <c r="DG7" s="624"/>
      <c r="DH7" s="624"/>
      <c r="DI7" s="624"/>
      <c r="DJ7" s="624"/>
      <c r="DK7" s="624"/>
      <c r="DL7" s="624"/>
      <c r="DM7" s="624"/>
      <c r="DN7" s="624"/>
      <c r="DO7" s="624"/>
      <c r="DP7" s="625"/>
      <c r="DQ7" s="632">
        <v>15845972</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924618</v>
      </c>
      <c r="S8" s="624"/>
      <c r="T8" s="624"/>
      <c r="U8" s="624"/>
      <c r="V8" s="624"/>
      <c r="W8" s="624"/>
      <c r="X8" s="624"/>
      <c r="Y8" s="625"/>
      <c r="Z8" s="626">
        <v>0.5</v>
      </c>
      <c r="AA8" s="626"/>
      <c r="AB8" s="626"/>
      <c r="AC8" s="626"/>
      <c r="AD8" s="627">
        <v>924618</v>
      </c>
      <c r="AE8" s="627"/>
      <c r="AF8" s="627"/>
      <c r="AG8" s="627"/>
      <c r="AH8" s="627"/>
      <c r="AI8" s="627"/>
      <c r="AJ8" s="627"/>
      <c r="AK8" s="627"/>
      <c r="AL8" s="628">
        <v>0.9</v>
      </c>
      <c r="AM8" s="629"/>
      <c r="AN8" s="629"/>
      <c r="AO8" s="630"/>
      <c r="AP8" s="620" t="s">
        <v>227</v>
      </c>
      <c r="AQ8" s="621"/>
      <c r="AR8" s="621"/>
      <c r="AS8" s="621"/>
      <c r="AT8" s="621"/>
      <c r="AU8" s="621"/>
      <c r="AV8" s="621"/>
      <c r="AW8" s="621"/>
      <c r="AX8" s="621"/>
      <c r="AY8" s="621"/>
      <c r="AZ8" s="621"/>
      <c r="BA8" s="621"/>
      <c r="BB8" s="621"/>
      <c r="BC8" s="621"/>
      <c r="BD8" s="621"/>
      <c r="BE8" s="621"/>
      <c r="BF8" s="622"/>
      <c r="BG8" s="623">
        <v>722970</v>
      </c>
      <c r="BH8" s="624"/>
      <c r="BI8" s="624"/>
      <c r="BJ8" s="624"/>
      <c r="BK8" s="624"/>
      <c r="BL8" s="624"/>
      <c r="BM8" s="624"/>
      <c r="BN8" s="625"/>
      <c r="BO8" s="626">
        <v>0.8</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82809948</v>
      </c>
      <c r="CS8" s="624"/>
      <c r="CT8" s="624"/>
      <c r="CU8" s="624"/>
      <c r="CV8" s="624"/>
      <c r="CW8" s="624"/>
      <c r="CX8" s="624"/>
      <c r="CY8" s="625"/>
      <c r="CZ8" s="626">
        <v>47.1</v>
      </c>
      <c r="DA8" s="626"/>
      <c r="DB8" s="626"/>
      <c r="DC8" s="626"/>
      <c r="DD8" s="632">
        <v>318228</v>
      </c>
      <c r="DE8" s="624"/>
      <c r="DF8" s="624"/>
      <c r="DG8" s="624"/>
      <c r="DH8" s="624"/>
      <c r="DI8" s="624"/>
      <c r="DJ8" s="624"/>
      <c r="DK8" s="624"/>
      <c r="DL8" s="624"/>
      <c r="DM8" s="624"/>
      <c r="DN8" s="624"/>
      <c r="DO8" s="624"/>
      <c r="DP8" s="625"/>
      <c r="DQ8" s="632">
        <v>43003547</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1327646</v>
      </c>
      <c r="S9" s="624"/>
      <c r="T9" s="624"/>
      <c r="U9" s="624"/>
      <c r="V9" s="624"/>
      <c r="W9" s="624"/>
      <c r="X9" s="624"/>
      <c r="Y9" s="625"/>
      <c r="Z9" s="626">
        <v>0.7</v>
      </c>
      <c r="AA9" s="626"/>
      <c r="AB9" s="626"/>
      <c r="AC9" s="626"/>
      <c r="AD9" s="627">
        <v>1327646</v>
      </c>
      <c r="AE9" s="627"/>
      <c r="AF9" s="627"/>
      <c r="AG9" s="627"/>
      <c r="AH9" s="627"/>
      <c r="AI9" s="627"/>
      <c r="AJ9" s="627"/>
      <c r="AK9" s="627"/>
      <c r="AL9" s="628">
        <v>1.3</v>
      </c>
      <c r="AM9" s="629"/>
      <c r="AN9" s="629"/>
      <c r="AO9" s="630"/>
      <c r="AP9" s="620" t="s">
        <v>230</v>
      </c>
      <c r="AQ9" s="621"/>
      <c r="AR9" s="621"/>
      <c r="AS9" s="621"/>
      <c r="AT9" s="621"/>
      <c r="AU9" s="621"/>
      <c r="AV9" s="621"/>
      <c r="AW9" s="621"/>
      <c r="AX9" s="621"/>
      <c r="AY9" s="621"/>
      <c r="AZ9" s="621"/>
      <c r="BA9" s="621"/>
      <c r="BB9" s="621"/>
      <c r="BC9" s="621"/>
      <c r="BD9" s="621"/>
      <c r="BE9" s="621"/>
      <c r="BF9" s="622"/>
      <c r="BG9" s="623">
        <v>34792703</v>
      </c>
      <c r="BH9" s="624"/>
      <c r="BI9" s="624"/>
      <c r="BJ9" s="624"/>
      <c r="BK9" s="624"/>
      <c r="BL9" s="624"/>
      <c r="BM9" s="624"/>
      <c r="BN9" s="625"/>
      <c r="BO9" s="626">
        <v>40.1</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17430153</v>
      </c>
      <c r="CS9" s="624"/>
      <c r="CT9" s="624"/>
      <c r="CU9" s="624"/>
      <c r="CV9" s="624"/>
      <c r="CW9" s="624"/>
      <c r="CX9" s="624"/>
      <c r="CY9" s="625"/>
      <c r="CZ9" s="626">
        <v>9.9</v>
      </c>
      <c r="DA9" s="626"/>
      <c r="DB9" s="626"/>
      <c r="DC9" s="626"/>
      <c r="DD9" s="632">
        <v>483835</v>
      </c>
      <c r="DE9" s="624"/>
      <c r="DF9" s="624"/>
      <c r="DG9" s="624"/>
      <c r="DH9" s="624"/>
      <c r="DI9" s="624"/>
      <c r="DJ9" s="624"/>
      <c r="DK9" s="624"/>
      <c r="DL9" s="624"/>
      <c r="DM9" s="624"/>
      <c r="DN9" s="624"/>
      <c r="DO9" s="624"/>
      <c r="DP9" s="625"/>
      <c r="DQ9" s="632">
        <v>13161574</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1301870</v>
      </c>
      <c r="BH10" s="624"/>
      <c r="BI10" s="624"/>
      <c r="BJ10" s="624"/>
      <c r="BK10" s="624"/>
      <c r="BL10" s="624"/>
      <c r="BM10" s="624"/>
      <c r="BN10" s="625"/>
      <c r="BO10" s="626">
        <v>1.5</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421980</v>
      </c>
      <c r="CS10" s="624"/>
      <c r="CT10" s="624"/>
      <c r="CU10" s="624"/>
      <c r="CV10" s="624"/>
      <c r="CW10" s="624"/>
      <c r="CX10" s="624"/>
      <c r="CY10" s="625"/>
      <c r="CZ10" s="626">
        <v>0.2</v>
      </c>
      <c r="DA10" s="626"/>
      <c r="DB10" s="626"/>
      <c r="DC10" s="626"/>
      <c r="DD10" s="632" t="s">
        <v>122</v>
      </c>
      <c r="DE10" s="624"/>
      <c r="DF10" s="624"/>
      <c r="DG10" s="624"/>
      <c r="DH10" s="624"/>
      <c r="DI10" s="624"/>
      <c r="DJ10" s="624"/>
      <c r="DK10" s="624"/>
      <c r="DL10" s="624"/>
      <c r="DM10" s="624"/>
      <c r="DN10" s="624"/>
      <c r="DO10" s="624"/>
      <c r="DP10" s="625"/>
      <c r="DQ10" s="632">
        <v>135233</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10556305</v>
      </c>
      <c r="S11" s="624"/>
      <c r="T11" s="624"/>
      <c r="U11" s="624"/>
      <c r="V11" s="624"/>
      <c r="W11" s="624"/>
      <c r="X11" s="624"/>
      <c r="Y11" s="625"/>
      <c r="Z11" s="628">
        <v>5.8</v>
      </c>
      <c r="AA11" s="629"/>
      <c r="AB11" s="629"/>
      <c r="AC11" s="635"/>
      <c r="AD11" s="632">
        <v>10556305</v>
      </c>
      <c r="AE11" s="624"/>
      <c r="AF11" s="624"/>
      <c r="AG11" s="624"/>
      <c r="AH11" s="624"/>
      <c r="AI11" s="624"/>
      <c r="AJ11" s="624"/>
      <c r="AK11" s="625"/>
      <c r="AL11" s="628">
        <v>10.7</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4338895</v>
      </c>
      <c r="BH11" s="624"/>
      <c r="BI11" s="624"/>
      <c r="BJ11" s="624"/>
      <c r="BK11" s="624"/>
      <c r="BL11" s="624"/>
      <c r="BM11" s="624"/>
      <c r="BN11" s="625"/>
      <c r="BO11" s="626">
        <v>5</v>
      </c>
      <c r="BP11" s="626"/>
      <c r="BQ11" s="626"/>
      <c r="BR11" s="626"/>
      <c r="BS11" s="627">
        <v>913372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504436</v>
      </c>
      <c r="CS11" s="624"/>
      <c r="CT11" s="624"/>
      <c r="CU11" s="624"/>
      <c r="CV11" s="624"/>
      <c r="CW11" s="624"/>
      <c r="CX11" s="624"/>
      <c r="CY11" s="625"/>
      <c r="CZ11" s="626">
        <v>0.3</v>
      </c>
      <c r="DA11" s="626"/>
      <c r="DB11" s="626"/>
      <c r="DC11" s="626"/>
      <c r="DD11" s="632">
        <v>76675</v>
      </c>
      <c r="DE11" s="624"/>
      <c r="DF11" s="624"/>
      <c r="DG11" s="624"/>
      <c r="DH11" s="624"/>
      <c r="DI11" s="624"/>
      <c r="DJ11" s="624"/>
      <c r="DK11" s="624"/>
      <c r="DL11" s="624"/>
      <c r="DM11" s="624"/>
      <c r="DN11" s="624"/>
      <c r="DO11" s="624"/>
      <c r="DP11" s="625"/>
      <c r="DQ11" s="632">
        <v>393798</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19690</v>
      </c>
      <c r="S12" s="624"/>
      <c r="T12" s="624"/>
      <c r="U12" s="624"/>
      <c r="V12" s="624"/>
      <c r="W12" s="624"/>
      <c r="X12" s="624"/>
      <c r="Y12" s="625"/>
      <c r="Z12" s="626">
        <v>0</v>
      </c>
      <c r="AA12" s="626"/>
      <c r="AB12" s="626"/>
      <c r="AC12" s="626"/>
      <c r="AD12" s="627">
        <v>19690</v>
      </c>
      <c r="AE12" s="627"/>
      <c r="AF12" s="627"/>
      <c r="AG12" s="627"/>
      <c r="AH12" s="627"/>
      <c r="AI12" s="627"/>
      <c r="AJ12" s="627"/>
      <c r="AK12" s="627"/>
      <c r="AL12" s="628">
        <v>0</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33615502</v>
      </c>
      <c r="BH12" s="624"/>
      <c r="BI12" s="624"/>
      <c r="BJ12" s="624"/>
      <c r="BK12" s="624"/>
      <c r="BL12" s="624"/>
      <c r="BM12" s="624"/>
      <c r="BN12" s="625"/>
      <c r="BO12" s="626">
        <v>38.700000000000003</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2000392</v>
      </c>
      <c r="CS12" s="624"/>
      <c r="CT12" s="624"/>
      <c r="CU12" s="624"/>
      <c r="CV12" s="624"/>
      <c r="CW12" s="624"/>
      <c r="CX12" s="624"/>
      <c r="CY12" s="625"/>
      <c r="CZ12" s="626">
        <v>1.1000000000000001</v>
      </c>
      <c r="DA12" s="626"/>
      <c r="DB12" s="626"/>
      <c r="DC12" s="626"/>
      <c r="DD12" s="632">
        <v>14891</v>
      </c>
      <c r="DE12" s="624"/>
      <c r="DF12" s="624"/>
      <c r="DG12" s="624"/>
      <c r="DH12" s="624"/>
      <c r="DI12" s="624"/>
      <c r="DJ12" s="624"/>
      <c r="DK12" s="624"/>
      <c r="DL12" s="624"/>
      <c r="DM12" s="624"/>
      <c r="DN12" s="624"/>
      <c r="DO12" s="624"/>
      <c r="DP12" s="625"/>
      <c r="DQ12" s="632">
        <v>1072785</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33503795</v>
      </c>
      <c r="BH13" s="624"/>
      <c r="BI13" s="624"/>
      <c r="BJ13" s="624"/>
      <c r="BK13" s="624"/>
      <c r="BL13" s="624"/>
      <c r="BM13" s="624"/>
      <c r="BN13" s="625"/>
      <c r="BO13" s="626">
        <v>38.6</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18938225</v>
      </c>
      <c r="CS13" s="624"/>
      <c r="CT13" s="624"/>
      <c r="CU13" s="624"/>
      <c r="CV13" s="624"/>
      <c r="CW13" s="624"/>
      <c r="CX13" s="624"/>
      <c r="CY13" s="625"/>
      <c r="CZ13" s="626">
        <v>10.8</v>
      </c>
      <c r="DA13" s="626"/>
      <c r="DB13" s="626"/>
      <c r="DC13" s="626"/>
      <c r="DD13" s="632">
        <v>6947942</v>
      </c>
      <c r="DE13" s="624"/>
      <c r="DF13" s="624"/>
      <c r="DG13" s="624"/>
      <c r="DH13" s="624"/>
      <c r="DI13" s="624"/>
      <c r="DJ13" s="624"/>
      <c r="DK13" s="624"/>
      <c r="DL13" s="624"/>
      <c r="DM13" s="624"/>
      <c r="DN13" s="624"/>
      <c r="DO13" s="624"/>
      <c r="DP13" s="625"/>
      <c r="DQ13" s="632">
        <v>13216760</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633505</v>
      </c>
      <c r="BH14" s="624"/>
      <c r="BI14" s="624"/>
      <c r="BJ14" s="624"/>
      <c r="BK14" s="624"/>
      <c r="BL14" s="624"/>
      <c r="BM14" s="624"/>
      <c r="BN14" s="625"/>
      <c r="BO14" s="626">
        <v>0.7</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6088080</v>
      </c>
      <c r="CS14" s="624"/>
      <c r="CT14" s="624"/>
      <c r="CU14" s="624"/>
      <c r="CV14" s="624"/>
      <c r="CW14" s="624"/>
      <c r="CX14" s="624"/>
      <c r="CY14" s="625"/>
      <c r="CZ14" s="626">
        <v>3.5</v>
      </c>
      <c r="DA14" s="626"/>
      <c r="DB14" s="626"/>
      <c r="DC14" s="626"/>
      <c r="DD14" s="632">
        <v>791075</v>
      </c>
      <c r="DE14" s="624"/>
      <c r="DF14" s="624"/>
      <c r="DG14" s="624"/>
      <c r="DH14" s="624"/>
      <c r="DI14" s="624"/>
      <c r="DJ14" s="624"/>
      <c r="DK14" s="624"/>
      <c r="DL14" s="624"/>
      <c r="DM14" s="624"/>
      <c r="DN14" s="624"/>
      <c r="DO14" s="624"/>
      <c r="DP14" s="625"/>
      <c r="DQ14" s="632">
        <v>5221774</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232879</v>
      </c>
      <c r="S15" s="624"/>
      <c r="T15" s="624"/>
      <c r="U15" s="624"/>
      <c r="V15" s="624"/>
      <c r="W15" s="624"/>
      <c r="X15" s="624"/>
      <c r="Y15" s="625"/>
      <c r="Z15" s="626">
        <v>0.1</v>
      </c>
      <c r="AA15" s="626"/>
      <c r="AB15" s="626"/>
      <c r="AC15" s="626"/>
      <c r="AD15" s="627">
        <v>232879</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2672229</v>
      </c>
      <c r="BH15" s="624"/>
      <c r="BI15" s="624"/>
      <c r="BJ15" s="624"/>
      <c r="BK15" s="624"/>
      <c r="BL15" s="624"/>
      <c r="BM15" s="624"/>
      <c r="BN15" s="625"/>
      <c r="BO15" s="626">
        <v>3.1</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18788202</v>
      </c>
      <c r="CS15" s="624"/>
      <c r="CT15" s="624"/>
      <c r="CU15" s="624"/>
      <c r="CV15" s="624"/>
      <c r="CW15" s="624"/>
      <c r="CX15" s="624"/>
      <c r="CY15" s="625"/>
      <c r="CZ15" s="626">
        <v>10.7</v>
      </c>
      <c r="DA15" s="626"/>
      <c r="DB15" s="626"/>
      <c r="DC15" s="626"/>
      <c r="DD15" s="632">
        <v>4780158</v>
      </c>
      <c r="DE15" s="624"/>
      <c r="DF15" s="624"/>
      <c r="DG15" s="624"/>
      <c r="DH15" s="624"/>
      <c r="DI15" s="624"/>
      <c r="DJ15" s="624"/>
      <c r="DK15" s="624"/>
      <c r="DL15" s="624"/>
      <c r="DM15" s="624"/>
      <c r="DN15" s="624"/>
      <c r="DO15" s="624"/>
      <c r="DP15" s="625"/>
      <c r="DQ15" s="632">
        <v>12271285</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1112867</v>
      </c>
      <c r="S16" s="624"/>
      <c r="T16" s="624"/>
      <c r="U16" s="624"/>
      <c r="V16" s="624"/>
      <c r="W16" s="624"/>
      <c r="X16" s="624"/>
      <c r="Y16" s="625"/>
      <c r="Z16" s="626">
        <v>0.6</v>
      </c>
      <c r="AA16" s="626"/>
      <c r="AB16" s="626"/>
      <c r="AC16" s="626"/>
      <c r="AD16" s="627">
        <v>1112867</v>
      </c>
      <c r="AE16" s="627"/>
      <c r="AF16" s="627"/>
      <c r="AG16" s="627"/>
      <c r="AH16" s="627"/>
      <c r="AI16" s="627"/>
      <c r="AJ16" s="627"/>
      <c r="AK16" s="627"/>
      <c r="AL16" s="628">
        <v>1.1000000000000001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2602016</v>
      </c>
      <c r="S17" s="624"/>
      <c r="T17" s="624"/>
      <c r="U17" s="624"/>
      <c r="V17" s="624"/>
      <c r="W17" s="624"/>
      <c r="X17" s="624"/>
      <c r="Y17" s="625"/>
      <c r="Z17" s="626">
        <v>1.4</v>
      </c>
      <c r="AA17" s="626"/>
      <c r="AB17" s="626"/>
      <c r="AC17" s="626"/>
      <c r="AD17" s="627">
        <v>2602016</v>
      </c>
      <c r="AE17" s="627"/>
      <c r="AF17" s="627"/>
      <c r="AG17" s="627"/>
      <c r="AH17" s="627"/>
      <c r="AI17" s="627"/>
      <c r="AJ17" s="627"/>
      <c r="AK17" s="627"/>
      <c r="AL17" s="628">
        <v>2.6</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9826379</v>
      </c>
      <c r="CS17" s="624"/>
      <c r="CT17" s="624"/>
      <c r="CU17" s="624"/>
      <c r="CV17" s="624"/>
      <c r="CW17" s="624"/>
      <c r="CX17" s="624"/>
      <c r="CY17" s="625"/>
      <c r="CZ17" s="626">
        <v>5.6</v>
      </c>
      <c r="DA17" s="626"/>
      <c r="DB17" s="626"/>
      <c r="DC17" s="626"/>
      <c r="DD17" s="632" t="s">
        <v>122</v>
      </c>
      <c r="DE17" s="624"/>
      <c r="DF17" s="624"/>
      <c r="DG17" s="624"/>
      <c r="DH17" s="624"/>
      <c r="DI17" s="624"/>
      <c r="DJ17" s="624"/>
      <c r="DK17" s="624"/>
      <c r="DL17" s="624"/>
      <c r="DM17" s="624"/>
      <c r="DN17" s="624"/>
      <c r="DO17" s="624"/>
      <c r="DP17" s="625"/>
      <c r="DQ17" s="632">
        <v>9826379</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470362</v>
      </c>
      <c r="S18" s="624"/>
      <c r="T18" s="624"/>
      <c r="U18" s="624"/>
      <c r="V18" s="624"/>
      <c r="W18" s="624"/>
      <c r="X18" s="624"/>
      <c r="Y18" s="625"/>
      <c r="Z18" s="626">
        <v>0.3</v>
      </c>
      <c r="AA18" s="626"/>
      <c r="AB18" s="626"/>
      <c r="AC18" s="626"/>
      <c r="AD18" s="627">
        <v>470362</v>
      </c>
      <c r="AE18" s="627"/>
      <c r="AF18" s="627"/>
      <c r="AG18" s="627"/>
      <c r="AH18" s="627"/>
      <c r="AI18" s="627"/>
      <c r="AJ18" s="627"/>
      <c r="AK18" s="627"/>
      <c r="AL18" s="628">
        <v>0.5</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2122405</v>
      </c>
      <c r="S19" s="624"/>
      <c r="T19" s="624"/>
      <c r="U19" s="624"/>
      <c r="V19" s="624"/>
      <c r="W19" s="624"/>
      <c r="X19" s="624"/>
      <c r="Y19" s="625"/>
      <c r="Z19" s="626">
        <v>1.2</v>
      </c>
      <c r="AA19" s="626"/>
      <c r="AB19" s="626"/>
      <c r="AC19" s="626"/>
      <c r="AD19" s="627">
        <v>2122405</v>
      </c>
      <c r="AE19" s="627"/>
      <c r="AF19" s="627"/>
      <c r="AG19" s="627"/>
      <c r="AH19" s="627"/>
      <c r="AI19" s="627"/>
      <c r="AJ19" s="627"/>
      <c r="AK19" s="627"/>
      <c r="AL19" s="628">
        <v>2.1</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8759561</v>
      </c>
      <c r="BH19" s="624"/>
      <c r="BI19" s="624"/>
      <c r="BJ19" s="624"/>
      <c r="BK19" s="624"/>
      <c r="BL19" s="624"/>
      <c r="BM19" s="624"/>
      <c r="BN19" s="625"/>
      <c r="BO19" s="626">
        <v>10.1</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9249</v>
      </c>
      <c r="S20" s="624"/>
      <c r="T20" s="624"/>
      <c r="U20" s="624"/>
      <c r="V20" s="624"/>
      <c r="W20" s="624"/>
      <c r="X20" s="624"/>
      <c r="Y20" s="625"/>
      <c r="Z20" s="626">
        <v>0</v>
      </c>
      <c r="AA20" s="626"/>
      <c r="AB20" s="626"/>
      <c r="AC20" s="626"/>
      <c r="AD20" s="627">
        <v>9249</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8759561</v>
      </c>
      <c r="BH20" s="624"/>
      <c r="BI20" s="624"/>
      <c r="BJ20" s="624"/>
      <c r="BK20" s="624"/>
      <c r="BL20" s="624"/>
      <c r="BM20" s="624"/>
      <c r="BN20" s="625"/>
      <c r="BO20" s="626">
        <v>10.1</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175874683</v>
      </c>
      <c r="CS20" s="624"/>
      <c r="CT20" s="624"/>
      <c r="CU20" s="624"/>
      <c r="CV20" s="624"/>
      <c r="CW20" s="624"/>
      <c r="CX20" s="624"/>
      <c r="CY20" s="625"/>
      <c r="CZ20" s="626">
        <v>100</v>
      </c>
      <c r="DA20" s="626"/>
      <c r="DB20" s="626"/>
      <c r="DC20" s="626"/>
      <c r="DD20" s="632">
        <v>13685911</v>
      </c>
      <c r="DE20" s="624"/>
      <c r="DF20" s="624"/>
      <c r="DG20" s="624"/>
      <c r="DH20" s="624"/>
      <c r="DI20" s="624"/>
      <c r="DJ20" s="624"/>
      <c r="DK20" s="624"/>
      <c r="DL20" s="624"/>
      <c r="DM20" s="624"/>
      <c r="DN20" s="624"/>
      <c r="DO20" s="624"/>
      <c r="DP20" s="625"/>
      <c r="DQ20" s="632">
        <v>114815921</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63583</v>
      </c>
      <c r="S21" s="624"/>
      <c r="T21" s="624"/>
      <c r="U21" s="624"/>
      <c r="V21" s="624"/>
      <c r="W21" s="624"/>
      <c r="X21" s="624"/>
      <c r="Y21" s="625"/>
      <c r="Z21" s="626">
        <v>0</v>
      </c>
      <c r="AA21" s="626"/>
      <c r="AB21" s="626"/>
      <c r="AC21" s="626"/>
      <c r="AD21" s="627" t="s">
        <v>122</v>
      </c>
      <c r="AE21" s="627"/>
      <c r="AF21" s="627"/>
      <c r="AG21" s="627"/>
      <c r="AH21" s="627"/>
      <c r="AI21" s="627"/>
      <c r="AJ21" s="627"/>
      <c r="AK21" s="627"/>
      <c r="AL21" s="628" t="s">
        <v>122</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11978</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t="s">
        <v>122</v>
      </c>
      <c r="S22" s="624"/>
      <c r="T22" s="624"/>
      <c r="U22" s="624"/>
      <c r="V22" s="624"/>
      <c r="W22" s="624"/>
      <c r="X22" s="624"/>
      <c r="Y22" s="625"/>
      <c r="Z22" s="626" t="s">
        <v>122</v>
      </c>
      <c r="AA22" s="626"/>
      <c r="AB22" s="626"/>
      <c r="AC22" s="626"/>
      <c r="AD22" s="627" t="s">
        <v>122</v>
      </c>
      <c r="AE22" s="627"/>
      <c r="AF22" s="627"/>
      <c r="AG22" s="627"/>
      <c r="AH22" s="627"/>
      <c r="AI22" s="627"/>
      <c r="AJ22" s="627"/>
      <c r="AK22" s="627"/>
      <c r="AL22" s="628" t="s">
        <v>122</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v>2504933</v>
      </c>
      <c r="BH22" s="624"/>
      <c r="BI22" s="624"/>
      <c r="BJ22" s="624"/>
      <c r="BK22" s="624"/>
      <c r="BL22" s="624"/>
      <c r="BM22" s="624"/>
      <c r="BN22" s="625"/>
      <c r="BO22" s="626">
        <v>2.9</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63583</v>
      </c>
      <c r="S23" s="624"/>
      <c r="T23" s="624"/>
      <c r="U23" s="624"/>
      <c r="V23" s="624"/>
      <c r="W23" s="624"/>
      <c r="X23" s="624"/>
      <c r="Y23" s="625"/>
      <c r="Z23" s="626">
        <v>0</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6242650</v>
      </c>
      <c r="BH23" s="624"/>
      <c r="BI23" s="624"/>
      <c r="BJ23" s="624"/>
      <c r="BK23" s="624"/>
      <c r="BL23" s="624"/>
      <c r="BM23" s="624"/>
      <c r="BN23" s="625"/>
      <c r="BO23" s="626">
        <v>7.2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97416638</v>
      </c>
      <c r="CS24" s="613"/>
      <c r="CT24" s="613"/>
      <c r="CU24" s="613"/>
      <c r="CV24" s="613"/>
      <c r="CW24" s="613"/>
      <c r="CX24" s="613"/>
      <c r="CY24" s="614"/>
      <c r="CZ24" s="617">
        <v>55.4</v>
      </c>
      <c r="DA24" s="618"/>
      <c r="DB24" s="618"/>
      <c r="DC24" s="634"/>
      <c r="DD24" s="658">
        <v>60444477</v>
      </c>
      <c r="DE24" s="613"/>
      <c r="DF24" s="613"/>
      <c r="DG24" s="613"/>
      <c r="DH24" s="613"/>
      <c r="DI24" s="613"/>
      <c r="DJ24" s="613"/>
      <c r="DK24" s="614"/>
      <c r="DL24" s="658">
        <v>55700153</v>
      </c>
      <c r="DM24" s="613"/>
      <c r="DN24" s="613"/>
      <c r="DO24" s="613"/>
      <c r="DP24" s="613"/>
      <c r="DQ24" s="613"/>
      <c r="DR24" s="613"/>
      <c r="DS24" s="613"/>
      <c r="DT24" s="613"/>
      <c r="DU24" s="613"/>
      <c r="DV24" s="614"/>
      <c r="DW24" s="617">
        <v>56.3</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104562436</v>
      </c>
      <c r="S25" s="624"/>
      <c r="T25" s="624"/>
      <c r="U25" s="624"/>
      <c r="V25" s="624"/>
      <c r="W25" s="624"/>
      <c r="X25" s="624"/>
      <c r="Y25" s="625"/>
      <c r="Z25" s="626">
        <v>57.1</v>
      </c>
      <c r="AA25" s="626"/>
      <c r="AB25" s="626"/>
      <c r="AC25" s="626"/>
      <c r="AD25" s="627">
        <v>98256203</v>
      </c>
      <c r="AE25" s="627"/>
      <c r="AF25" s="627"/>
      <c r="AG25" s="627"/>
      <c r="AH25" s="627"/>
      <c r="AI25" s="627"/>
      <c r="AJ25" s="627"/>
      <c r="AK25" s="627"/>
      <c r="AL25" s="628">
        <v>99.3</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30241900</v>
      </c>
      <c r="CS25" s="655"/>
      <c r="CT25" s="655"/>
      <c r="CU25" s="655"/>
      <c r="CV25" s="655"/>
      <c r="CW25" s="655"/>
      <c r="CX25" s="655"/>
      <c r="CY25" s="656"/>
      <c r="CZ25" s="628">
        <v>17.2</v>
      </c>
      <c r="DA25" s="653"/>
      <c r="DB25" s="653"/>
      <c r="DC25" s="657"/>
      <c r="DD25" s="632">
        <v>28821073</v>
      </c>
      <c r="DE25" s="655"/>
      <c r="DF25" s="655"/>
      <c r="DG25" s="655"/>
      <c r="DH25" s="655"/>
      <c r="DI25" s="655"/>
      <c r="DJ25" s="655"/>
      <c r="DK25" s="656"/>
      <c r="DL25" s="632">
        <v>28721785</v>
      </c>
      <c r="DM25" s="655"/>
      <c r="DN25" s="655"/>
      <c r="DO25" s="655"/>
      <c r="DP25" s="655"/>
      <c r="DQ25" s="655"/>
      <c r="DR25" s="655"/>
      <c r="DS25" s="655"/>
      <c r="DT25" s="655"/>
      <c r="DU25" s="655"/>
      <c r="DV25" s="656"/>
      <c r="DW25" s="628">
        <v>29</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43057</v>
      </c>
      <c r="S26" s="624"/>
      <c r="T26" s="624"/>
      <c r="U26" s="624"/>
      <c r="V26" s="624"/>
      <c r="W26" s="624"/>
      <c r="X26" s="624"/>
      <c r="Y26" s="625"/>
      <c r="Z26" s="626">
        <v>0</v>
      </c>
      <c r="AA26" s="626"/>
      <c r="AB26" s="626"/>
      <c r="AC26" s="626"/>
      <c r="AD26" s="627">
        <v>43057</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19539965</v>
      </c>
      <c r="CS26" s="624"/>
      <c r="CT26" s="624"/>
      <c r="CU26" s="624"/>
      <c r="CV26" s="624"/>
      <c r="CW26" s="624"/>
      <c r="CX26" s="624"/>
      <c r="CY26" s="625"/>
      <c r="CZ26" s="628">
        <v>11.1</v>
      </c>
      <c r="DA26" s="653"/>
      <c r="DB26" s="653"/>
      <c r="DC26" s="657"/>
      <c r="DD26" s="632">
        <v>18706686</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1319116</v>
      </c>
      <c r="S27" s="624"/>
      <c r="T27" s="624"/>
      <c r="U27" s="624"/>
      <c r="V27" s="624"/>
      <c r="W27" s="624"/>
      <c r="X27" s="624"/>
      <c r="Y27" s="625"/>
      <c r="Z27" s="626">
        <v>0.7</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86837235</v>
      </c>
      <c r="BH27" s="624"/>
      <c r="BI27" s="624"/>
      <c r="BJ27" s="624"/>
      <c r="BK27" s="624"/>
      <c r="BL27" s="624"/>
      <c r="BM27" s="624"/>
      <c r="BN27" s="625"/>
      <c r="BO27" s="626">
        <v>100</v>
      </c>
      <c r="BP27" s="626"/>
      <c r="BQ27" s="626"/>
      <c r="BR27" s="626"/>
      <c r="BS27" s="627">
        <v>913372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57348621</v>
      </c>
      <c r="CS27" s="655"/>
      <c r="CT27" s="655"/>
      <c r="CU27" s="655"/>
      <c r="CV27" s="655"/>
      <c r="CW27" s="655"/>
      <c r="CX27" s="655"/>
      <c r="CY27" s="656"/>
      <c r="CZ27" s="628">
        <v>32.6</v>
      </c>
      <c r="DA27" s="653"/>
      <c r="DB27" s="653"/>
      <c r="DC27" s="657"/>
      <c r="DD27" s="632">
        <v>21797287</v>
      </c>
      <c r="DE27" s="655"/>
      <c r="DF27" s="655"/>
      <c r="DG27" s="655"/>
      <c r="DH27" s="655"/>
      <c r="DI27" s="655"/>
      <c r="DJ27" s="655"/>
      <c r="DK27" s="656"/>
      <c r="DL27" s="632">
        <v>17152251</v>
      </c>
      <c r="DM27" s="655"/>
      <c r="DN27" s="655"/>
      <c r="DO27" s="655"/>
      <c r="DP27" s="655"/>
      <c r="DQ27" s="655"/>
      <c r="DR27" s="655"/>
      <c r="DS27" s="655"/>
      <c r="DT27" s="655"/>
      <c r="DU27" s="655"/>
      <c r="DV27" s="656"/>
      <c r="DW27" s="628">
        <v>17.3</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1693860</v>
      </c>
      <c r="S28" s="624"/>
      <c r="T28" s="624"/>
      <c r="U28" s="624"/>
      <c r="V28" s="624"/>
      <c r="W28" s="624"/>
      <c r="X28" s="624"/>
      <c r="Y28" s="625"/>
      <c r="Z28" s="626">
        <v>0.9</v>
      </c>
      <c r="AA28" s="626"/>
      <c r="AB28" s="626"/>
      <c r="AC28" s="626"/>
      <c r="AD28" s="627">
        <v>520129</v>
      </c>
      <c r="AE28" s="627"/>
      <c r="AF28" s="627"/>
      <c r="AG28" s="627"/>
      <c r="AH28" s="627"/>
      <c r="AI28" s="627"/>
      <c r="AJ28" s="627"/>
      <c r="AK28" s="627"/>
      <c r="AL28" s="628">
        <v>0.5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9826117</v>
      </c>
      <c r="CS28" s="624"/>
      <c r="CT28" s="624"/>
      <c r="CU28" s="624"/>
      <c r="CV28" s="624"/>
      <c r="CW28" s="624"/>
      <c r="CX28" s="624"/>
      <c r="CY28" s="625"/>
      <c r="CZ28" s="628">
        <v>5.6</v>
      </c>
      <c r="DA28" s="653"/>
      <c r="DB28" s="653"/>
      <c r="DC28" s="657"/>
      <c r="DD28" s="632">
        <v>9826117</v>
      </c>
      <c r="DE28" s="624"/>
      <c r="DF28" s="624"/>
      <c r="DG28" s="624"/>
      <c r="DH28" s="624"/>
      <c r="DI28" s="624"/>
      <c r="DJ28" s="624"/>
      <c r="DK28" s="625"/>
      <c r="DL28" s="632">
        <v>9826117</v>
      </c>
      <c r="DM28" s="624"/>
      <c r="DN28" s="624"/>
      <c r="DO28" s="624"/>
      <c r="DP28" s="624"/>
      <c r="DQ28" s="624"/>
      <c r="DR28" s="624"/>
      <c r="DS28" s="624"/>
      <c r="DT28" s="624"/>
      <c r="DU28" s="624"/>
      <c r="DV28" s="625"/>
      <c r="DW28" s="628">
        <v>9.9</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2093062</v>
      </c>
      <c r="S29" s="624"/>
      <c r="T29" s="624"/>
      <c r="U29" s="624"/>
      <c r="V29" s="624"/>
      <c r="W29" s="624"/>
      <c r="X29" s="624"/>
      <c r="Y29" s="625"/>
      <c r="Z29" s="626">
        <v>1.1000000000000001</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9826117</v>
      </c>
      <c r="CS29" s="655"/>
      <c r="CT29" s="655"/>
      <c r="CU29" s="655"/>
      <c r="CV29" s="655"/>
      <c r="CW29" s="655"/>
      <c r="CX29" s="655"/>
      <c r="CY29" s="656"/>
      <c r="CZ29" s="628">
        <v>5.6</v>
      </c>
      <c r="DA29" s="653"/>
      <c r="DB29" s="653"/>
      <c r="DC29" s="657"/>
      <c r="DD29" s="632">
        <v>9826117</v>
      </c>
      <c r="DE29" s="655"/>
      <c r="DF29" s="655"/>
      <c r="DG29" s="655"/>
      <c r="DH29" s="655"/>
      <c r="DI29" s="655"/>
      <c r="DJ29" s="655"/>
      <c r="DK29" s="656"/>
      <c r="DL29" s="632">
        <v>9826117</v>
      </c>
      <c r="DM29" s="655"/>
      <c r="DN29" s="655"/>
      <c r="DO29" s="655"/>
      <c r="DP29" s="655"/>
      <c r="DQ29" s="655"/>
      <c r="DR29" s="655"/>
      <c r="DS29" s="655"/>
      <c r="DT29" s="655"/>
      <c r="DU29" s="655"/>
      <c r="DV29" s="656"/>
      <c r="DW29" s="628">
        <v>9.9</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37063655</v>
      </c>
      <c r="S30" s="624"/>
      <c r="T30" s="624"/>
      <c r="U30" s="624"/>
      <c r="V30" s="624"/>
      <c r="W30" s="624"/>
      <c r="X30" s="624"/>
      <c r="Y30" s="625"/>
      <c r="Z30" s="626">
        <v>20.2</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9548795</v>
      </c>
      <c r="CS30" s="624"/>
      <c r="CT30" s="624"/>
      <c r="CU30" s="624"/>
      <c r="CV30" s="624"/>
      <c r="CW30" s="624"/>
      <c r="CX30" s="624"/>
      <c r="CY30" s="625"/>
      <c r="CZ30" s="628">
        <v>5.4</v>
      </c>
      <c r="DA30" s="653"/>
      <c r="DB30" s="653"/>
      <c r="DC30" s="657"/>
      <c r="DD30" s="632">
        <v>9548795</v>
      </c>
      <c r="DE30" s="624"/>
      <c r="DF30" s="624"/>
      <c r="DG30" s="624"/>
      <c r="DH30" s="624"/>
      <c r="DI30" s="624"/>
      <c r="DJ30" s="624"/>
      <c r="DK30" s="625"/>
      <c r="DL30" s="632">
        <v>9548795</v>
      </c>
      <c r="DM30" s="624"/>
      <c r="DN30" s="624"/>
      <c r="DO30" s="624"/>
      <c r="DP30" s="624"/>
      <c r="DQ30" s="624"/>
      <c r="DR30" s="624"/>
      <c r="DS30" s="624"/>
      <c r="DT30" s="624"/>
      <c r="DU30" s="624"/>
      <c r="DV30" s="625"/>
      <c r="DW30" s="628">
        <v>9.6999999999999993</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99.4</v>
      </c>
      <c r="BH31" s="667"/>
      <c r="BI31" s="667"/>
      <c r="BJ31" s="667"/>
      <c r="BK31" s="667"/>
      <c r="BL31" s="667"/>
      <c r="BM31" s="618">
        <v>97.7</v>
      </c>
      <c r="BN31" s="667"/>
      <c r="BO31" s="667"/>
      <c r="BP31" s="667"/>
      <c r="BQ31" s="668"/>
      <c r="BR31" s="679">
        <v>99.3</v>
      </c>
      <c r="BS31" s="667"/>
      <c r="BT31" s="667"/>
      <c r="BU31" s="667"/>
      <c r="BV31" s="667"/>
      <c r="BW31" s="667"/>
      <c r="BX31" s="618">
        <v>97.5</v>
      </c>
      <c r="BY31" s="667"/>
      <c r="BZ31" s="667"/>
      <c r="CA31" s="667"/>
      <c r="CB31" s="668"/>
      <c r="CD31" s="661"/>
      <c r="CE31" s="662"/>
      <c r="CF31" s="620" t="s">
        <v>300</v>
      </c>
      <c r="CG31" s="621"/>
      <c r="CH31" s="621"/>
      <c r="CI31" s="621"/>
      <c r="CJ31" s="621"/>
      <c r="CK31" s="621"/>
      <c r="CL31" s="621"/>
      <c r="CM31" s="621"/>
      <c r="CN31" s="621"/>
      <c r="CO31" s="621"/>
      <c r="CP31" s="621"/>
      <c r="CQ31" s="622"/>
      <c r="CR31" s="623">
        <v>277322</v>
      </c>
      <c r="CS31" s="655"/>
      <c r="CT31" s="655"/>
      <c r="CU31" s="655"/>
      <c r="CV31" s="655"/>
      <c r="CW31" s="655"/>
      <c r="CX31" s="655"/>
      <c r="CY31" s="656"/>
      <c r="CZ31" s="628">
        <v>0.2</v>
      </c>
      <c r="DA31" s="653"/>
      <c r="DB31" s="653"/>
      <c r="DC31" s="657"/>
      <c r="DD31" s="632">
        <v>277322</v>
      </c>
      <c r="DE31" s="655"/>
      <c r="DF31" s="655"/>
      <c r="DG31" s="655"/>
      <c r="DH31" s="655"/>
      <c r="DI31" s="655"/>
      <c r="DJ31" s="655"/>
      <c r="DK31" s="656"/>
      <c r="DL31" s="632">
        <v>277322</v>
      </c>
      <c r="DM31" s="655"/>
      <c r="DN31" s="655"/>
      <c r="DO31" s="655"/>
      <c r="DP31" s="655"/>
      <c r="DQ31" s="655"/>
      <c r="DR31" s="655"/>
      <c r="DS31" s="655"/>
      <c r="DT31" s="655"/>
      <c r="DU31" s="655"/>
      <c r="DV31" s="656"/>
      <c r="DW31" s="628">
        <v>0.3</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11937034</v>
      </c>
      <c r="S32" s="624"/>
      <c r="T32" s="624"/>
      <c r="U32" s="624"/>
      <c r="V32" s="624"/>
      <c r="W32" s="624"/>
      <c r="X32" s="624"/>
      <c r="Y32" s="625"/>
      <c r="Z32" s="626">
        <v>6.5</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99.1</v>
      </c>
      <c r="BH32" s="655"/>
      <c r="BI32" s="655"/>
      <c r="BJ32" s="655"/>
      <c r="BK32" s="655"/>
      <c r="BL32" s="655"/>
      <c r="BM32" s="629">
        <v>96.6</v>
      </c>
      <c r="BN32" s="655"/>
      <c r="BO32" s="655"/>
      <c r="BP32" s="655"/>
      <c r="BQ32" s="678"/>
      <c r="BR32" s="680">
        <v>99</v>
      </c>
      <c r="BS32" s="655"/>
      <c r="BT32" s="655"/>
      <c r="BU32" s="655"/>
      <c r="BV32" s="655"/>
      <c r="BW32" s="655"/>
      <c r="BX32" s="629">
        <v>96.3</v>
      </c>
      <c r="BY32" s="655"/>
      <c r="BZ32" s="655"/>
      <c r="CA32" s="655"/>
      <c r="CB32" s="678"/>
      <c r="CD32" s="663"/>
      <c r="CE32" s="664"/>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3"/>
      <c r="DB32" s="653"/>
      <c r="DC32" s="657"/>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310600</v>
      </c>
      <c r="S33" s="624"/>
      <c r="T33" s="624"/>
      <c r="U33" s="624"/>
      <c r="V33" s="624"/>
      <c r="W33" s="624"/>
      <c r="X33" s="624"/>
      <c r="Y33" s="625"/>
      <c r="Z33" s="626">
        <v>0.2</v>
      </c>
      <c r="AA33" s="626"/>
      <c r="AB33" s="626"/>
      <c r="AC33" s="626"/>
      <c r="AD33" s="627">
        <v>110589</v>
      </c>
      <c r="AE33" s="627"/>
      <c r="AF33" s="627"/>
      <c r="AG33" s="627"/>
      <c r="AH33" s="627"/>
      <c r="AI33" s="627"/>
      <c r="AJ33" s="627"/>
      <c r="AK33" s="627"/>
      <c r="AL33" s="628">
        <v>0.1</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99.6</v>
      </c>
      <c r="BH33" s="682"/>
      <c r="BI33" s="682"/>
      <c r="BJ33" s="682"/>
      <c r="BK33" s="682"/>
      <c r="BL33" s="682"/>
      <c r="BM33" s="683">
        <v>98.7</v>
      </c>
      <c r="BN33" s="682"/>
      <c r="BO33" s="682"/>
      <c r="BP33" s="682"/>
      <c r="BQ33" s="684"/>
      <c r="BR33" s="681">
        <v>99.5</v>
      </c>
      <c r="BS33" s="682"/>
      <c r="BT33" s="682"/>
      <c r="BU33" s="682"/>
      <c r="BV33" s="682"/>
      <c r="BW33" s="682"/>
      <c r="BX33" s="683">
        <v>98.6</v>
      </c>
      <c r="BY33" s="682"/>
      <c r="BZ33" s="682"/>
      <c r="CA33" s="682"/>
      <c r="CB33" s="684"/>
      <c r="CD33" s="620" t="s">
        <v>307</v>
      </c>
      <c r="CE33" s="621"/>
      <c r="CF33" s="621"/>
      <c r="CG33" s="621"/>
      <c r="CH33" s="621"/>
      <c r="CI33" s="621"/>
      <c r="CJ33" s="621"/>
      <c r="CK33" s="621"/>
      <c r="CL33" s="621"/>
      <c r="CM33" s="621"/>
      <c r="CN33" s="621"/>
      <c r="CO33" s="621"/>
      <c r="CP33" s="621"/>
      <c r="CQ33" s="622"/>
      <c r="CR33" s="623">
        <v>64772134</v>
      </c>
      <c r="CS33" s="655"/>
      <c r="CT33" s="655"/>
      <c r="CU33" s="655"/>
      <c r="CV33" s="655"/>
      <c r="CW33" s="655"/>
      <c r="CX33" s="655"/>
      <c r="CY33" s="656"/>
      <c r="CZ33" s="628">
        <v>36.799999999999997</v>
      </c>
      <c r="DA33" s="653"/>
      <c r="DB33" s="653"/>
      <c r="DC33" s="657"/>
      <c r="DD33" s="632">
        <v>51240806</v>
      </c>
      <c r="DE33" s="655"/>
      <c r="DF33" s="655"/>
      <c r="DG33" s="655"/>
      <c r="DH33" s="655"/>
      <c r="DI33" s="655"/>
      <c r="DJ33" s="655"/>
      <c r="DK33" s="656"/>
      <c r="DL33" s="632">
        <v>38194570</v>
      </c>
      <c r="DM33" s="655"/>
      <c r="DN33" s="655"/>
      <c r="DO33" s="655"/>
      <c r="DP33" s="655"/>
      <c r="DQ33" s="655"/>
      <c r="DR33" s="655"/>
      <c r="DS33" s="655"/>
      <c r="DT33" s="655"/>
      <c r="DU33" s="655"/>
      <c r="DV33" s="656"/>
      <c r="DW33" s="628">
        <v>38.6</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914597</v>
      </c>
      <c r="S34" s="624"/>
      <c r="T34" s="624"/>
      <c r="U34" s="624"/>
      <c r="V34" s="624"/>
      <c r="W34" s="624"/>
      <c r="X34" s="624"/>
      <c r="Y34" s="625"/>
      <c r="Z34" s="626">
        <v>0.5</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31221216</v>
      </c>
      <c r="CS34" s="624"/>
      <c r="CT34" s="624"/>
      <c r="CU34" s="624"/>
      <c r="CV34" s="624"/>
      <c r="CW34" s="624"/>
      <c r="CX34" s="624"/>
      <c r="CY34" s="625"/>
      <c r="CZ34" s="628">
        <v>17.8</v>
      </c>
      <c r="DA34" s="653"/>
      <c r="DB34" s="653"/>
      <c r="DC34" s="657"/>
      <c r="DD34" s="632">
        <v>23125172</v>
      </c>
      <c r="DE34" s="624"/>
      <c r="DF34" s="624"/>
      <c r="DG34" s="624"/>
      <c r="DH34" s="624"/>
      <c r="DI34" s="624"/>
      <c r="DJ34" s="624"/>
      <c r="DK34" s="625"/>
      <c r="DL34" s="632">
        <v>18566592</v>
      </c>
      <c r="DM34" s="624"/>
      <c r="DN34" s="624"/>
      <c r="DO34" s="624"/>
      <c r="DP34" s="624"/>
      <c r="DQ34" s="624"/>
      <c r="DR34" s="624"/>
      <c r="DS34" s="624"/>
      <c r="DT34" s="624"/>
      <c r="DU34" s="624"/>
      <c r="DV34" s="625"/>
      <c r="DW34" s="628">
        <v>18.8</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5494111</v>
      </c>
      <c r="S35" s="624"/>
      <c r="T35" s="624"/>
      <c r="U35" s="624"/>
      <c r="V35" s="624"/>
      <c r="W35" s="624"/>
      <c r="X35" s="624"/>
      <c r="Y35" s="625"/>
      <c r="Z35" s="626">
        <v>3</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1283361</v>
      </c>
      <c r="CS35" s="655"/>
      <c r="CT35" s="655"/>
      <c r="CU35" s="655"/>
      <c r="CV35" s="655"/>
      <c r="CW35" s="655"/>
      <c r="CX35" s="655"/>
      <c r="CY35" s="656"/>
      <c r="CZ35" s="628">
        <v>0.7</v>
      </c>
      <c r="DA35" s="653"/>
      <c r="DB35" s="653"/>
      <c r="DC35" s="657"/>
      <c r="DD35" s="632">
        <v>1151087</v>
      </c>
      <c r="DE35" s="655"/>
      <c r="DF35" s="655"/>
      <c r="DG35" s="655"/>
      <c r="DH35" s="655"/>
      <c r="DI35" s="655"/>
      <c r="DJ35" s="655"/>
      <c r="DK35" s="656"/>
      <c r="DL35" s="632">
        <v>1151087</v>
      </c>
      <c r="DM35" s="655"/>
      <c r="DN35" s="655"/>
      <c r="DO35" s="655"/>
      <c r="DP35" s="655"/>
      <c r="DQ35" s="655"/>
      <c r="DR35" s="655"/>
      <c r="DS35" s="655"/>
      <c r="DT35" s="655"/>
      <c r="DU35" s="655"/>
      <c r="DV35" s="656"/>
      <c r="DW35" s="628">
        <v>1.2</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6060531</v>
      </c>
      <c r="S36" s="624"/>
      <c r="T36" s="624"/>
      <c r="U36" s="624"/>
      <c r="V36" s="624"/>
      <c r="W36" s="624"/>
      <c r="X36" s="624"/>
      <c r="Y36" s="625"/>
      <c r="Z36" s="626">
        <v>3.3</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21074881</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631483</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12662359</v>
      </c>
      <c r="CS36" s="624"/>
      <c r="CT36" s="624"/>
      <c r="CU36" s="624"/>
      <c r="CV36" s="624"/>
      <c r="CW36" s="624"/>
      <c r="CX36" s="624"/>
      <c r="CY36" s="625"/>
      <c r="CZ36" s="628">
        <v>7.2</v>
      </c>
      <c r="DA36" s="653"/>
      <c r="DB36" s="653"/>
      <c r="DC36" s="657"/>
      <c r="DD36" s="632">
        <v>11161123</v>
      </c>
      <c r="DE36" s="624"/>
      <c r="DF36" s="624"/>
      <c r="DG36" s="624"/>
      <c r="DH36" s="624"/>
      <c r="DI36" s="624"/>
      <c r="DJ36" s="624"/>
      <c r="DK36" s="625"/>
      <c r="DL36" s="632">
        <v>8727706</v>
      </c>
      <c r="DM36" s="624"/>
      <c r="DN36" s="624"/>
      <c r="DO36" s="624"/>
      <c r="DP36" s="624"/>
      <c r="DQ36" s="624"/>
      <c r="DR36" s="624"/>
      <c r="DS36" s="624"/>
      <c r="DT36" s="624"/>
      <c r="DU36" s="624"/>
      <c r="DV36" s="625"/>
      <c r="DW36" s="628">
        <v>8.8000000000000007</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4082594</v>
      </c>
      <c r="S37" s="624"/>
      <c r="T37" s="624"/>
      <c r="U37" s="624"/>
      <c r="V37" s="624"/>
      <c r="W37" s="624"/>
      <c r="X37" s="624"/>
      <c r="Y37" s="625"/>
      <c r="Z37" s="626">
        <v>2.2000000000000002</v>
      </c>
      <c r="AA37" s="626"/>
      <c r="AB37" s="626"/>
      <c r="AC37" s="626"/>
      <c r="AD37" s="627">
        <v>17541</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4350382</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-343620</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14073</v>
      </c>
      <c r="CS37" s="655"/>
      <c r="CT37" s="655"/>
      <c r="CU37" s="655"/>
      <c r="CV37" s="655"/>
      <c r="CW37" s="655"/>
      <c r="CX37" s="655"/>
      <c r="CY37" s="656"/>
      <c r="CZ37" s="628">
        <v>0</v>
      </c>
      <c r="DA37" s="653"/>
      <c r="DB37" s="653"/>
      <c r="DC37" s="657"/>
      <c r="DD37" s="632">
        <v>14073</v>
      </c>
      <c r="DE37" s="655"/>
      <c r="DF37" s="655"/>
      <c r="DG37" s="655"/>
      <c r="DH37" s="655"/>
      <c r="DI37" s="655"/>
      <c r="DJ37" s="655"/>
      <c r="DK37" s="656"/>
      <c r="DL37" s="632">
        <v>14073</v>
      </c>
      <c r="DM37" s="655"/>
      <c r="DN37" s="655"/>
      <c r="DO37" s="655"/>
      <c r="DP37" s="655"/>
      <c r="DQ37" s="655"/>
      <c r="DR37" s="655"/>
      <c r="DS37" s="655"/>
      <c r="DT37" s="655"/>
      <c r="DU37" s="655"/>
      <c r="DV37" s="656"/>
      <c r="DW37" s="628">
        <v>0</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7558800</v>
      </c>
      <c r="S38" s="624"/>
      <c r="T38" s="624"/>
      <c r="U38" s="624"/>
      <c r="V38" s="624"/>
      <c r="W38" s="624"/>
      <c r="X38" s="624"/>
      <c r="Y38" s="625"/>
      <c r="Z38" s="626">
        <v>4.0999999999999996</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1832643</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49829</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14891856</v>
      </c>
      <c r="CS38" s="624"/>
      <c r="CT38" s="624"/>
      <c r="CU38" s="624"/>
      <c r="CV38" s="624"/>
      <c r="CW38" s="624"/>
      <c r="CX38" s="624"/>
      <c r="CY38" s="625"/>
      <c r="CZ38" s="628">
        <v>8.5</v>
      </c>
      <c r="DA38" s="653"/>
      <c r="DB38" s="653"/>
      <c r="DC38" s="657"/>
      <c r="DD38" s="632">
        <v>12457334</v>
      </c>
      <c r="DE38" s="624"/>
      <c r="DF38" s="624"/>
      <c r="DG38" s="624"/>
      <c r="DH38" s="624"/>
      <c r="DI38" s="624"/>
      <c r="DJ38" s="624"/>
      <c r="DK38" s="625"/>
      <c r="DL38" s="632">
        <v>9733309</v>
      </c>
      <c r="DM38" s="624"/>
      <c r="DN38" s="624"/>
      <c r="DO38" s="624"/>
      <c r="DP38" s="624"/>
      <c r="DQ38" s="624"/>
      <c r="DR38" s="624"/>
      <c r="DS38" s="624"/>
      <c r="DT38" s="624"/>
      <c r="DU38" s="624"/>
      <c r="DV38" s="625"/>
      <c r="DW38" s="628">
        <v>9.8000000000000007</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1275823</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71598</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3558599</v>
      </c>
      <c r="CS39" s="655"/>
      <c r="CT39" s="655"/>
      <c r="CU39" s="655"/>
      <c r="CV39" s="655"/>
      <c r="CW39" s="655"/>
      <c r="CX39" s="655"/>
      <c r="CY39" s="656"/>
      <c r="CZ39" s="628">
        <v>2</v>
      </c>
      <c r="DA39" s="653"/>
      <c r="DB39" s="653"/>
      <c r="DC39" s="657"/>
      <c r="DD39" s="632">
        <v>3131347</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t="s">
        <v>122</v>
      </c>
      <c r="S40" s="624"/>
      <c r="T40" s="624"/>
      <c r="U40" s="624"/>
      <c r="V40" s="624"/>
      <c r="W40" s="624"/>
      <c r="X40" s="624"/>
      <c r="Y40" s="625"/>
      <c r="Z40" s="626" t="s">
        <v>122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128</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1154743</v>
      </c>
      <c r="CS40" s="624"/>
      <c r="CT40" s="624"/>
      <c r="CU40" s="624"/>
      <c r="CV40" s="624"/>
      <c r="CW40" s="624"/>
      <c r="CX40" s="624"/>
      <c r="CY40" s="625"/>
      <c r="CZ40" s="628">
        <v>0.7</v>
      </c>
      <c r="DA40" s="653"/>
      <c r="DB40" s="653"/>
      <c r="DC40" s="657"/>
      <c r="DD40" s="632">
        <v>214743</v>
      </c>
      <c r="DE40" s="624"/>
      <c r="DF40" s="624"/>
      <c r="DG40" s="624"/>
      <c r="DH40" s="624"/>
      <c r="DI40" s="624"/>
      <c r="DJ40" s="624"/>
      <c r="DK40" s="625"/>
      <c r="DL40" s="632">
        <v>15876</v>
      </c>
      <c r="DM40" s="624"/>
      <c r="DN40" s="624"/>
      <c r="DO40" s="624"/>
      <c r="DP40" s="624"/>
      <c r="DQ40" s="624"/>
      <c r="DR40" s="624"/>
      <c r="DS40" s="624"/>
      <c r="DT40" s="624"/>
      <c r="DU40" s="624"/>
      <c r="DV40" s="625"/>
      <c r="DW40" s="628">
        <v>0</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183133453</v>
      </c>
      <c r="S41" s="696"/>
      <c r="T41" s="696"/>
      <c r="U41" s="696"/>
      <c r="V41" s="696"/>
      <c r="W41" s="696"/>
      <c r="X41" s="696"/>
      <c r="Y41" s="700"/>
      <c r="Z41" s="701">
        <v>100</v>
      </c>
      <c r="AA41" s="701"/>
      <c r="AB41" s="701"/>
      <c r="AC41" s="701"/>
      <c r="AD41" s="702">
        <v>98947519</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3445068</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10170965</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339</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13685911</v>
      </c>
      <c r="CS42" s="655"/>
      <c r="CT42" s="655"/>
      <c r="CU42" s="655"/>
      <c r="CV42" s="655"/>
      <c r="CW42" s="655"/>
      <c r="CX42" s="655"/>
      <c r="CY42" s="656"/>
      <c r="CZ42" s="628">
        <v>7.8</v>
      </c>
      <c r="DA42" s="653"/>
      <c r="DB42" s="653"/>
      <c r="DC42" s="657"/>
      <c r="DD42" s="632">
        <v>3130638</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433414</v>
      </c>
      <c r="CS43" s="655"/>
      <c r="CT43" s="655"/>
      <c r="CU43" s="655"/>
      <c r="CV43" s="655"/>
      <c r="CW43" s="655"/>
      <c r="CX43" s="655"/>
      <c r="CY43" s="656"/>
      <c r="CZ43" s="628">
        <v>0.2</v>
      </c>
      <c r="DA43" s="653"/>
      <c r="DB43" s="653"/>
      <c r="DC43" s="657"/>
      <c r="DD43" s="632">
        <v>433414</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13685911</v>
      </c>
      <c r="CS44" s="624"/>
      <c r="CT44" s="624"/>
      <c r="CU44" s="624"/>
      <c r="CV44" s="624"/>
      <c r="CW44" s="624"/>
      <c r="CX44" s="624"/>
      <c r="CY44" s="625"/>
      <c r="CZ44" s="628">
        <v>7.8</v>
      </c>
      <c r="DA44" s="629"/>
      <c r="DB44" s="629"/>
      <c r="DC44" s="635"/>
      <c r="DD44" s="632">
        <v>3130638</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7726616</v>
      </c>
      <c r="CS45" s="655"/>
      <c r="CT45" s="655"/>
      <c r="CU45" s="655"/>
      <c r="CV45" s="655"/>
      <c r="CW45" s="655"/>
      <c r="CX45" s="655"/>
      <c r="CY45" s="656"/>
      <c r="CZ45" s="628">
        <v>4.4000000000000004</v>
      </c>
      <c r="DA45" s="653"/>
      <c r="DB45" s="653"/>
      <c r="DC45" s="657"/>
      <c r="DD45" s="632">
        <v>869327</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5952057</v>
      </c>
      <c r="CS46" s="624"/>
      <c r="CT46" s="624"/>
      <c r="CU46" s="624"/>
      <c r="CV46" s="624"/>
      <c r="CW46" s="624"/>
      <c r="CX46" s="624"/>
      <c r="CY46" s="625"/>
      <c r="CZ46" s="628">
        <v>3.4</v>
      </c>
      <c r="DA46" s="629"/>
      <c r="DB46" s="629"/>
      <c r="DC46" s="635"/>
      <c r="DD46" s="632">
        <v>2258373</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t="s">
        <v>122</v>
      </c>
      <c r="CS47" s="655"/>
      <c r="CT47" s="655"/>
      <c r="CU47" s="655"/>
      <c r="CV47" s="655"/>
      <c r="CW47" s="655"/>
      <c r="CX47" s="655"/>
      <c r="CY47" s="656"/>
      <c r="CZ47" s="628" t="s">
        <v>122</v>
      </c>
      <c r="DA47" s="653"/>
      <c r="DB47" s="653"/>
      <c r="DC47" s="657"/>
      <c r="DD47" s="632" t="s">
        <v>122</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175874683</v>
      </c>
      <c r="CS49" s="682"/>
      <c r="CT49" s="682"/>
      <c r="CU49" s="682"/>
      <c r="CV49" s="682"/>
      <c r="CW49" s="682"/>
      <c r="CX49" s="682"/>
      <c r="CY49" s="711"/>
      <c r="CZ49" s="703">
        <v>100</v>
      </c>
      <c r="DA49" s="712"/>
      <c r="DB49" s="712"/>
      <c r="DC49" s="713"/>
      <c r="DD49" s="714">
        <v>114815921</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vpu5ZZiGH4BjgHC3JZ6R7UK6VLThmhBzopb5THLavUuNQkF8il2Yx4Q1AUObJzwxtQ4Rp+CKJ4j1fEOBPYG6/w==" saltValue="tFTSUr9DG6+kWGquUDbXt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A135"/>
  <sheetViews>
    <sheetView zoomScaleNormal="100" zoomScaleSheetLayoutView="70" workbookViewId="0"/>
  </sheetViews>
  <sheetFormatPr defaultColWidth="0" defaultRowHeight="13" zeroHeight="1" x14ac:dyDescent="0.2"/>
  <cols>
    <col min="1" max="130" width="2.7265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182208</v>
      </c>
      <c r="R7" s="753"/>
      <c r="S7" s="753"/>
      <c r="T7" s="753"/>
      <c r="U7" s="753"/>
      <c r="V7" s="753">
        <v>175136</v>
      </c>
      <c r="W7" s="753"/>
      <c r="X7" s="753"/>
      <c r="Y7" s="753"/>
      <c r="Z7" s="753"/>
      <c r="AA7" s="753">
        <v>7072</v>
      </c>
      <c r="AB7" s="753"/>
      <c r="AC7" s="753"/>
      <c r="AD7" s="753"/>
      <c r="AE7" s="754"/>
      <c r="AF7" s="755">
        <v>6548</v>
      </c>
      <c r="AG7" s="756"/>
      <c r="AH7" s="756"/>
      <c r="AI7" s="756"/>
      <c r="AJ7" s="757"/>
      <c r="AK7" s="758">
        <v>5439</v>
      </c>
      <c r="AL7" s="759"/>
      <c r="AM7" s="759"/>
      <c r="AN7" s="759"/>
      <c r="AO7" s="759"/>
      <c r="AP7" s="759">
        <v>71898</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551</v>
      </c>
      <c r="BT7" s="747"/>
      <c r="BU7" s="747"/>
      <c r="BV7" s="747"/>
      <c r="BW7" s="747"/>
      <c r="BX7" s="747"/>
      <c r="BY7" s="747"/>
      <c r="BZ7" s="747"/>
      <c r="CA7" s="747"/>
      <c r="CB7" s="747"/>
      <c r="CC7" s="747"/>
      <c r="CD7" s="747"/>
      <c r="CE7" s="747"/>
      <c r="CF7" s="747"/>
      <c r="CG7" s="762"/>
      <c r="CH7" s="743">
        <v>-3</v>
      </c>
      <c r="CI7" s="744"/>
      <c r="CJ7" s="744"/>
      <c r="CK7" s="744"/>
      <c r="CL7" s="745"/>
      <c r="CM7" s="743">
        <v>1873</v>
      </c>
      <c r="CN7" s="744"/>
      <c r="CO7" s="744"/>
      <c r="CP7" s="744"/>
      <c r="CQ7" s="745"/>
      <c r="CR7" s="743">
        <v>56</v>
      </c>
      <c r="CS7" s="744"/>
      <c r="CT7" s="744"/>
      <c r="CU7" s="744"/>
      <c r="CV7" s="745"/>
      <c r="CW7" s="743">
        <v>36</v>
      </c>
      <c r="CX7" s="744"/>
      <c r="CY7" s="744"/>
      <c r="CZ7" s="744"/>
      <c r="DA7" s="745"/>
      <c r="DB7" s="743" t="s">
        <v>548</v>
      </c>
      <c r="DC7" s="744"/>
      <c r="DD7" s="744"/>
      <c r="DE7" s="744"/>
      <c r="DF7" s="745"/>
      <c r="DG7" s="743" t="s">
        <v>548</v>
      </c>
      <c r="DH7" s="744"/>
      <c r="DI7" s="744"/>
      <c r="DJ7" s="744"/>
      <c r="DK7" s="745"/>
      <c r="DL7" s="743" t="s">
        <v>548</v>
      </c>
      <c r="DM7" s="744"/>
      <c r="DN7" s="744"/>
      <c r="DO7" s="744"/>
      <c r="DP7" s="745"/>
      <c r="DQ7" s="743" t="s">
        <v>548</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3382</v>
      </c>
      <c r="R8" s="784"/>
      <c r="S8" s="784"/>
      <c r="T8" s="784"/>
      <c r="U8" s="784"/>
      <c r="V8" s="784">
        <v>2679</v>
      </c>
      <c r="W8" s="784"/>
      <c r="X8" s="784"/>
      <c r="Y8" s="784"/>
      <c r="Z8" s="784"/>
      <c r="AA8" s="784">
        <v>703</v>
      </c>
      <c r="AB8" s="784"/>
      <c r="AC8" s="784"/>
      <c r="AD8" s="784"/>
      <c r="AE8" s="785"/>
      <c r="AF8" s="786">
        <v>595</v>
      </c>
      <c r="AG8" s="787"/>
      <c r="AH8" s="787"/>
      <c r="AI8" s="787"/>
      <c r="AJ8" s="788"/>
      <c r="AK8" s="769">
        <v>1770</v>
      </c>
      <c r="AL8" s="770"/>
      <c r="AM8" s="770"/>
      <c r="AN8" s="770"/>
      <c r="AO8" s="770"/>
      <c r="AP8" s="770">
        <v>4916</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t="s">
        <v>561</v>
      </c>
      <c r="BS8" s="773" t="s">
        <v>552</v>
      </c>
      <c r="BT8" s="774"/>
      <c r="BU8" s="774"/>
      <c r="BV8" s="774"/>
      <c r="BW8" s="774"/>
      <c r="BX8" s="774"/>
      <c r="BY8" s="774"/>
      <c r="BZ8" s="774"/>
      <c r="CA8" s="774"/>
      <c r="CB8" s="774"/>
      <c r="CC8" s="774"/>
      <c r="CD8" s="774"/>
      <c r="CE8" s="774"/>
      <c r="CF8" s="774"/>
      <c r="CG8" s="775"/>
      <c r="CH8" s="776">
        <v>-7</v>
      </c>
      <c r="CI8" s="777"/>
      <c r="CJ8" s="777"/>
      <c r="CK8" s="777"/>
      <c r="CL8" s="778"/>
      <c r="CM8" s="776">
        <v>5073</v>
      </c>
      <c r="CN8" s="777"/>
      <c r="CO8" s="777"/>
      <c r="CP8" s="777"/>
      <c r="CQ8" s="778"/>
      <c r="CR8" s="776">
        <v>5</v>
      </c>
      <c r="CS8" s="777"/>
      <c r="CT8" s="777"/>
      <c r="CU8" s="777"/>
      <c r="CV8" s="778"/>
      <c r="CW8" s="776" t="s">
        <v>548</v>
      </c>
      <c r="CX8" s="777"/>
      <c r="CY8" s="777"/>
      <c r="CZ8" s="777"/>
      <c r="DA8" s="778"/>
      <c r="DB8" s="776" t="s">
        <v>548</v>
      </c>
      <c r="DC8" s="777"/>
      <c r="DD8" s="777"/>
      <c r="DE8" s="777"/>
      <c r="DF8" s="778"/>
      <c r="DG8" s="776">
        <v>3561</v>
      </c>
      <c r="DH8" s="777"/>
      <c r="DI8" s="777"/>
      <c r="DJ8" s="777"/>
      <c r="DK8" s="778"/>
      <c r="DL8" s="776" t="s">
        <v>548</v>
      </c>
      <c r="DM8" s="777"/>
      <c r="DN8" s="777"/>
      <c r="DO8" s="777"/>
      <c r="DP8" s="778"/>
      <c r="DQ8" s="776" t="s">
        <v>548</v>
      </c>
      <c r="DR8" s="777"/>
      <c r="DS8" s="777"/>
      <c r="DT8" s="777"/>
      <c r="DU8" s="778"/>
      <c r="DV8" s="773"/>
      <c r="DW8" s="774"/>
      <c r="DX8" s="774"/>
      <c r="DY8" s="774"/>
      <c r="DZ8" s="779"/>
      <c r="EA8" s="222"/>
    </row>
    <row r="9" spans="1:131" s="223" customFormat="1" ht="26.25" customHeight="1" x14ac:dyDescent="0.2">
      <c r="A9" s="226">
        <v>3</v>
      </c>
      <c r="B9" s="780" t="s">
        <v>376</v>
      </c>
      <c r="C9" s="781"/>
      <c r="D9" s="781"/>
      <c r="E9" s="781"/>
      <c r="F9" s="781"/>
      <c r="G9" s="781"/>
      <c r="H9" s="781"/>
      <c r="I9" s="781"/>
      <c r="J9" s="781"/>
      <c r="K9" s="781"/>
      <c r="L9" s="781"/>
      <c r="M9" s="781"/>
      <c r="N9" s="781"/>
      <c r="O9" s="781"/>
      <c r="P9" s="782"/>
      <c r="Q9" s="783">
        <v>550</v>
      </c>
      <c r="R9" s="784"/>
      <c r="S9" s="784"/>
      <c r="T9" s="784"/>
      <c r="U9" s="784"/>
      <c r="V9" s="784">
        <v>464</v>
      </c>
      <c r="W9" s="784"/>
      <c r="X9" s="784"/>
      <c r="Y9" s="784"/>
      <c r="Z9" s="784"/>
      <c r="AA9" s="784">
        <v>86</v>
      </c>
      <c r="AB9" s="784"/>
      <c r="AC9" s="784"/>
      <c r="AD9" s="784"/>
      <c r="AE9" s="785"/>
      <c r="AF9" s="786">
        <v>86</v>
      </c>
      <c r="AG9" s="787"/>
      <c r="AH9" s="787"/>
      <c r="AI9" s="787"/>
      <c r="AJ9" s="788"/>
      <c r="AK9" s="769">
        <v>22</v>
      </c>
      <c r="AL9" s="770"/>
      <c r="AM9" s="770"/>
      <c r="AN9" s="770"/>
      <c r="AO9" s="770"/>
      <c r="AP9" s="770" t="s">
        <v>548</v>
      </c>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553</v>
      </c>
      <c r="BT9" s="774"/>
      <c r="BU9" s="774"/>
      <c r="BV9" s="774"/>
      <c r="BW9" s="774"/>
      <c r="BX9" s="774"/>
      <c r="BY9" s="774"/>
      <c r="BZ9" s="774"/>
      <c r="CA9" s="774"/>
      <c r="CB9" s="774"/>
      <c r="CC9" s="774"/>
      <c r="CD9" s="774"/>
      <c r="CE9" s="774"/>
      <c r="CF9" s="774"/>
      <c r="CG9" s="775"/>
      <c r="CH9" s="776">
        <v>23</v>
      </c>
      <c r="CI9" s="777"/>
      <c r="CJ9" s="777"/>
      <c r="CK9" s="777"/>
      <c r="CL9" s="778"/>
      <c r="CM9" s="776">
        <v>496</v>
      </c>
      <c r="CN9" s="777"/>
      <c r="CO9" s="777"/>
      <c r="CP9" s="777"/>
      <c r="CQ9" s="778"/>
      <c r="CR9" s="776">
        <v>127</v>
      </c>
      <c r="CS9" s="777"/>
      <c r="CT9" s="777"/>
      <c r="CU9" s="777"/>
      <c r="CV9" s="778"/>
      <c r="CW9" s="776">
        <v>44</v>
      </c>
      <c r="CX9" s="777"/>
      <c r="CY9" s="777"/>
      <c r="CZ9" s="777"/>
      <c r="DA9" s="778"/>
      <c r="DB9" s="776" t="s">
        <v>548</v>
      </c>
      <c r="DC9" s="777"/>
      <c r="DD9" s="777"/>
      <c r="DE9" s="777"/>
      <c r="DF9" s="778"/>
      <c r="DG9" s="776" t="s">
        <v>548</v>
      </c>
      <c r="DH9" s="777"/>
      <c r="DI9" s="777"/>
      <c r="DJ9" s="777"/>
      <c r="DK9" s="778"/>
      <c r="DL9" s="776" t="s">
        <v>548</v>
      </c>
      <c r="DM9" s="777"/>
      <c r="DN9" s="777"/>
      <c r="DO9" s="777"/>
      <c r="DP9" s="778"/>
      <c r="DQ9" s="776" t="s">
        <v>548</v>
      </c>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554</v>
      </c>
      <c r="BT10" s="774"/>
      <c r="BU10" s="774"/>
      <c r="BV10" s="774"/>
      <c r="BW10" s="774"/>
      <c r="BX10" s="774"/>
      <c r="BY10" s="774"/>
      <c r="BZ10" s="774"/>
      <c r="CA10" s="774"/>
      <c r="CB10" s="774"/>
      <c r="CC10" s="774"/>
      <c r="CD10" s="774"/>
      <c r="CE10" s="774"/>
      <c r="CF10" s="774"/>
      <c r="CG10" s="775"/>
      <c r="CH10" s="776">
        <v>9</v>
      </c>
      <c r="CI10" s="777"/>
      <c r="CJ10" s="777"/>
      <c r="CK10" s="777"/>
      <c r="CL10" s="778"/>
      <c r="CM10" s="776">
        <v>914</v>
      </c>
      <c r="CN10" s="777"/>
      <c r="CO10" s="777"/>
      <c r="CP10" s="777"/>
      <c r="CQ10" s="778"/>
      <c r="CR10" s="776">
        <v>145</v>
      </c>
      <c r="CS10" s="777"/>
      <c r="CT10" s="777"/>
      <c r="CU10" s="777"/>
      <c r="CV10" s="778"/>
      <c r="CW10" s="776">
        <v>18</v>
      </c>
      <c r="CX10" s="777"/>
      <c r="CY10" s="777"/>
      <c r="CZ10" s="777"/>
      <c r="DA10" s="778"/>
      <c r="DB10" s="776" t="s">
        <v>548</v>
      </c>
      <c r="DC10" s="777"/>
      <c r="DD10" s="777"/>
      <c r="DE10" s="777"/>
      <c r="DF10" s="778"/>
      <c r="DG10" s="776" t="s">
        <v>548</v>
      </c>
      <c r="DH10" s="777"/>
      <c r="DI10" s="777"/>
      <c r="DJ10" s="777"/>
      <c r="DK10" s="778"/>
      <c r="DL10" s="776" t="s">
        <v>548</v>
      </c>
      <c r="DM10" s="777"/>
      <c r="DN10" s="777"/>
      <c r="DO10" s="777"/>
      <c r="DP10" s="778"/>
      <c r="DQ10" s="776" t="s">
        <v>548</v>
      </c>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t="s">
        <v>555</v>
      </c>
      <c r="BT11" s="774"/>
      <c r="BU11" s="774"/>
      <c r="BV11" s="774"/>
      <c r="BW11" s="774"/>
      <c r="BX11" s="774"/>
      <c r="BY11" s="774"/>
      <c r="BZ11" s="774"/>
      <c r="CA11" s="774"/>
      <c r="CB11" s="774"/>
      <c r="CC11" s="774"/>
      <c r="CD11" s="774"/>
      <c r="CE11" s="774"/>
      <c r="CF11" s="774"/>
      <c r="CG11" s="775"/>
      <c r="CH11" s="776">
        <v>28</v>
      </c>
      <c r="CI11" s="777"/>
      <c r="CJ11" s="777"/>
      <c r="CK11" s="777"/>
      <c r="CL11" s="778"/>
      <c r="CM11" s="776">
        <v>1223</v>
      </c>
      <c r="CN11" s="777"/>
      <c r="CO11" s="777"/>
      <c r="CP11" s="777"/>
      <c r="CQ11" s="778"/>
      <c r="CR11" s="776">
        <v>70</v>
      </c>
      <c r="CS11" s="777"/>
      <c r="CT11" s="777"/>
      <c r="CU11" s="777"/>
      <c r="CV11" s="778"/>
      <c r="CW11" s="776">
        <v>57</v>
      </c>
      <c r="CX11" s="777"/>
      <c r="CY11" s="777"/>
      <c r="CZ11" s="777"/>
      <c r="DA11" s="778"/>
      <c r="DB11" s="776" t="s">
        <v>548</v>
      </c>
      <c r="DC11" s="777"/>
      <c r="DD11" s="777"/>
      <c r="DE11" s="777"/>
      <c r="DF11" s="778"/>
      <c r="DG11" s="776" t="s">
        <v>548</v>
      </c>
      <c r="DH11" s="777"/>
      <c r="DI11" s="777"/>
      <c r="DJ11" s="777"/>
      <c r="DK11" s="778"/>
      <c r="DL11" s="776" t="s">
        <v>548</v>
      </c>
      <c r="DM11" s="777"/>
      <c r="DN11" s="777"/>
      <c r="DO11" s="777"/>
      <c r="DP11" s="778"/>
      <c r="DQ11" s="776" t="s">
        <v>548</v>
      </c>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t="s">
        <v>556</v>
      </c>
      <c r="BT12" s="774"/>
      <c r="BU12" s="774"/>
      <c r="BV12" s="774"/>
      <c r="BW12" s="774"/>
      <c r="BX12" s="774"/>
      <c r="BY12" s="774"/>
      <c r="BZ12" s="774"/>
      <c r="CA12" s="774"/>
      <c r="CB12" s="774"/>
      <c r="CC12" s="774"/>
      <c r="CD12" s="774"/>
      <c r="CE12" s="774"/>
      <c r="CF12" s="774"/>
      <c r="CG12" s="775"/>
      <c r="CH12" s="776">
        <v>43</v>
      </c>
      <c r="CI12" s="777"/>
      <c r="CJ12" s="777"/>
      <c r="CK12" s="777"/>
      <c r="CL12" s="778"/>
      <c r="CM12" s="776">
        <v>1050</v>
      </c>
      <c r="CN12" s="777"/>
      <c r="CO12" s="777"/>
      <c r="CP12" s="777"/>
      <c r="CQ12" s="778"/>
      <c r="CR12" s="776">
        <v>200</v>
      </c>
      <c r="CS12" s="777"/>
      <c r="CT12" s="777"/>
      <c r="CU12" s="777"/>
      <c r="CV12" s="778"/>
      <c r="CW12" s="776">
        <v>184</v>
      </c>
      <c r="CX12" s="777"/>
      <c r="CY12" s="777"/>
      <c r="CZ12" s="777"/>
      <c r="DA12" s="778"/>
      <c r="DB12" s="776" t="s">
        <v>548</v>
      </c>
      <c r="DC12" s="777"/>
      <c r="DD12" s="777"/>
      <c r="DE12" s="777"/>
      <c r="DF12" s="778"/>
      <c r="DG12" s="776" t="s">
        <v>548</v>
      </c>
      <c r="DH12" s="777"/>
      <c r="DI12" s="777"/>
      <c r="DJ12" s="777"/>
      <c r="DK12" s="778"/>
      <c r="DL12" s="776" t="s">
        <v>548</v>
      </c>
      <c r="DM12" s="777"/>
      <c r="DN12" s="777"/>
      <c r="DO12" s="777"/>
      <c r="DP12" s="778"/>
      <c r="DQ12" s="776" t="s">
        <v>548</v>
      </c>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t="s">
        <v>557</v>
      </c>
      <c r="BT13" s="774"/>
      <c r="BU13" s="774"/>
      <c r="BV13" s="774"/>
      <c r="BW13" s="774"/>
      <c r="BX13" s="774"/>
      <c r="BY13" s="774"/>
      <c r="BZ13" s="774"/>
      <c r="CA13" s="774"/>
      <c r="CB13" s="774"/>
      <c r="CC13" s="774"/>
      <c r="CD13" s="774"/>
      <c r="CE13" s="774"/>
      <c r="CF13" s="774"/>
      <c r="CG13" s="775"/>
      <c r="CH13" s="776">
        <v>-49</v>
      </c>
      <c r="CI13" s="777"/>
      <c r="CJ13" s="777"/>
      <c r="CK13" s="777"/>
      <c r="CL13" s="778"/>
      <c r="CM13" s="776">
        <v>14497</v>
      </c>
      <c r="CN13" s="777"/>
      <c r="CO13" s="777"/>
      <c r="CP13" s="777"/>
      <c r="CQ13" s="778"/>
      <c r="CR13" s="776">
        <v>1</v>
      </c>
      <c r="CS13" s="777"/>
      <c r="CT13" s="777"/>
      <c r="CU13" s="777"/>
      <c r="CV13" s="778"/>
      <c r="CW13" s="776" t="s">
        <v>548</v>
      </c>
      <c r="CX13" s="777"/>
      <c r="CY13" s="777"/>
      <c r="CZ13" s="777"/>
      <c r="DA13" s="778"/>
      <c r="DB13" s="776" t="s">
        <v>548</v>
      </c>
      <c r="DC13" s="777"/>
      <c r="DD13" s="777"/>
      <c r="DE13" s="777"/>
      <c r="DF13" s="778"/>
      <c r="DG13" s="776" t="s">
        <v>548</v>
      </c>
      <c r="DH13" s="777"/>
      <c r="DI13" s="777"/>
      <c r="DJ13" s="777"/>
      <c r="DK13" s="778"/>
      <c r="DL13" s="776" t="s">
        <v>548</v>
      </c>
      <c r="DM13" s="777"/>
      <c r="DN13" s="777"/>
      <c r="DO13" s="777"/>
      <c r="DP13" s="778"/>
      <c r="DQ13" s="776" t="s">
        <v>548</v>
      </c>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t="s">
        <v>558</v>
      </c>
      <c r="BT14" s="774"/>
      <c r="BU14" s="774"/>
      <c r="BV14" s="774"/>
      <c r="BW14" s="774"/>
      <c r="BX14" s="774"/>
      <c r="BY14" s="774"/>
      <c r="BZ14" s="774"/>
      <c r="CA14" s="774"/>
      <c r="CB14" s="774"/>
      <c r="CC14" s="774"/>
      <c r="CD14" s="774"/>
      <c r="CE14" s="774"/>
      <c r="CF14" s="774"/>
      <c r="CG14" s="775"/>
      <c r="CH14" s="776">
        <v>37</v>
      </c>
      <c r="CI14" s="777"/>
      <c r="CJ14" s="777"/>
      <c r="CK14" s="777"/>
      <c r="CL14" s="778"/>
      <c r="CM14" s="776">
        <v>879</v>
      </c>
      <c r="CN14" s="777"/>
      <c r="CO14" s="777"/>
      <c r="CP14" s="777"/>
      <c r="CQ14" s="778"/>
      <c r="CR14" s="776">
        <v>6</v>
      </c>
      <c r="CS14" s="777"/>
      <c r="CT14" s="777"/>
      <c r="CU14" s="777"/>
      <c r="CV14" s="778"/>
      <c r="CW14" s="776" t="s">
        <v>548</v>
      </c>
      <c r="CX14" s="777"/>
      <c r="CY14" s="777"/>
      <c r="CZ14" s="777"/>
      <c r="DA14" s="778"/>
      <c r="DB14" s="776" t="s">
        <v>548</v>
      </c>
      <c r="DC14" s="777"/>
      <c r="DD14" s="777"/>
      <c r="DE14" s="777"/>
      <c r="DF14" s="778"/>
      <c r="DG14" s="776" t="s">
        <v>548</v>
      </c>
      <c r="DH14" s="777"/>
      <c r="DI14" s="777"/>
      <c r="DJ14" s="777"/>
      <c r="DK14" s="778"/>
      <c r="DL14" s="776" t="s">
        <v>548</v>
      </c>
      <c r="DM14" s="777"/>
      <c r="DN14" s="777"/>
      <c r="DO14" s="777"/>
      <c r="DP14" s="778"/>
      <c r="DQ14" s="776" t="s">
        <v>548</v>
      </c>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t="s">
        <v>559</v>
      </c>
      <c r="BT15" s="774"/>
      <c r="BU15" s="774"/>
      <c r="BV15" s="774"/>
      <c r="BW15" s="774"/>
      <c r="BX15" s="774"/>
      <c r="BY15" s="774"/>
      <c r="BZ15" s="774"/>
      <c r="CA15" s="774"/>
      <c r="CB15" s="774"/>
      <c r="CC15" s="774"/>
      <c r="CD15" s="774"/>
      <c r="CE15" s="774"/>
      <c r="CF15" s="774"/>
      <c r="CG15" s="775"/>
      <c r="CH15" s="776">
        <v>35</v>
      </c>
      <c r="CI15" s="777"/>
      <c r="CJ15" s="777"/>
      <c r="CK15" s="777"/>
      <c r="CL15" s="778"/>
      <c r="CM15" s="776">
        <v>105</v>
      </c>
      <c r="CN15" s="777"/>
      <c r="CO15" s="777"/>
      <c r="CP15" s="777"/>
      <c r="CQ15" s="778"/>
      <c r="CR15" s="776">
        <v>5</v>
      </c>
      <c r="CS15" s="777"/>
      <c r="CT15" s="777"/>
      <c r="CU15" s="777"/>
      <c r="CV15" s="778"/>
      <c r="CW15" s="776" t="s">
        <v>548</v>
      </c>
      <c r="CX15" s="777"/>
      <c r="CY15" s="777"/>
      <c r="CZ15" s="777"/>
      <c r="DA15" s="778"/>
      <c r="DB15" s="776" t="s">
        <v>548</v>
      </c>
      <c r="DC15" s="777"/>
      <c r="DD15" s="777"/>
      <c r="DE15" s="777"/>
      <c r="DF15" s="778"/>
      <c r="DG15" s="776" t="s">
        <v>548</v>
      </c>
      <c r="DH15" s="777"/>
      <c r="DI15" s="777"/>
      <c r="DJ15" s="777"/>
      <c r="DK15" s="778"/>
      <c r="DL15" s="776" t="s">
        <v>548</v>
      </c>
      <c r="DM15" s="777"/>
      <c r="DN15" s="777"/>
      <c r="DO15" s="777"/>
      <c r="DP15" s="778"/>
      <c r="DQ15" s="776" t="s">
        <v>548</v>
      </c>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t="s">
        <v>560</v>
      </c>
      <c r="BT16" s="774"/>
      <c r="BU16" s="774"/>
      <c r="BV16" s="774"/>
      <c r="BW16" s="774"/>
      <c r="BX16" s="774"/>
      <c r="BY16" s="774"/>
      <c r="BZ16" s="774"/>
      <c r="CA16" s="774"/>
      <c r="CB16" s="774"/>
      <c r="CC16" s="774"/>
      <c r="CD16" s="774"/>
      <c r="CE16" s="774"/>
      <c r="CF16" s="774"/>
      <c r="CG16" s="775"/>
      <c r="CH16" s="776">
        <v>-9</v>
      </c>
      <c r="CI16" s="777"/>
      <c r="CJ16" s="777"/>
      <c r="CK16" s="777"/>
      <c r="CL16" s="778"/>
      <c r="CM16" s="776">
        <v>753</v>
      </c>
      <c r="CN16" s="777"/>
      <c r="CO16" s="777"/>
      <c r="CP16" s="777"/>
      <c r="CQ16" s="778"/>
      <c r="CR16" s="776">
        <v>2</v>
      </c>
      <c r="CS16" s="777"/>
      <c r="CT16" s="777"/>
      <c r="CU16" s="777"/>
      <c r="CV16" s="778"/>
      <c r="CW16" s="776" t="s">
        <v>548</v>
      </c>
      <c r="CX16" s="777"/>
      <c r="CY16" s="777"/>
      <c r="CZ16" s="777"/>
      <c r="DA16" s="778"/>
      <c r="DB16" s="776" t="s">
        <v>548</v>
      </c>
      <c r="DC16" s="777"/>
      <c r="DD16" s="777"/>
      <c r="DE16" s="777"/>
      <c r="DF16" s="778"/>
      <c r="DG16" s="776" t="s">
        <v>548</v>
      </c>
      <c r="DH16" s="777"/>
      <c r="DI16" s="777"/>
      <c r="DJ16" s="777"/>
      <c r="DK16" s="778"/>
      <c r="DL16" s="776" t="s">
        <v>548</v>
      </c>
      <c r="DM16" s="777"/>
      <c r="DN16" s="777"/>
      <c r="DO16" s="777"/>
      <c r="DP16" s="778"/>
      <c r="DQ16" s="776" t="s">
        <v>548</v>
      </c>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378</v>
      </c>
      <c r="B23" s="789" t="s">
        <v>379</v>
      </c>
      <c r="C23" s="790"/>
      <c r="D23" s="790"/>
      <c r="E23" s="790"/>
      <c r="F23" s="790"/>
      <c r="G23" s="790"/>
      <c r="H23" s="790"/>
      <c r="I23" s="790"/>
      <c r="J23" s="790"/>
      <c r="K23" s="790"/>
      <c r="L23" s="790"/>
      <c r="M23" s="790"/>
      <c r="N23" s="790"/>
      <c r="O23" s="790"/>
      <c r="P23" s="791"/>
      <c r="Q23" s="792">
        <v>184371</v>
      </c>
      <c r="R23" s="793"/>
      <c r="S23" s="793"/>
      <c r="T23" s="793"/>
      <c r="U23" s="793"/>
      <c r="V23" s="793">
        <v>176510</v>
      </c>
      <c r="W23" s="793"/>
      <c r="X23" s="793"/>
      <c r="Y23" s="793"/>
      <c r="Z23" s="793"/>
      <c r="AA23" s="793">
        <v>7861</v>
      </c>
      <c r="AB23" s="793"/>
      <c r="AC23" s="793"/>
      <c r="AD23" s="793"/>
      <c r="AE23" s="794"/>
      <c r="AF23" s="795">
        <v>7230</v>
      </c>
      <c r="AG23" s="793"/>
      <c r="AH23" s="793"/>
      <c r="AI23" s="793"/>
      <c r="AJ23" s="796"/>
      <c r="AK23" s="797"/>
      <c r="AL23" s="798"/>
      <c r="AM23" s="798"/>
      <c r="AN23" s="798"/>
      <c r="AO23" s="798"/>
      <c r="AP23" s="793">
        <v>76814</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390</v>
      </c>
      <c r="C28" s="750"/>
      <c r="D28" s="750"/>
      <c r="E28" s="750"/>
      <c r="F28" s="750"/>
      <c r="G28" s="750"/>
      <c r="H28" s="750"/>
      <c r="I28" s="750"/>
      <c r="J28" s="750"/>
      <c r="K28" s="750"/>
      <c r="L28" s="750"/>
      <c r="M28" s="750"/>
      <c r="N28" s="750"/>
      <c r="O28" s="750"/>
      <c r="P28" s="751"/>
      <c r="Q28" s="822">
        <v>37702</v>
      </c>
      <c r="R28" s="823"/>
      <c r="S28" s="823"/>
      <c r="T28" s="823"/>
      <c r="U28" s="823"/>
      <c r="V28" s="823">
        <v>37071</v>
      </c>
      <c r="W28" s="823"/>
      <c r="X28" s="823"/>
      <c r="Y28" s="823"/>
      <c r="Z28" s="823"/>
      <c r="AA28" s="823">
        <v>631</v>
      </c>
      <c r="AB28" s="823"/>
      <c r="AC28" s="823"/>
      <c r="AD28" s="823"/>
      <c r="AE28" s="824"/>
      <c r="AF28" s="825">
        <v>631</v>
      </c>
      <c r="AG28" s="823"/>
      <c r="AH28" s="823"/>
      <c r="AI28" s="823"/>
      <c r="AJ28" s="826"/>
      <c r="AK28" s="827">
        <v>3444</v>
      </c>
      <c r="AL28" s="828"/>
      <c r="AM28" s="828"/>
      <c r="AN28" s="828"/>
      <c r="AO28" s="828"/>
      <c r="AP28" s="828" t="s">
        <v>548</v>
      </c>
      <c r="AQ28" s="828"/>
      <c r="AR28" s="828"/>
      <c r="AS28" s="828"/>
      <c r="AT28" s="828"/>
      <c r="AU28" s="828" t="s">
        <v>548</v>
      </c>
      <c r="AV28" s="828"/>
      <c r="AW28" s="828"/>
      <c r="AX28" s="828"/>
      <c r="AY28" s="828"/>
      <c r="AZ28" s="829"/>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391</v>
      </c>
      <c r="C29" s="781"/>
      <c r="D29" s="781"/>
      <c r="E29" s="781"/>
      <c r="F29" s="781"/>
      <c r="G29" s="781"/>
      <c r="H29" s="781"/>
      <c r="I29" s="781"/>
      <c r="J29" s="781"/>
      <c r="K29" s="781"/>
      <c r="L29" s="781"/>
      <c r="M29" s="781"/>
      <c r="N29" s="781"/>
      <c r="O29" s="781"/>
      <c r="P29" s="782"/>
      <c r="Q29" s="783">
        <v>35193</v>
      </c>
      <c r="R29" s="784"/>
      <c r="S29" s="784"/>
      <c r="T29" s="784"/>
      <c r="U29" s="784"/>
      <c r="V29" s="784">
        <v>34441</v>
      </c>
      <c r="W29" s="784"/>
      <c r="X29" s="784"/>
      <c r="Y29" s="784"/>
      <c r="Z29" s="784"/>
      <c r="AA29" s="784">
        <v>751</v>
      </c>
      <c r="AB29" s="784"/>
      <c r="AC29" s="784"/>
      <c r="AD29" s="784"/>
      <c r="AE29" s="785"/>
      <c r="AF29" s="786">
        <v>751</v>
      </c>
      <c r="AG29" s="787"/>
      <c r="AH29" s="787"/>
      <c r="AI29" s="787"/>
      <c r="AJ29" s="788"/>
      <c r="AK29" s="834">
        <v>5277</v>
      </c>
      <c r="AL29" s="830"/>
      <c r="AM29" s="830"/>
      <c r="AN29" s="830"/>
      <c r="AO29" s="830"/>
      <c r="AP29" s="830" t="s">
        <v>548</v>
      </c>
      <c r="AQ29" s="830"/>
      <c r="AR29" s="830"/>
      <c r="AS29" s="830"/>
      <c r="AT29" s="830"/>
      <c r="AU29" s="830" t="s">
        <v>548</v>
      </c>
      <c r="AV29" s="830"/>
      <c r="AW29" s="830"/>
      <c r="AX29" s="830"/>
      <c r="AY29" s="830"/>
      <c r="AZ29" s="831"/>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392</v>
      </c>
      <c r="C30" s="781"/>
      <c r="D30" s="781"/>
      <c r="E30" s="781"/>
      <c r="F30" s="781"/>
      <c r="G30" s="781"/>
      <c r="H30" s="781"/>
      <c r="I30" s="781"/>
      <c r="J30" s="781"/>
      <c r="K30" s="781"/>
      <c r="L30" s="781"/>
      <c r="M30" s="781"/>
      <c r="N30" s="781"/>
      <c r="O30" s="781"/>
      <c r="P30" s="782"/>
      <c r="Q30" s="783">
        <v>8138</v>
      </c>
      <c r="R30" s="784"/>
      <c r="S30" s="784"/>
      <c r="T30" s="784"/>
      <c r="U30" s="784"/>
      <c r="V30" s="784">
        <v>7898</v>
      </c>
      <c r="W30" s="784"/>
      <c r="X30" s="784"/>
      <c r="Y30" s="784"/>
      <c r="Z30" s="784"/>
      <c r="AA30" s="784">
        <v>240</v>
      </c>
      <c r="AB30" s="784"/>
      <c r="AC30" s="784"/>
      <c r="AD30" s="784"/>
      <c r="AE30" s="785"/>
      <c r="AF30" s="786">
        <v>240</v>
      </c>
      <c r="AG30" s="787"/>
      <c r="AH30" s="787"/>
      <c r="AI30" s="787"/>
      <c r="AJ30" s="788"/>
      <c r="AK30" s="834">
        <v>929</v>
      </c>
      <c r="AL30" s="830"/>
      <c r="AM30" s="830"/>
      <c r="AN30" s="830"/>
      <c r="AO30" s="830"/>
      <c r="AP30" s="830" t="s">
        <v>548</v>
      </c>
      <c r="AQ30" s="830"/>
      <c r="AR30" s="830"/>
      <c r="AS30" s="830"/>
      <c r="AT30" s="830"/>
      <c r="AU30" s="830" t="s">
        <v>548</v>
      </c>
      <c r="AV30" s="830"/>
      <c r="AW30" s="830"/>
      <c r="AX30" s="830"/>
      <c r="AY30" s="830"/>
      <c r="AZ30" s="831"/>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393</v>
      </c>
      <c r="C31" s="781"/>
      <c r="D31" s="781"/>
      <c r="E31" s="781"/>
      <c r="F31" s="781"/>
      <c r="G31" s="781"/>
      <c r="H31" s="781"/>
      <c r="I31" s="781"/>
      <c r="J31" s="781"/>
      <c r="K31" s="781"/>
      <c r="L31" s="781"/>
      <c r="M31" s="781"/>
      <c r="N31" s="781"/>
      <c r="O31" s="781"/>
      <c r="P31" s="782"/>
      <c r="Q31" s="783">
        <v>12814</v>
      </c>
      <c r="R31" s="784"/>
      <c r="S31" s="784"/>
      <c r="T31" s="784"/>
      <c r="U31" s="784"/>
      <c r="V31" s="784">
        <v>12041</v>
      </c>
      <c r="W31" s="784"/>
      <c r="X31" s="784"/>
      <c r="Y31" s="784"/>
      <c r="Z31" s="784"/>
      <c r="AA31" s="784">
        <v>772</v>
      </c>
      <c r="AB31" s="784"/>
      <c r="AC31" s="784"/>
      <c r="AD31" s="784"/>
      <c r="AE31" s="785"/>
      <c r="AF31" s="786">
        <v>2700</v>
      </c>
      <c r="AG31" s="787"/>
      <c r="AH31" s="787"/>
      <c r="AI31" s="787"/>
      <c r="AJ31" s="788"/>
      <c r="AK31" s="834">
        <v>4350</v>
      </c>
      <c r="AL31" s="830"/>
      <c r="AM31" s="830"/>
      <c r="AN31" s="830"/>
      <c r="AO31" s="830"/>
      <c r="AP31" s="830">
        <v>40067</v>
      </c>
      <c r="AQ31" s="830"/>
      <c r="AR31" s="830"/>
      <c r="AS31" s="830"/>
      <c r="AT31" s="830"/>
      <c r="AU31" s="830">
        <v>21636</v>
      </c>
      <c r="AV31" s="830"/>
      <c r="AW31" s="830"/>
      <c r="AX31" s="830"/>
      <c r="AY31" s="830"/>
      <c r="AZ31" s="831"/>
      <c r="BA31" s="831"/>
      <c r="BB31" s="831"/>
      <c r="BC31" s="831"/>
      <c r="BD31" s="831"/>
      <c r="BE31" s="832" t="s">
        <v>394</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395</v>
      </c>
      <c r="C32" s="781"/>
      <c r="D32" s="781"/>
      <c r="E32" s="781"/>
      <c r="F32" s="781"/>
      <c r="G32" s="781"/>
      <c r="H32" s="781"/>
      <c r="I32" s="781"/>
      <c r="J32" s="781"/>
      <c r="K32" s="781"/>
      <c r="L32" s="781"/>
      <c r="M32" s="781"/>
      <c r="N32" s="781"/>
      <c r="O32" s="781"/>
      <c r="P32" s="782"/>
      <c r="Q32" s="783">
        <v>22550</v>
      </c>
      <c r="R32" s="784"/>
      <c r="S32" s="784"/>
      <c r="T32" s="784"/>
      <c r="U32" s="784"/>
      <c r="V32" s="784">
        <v>23639</v>
      </c>
      <c r="W32" s="784"/>
      <c r="X32" s="784"/>
      <c r="Y32" s="784"/>
      <c r="Z32" s="784"/>
      <c r="AA32" s="784">
        <v>-1089</v>
      </c>
      <c r="AB32" s="784"/>
      <c r="AC32" s="784"/>
      <c r="AD32" s="784"/>
      <c r="AE32" s="785"/>
      <c r="AF32" s="786">
        <v>7207</v>
      </c>
      <c r="AG32" s="787"/>
      <c r="AH32" s="787"/>
      <c r="AI32" s="787"/>
      <c r="AJ32" s="788"/>
      <c r="AK32" s="834">
        <v>1833</v>
      </c>
      <c r="AL32" s="830"/>
      <c r="AM32" s="830"/>
      <c r="AN32" s="830"/>
      <c r="AO32" s="830"/>
      <c r="AP32" s="830">
        <v>11204</v>
      </c>
      <c r="AQ32" s="830"/>
      <c r="AR32" s="830"/>
      <c r="AS32" s="830"/>
      <c r="AT32" s="830"/>
      <c r="AU32" s="830">
        <v>4120</v>
      </c>
      <c r="AV32" s="830"/>
      <c r="AW32" s="830"/>
      <c r="AX32" s="830"/>
      <c r="AY32" s="830"/>
      <c r="AZ32" s="831"/>
      <c r="BA32" s="831"/>
      <c r="BB32" s="831"/>
      <c r="BC32" s="831"/>
      <c r="BD32" s="831"/>
      <c r="BE32" s="832" t="s">
        <v>394</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thickBot="1" x14ac:dyDescent="0.2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hidden="1"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hidden="1"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hidden="1"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hidden="1"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hidden="1"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hidden="1"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hidden="1"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hidden="1"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hidden="1"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hidden="1"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hidden="1"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hidden="1"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hidden="1"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hidden="1"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hidden="1"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hidden="1"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hidden="1"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hidden="1"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hidden="1"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hidden="1"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hidden="1"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hidden="1"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hidden="1"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hidden="1"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hidden="1"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hidden="1"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hidden="1"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hidden="1"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396</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378</v>
      </c>
      <c r="B63" s="789" t="s">
        <v>397</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11530</v>
      </c>
      <c r="AG63" s="844"/>
      <c r="AH63" s="844"/>
      <c r="AI63" s="844"/>
      <c r="AJ63" s="845"/>
      <c r="AK63" s="846"/>
      <c r="AL63" s="841"/>
      <c r="AM63" s="841"/>
      <c r="AN63" s="841"/>
      <c r="AO63" s="841"/>
      <c r="AP63" s="844">
        <v>51271</v>
      </c>
      <c r="AQ63" s="844"/>
      <c r="AR63" s="844"/>
      <c r="AS63" s="844"/>
      <c r="AT63" s="844"/>
      <c r="AU63" s="844">
        <v>25756</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399</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4" t="s">
        <v>385</v>
      </c>
      <c r="AG66" s="815"/>
      <c r="AH66" s="815"/>
      <c r="AI66" s="815"/>
      <c r="AJ66" s="855"/>
      <c r="AK66" s="733" t="s">
        <v>386</v>
      </c>
      <c r="AL66" s="728"/>
      <c r="AM66" s="728"/>
      <c r="AN66" s="728"/>
      <c r="AO66" s="729"/>
      <c r="AP66" s="733" t="s">
        <v>387</v>
      </c>
      <c r="AQ66" s="734"/>
      <c r="AR66" s="734"/>
      <c r="AS66" s="734"/>
      <c r="AT66" s="735"/>
      <c r="AU66" s="733" t="s">
        <v>400</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549</v>
      </c>
      <c r="C68" s="870"/>
      <c r="D68" s="870"/>
      <c r="E68" s="870"/>
      <c r="F68" s="870"/>
      <c r="G68" s="870"/>
      <c r="H68" s="870"/>
      <c r="I68" s="870"/>
      <c r="J68" s="870"/>
      <c r="K68" s="870"/>
      <c r="L68" s="870"/>
      <c r="M68" s="870"/>
      <c r="N68" s="870"/>
      <c r="O68" s="870"/>
      <c r="P68" s="871"/>
      <c r="Q68" s="872">
        <v>5236</v>
      </c>
      <c r="R68" s="866"/>
      <c r="S68" s="866"/>
      <c r="T68" s="866"/>
      <c r="U68" s="866"/>
      <c r="V68" s="866">
        <v>4899</v>
      </c>
      <c r="W68" s="866"/>
      <c r="X68" s="866"/>
      <c r="Y68" s="866"/>
      <c r="Z68" s="866"/>
      <c r="AA68" s="866">
        <v>337</v>
      </c>
      <c r="AB68" s="866"/>
      <c r="AC68" s="866"/>
      <c r="AD68" s="866"/>
      <c r="AE68" s="866"/>
      <c r="AF68" s="866">
        <v>337</v>
      </c>
      <c r="AG68" s="866"/>
      <c r="AH68" s="866"/>
      <c r="AI68" s="866"/>
      <c r="AJ68" s="866"/>
      <c r="AK68" s="866">
        <v>863</v>
      </c>
      <c r="AL68" s="866"/>
      <c r="AM68" s="866"/>
      <c r="AN68" s="866"/>
      <c r="AO68" s="866"/>
      <c r="AP68" s="866"/>
      <c r="AQ68" s="866"/>
      <c r="AR68" s="866"/>
      <c r="AS68" s="866"/>
      <c r="AT68" s="866"/>
      <c r="AU68" s="866"/>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550</v>
      </c>
      <c r="C69" s="874"/>
      <c r="D69" s="874"/>
      <c r="E69" s="874"/>
      <c r="F69" s="874"/>
      <c r="G69" s="874"/>
      <c r="H69" s="874"/>
      <c r="I69" s="874"/>
      <c r="J69" s="874"/>
      <c r="K69" s="874"/>
      <c r="L69" s="874"/>
      <c r="M69" s="874"/>
      <c r="N69" s="874"/>
      <c r="O69" s="874"/>
      <c r="P69" s="875"/>
      <c r="Q69" s="876">
        <v>1148479</v>
      </c>
      <c r="R69" s="830"/>
      <c r="S69" s="830"/>
      <c r="T69" s="830"/>
      <c r="U69" s="830"/>
      <c r="V69" s="830">
        <v>1132469</v>
      </c>
      <c r="W69" s="830"/>
      <c r="X69" s="830"/>
      <c r="Y69" s="830"/>
      <c r="Z69" s="830"/>
      <c r="AA69" s="830">
        <v>16010</v>
      </c>
      <c r="AB69" s="830"/>
      <c r="AC69" s="830"/>
      <c r="AD69" s="830"/>
      <c r="AE69" s="830"/>
      <c r="AF69" s="830">
        <v>16010</v>
      </c>
      <c r="AG69" s="830"/>
      <c r="AH69" s="830"/>
      <c r="AI69" s="830"/>
      <c r="AJ69" s="830"/>
      <c r="AK69" s="830">
        <v>6316</v>
      </c>
      <c r="AL69" s="830"/>
      <c r="AM69" s="830"/>
      <c r="AN69" s="830"/>
      <c r="AO69" s="830"/>
      <c r="AP69" s="830"/>
      <c r="AQ69" s="830"/>
      <c r="AR69" s="830"/>
      <c r="AS69" s="830"/>
      <c r="AT69" s="830"/>
      <c r="AU69" s="830"/>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hidden="1" customHeight="1" x14ac:dyDescent="0.2">
      <c r="A70" s="226">
        <v>3</v>
      </c>
      <c r="B70" s="873"/>
      <c r="C70" s="874"/>
      <c r="D70" s="874"/>
      <c r="E70" s="874"/>
      <c r="F70" s="874"/>
      <c r="G70" s="874"/>
      <c r="H70" s="874"/>
      <c r="I70" s="874"/>
      <c r="J70" s="874"/>
      <c r="K70" s="874"/>
      <c r="L70" s="874"/>
      <c r="M70" s="874"/>
      <c r="N70" s="874"/>
      <c r="O70" s="874"/>
      <c r="P70" s="875"/>
      <c r="Q70" s="876"/>
      <c r="R70" s="830"/>
      <c r="S70" s="830"/>
      <c r="T70" s="830"/>
      <c r="U70" s="830"/>
      <c r="V70" s="830"/>
      <c r="W70" s="830"/>
      <c r="X70" s="830"/>
      <c r="Y70" s="830"/>
      <c r="Z70" s="830"/>
      <c r="AA70" s="830"/>
      <c r="AB70" s="830"/>
      <c r="AC70" s="830"/>
      <c r="AD70" s="830"/>
      <c r="AE70" s="830"/>
      <c r="AF70" s="830"/>
      <c r="AG70" s="830"/>
      <c r="AH70" s="830"/>
      <c r="AI70" s="830"/>
      <c r="AJ70" s="830"/>
      <c r="AK70" s="830"/>
      <c r="AL70" s="830"/>
      <c r="AM70" s="830"/>
      <c r="AN70" s="830"/>
      <c r="AO70" s="830"/>
      <c r="AP70" s="830"/>
      <c r="AQ70" s="830"/>
      <c r="AR70" s="830"/>
      <c r="AS70" s="830"/>
      <c r="AT70" s="830"/>
      <c r="AU70" s="830"/>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hidden="1" customHeight="1" x14ac:dyDescent="0.2">
      <c r="A71" s="226">
        <v>4</v>
      </c>
      <c r="B71" s="873"/>
      <c r="C71" s="874"/>
      <c r="D71" s="874"/>
      <c r="E71" s="874"/>
      <c r="F71" s="874"/>
      <c r="G71" s="874"/>
      <c r="H71" s="874"/>
      <c r="I71" s="874"/>
      <c r="J71" s="874"/>
      <c r="K71" s="874"/>
      <c r="L71" s="874"/>
      <c r="M71" s="874"/>
      <c r="N71" s="874"/>
      <c r="O71" s="874"/>
      <c r="P71" s="875"/>
      <c r="Q71" s="876"/>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hidden="1" customHeight="1" x14ac:dyDescent="0.2">
      <c r="A72" s="226">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hidden="1" customHeight="1" x14ac:dyDescent="0.2">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hidden="1"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hidden="1"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hidden="1"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hidden="1"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hidden="1"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hidden="1"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hidden="1"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hidden="1"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hidden="1"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hidden="1"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hidden="1"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hidden="1"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hidden="1"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378</v>
      </c>
      <c r="B88" s="789" t="s">
        <v>401</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16347</v>
      </c>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789" t="s">
        <v>402</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617</v>
      </c>
      <c r="CS102" s="852"/>
      <c r="CT102" s="852"/>
      <c r="CU102" s="852"/>
      <c r="CV102" s="891"/>
      <c r="CW102" s="890">
        <v>339</v>
      </c>
      <c r="CX102" s="852"/>
      <c r="CY102" s="852"/>
      <c r="CZ102" s="852"/>
      <c r="DA102" s="891"/>
      <c r="DB102" s="890"/>
      <c r="DC102" s="852"/>
      <c r="DD102" s="852"/>
      <c r="DE102" s="852"/>
      <c r="DF102" s="891"/>
      <c r="DG102" s="890">
        <v>3561</v>
      </c>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403</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404</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407</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408</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409</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410</v>
      </c>
      <c r="AB109" s="893"/>
      <c r="AC109" s="893"/>
      <c r="AD109" s="893"/>
      <c r="AE109" s="894"/>
      <c r="AF109" s="892" t="s">
        <v>411</v>
      </c>
      <c r="AG109" s="893"/>
      <c r="AH109" s="893"/>
      <c r="AI109" s="893"/>
      <c r="AJ109" s="894"/>
      <c r="AK109" s="892" t="s">
        <v>294</v>
      </c>
      <c r="AL109" s="893"/>
      <c r="AM109" s="893"/>
      <c r="AN109" s="893"/>
      <c r="AO109" s="894"/>
      <c r="AP109" s="892" t="s">
        <v>412</v>
      </c>
      <c r="AQ109" s="893"/>
      <c r="AR109" s="893"/>
      <c r="AS109" s="893"/>
      <c r="AT109" s="895"/>
      <c r="AU109" s="912" t="s">
        <v>409</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410</v>
      </c>
      <c r="BR109" s="893"/>
      <c r="BS109" s="893"/>
      <c r="BT109" s="893"/>
      <c r="BU109" s="894"/>
      <c r="BV109" s="892" t="s">
        <v>411</v>
      </c>
      <c r="BW109" s="893"/>
      <c r="BX109" s="893"/>
      <c r="BY109" s="893"/>
      <c r="BZ109" s="894"/>
      <c r="CA109" s="892" t="s">
        <v>294</v>
      </c>
      <c r="CB109" s="893"/>
      <c r="CC109" s="893"/>
      <c r="CD109" s="893"/>
      <c r="CE109" s="894"/>
      <c r="CF109" s="913" t="s">
        <v>412</v>
      </c>
      <c r="CG109" s="913"/>
      <c r="CH109" s="913"/>
      <c r="CI109" s="913"/>
      <c r="CJ109" s="913"/>
      <c r="CK109" s="892" t="s">
        <v>413</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410</v>
      </c>
      <c r="DH109" s="893"/>
      <c r="DI109" s="893"/>
      <c r="DJ109" s="893"/>
      <c r="DK109" s="894"/>
      <c r="DL109" s="892" t="s">
        <v>411</v>
      </c>
      <c r="DM109" s="893"/>
      <c r="DN109" s="893"/>
      <c r="DO109" s="893"/>
      <c r="DP109" s="894"/>
      <c r="DQ109" s="892" t="s">
        <v>294</v>
      </c>
      <c r="DR109" s="893"/>
      <c r="DS109" s="893"/>
      <c r="DT109" s="893"/>
      <c r="DU109" s="894"/>
      <c r="DV109" s="892" t="s">
        <v>412</v>
      </c>
      <c r="DW109" s="893"/>
      <c r="DX109" s="893"/>
      <c r="DY109" s="893"/>
      <c r="DZ109" s="895"/>
    </row>
    <row r="110" spans="1:131" s="218" customFormat="1" ht="26.25" customHeight="1" x14ac:dyDescent="0.2">
      <c r="A110" s="896" t="s">
        <v>414</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9690530</v>
      </c>
      <c r="AB110" s="900"/>
      <c r="AC110" s="900"/>
      <c r="AD110" s="900"/>
      <c r="AE110" s="901"/>
      <c r="AF110" s="902">
        <v>9649409</v>
      </c>
      <c r="AG110" s="900"/>
      <c r="AH110" s="900"/>
      <c r="AI110" s="900"/>
      <c r="AJ110" s="901"/>
      <c r="AK110" s="902">
        <v>9826117</v>
      </c>
      <c r="AL110" s="900"/>
      <c r="AM110" s="900"/>
      <c r="AN110" s="900"/>
      <c r="AO110" s="901"/>
      <c r="AP110" s="903">
        <v>10.9</v>
      </c>
      <c r="AQ110" s="904"/>
      <c r="AR110" s="904"/>
      <c r="AS110" s="904"/>
      <c r="AT110" s="905"/>
      <c r="AU110" s="906" t="s">
        <v>69</v>
      </c>
      <c r="AV110" s="907"/>
      <c r="AW110" s="907"/>
      <c r="AX110" s="907"/>
      <c r="AY110" s="907"/>
      <c r="AZ110" s="929" t="s">
        <v>415</v>
      </c>
      <c r="BA110" s="897"/>
      <c r="BB110" s="897"/>
      <c r="BC110" s="897"/>
      <c r="BD110" s="897"/>
      <c r="BE110" s="897"/>
      <c r="BF110" s="897"/>
      <c r="BG110" s="897"/>
      <c r="BH110" s="897"/>
      <c r="BI110" s="897"/>
      <c r="BJ110" s="897"/>
      <c r="BK110" s="897"/>
      <c r="BL110" s="897"/>
      <c r="BM110" s="897"/>
      <c r="BN110" s="897"/>
      <c r="BO110" s="897"/>
      <c r="BP110" s="898"/>
      <c r="BQ110" s="930">
        <v>82181116</v>
      </c>
      <c r="BR110" s="931"/>
      <c r="BS110" s="931"/>
      <c r="BT110" s="931"/>
      <c r="BU110" s="931"/>
      <c r="BV110" s="931">
        <v>78803397</v>
      </c>
      <c r="BW110" s="931"/>
      <c r="BX110" s="931"/>
      <c r="BY110" s="931"/>
      <c r="BZ110" s="931"/>
      <c r="CA110" s="931">
        <v>76813402</v>
      </c>
      <c r="CB110" s="931"/>
      <c r="CC110" s="931"/>
      <c r="CD110" s="931"/>
      <c r="CE110" s="931"/>
      <c r="CF110" s="944">
        <v>84.8</v>
      </c>
      <c r="CG110" s="945"/>
      <c r="CH110" s="945"/>
      <c r="CI110" s="945"/>
      <c r="CJ110" s="945"/>
      <c r="CK110" s="946" t="s">
        <v>416</v>
      </c>
      <c r="CL110" s="947"/>
      <c r="CM110" s="929" t="s">
        <v>417</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v>3614527</v>
      </c>
      <c r="DH110" s="931"/>
      <c r="DI110" s="931"/>
      <c r="DJ110" s="931"/>
      <c r="DK110" s="931"/>
      <c r="DL110" s="931">
        <v>3406978</v>
      </c>
      <c r="DM110" s="931"/>
      <c r="DN110" s="931"/>
      <c r="DO110" s="931"/>
      <c r="DP110" s="931"/>
      <c r="DQ110" s="931">
        <v>3406978</v>
      </c>
      <c r="DR110" s="931"/>
      <c r="DS110" s="931"/>
      <c r="DT110" s="931"/>
      <c r="DU110" s="931"/>
      <c r="DV110" s="932">
        <v>3.8</v>
      </c>
      <c r="DW110" s="932"/>
      <c r="DX110" s="932"/>
      <c r="DY110" s="932"/>
      <c r="DZ110" s="933"/>
    </row>
    <row r="111" spans="1:131" s="218" customFormat="1" ht="26.25" customHeight="1" x14ac:dyDescent="0.2">
      <c r="A111" s="934" t="s">
        <v>418</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419</v>
      </c>
      <c r="BA111" s="923"/>
      <c r="BB111" s="923"/>
      <c r="BC111" s="923"/>
      <c r="BD111" s="923"/>
      <c r="BE111" s="923"/>
      <c r="BF111" s="923"/>
      <c r="BG111" s="923"/>
      <c r="BH111" s="923"/>
      <c r="BI111" s="923"/>
      <c r="BJ111" s="923"/>
      <c r="BK111" s="923"/>
      <c r="BL111" s="923"/>
      <c r="BM111" s="923"/>
      <c r="BN111" s="923"/>
      <c r="BO111" s="923"/>
      <c r="BP111" s="924"/>
      <c r="BQ111" s="925">
        <v>9975419</v>
      </c>
      <c r="BR111" s="926"/>
      <c r="BS111" s="926"/>
      <c r="BT111" s="926"/>
      <c r="BU111" s="926"/>
      <c r="BV111" s="926">
        <v>10615580</v>
      </c>
      <c r="BW111" s="926"/>
      <c r="BX111" s="926"/>
      <c r="BY111" s="926"/>
      <c r="BZ111" s="926"/>
      <c r="CA111" s="926">
        <v>10826334</v>
      </c>
      <c r="CB111" s="926"/>
      <c r="CC111" s="926"/>
      <c r="CD111" s="926"/>
      <c r="CE111" s="926"/>
      <c r="CF111" s="920">
        <v>12</v>
      </c>
      <c r="CG111" s="921"/>
      <c r="CH111" s="921"/>
      <c r="CI111" s="921"/>
      <c r="CJ111" s="921"/>
      <c r="CK111" s="948"/>
      <c r="CL111" s="949"/>
      <c r="CM111" s="922" t="s">
        <v>420</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421</v>
      </c>
      <c r="B112" s="953"/>
      <c r="C112" s="923" t="s">
        <v>422</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423</v>
      </c>
      <c r="BA112" s="923"/>
      <c r="BB112" s="923"/>
      <c r="BC112" s="923"/>
      <c r="BD112" s="923"/>
      <c r="BE112" s="923"/>
      <c r="BF112" s="923"/>
      <c r="BG112" s="923"/>
      <c r="BH112" s="923"/>
      <c r="BI112" s="923"/>
      <c r="BJ112" s="923"/>
      <c r="BK112" s="923"/>
      <c r="BL112" s="923"/>
      <c r="BM112" s="923"/>
      <c r="BN112" s="923"/>
      <c r="BO112" s="923"/>
      <c r="BP112" s="924"/>
      <c r="BQ112" s="925">
        <v>25800248</v>
      </c>
      <c r="BR112" s="926"/>
      <c r="BS112" s="926"/>
      <c r="BT112" s="926"/>
      <c r="BU112" s="926"/>
      <c r="BV112" s="926">
        <v>26067079</v>
      </c>
      <c r="BW112" s="926"/>
      <c r="BX112" s="926"/>
      <c r="BY112" s="926"/>
      <c r="BZ112" s="926"/>
      <c r="CA112" s="926">
        <v>25756442</v>
      </c>
      <c r="CB112" s="926"/>
      <c r="CC112" s="926"/>
      <c r="CD112" s="926"/>
      <c r="CE112" s="926"/>
      <c r="CF112" s="920">
        <v>28.4</v>
      </c>
      <c r="CG112" s="921"/>
      <c r="CH112" s="921"/>
      <c r="CI112" s="921"/>
      <c r="CJ112" s="921"/>
      <c r="CK112" s="948"/>
      <c r="CL112" s="949"/>
      <c r="CM112" s="922" t="s">
        <v>424</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425</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2605136</v>
      </c>
      <c r="AB113" s="938"/>
      <c r="AC113" s="938"/>
      <c r="AD113" s="938"/>
      <c r="AE113" s="939"/>
      <c r="AF113" s="940">
        <v>2559835</v>
      </c>
      <c r="AG113" s="938"/>
      <c r="AH113" s="938"/>
      <c r="AI113" s="938"/>
      <c r="AJ113" s="939"/>
      <c r="AK113" s="940">
        <v>2463993</v>
      </c>
      <c r="AL113" s="938"/>
      <c r="AM113" s="938"/>
      <c r="AN113" s="938"/>
      <c r="AO113" s="939"/>
      <c r="AP113" s="941">
        <v>2.7</v>
      </c>
      <c r="AQ113" s="942"/>
      <c r="AR113" s="942"/>
      <c r="AS113" s="942"/>
      <c r="AT113" s="943"/>
      <c r="AU113" s="908"/>
      <c r="AV113" s="909"/>
      <c r="AW113" s="909"/>
      <c r="AX113" s="909"/>
      <c r="AY113" s="909"/>
      <c r="AZ113" s="922" t="s">
        <v>426</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427</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428</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429</v>
      </c>
      <c r="BA114" s="923"/>
      <c r="BB114" s="923"/>
      <c r="BC114" s="923"/>
      <c r="BD114" s="923"/>
      <c r="BE114" s="923"/>
      <c r="BF114" s="923"/>
      <c r="BG114" s="923"/>
      <c r="BH114" s="923"/>
      <c r="BI114" s="923"/>
      <c r="BJ114" s="923"/>
      <c r="BK114" s="923"/>
      <c r="BL114" s="923"/>
      <c r="BM114" s="923"/>
      <c r="BN114" s="923"/>
      <c r="BO114" s="923"/>
      <c r="BP114" s="924"/>
      <c r="BQ114" s="925">
        <v>16620735</v>
      </c>
      <c r="BR114" s="926"/>
      <c r="BS114" s="926"/>
      <c r="BT114" s="926"/>
      <c r="BU114" s="926"/>
      <c r="BV114" s="926">
        <v>17275979</v>
      </c>
      <c r="BW114" s="926"/>
      <c r="BX114" s="926"/>
      <c r="BY114" s="926"/>
      <c r="BZ114" s="926"/>
      <c r="CA114" s="926">
        <v>17573772</v>
      </c>
      <c r="CB114" s="926"/>
      <c r="CC114" s="926"/>
      <c r="CD114" s="926"/>
      <c r="CE114" s="926"/>
      <c r="CF114" s="920">
        <v>19.399999999999999</v>
      </c>
      <c r="CG114" s="921"/>
      <c r="CH114" s="921"/>
      <c r="CI114" s="921"/>
      <c r="CJ114" s="921"/>
      <c r="CK114" s="948"/>
      <c r="CL114" s="949"/>
      <c r="CM114" s="922" t="s">
        <v>430</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431</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905869</v>
      </c>
      <c r="AB115" s="938"/>
      <c r="AC115" s="938"/>
      <c r="AD115" s="938"/>
      <c r="AE115" s="939"/>
      <c r="AF115" s="940">
        <v>667238</v>
      </c>
      <c r="AG115" s="938"/>
      <c r="AH115" s="938"/>
      <c r="AI115" s="938"/>
      <c r="AJ115" s="939"/>
      <c r="AK115" s="940">
        <v>636180</v>
      </c>
      <c r="AL115" s="938"/>
      <c r="AM115" s="938"/>
      <c r="AN115" s="938"/>
      <c r="AO115" s="939"/>
      <c r="AP115" s="941">
        <v>0.7</v>
      </c>
      <c r="AQ115" s="942"/>
      <c r="AR115" s="942"/>
      <c r="AS115" s="942"/>
      <c r="AT115" s="943"/>
      <c r="AU115" s="908"/>
      <c r="AV115" s="909"/>
      <c r="AW115" s="909"/>
      <c r="AX115" s="909"/>
      <c r="AY115" s="909"/>
      <c r="AZ115" s="922" t="s">
        <v>432</v>
      </c>
      <c r="BA115" s="923"/>
      <c r="BB115" s="923"/>
      <c r="BC115" s="923"/>
      <c r="BD115" s="923"/>
      <c r="BE115" s="923"/>
      <c r="BF115" s="923"/>
      <c r="BG115" s="923"/>
      <c r="BH115" s="923"/>
      <c r="BI115" s="923"/>
      <c r="BJ115" s="923"/>
      <c r="BK115" s="923"/>
      <c r="BL115" s="923"/>
      <c r="BM115" s="923"/>
      <c r="BN115" s="923"/>
      <c r="BO115" s="923"/>
      <c r="BP115" s="924"/>
      <c r="BQ115" s="925">
        <v>4400</v>
      </c>
      <c r="BR115" s="926"/>
      <c r="BS115" s="926"/>
      <c r="BT115" s="926"/>
      <c r="BU115" s="926"/>
      <c r="BV115" s="926">
        <v>2100</v>
      </c>
      <c r="BW115" s="926"/>
      <c r="BX115" s="926"/>
      <c r="BY115" s="926"/>
      <c r="BZ115" s="926"/>
      <c r="CA115" s="926" t="s">
        <v>122</v>
      </c>
      <c r="CB115" s="926"/>
      <c r="CC115" s="926"/>
      <c r="CD115" s="926"/>
      <c r="CE115" s="926"/>
      <c r="CF115" s="920" t="s">
        <v>122</v>
      </c>
      <c r="CG115" s="921"/>
      <c r="CH115" s="921"/>
      <c r="CI115" s="921"/>
      <c r="CJ115" s="921"/>
      <c r="CK115" s="948"/>
      <c r="CL115" s="949"/>
      <c r="CM115" s="922" t="s">
        <v>433</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5615492</v>
      </c>
      <c r="DH115" s="959"/>
      <c r="DI115" s="959"/>
      <c r="DJ115" s="959"/>
      <c r="DK115" s="960"/>
      <c r="DL115" s="961">
        <v>5230243</v>
      </c>
      <c r="DM115" s="959"/>
      <c r="DN115" s="959"/>
      <c r="DO115" s="959"/>
      <c r="DP115" s="960"/>
      <c r="DQ115" s="961">
        <v>5657484</v>
      </c>
      <c r="DR115" s="959"/>
      <c r="DS115" s="959"/>
      <c r="DT115" s="959"/>
      <c r="DU115" s="960"/>
      <c r="DV115" s="962">
        <v>6.2</v>
      </c>
      <c r="DW115" s="963"/>
      <c r="DX115" s="963"/>
      <c r="DY115" s="963"/>
      <c r="DZ115" s="964"/>
    </row>
    <row r="116" spans="1:130" s="218" customFormat="1" ht="26.25" customHeight="1" x14ac:dyDescent="0.2">
      <c r="A116" s="956"/>
      <c r="B116" s="957"/>
      <c r="C116" s="965" t="s">
        <v>434</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435</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436</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437</v>
      </c>
      <c r="Z117" s="894"/>
      <c r="AA117" s="978">
        <v>13201535</v>
      </c>
      <c r="AB117" s="979"/>
      <c r="AC117" s="979"/>
      <c r="AD117" s="979"/>
      <c r="AE117" s="980"/>
      <c r="AF117" s="981">
        <v>12876482</v>
      </c>
      <c r="AG117" s="979"/>
      <c r="AH117" s="979"/>
      <c r="AI117" s="979"/>
      <c r="AJ117" s="980"/>
      <c r="AK117" s="981">
        <v>12926290</v>
      </c>
      <c r="AL117" s="979"/>
      <c r="AM117" s="979"/>
      <c r="AN117" s="979"/>
      <c r="AO117" s="980"/>
      <c r="AP117" s="982"/>
      <c r="AQ117" s="983"/>
      <c r="AR117" s="983"/>
      <c r="AS117" s="983"/>
      <c r="AT117" s="984"/>
      <c r="AU117" s="908"/>
      <c r="AV117" s="909"/>
      <c r="AW117" s="909"/>
      <c r="AX117" s="909"/>
      <c r="AY117" s="909"/>
      <c r="AZ117" s="974" t="s">
        <v>438</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439</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413</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410</v>
      </c>
      <c r="AB118" s="893"/>
      <c r="AC118" s="893"/>
      <c r="AD118" s="893"/>
      <c r="AE118" s="894"/>
      <c r="AF118" s="892" t="s">
        <v>411</v>
      </c>
      <c r="AG118" s="893"/>
      <c r="AH118" s="893"/>
      <c r="AI118" s="893"/>
      <c r="AJ118" s="894"/>
      <c r="AK118" s="892" t="s">
        <v>294</v>
      </c>
      <c r="AL118" s="893"/>
      <c r="AM118" s="893"/>
      <c r="AN118" s="893"/>
      <c r="AO118" s="894"/>
      <c r="AP118" s="970" t="s">
        <v>412</v>
      </c>
      <c r="AQ118" s="971"/>
      <c r="AR118" s="971"/>
      <c r="AS118" s="971"/>
      <c r="AT118" s="972"/>
      <c r="AU118" s="908"/>
      <c r="AV118" s="909"/>
      <c r="AW118" s="909"/>
      <c r="AX118" s="909"/>
      <c r="AY118" s="909"/>
      <c r="AZ118" s="973" t="s">
        <v>440</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441</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416</v>
      </c>
      <c r="B119" s="947"/>
      <c r="C119" s="929" t="s">
        <v>417</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442</v>
      </c>
      <c r="BP119" s="1005"/>
      <c r="BQ119" s="999">
        <v>134581918</v>
      </c>
      <c r="BR119" s="1000"/>
      <c r="BS119" s="1000"/>
      <c r="BT119" s="1000"/>
      <c r="BU119" s="1000"/>
      <c r="BV119" s="1000">
        <v>132764135</v>
      </c>
      <c r="BW119" s="1000"/>
      <c r="BX119" s="1000"/>
      <c r="BY119" s="1000"/>
      <c r="BZ119" s="1000"/>
      <c r="CA119" s="1000">
        <v>130969950</v>
      </c>
      <c r="CB119" s="1000"/>
      <c r="CC119" s="1000"/>
      <c r="CD119" s="1000"/>
      <c r="CE119" s="1000"/>
      <c r="CF119" s="1001"/>
      <c r="CG119" s="1002"/>
      <c r="CH119" s="1002"/>
      <c r="CI119" s="1002"/>
      <c r="CJ119" s="1003"/>
      <c r="CK119" s="950"/>
      <c r="CL119" s="951"/>
      <c r="CM119" s="973" t="s">
        <v>443</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745400</v>
      </c>
      <c r="DH119" s="986"/>
      <c r="DI119" s="986"/>
      <c r="DJ119" s="986"/>
      <c r="DK119" s="987"/>
      <c r="DL119" s="985">
        <v>1978359</v>
      </c>
      <c r="DM119" s="986"/>
      <c r="DN119" s="986"/>
      <c r="DO119" s="986"/>
      <c r="DP119" s="987"/>
      <c r="DQ119" s="985">
        <v>1761872</v>
      </c>
      <c r="DR119" s="986"/>
      <c r="DS119" s="986"/>
      <c r="DT119" s="986"/>
      <c r="DU119" s="987"/>
      <c r="DV119" s="988">
        <v>1.9</v>
      </c>
      <c r="DW119" s="989"/>
      <c r="DX119" s="989"/>
      <c r="DY119" s="989"/>
      <c r="DZ119" s="990"/>
    </row>
    <row r="120" spans="1:130" s="218" customFormat="1" ht="26.25" customHeight="1" x14ac:dyDescent="0.2">
      <c r="A120" s="1057"/>
      <c r="B120" s="949"/>
      <c r="C120" s="922" t="s">
        <v>420</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444</v>
      </c>
      <c r="AV120" s="992"/>
      <c r="AW120" s="992"/>
      <c r="AX120" s="992"/>
      <c r="AY120" s="993"/>
      <c r="AZ120" s="929" t="s">
        <v>445</v>
      </c>
      <c r="BA120" s="897"/>
      <c r="BB120" s="897"/>
      <c r="BC120" s="897"/>
      <c r="BD120" s="897"/>
      <c r="BE120" s="897"/>
      <c r="BF120" s="897"/>
      <c r="BG120" s="897"/>
      <c r="BH120" s="897"/>
      <c r="BI120" s="897"/>
      <c r="BJ120" s="897"/>
      <c r="BK120" s="897"/>
      <c r="BL120" s="897"/>
      <c r="BM120" s="897"/>
      <c r="BN120" s="897"/>
      <c r="BO120" s="897"/>
      <c r="BP120" s="898"/>
      <c r="BQ120" s="930">
        <v>24313640</v>
      </c>
      <c r="BR120" s="931"/>
      <c r="BS120" s="931"/>
      <c r="BT120" s="931"/>
      <c r="BU120" s="931"/>
      <c r="BV120" s="931">
        <v>25691729</v>
      </c>
      <c r="BW120" s="931"/>
      <c r="BX120" s="931"/>
      <c r="BY120" s="931"/>
      <c r="BZ120" s="931"/>
      <c r="CA120" s="931">
        <v>24577161</v>
      </c>
      <c r="CB120" s="931"/>
      <c r="CC120" s="931"/>
      <c r="CD120" s="931"/>
      <c r="CE120" s="931"/>
      <c r="CF120" s="944">
        <v>27.1</v>
      </c>
      <c r="CG120" s="945"/>
      <c r="CH120" s="945"/>
      <c r="CI120" s="945"/>
      <c r="CJ120" s="945"/>
      <c r="CK120" s="1006" t="s">
        <v>446</v>
      </c>
      <c r="CL120" s="1007"/>
      <c r="CM120" s="1007"/>
      <c r="CN120" s="1007"/>
      <c r="CO120" s="1008"/>
      <c r="CP120" s="1014" t="s">
        <v>393</v>
      </c>
      <c r="CQ120" s="1015"/>
      <c r="CR120" s="1015"/>
      <c r="CS120" s="1015"/>
      <c r="CT120" s="1015"/>
      <c r="CU120" s="1015"/>
      <c r="CV120" s="1015"/>
      <c r="CW120" s="1015"/>
      <c r="CX120" s="1015"/>
      <c r="CY120" s="1015"/>
      <c r="CZ120" s="1015"/>
      <c r="DA120" s="1015"/>
      <c r="DB120" s="1015"/>
      <c r="DC120" s="1015"/>
      <c r="DD120" s="1015"/>
      <c r="DE120" s="1015"/>
      <c r="DF120" s="1016"/>
      <c r="DG120" s="930">
        <v>22494495</v>
      </c>
      <c r="DH120" s="931"/>
      <c r="DI120" s="931"/>
      <c r="DJ120" s="931"/>
      <c r="DK120" s="931"/>
      <c r="DL120" s="931">
        <v>21748591</v>
      </c>
      <c r="DM120" s="931"/>
      <c r="DN120" s="931"/>
      <c r="DO120" s="931"/>
      <c r="DP120" s="931"/>
      <c r="DQ120" s="931">
        <v>21636061</v>
      </c>
      <c r="DR120" s="931"/>
      <c r="DS120" s="931"/>
      <c r="DT120" s="931"/>
      <c r="DU120" s="931"/>
      <c r="DV120" s="932">
        <v>23.9</v>
      </c>
      <c r="DW120" s="932"/>
      <c r="DX120" s="932"/>
      <c r="DY120" s="932"/>
      <c r="DZ120" s="933"/>
    </row>
    <row r="121" spans="1:130" s="218" customFormat="1" ht="26.25" customHeight="1" x14ac:dyDescent="0.2">
      <c r="A121" s="1057"/>
      <c r="B121" s="949"/>
      <c r="C121" s="974" t="s">
        <v>447</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448</v>
      </c>
      <c r="BA121" s="923"/>
      <c r="BB121" s="923"/>
      <c r="BC121" s="923"/>
      <c r="BD121" s="923"/>
      <c r="BE121" s="923"/>
      <c r="BF121" s="923"/>
      <c r="BG121" s="923"/>
      <c r="BH121" s="923"/>
      <c r="BI121" s="923"/>
      <c r="BJ121" s="923"/>
      <c r="BK121" s="923"/>
      <c r="BL121" s="923"/>
      <c r="BM121" s="923"/>
      <c r="BN121" s="923"/>
      <c r="BO121" s="923"/>
      <c r="BP121" s="924"/>
      <c r="BQ121" s="925">
        <v>27771640</v>
      </c>
      <c r="BR121" s="926"/>
      <c r="BS121" s="926"/>
      <c r="BT121" s="926"/>
      <c r="BU121" s="926"/>
      <c r="BV121" s="926">
        <v>27056216</v>
      </c>
      <c r="BW121" s="926"/>
      <c r="BX121" s="926"/>
      <c r="BY121" s="926"/>
      <c r="BZ121" s="926"/>
      <c r="CA121" s="926">
        <v>26932667</v>
      </c>
      <c r="CB121" s="926"/>
      <c r="CC121" s="926"/>
      <c r="CD121" s="926"/>
      <c r="CE121" s="926"/>
      <c r="CF121" s="920">
        <v>29.7</v>
      </c>
      <c r="CG121" s="921"/>
      <c r="CH121" s="921"/>
      <c r="CI121" s="921"/>
      <c r="CJ121" s="921"/>
      <c r="CK121" s="1009"/>
      <c r="CL121" s="1010"/>
      <c r="CM121" s="1010"/>
      <c r="CN121" s="1010"/>
      <c r="CO121" s="1011"/>
      <c r="CP121" s="1019" t="s">
        <v>395</v>
      </c>
      <c r="CQ121" s="1020"/>
      <c r="CR121" s="1020"/>
      <c r="CS121" s="1020"/>
      <c r="CT121" s="1020"/>
      <c r="CU121" s="1020"/>
      <c r="CV121" s="1020"/>
      <c r="CW121" s="1020"/>
      <c r="CX121" s="1020"/>
      <c r="CY121" s="1020"/>
      <c r="CZ121" s="1020"/>
      <c r="DA121" s="1020"/>
      <c r="DB121" s="1020"/>
      <c r="DC121" s="1020"/>
      <c r="DD121" s="1020"/>
      <c r="DE121" s="1020"/>
      <c r="DF121" s="1021"/>
      <c r="DG121" s="925">
        <v>3305753</v>
      </c>
      <c r="DH121" s="926"/>
      <c r="DI121" s="926"/>
      <c r="DJ121" s="926"/>
      <c r="DK121" s="926"/>
      <c r="DL121" s="926">
        <v>4318488</v>
      </c>
      <c r="DM121" s="926"/>
      <c r="DN121" s="926"/>
      <c r="DO121" s="926"/>
      <c r="DP121" s="926"/>
      <c r="DQ121" s="926">
        <v>4120381</v>
      </c>
      <c r="DR121" s="926"/>
      <c r="DS121" s="926"/>
      <c r="DT121" s="926"/>
      <c r="DU121" s="926"/>
      <c r="DV121" s="927">
        <v>4.5999999999999996</v>
      </c>
      <c r="DW121" s="927"/>
      <c r="DX121" s="927"/>
      <c r="DY121" s="927"/>
      <c r="DZ121" s="928"/>
    </row>
    <row r="122" spans="1:130" s="218" customFormat="1" ht="26.25" customHeight="1" x14ac:dyDescent="0.2">
      <c r="A122" s="1057"/>
      <c r="B122" s="949"/>
      <c r="C122" s="922" t="s">
        <v>430</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449</v>
      </c>
      <c r="BA122" s="965"/>
      <c r="BB122" s="965"/>
      <c r="BC122" s="965"/>
      <c r="BD122" s="965"/>
      <c r="BE122" s="965"/>
      <c r="BF122" s="965"/>
      <c r="BG122" s="965"/>
      <c r="BH122" s="965"/>
      <c r="BI122" s="965"/>
      <c r="BJ122" s="965"/>
      <c r="BK122" s="965"/>
      <c r="BL122" s="965"/>
      <c r="BM122" s="965"/>
      <c r="BN122" s="965"/>
      <c r="BO122" s="965"/>
      <c r="BP122" s="966"/>
      <c r="BQ122" s="999">
        <v>43653736</v>
      </c>
      <c r="BR122" s="1000"/>
      <c r="BS122" s="1000"/>
      <c r="BT122" s="1000"/>
      <c r="BU122" s="1000"/>
      <c r="BV122" s="1000">
        <v>40602037</v>
      </c>
      <c r="BW122" s="1000"/>
      <c r="BX122" s="1000"/>
      <c r="BY122" s="1000"/>
      <c r="BZ122" s="1000"/>
      <c r="CA122" s="1000">
        <v>37407549</v>
      </c>
      <c r="CB122" s="1000"/>
      <c r="CC122" s="1000"/>
      <c r="CD122" s="1000"/>
      <c r="CE122" s="1000"/>
      <c r="CF122" s="1017">
        <v>41.3</v>
      </c>
      <c r="CG122" s="1018"/>
      <c r="CH122" s="1018"/>
      <c r="CI122" s="1018"/>
      <c r="CJ122" s="1018"/>
      <c r="CK122" s="1009"/>
      <c r="CL122" s="1010"/>
      <c r="CM122" s="1010"/>
      <c r="CN122" s="1010"/>
      <c r="CO122" s="1011"/>
      <c r="CP122" s="1019" t="s">
        <v>391</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7"/>
      <c r="B123" s="949"/>
      <c r="C123" s="922" t="s">
        <v>436</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450</v>
      </c>
      <c r="BP123" s="1005"/>
      <c r="BQ123" s="1063">
        <v>95739016</v>
      </c>
      <c r="BR123" s="1064"/>
      <c r="BS123" s="1064"/>
      <c r="BT123" s="1064"/>
      <c r="BU123" s="1064"/>
      <c r="BV123" s="1064">
        <v>93349982</v>
      </c>
      <c r="BW123" s="1064"/>
      <c r="BX123" s="1064"/>
      <c r="BY123" s="1064"/>
      <c r="BZ123" s="1064"/>
      <c r="CA123" s="1064">
        <v>88917377</v>
      </c>
      <c r="CB123" s="1064"/>
      <c r="CC123" s="1064"/>
      <c r="CD123" s="1064"/>
      <c r="CE123" s="1064"/>
      <c r="CF123" s="1001"/>
      <c r="CG123" s="1002"/>
      <c r="CH123" s="1002"/>
      <c r="CI123" s="1002"/>
      <c r="CJ123" s="1003"/>
      <c r="CK123" s="1009"/>
      <c r="CL123" s="1010"/>
      <c r="CM123" s="1010"/>
      <c r="CN123" s="1010"/>
      <c r="CO123" s="1011"/>
      <c r="CP123" s="1019" t="s">
        <v>392</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439</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451</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46.4</v>
      </c>
      <c r="BR124" s="1027"/>
      <c r="BS124" s="1027"/>
      <c r="BT124" s="1027"/>
      <c r="BU124" s="1027"/>
      <c r="BV124" s="1027">
        <v>45.2</v>
      </c>
      <c r="BW124" s="1027"/>
      <c r="BX124" s="1027"/>
      <c r="BY124" s="1027"/>
      <c r="BZ124" s="1027"/>
      <c r="CA124" s="1027">
        <v>46.4</v>
      </c>
      <c r="CB124" s="1027"/>
      <c r="CC124" s="1027"/>
      <c r="CD124" s="1027"/>
      <c r="CE124" s="1027"/>
      <c r="CF124" s="1028"/>
      <c r="CG124" s="1029"/>
      <c r="CH124" s="1029"/>
      <c r="CI124" s="1029"/>
      <c r="CJ124" s="1030"/>
      <c r="CK124" s="1012"/>
      <c r="CL124" s="1012"/>
      <c r="CM124" s="1012"/>
      <c r="CN124" s="1012"/>
      <c r="CO124" s="1013"/>
      <c r="CP124" s="1019" t="s">
        <v>452</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441</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453</v>
      </c>
      <c r="CL125" s="1007"/>
      <c r="CM125" s="1007"/>
      <c r="CN125" s="1007"/>
      <c r="CO125" s="1008"/>
      <c r="CP125" s="929" t="s">
        <v>454</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443</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905869</v>
      </c>
      <c r="AB126" s="959"/>
      <c r="AC126" s="959"/>
      <c r="AD126" s="959"/>
      <c r="AE126" s="960"/>
      <c r="AF126" s="961">
        <v>667238</v>
      </c>
      <c r="AG126" s="959"/>
      <c r="AH126" s="959"/>
      <c r="AI126" s="959"/>
      <c r="AJ126" s="960"/>
      <c r="AK126" s="961">
        <v>636180</v>
      </c>
      <c r="AL126" s="959"/>
      <c r="AM126" s="959"/>
      <c r="AN126" s="959"/>
      <c r="AO126" s="960"/>
      <c r="AP126" s="962">
        <v>0.7</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455</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456</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457</v>
      </c>
      <c r="AY127" s="1032"/>
      <c r="AZ127" s="1032"/>
      <c r="BA127" s="1032"/>
      <c r="BB127" s="1032"/>
      <c r="BC127" s="1032"/>
      <c r="BD127" s="1032"/>
      <c r="BE127" s="1033"/>
      <c r="BF127" s="1034" t="s">
        <v>458</v>
      </c>
      <c r="BG127" s="1032"/>
      <c r="BH127" s="1032"/>
      <c r="BI127" s="1032"/>
      <c r="BJ127" s="1032"/>
      <c r="BK127" s="1032"/>
      <c r="BL127" s="1033"/>
      <c r="BM127" s="1034" t="s">
        <v>459</v>
      </c>
      <c r="BN127" s="1032"/>
      <c r="BO127" s="1032"/>
      <c r="BP127" s="1032"/>
      <c r="BQ127" s="1032"/>
      <c r="BR127" s="1032"/>
      <c r="BS127" s="1033"/>
      <c r="BT127" s="1034" t="s">
        <v>460</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461</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462</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463</v>
      </c>
      <c r="X128" s="1043"/>
      <c r="Y128" s="1043"/>
      <c r="Z128" s="1044"/>
      <c r="AA128" s="1045">
        <v>3174944</v>
      </c>
      <c r="AB128" s="1046"/>
      <c r="AC128" s="1046"/>
      <c r="AD128" s="1046"/>
      <c r="AE128" s="1047"/>
      <c r="AF128" s="1048">
        <v>3273618</v>
      </c>
      <c r="AG128" s="1046"/>
      <c r="AH128" s="1046"/>
      <c r="AI128" s="1046"/>
      <c r="AJ128" s="1047"/>
      <c r="AK128" s="1048">
        <v>3197316</v>
      </c>
      <c r="AL128" s="1046"/>
      <c r="AM128" s="1046"/>
      <c r="AN128" s="1046"/>
      <c r="AO128" s="1047"/>
      <c r="AP128" s="1049"/>
      <c r="AQ128" s="1050"/>
      <c r="AR128" s="1050"/>
      <c r="AS128" s="1050"/>
      <c r="AT128" s="1051"/>
      <c r="AU128" s="220"/>
      <c r="AV128" s="220"/>
      <c r="AW128" s="220"/>
      <c r="AX128" s="896" t="s">
        <v>464</v>
      </c>
      <c r="AY128" s="897"/>
      <c r="AZ128" s="897"/>
      <c r="BA128" s="897"/>
      <c r="BB128" s="897"/>
      <c r="BC128" s="897"/>
      <c r="BD128" s="897"/>
      <c r="BE128" s="898"/>
      <c r="BF128" s="1052" t="s">
        <v>122</v>
      </c>
      <c r="BG128" s="1053"/>
      <c r="BH128" s="1053"/>
      <c r="BI128" s="1053"/>
      <c r="BJ128" s="1053"/>
      <c r="BK128" s="1053"/>
      <c r="BL128" s="1054"/>
      <c r="BM128" s="1052">
        <v>11.25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465</v>
      </c>
      <c r="CQ128" s="726"/>
      <c r="CR128" s="726"/>
      <c r="CS128" s="726"/>
      <c r="CT128" s="726"/>
      <c r="CU128" s="726"/>
      <c r="CV128" s="726"/>
      <c r="CW128" s="726"/>
      <c r="CX128" s="726"/>
      <c r="CY128" s="726"/>
      <c r="CZ128" s="726"/>
      <c r="DA128" s="726"/>
      <c r="DB128" s="726"/>
      <c r="DC128" s="726"/>
      <c r="DD128" s="726"/>
      <c r="DE128" s="726"/>
      <c r="DF128" s="1036"/>
      <c r="DG128" s="1037">
        <v>4400</v>
      </c>
      <c r="DH128" s="1038"/>
      <c r="DI128" s="1038"/>
      <c r="DJ128" s="1038"/>
      <c r="DK128" s="1038"/>
      <c r="DL128" s="1038">
        <v>2100</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103</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466</v>
      </c>
      <c r="X129" s="1071"/>
      <c r="Y129" s="1071"/>
      <c r="Z129" s="1072"/>
      <c r="AA129" s="958">
        <v>89177585</v>
      </c>
      <c r="AB129" s="959"/>
      <c r="AC129" s="959"/>
      <c r="AD129" s="959"/>
      <c r="AE129" s="960"/>
      <c r="AF129" s="961">
        <v>92308993</v>
      </c>
      <c r="AG129" s="959"/>
      <c r="AH129" s="959"/>
      <c r="AI129" s="959"/>
      <c r="AJ129" s="960"/>
      <c r="AK129" s="961">
        <v>95303032</v>
      </c>
      <c r="AL129" s="959"/>
      <c r="AM129" s="959"/>
      <c r="AN129" s="959"/>
      <c r="AO129" s="960"/>
      <c r="AP129" s="1073"/>
      <c r="AQ129" s="1074"/>
      <c r="AR129" s="1074"/>
      <c r="AS129" s="1074"/>
      <c r="AT129" s="1075"/>
      <c r="AU129" s="221"/>
      <c r="AV129" s="221"/>
      <c r="AW129" s="221"/>
      <c r="AX129" s="1065" t="s">
        <v>467</v>
      </c>
      <c r="AY129" s="923"/>
      <c r="AZ129" s="923"/>
      <c r="BA129" s="923"/>
      <c r="BB129" s="923"/>
      <c r="BC129" s="923"/>
      <c r="BD129" s="923"/>
      <c r="BE129" s="924"/>
      <c r="BF129" s="1066" t="s">
        <v>122</v>
      </c>
      <c r="BG129" s="1067"/>
      <c r="BH129" s="1067"/>
      <c r="BI129" s="1067"/>
      <c r="BJ129" s="1067"/>
      <c r="BK129" s="1067"/>
      <c r="BL129" s="1068"/>
      <c r="BM129" s="1066">
        <v>16.25</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468</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469</v>
      </c>
      <c r="X130" s="1071"/>
      <c r="Y130" s="1071"/>
      <c r="Z130" s="1072"/>
      <c r="AA130" s="958">
        <v>5518203</v>
      </c>
      <c r="AB130" s="959"/>
      <c r="AC130" s="959"/>
      <c r="AD130" s="959"/>
      <c r="AE130" s="960"/>
      <c r="AF130" s="961">
        <v>5158945</v>
      </c>
      <c r="AG130" s="959"/>
      <c r="AH130" s="959"/>
      <c r="AI130" s="959"/>
      <c r="AJ130" s="960"/>
      <c r="AK130" s="961">
        <v>4767227</v>
      </c>
      <c r="AL130" s="959"/>
      <c r="AM130" s="959"/>
      <c r="AN130" s="959"/>
      <c r="AO130" s="960"/>
      <c r="AP130" s="1073"/>
      <c r="AQ130" s="1074"/>
      <c r="AR130" s="1074"/>
      <c r="AS130" s="1074"/>
      <c r="AT130" s="1075"/>
      <c r="AU130" s="221"/>
      <c r="AV130" s="221"/>
      <c r="AW130" s="221"/>
      <c r="AX130" s="1065" t="s">
        <v>470</v>
      </c>
      <c r="AY130" s="923"/>
      <c r="AZ130" s="923"/>
      <c r="BA130" s="923"/>
      <c r="BB130" s="923"/>
      <c r="BC130" s="923"/>
      <c r="BD130" s="923"/>
      <c r="BE130" s="924"/>
      <c r="BF130" s="1101">
        <v>5.3</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471</v>
      </c>
      <c r="X131" s="1108"/>
      <c r="Y131" s="1108"/>
      <c r="Z131" s="1109"/>
      <c r="AA131" s="1004">
        <v>83659382</v>
      </c>
      <c r="AB131" s="986"/>
      <c r="AC131" s="986"/>
      <c r="AD131" s="986"/>
      <c r="AE131" s="987"/>
      <c r="AF131" s="985">
        <v>87150048</v>
      </c>
      <c r="AG131" s="986"/>
      <c r="AH131" s="986"/>
      <c r="AI131" s="986"/>
      <c r="AJ131" s="987"/>
      <c r="AK131" s="985">
        <v>90535805</v>
      </c>
      <c r="AL131" s="986"/>
      <c r="AM131" s="986"/>
      <c r="AN131" s="986"/>
      <c r="AO131" s="987"/>
      <c r="AP131" s="1110"/>
      <c r="AQ131" s="1111"/>
      <c r="AR131" s="1111"/>
      <c r="AS131" s="1111"/>
      <c r="AT131" s="1112"/>
      <c r="AU131" s="221"/>
      <c r="AV131" s="221"/>
      <c r="AW131" s="221"/>
      <c r="AX131" s="1083" t="s">
        <v>472</v>
      </c>
      <c r="AY131" s="726"/>
      <c r="AZ131" s="726"/>
      <c r="BA131" s="726"/>
      <c r="BB131" s="726"/>
      <c r="BC131" s="726"/>
      <c r="BD131" s="726"/>
      <c r="BE131" s="1036"/>
      <c r="BF131" s="1084">
        <v>46.4</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473</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474</v>
      </c>
      <c r="W132" s="1094"/>
      <c r="X132" s="1094"/>
      <c r="Y132" s="1094"/>
      <c r="Z132" s="1095"/>
      <c r="AA132" s="1096">
        <v>5.3889807599999999</v>
      </c>
      <c r="AB132" s="1097"/>
      <c r="AC132" s="1097"/>
      <c r="AD132" s="1097"/>
      <c r="AE132" s="1098"/>
      <c r="AF132" s="1099">
        <v>5.0991584080000001</v>
      </c>
      <c r="AG132" s="1097"/>
      <c r="AH132" s="1097"/>
      <c r="AI132" s="1097"/>
      <c r="AJ132" s="1098"/>
      <c r="AK132" s="1099">
        <v>5.4804251199999996</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475</v>
      </c>
      <c r="W133" s="1077"/>
      <c r="X133" s="1077"/>
      <c r="Y133" s="1077"/>
      <c r="Z133" s="1078"/>
      <c r="AA133" s="1079">
        <v>4.8</v>
      </c>
      <c r="AB133" s="1080"/>
      <c r="AC133" s="1080"/>
      <c r="AD133" s="1080"/>
      <c r="AE133" s="1081"/>
      <c r="AF133" s="1079">
        <v>5.2</v>
      </c>
      <c r="AG133" s="1080"/>
      <c r="AH133" s="1080"/>
      <c r="AI133" s="1080"/>
      <c r="AJ133" s="1081"/>
      <c r="AK133" s="1079">
        <v>5.3</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Mv/JLwDFff7FO0xC/L2stoEMzpuHRY3pfYwB2d9LOnL+7XIb8gok6opGNg3I2ft45196uWbXS71gRr6P0PGqUg==" saltValue="quBu0Bp7tgf2cVnhWtiga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44" orientation="landscape"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476</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6lkuPhv6GBNgACqzJGMeE3STwV3tv9RKq20TlDGZ9egQbFfKWrD2r9iEfdtgNi4lBPtqoxBO8MD87SFmoGjlVg==" saltValue="ApFp+SYeYq/7HEaomZ0dUQ=="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AbPSPQkMpZCLpz4x6O2mW9pj8R9c2ul1EHnH6TPgu5+hINd0hxtu7fBtR0IIFdtcfudh58Sz312vXsDq2hfrrA==" saltValue="pXq4xDRh1tmvF8+HohH4jw=="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479</v>
      </c>
      <c r="AP7" s="260"/>
      <c r="AQ7" s="261" t="s">
        <v>480</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481</v>
      </c>
      <c r="AQ8" s="267" t="s">
        <v>482</v>
      </c>
      <c r="AR8" s="268" t="s">
        <v>483</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484</v>
      </c>
      <c r="AL9" s="1117"/>
      <c r="AM9" s="1117"/>
      <c r="AN9" s="1118"/>
      <c r="AO9" s="269">
        <v>30241900</v>
      </c>
      <c r="AP9" s="269">
        <v>67953</v>
      </c>
      <c r="AQ9" s="270">
        <v>66742</v>
      </c>
      <c r="AR9" s="271">
        <v>1.8</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485</v>
      </c>
      <c r="AL10" s="1117"/>
      <c r="AM10" s="1117"/>
      <c r="AN10" s="1118"/>
      <c r="AO10" s="272">
        <v>42</v>
      </c>
      <c r="AP10" s="272">
        <v>0</v>
      </c>
      <c r="AQ10" s="273">
        <v>1287</v>
      </c>
      <c r="AR10" s="274">
        <v>-100</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486</v>
      </c>
      <c r="AL11" s="1117"/>
      <c r="AM11" s="1117"/>
      <c r="AN11" s="1118"/>
      <c r="AO11" s="272">
        <v>1149173</v>
      </c>
      <c r="AP11" s="272">
        <v>2582</v>
      </c>
      <c r="AQ11" s="273">
        <v>1074</v>
      </c>
      <c r="AR11" s="274">
        <v>140.4</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487</v>
      </c>
      <c r="AL12" s="1117"/>
      <c r="AM12" s="1117"/>
      <c r="AN12" s="1118"/>
      <c r="AO12" s="272" t="s">
        <v>488</v>
      </c>
      <c r="AP12" s="272" t="s">
        <v>488</v>
      </c>
      <c r="AQ12" s="273">
        <v>41</v>
      </c>
      <c r="AR12" s="274" t="s">
        <v>488</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489</v>
      </c>
      <c r="AL13" s="1117"/>
      <c r="AM13" s="1117"/>
      <c r="AN13" s="1118"/>
      <c r="AO13" s="272">
        <v>850549</v>
      </c>
      <c r="AP13" s="272">
        <v>1911</v>
      </c>
      <c r="AQ13" s="273">
        <v>2303</v>
      </c>
      <c r="AR13" s="274">
        <v>-17</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490</v>
      </c>
      <c r="AL14" s="1117"/>
      <c r="AM14" s="1117"/>
      <c r="AN14" s="1118"/>
      <c r="AO14" s="272">
        <v>433414</v>
      </c>
      <c r="AP14" s="272">
        <v>974</v>
      </c>
      <c r="AQ14" s="273">
        <v>1496</v>
      </c>
      <c r="AR14" s="274">
        <v>-34.9</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491</v>
      </c>
      <c r="AL15" s="1120"/>
      <c r="AM15" s="1120"/>
      <c r="AN15" s="1121"/>
      <c r="AO15" s="272">
        <v>-1348562</v>
      </c>
      <c r="AP15" s="272">
        <v>-3030</v>
      </c>
      <c r="AQ15" s="273">
        <v>-3858</v>
      </c>
      <c r="AR15" s="274">
        <v>-21.5</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31326516</v>
      </c>
      <c r="AP16" s="272">
        <v>70390</v>
      </c>
      <c r="AQ16" s="273">
        <v>69084</v>
      </c>
      <c r="AR16" s="274">
        <v>1.9</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496</v>
      </c>
      <c r="AL21" s="1123"/>
      <c r="AM21" s="1123"/>
      <c r="AN21" s="1124"/>
      <c r="AO21" s="285">
        <v>6.25</v>
      </c>
      <c r="AP21" s="286">
        <v>6.14</v>
      </c>
      <c r="AQ21" s="287">
        <v>0.11</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497</v>
      </c>
      <c r="AL22" s="1123"/>
      <c r="AM22" s="1123"/>
      <c r="AN22" s="1124"/>
      <c r="AO22" s="290">
        <v>100.8</v>
      </c>
      <c r="AP22" s="291">
        <v>99.7</v>
      </c>
      <c r="AQ22" s="292">
        <v>1.1000000000000001</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3" t="s">
        <v>498</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 x14ac:dyDescent="0.2">
      <c r="A27" s="297"/>
      <c r="AO27" s="250"/>
      <c r="AP27" s="250"/>
      <c r="AQ27" s="250"/>
      <c r="AR27" s="250"/>
      <c r="AS27" s="250"/>
      <c r="AT27" s="250"/>
    </row>
    <row r="28" spans="1:46" ht="16.5" x14ac:dyDescent="0.2">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479</v>
      </c>
      <c r="AP30" s="260"/>
      <c r="AQ30" s="261" t="s">
        <v>480</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481</v>
      </c>
      <c r="AQ31" s="267" t="s">
        <v>482</v>
      </c>
      <c r="AR31" s="268" t="s">
        <v>483</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501</v>
      </c>
      <c r="AL32" s="1131"/>
      <c r="AM32" s="1131"/>
      <c r="AN32" s="1132"/>
      <c r="AO32" s="300">
        <v>9826117</v>
      </c>
      <c r="AP32" s="300">
        <v>22079</v>
      </c>
      <c r="AQ32" s="301">
        <v>26372</v>
      </c>
      <c r="AR32" s="302">
        <v>-16.3</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502</v>
      </c>
      <c r="AL33" s="1131"/>
      <c r="AM33" s="1131"/>
      <c r="AN33" s="1132"/>
      <c r="AO33" s="300" t="s">
        <v>488</v>
      </c>
      <c r="AP33" s="300" t="s">
        <v>488</v>
      </c>
      <c r="AQ33" s="301">
        <v>3</v>
      </c>
      <c r="AR33" s="302" t="s">
        <v>488</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503</v>
      </c>
      <c r="AL34" s="1131"/>
      <c r="AM34" s="1131"/>
      <c r="AN34" s="1132"/>
      <c r="AO34" s="300" t="s">
        <v>488</v>
      </c>
      <c r="AP34" s="300" t="s">
        <v>488</v>
      </c>
      <c r="AQ34" s="301">
        <v>27</v>
      </c>
      <c r="AR34" s="302" t="s">
        <v>488</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504</v>
      </c>
      <c r="AL35" s="1131"/>
      <c r="AM35" s="1131"/>
      <c r="AN35" s="1132"/>
      <c r="AO35" s="300">
        <v>2463993</v>
      </c>
      <c r="AP35" s="300">
        <v>5537</v>
      </c>
      <c r="AQ35" s="301">
        <v>5235</v>
      </c>
      <c r="AR35" s="302">
        <v>5.8</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505</v>
      </c>
      <c r="AL36" s="1131"/>
      <c r="AM36" s="1131"/>
      <c r="AN36" s="1132"/>
      <c r="AO36" s="300" t="s">
        <v>488</v>
      </c>
      <c r="AP36" s="300" t="s">
        <v>488</v>
      </c>
      <c r="AQ36" s="301">
        <v>476</v>
      </c>
      <c r="AR36" s="302" t="s">
        <v>488</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506</v>
      </c>
      <c r="AL37" s="1131"/>
      <c r="AM37" s="1131"/>
      <c r="AN37" s="1132"/>
      <c r="AO37" s="300">
        <v>636180</v>
      </c>
      <c r="AP37" s="300">
        <v>1429</v>
      </c>
      <c r="AQ37" s="301">
        <v>969</v>
      </c>
      <c r="AR37" s="302">
        <v>47.5</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507</v>
      </c>
      <c r="AL38" s="1134"/>
      <c r="AM38" s="1134"/>
      <c r="AN38" s="1135"/>
      <c r="AO38" s="303" t="s">
        <v>488</v>
      </c>
      <c r="AP38" s="303" t="s">
        <v>488</v>
      </c>
      <c r="AQ38" s="304" t="s">
        <v>488</v>
      </c>
      <c r="AR38" s="292" t="s">
        <v>488</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508</v>
      </c>
      <c r="AL39" s="1134"/>
      <c r="AM39" s="1134"/>
      <c r="AN39" s="1135"/>
      <c r="AO39" s="300">
        <v>-3197316</v>
      </c>
      <c r="AP39" s="300">
        <v>-7184</v>
      </c>
      <c r="AQ39" s="301">
        <v>-7307</v>
      </c>
      <c r="AR39" s="302">
        <v>-1.7</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509</v>
      </c>
      <c r="AL40" s="1131"/>
      <c r="AM40" s="1131"/>
      <c r="AN40" s="1132"/>
      <c r="AO40" s="300">
        <v>-4767227</v>
      </c>
      <c r="AP40" s="300">
        <v>-10712</v>
      </c>
      <c r="AQ40" s="301">
        <v>-17667</v>
      </c>
      <c r="AR40" s="302">
        <v>-39.4</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4961747</v>
      </c>
      <c r="AP41" s="300">
        <v>11149</v>
      </c>
      <c r="AQ41" s="301">
        <v>8108</v>
      </c>
      <c r="AR41" s="302">
        <v>37.5</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479</v>
      </c>
      <c r="AN49" s="1127" t="s">
        <v>512</v>
      </c>
      <c r="AO49" s="1128"/>
      <c r="AP49" s="1128"/>
      <c r="AQ49" s="1128"/>
      <c r="AR49" s="1129"/>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513</v>
      </c>
      <c r="AO50" s="317" t="s">
        <v>514</v>
      </c>
      <c r="AP50" s="318" t="s">
        <v>515</v>
      </c>
      <c r="AQ50" s="319" t="s">
        <v>516</v>
      </c>
      <c r="AR50" s="320" t="s">
        <v>517</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14461313</v>
      </c>
      <c r="AN51" s="322">
        <v>32910</v>
      </c>
      <c r="AO51" s="323">
        <v>-29.4</v>
      </c>
      <c r="AP51" s="324">
        <v>39221</v>
      </c>
      <c r="AQ51" s="325">
        <v>4.2</v>
      </c>
      <c r="AR51" s="326">
        <v>-33.6</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6518782</v>
      </c>
      <c r="AN52" s="330">
        <v>14835</v>
      </c>
      <c r="AO52" s="331">
        <v>-53.4</v>
      </c>
      <c r="AP52" s="332">
        <v>24821</v>
      </c>
      <c r="AQ52" s="333">
        <v>-0.5</v>
      </c>
      <c r="AR52" s="334">
        <v>-52.9</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20822216</v>
      </c>
      <c r="AN53" s="322">
        <v>46997</v>
      </c>
      <c r="AO53" s="323">
        <v>42.8</v>
      </c>
      <c r="AP53" s="324">
        <v>38566</v>
      </c>
      <c r="AQ53" s="325">
        <v>-1.7</v>
      </c>
      <c r="AR53" s="326">
        <v>44.5</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8765385</v>
      </c>
      <c r="AN54" s="330">
        <v>19784</v>
      </c>
      <c r="AO54" s="331">
        <v>33.4</v>
      </c>
      <c r="AP54" s="332">
        <v>24059</v>
      </c>
      <c r="AQ54" s="333">
        <v>-3.1</v>
      </c>
      <c r="AR54" s="334">
        <v>36.5</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17210871</v>
      </c>
      <c r="AN55" s="322">
        <v>38661</v>
      </c>
      <c r="AO55" s="323">
        <v>-17.7</v>
      </c>
      <c r="AP55" s="324">
        <v>35156</v>
      </c>
      <c r="AQ55" s="325">
        <v>-8.8000000000000007</v>
      </c>
      <c r="AR55" s="326">
        <v>-8.9</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8177894</v>
      </c>
      <c r="AN56" s="330">
        <v>18370</v>
      </c>
      <c r="AO56" s="331">
        <v>-7.1</v>
      </c>
      <c r="AP56" s="332">
        <v>22430</v>
      </c>
      <c r="AQ56" s="333">
        <v>-6.8</v>
      </c>
      <c r="AR56" s="334">
        <v>-0.3</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11954447</v>
      </c>
      <c r="AN57" s="322">
        <v>26854</v>
      </c>
      <c r="AO57" s="323">
        <v>-30.5</v>
      </c>
      <c r="AP57" s="324">
        <v>37029</v>
      </c>
      <c r="AQ57" s="325">
        <v>5.3</v>
      </c>
      <c r="AR57" s="326">
        <v>-35.799999999999997</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6344064</v>
      </c>
      <c r="AN58" s="330">
        <v>14251</v>
      </c>
      <c r="AO58" s="331">
        <v>-22.4</v>
      </c>
      <c r="AP58" s="332">
        <v>23232</v>
      </c>
      <c r="AQ58" s="333">
        <v>3.6</v>
      </c>
      <c r="AR58" s="334">
        <v>-26</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13685911</v>
      </c>
      <c r="AN59" s="322">
        <v>30752</v>
      </c>
      <c r="AO59" s="323">
        <v>14.5</v>
      </c>
      <c r="AP59" s="324">
        <v>44805</v>
      </c>
      <c r="AQ59" s="325">
        <v>21</v>
      </c>
      <c r="AR59" s="326">
        <v>-6.5</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5952057</v>
      </c>
      <c r="AN60" s="330">
        <v>13374</v>
      </c>
      <c r="AO60" s="331">
        <v>-6.2</v>
      </c>
      <c r="AP60" s="332">
        <v>29857</v>
      </c>
      <c r="AQ60" s="333">
        <v>28.5</v>
      </c>
      <c r="AR60" s="334">
        <v>-34.700000000000003</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15626952</v>
      </c>
      <c r="AN61" s="337">
        <v>35235</v>
      </c>
      <c r="AO61" s="338">
        <v>-4.0999999999999996</v>
      </c>
      <c r="AP61" s="339">
        <v>38955</v>
      </c>
      <c r="AQ61" s="340">
        <v>4</v>
      </c>
      <c r="AR61" s="326">
        <v>-8.1</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7151636</v>
      </c>
      <c r="AN62" s="330">
        <v>16123</v>
      </c>
      <c r="AO62" s="331">
        <v>-11.1</v>
      </c>
      <c r="AP62" s="332">
        <v>24880</v>
      </c>
      <c r="AQ62" s="333">
        <v>4.3</v>
      </c>
      <c r="AR62" s="334">
        <v>-15.4</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rXh69OEWU73jKF3HhBIHu0QMIWcLSxGuq+OSyrr39xjxpN2E2hS7YcQZ1d67usLQioTY9coEsApM8ZGXehMCHA==" saltValue="9mzy1jRp3cX4ji7kYbfJc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476</v>
      </c>
    </row>
    <row r="121" spans="125:125" ht="13.5" hidden="1" customHeight="1" x14ac:dyDescent="0.2">
      <c r="DU121" s="247"/>
    </row>
  </sheetData>
  <sheetProtection algorithmName="SHA-512" hashValue="VWHEcszzCl5DrOJan3Dz7gMul6QiZgujbHgsn4qwNGU2lOVu+Fvc1wQDoHuHyOEXWHMNZT/oRAzJTQ54fBFr0Q==" saltValue="nrJTxjuOfXB7hJ/1Kr3L4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476</v>
      </c>
    </row>
  </sheetData>
  <sheetProtection algorithmName="SHA-512" hashValue="KumbGKaLhQhm96S2a8WULqoUQXXV0wNaF8e3hWc0JwIotQ/UmviLafLHQdkgoAhvgwG/r8zqGaNd05IUuufQeg==" saltValue="y08RI1MTX8Pbulj/kblfx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526</v>
      </c>
      <c r="G46" s="8" t="s">
        <v>527</v>
      </c>
      <c r="H46" s="8" t="s">
        <v>528</v>
      </c>
      <c r="I46" s="8" t="s">
        <v>529</v>
      </c>
      <c r="J46" s="9" t="s">
        <v>530</v>
      </c>
    </row>
    <row r="47" spans="2:10" ht="57.75" customHeight="1" x14ac:dyDescent="0.2">
      <c r="B47" s="10"/>
      <c r="C47" s="1139" t="s">
        <v>3</v>
      </c>
      <c r="D47" s="1139"/>
      <c r="E47" s="1140"/>
      <c r="F47" s="11">
        <v>15.6</v>
      </c>
      <c r="G47" s="12">
        <v>14.53</v>
      </c>
      <c r="H47" s="12">
        <v>14.4</v>
      </c>
      <c r="I47" s="12">
        <v>14.51</v>
      </c>
      <c r="J47" s="13">
        <v>11.97</v>
      </c>
    </row>
    <row r="48" spans="2:10" ht="57.75" customHeight="1" x14ac:dyDescent="0.2">
      <c r="B48" s="14"/>
      <c r="C48" s="1141" t="s">
        <v>4</v>
      </c>
      <c r="D48" s="1141"/>
      <c r="E48" s="1142"/>
      <c r="F48" s="15">
        <v>5.68</v>
      </c>
      <c r="G48" s="16">
        <v>7.98</v>
      </c>
      <c r="H48" s="16">
        <v>5.95</v>
      </c>
      <c r="I48" s="16">
        <v>6.21</v>
      </c>
      <c r="J48" s="17">
        <v>6.89</v>
      </c>
    </row>
    <row r="49" spans="2:10" ht="57.75" customHeight="1" thickBot="1" x14ac:dyDescent="0.25">
      <c r="B49" s="18"/>
      <c r="C49" s="1143" t="s">
        <v>5</v>
      </c>
      <c r="D49" s="1143"/>
      <c r="E49" s="1144"/>
      <c r="F49" s="19">
        <v>3.78</v>
      </c>
      <c r="G49" s="20">
        <v>0.66</v>
      </c>
      <c r="H49" s="20" t="s">
        <v>531</v>
      </c>
      <c r="I49" s="20">
        <v>1.06</v>
      </c>
      <c r="J49" s="21" t="s">
        <v>532</v>
      </c>
    </row>
    <row r="50" spans="2:10" ht="13" x14ac:dyDescent="0.2"/>
  </sheetData>
  <sheetProtection algorithmName="SHA-512" hashValue="YEB++UvNwfc3zI1P8fYjpK5ohf8qpPbNwe9iUUpv+xxVlQRJp1SPtrUCtjrcXk6pqE9MfP82dF279mRt86ji+g==" saltValue="u6WlnZ1tRgUQIyr8ey/x+w=="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左右津 若奈</cp:lastModifiedBy>
  <cp:lastPrinted>2026-03-24T00:38:46Z</cp:lastPrinted>
  <dcterms:created xsi:type="dcterms:W3CDTF">2026-02-23T06:02:01Z</dcterms:created>
  <dcterms:modified xsi:type="dcterms:W3CDTF">2026-03-25T03:09:17Z</dcterms:modified>
  <cp:category/>
</cp:coreProperties>
</file>