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4FADFEF3-4906-4ED9-AC46-80E712CA9CDB}"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BW35" i="10"/>
  <c r="BE35" i="10"/>
  <c r="BW34" i="10"/>
  <c r="CO34" i="10" s="1"/>
  <c r="CO35" i="10" s="1"/>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alcChain>
</file>

<file path=xl/sharedStrings.xml><?xml version="1.0" encoding="utf-8"?>
<sst xmlns="http://schemas.openxmlformats.org/spreadsheetml/2006/main" count="1053" uniqueCount="560">
  <si>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</si>
  <si>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</si>
  <si>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</si>
  <si>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</si>
  <si>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</si>
  <si>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</si>
  <si>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</si>
  <si>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</si>
  <si>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</si>
  <si>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</si>
  <si>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</si>
  <si>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</si>
  <si>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</si>
  <si>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</si>
  <si>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</si>
  <si>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</si>
  <si>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</si>
  <si>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</si>
  <si>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</si>
  <si>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</si>
  <si>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</si>
  <si>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</si>
  <si>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</si>
  <si>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</si>
  <si>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</si>
  <si>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</si>
  <si>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</si>
  <si>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</si>
  <si>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</si>
  <si>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</si>
  <si>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</si>
  <si>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</si>
  <si>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</si>
  <si>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</si>
  <si>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</si>
  <si>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</si>
  <si>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</si>
  <si>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</si>
  <si>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</si>
  <si>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</si>
  <si>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</si>
  <si>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</si>
  <si>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</si>
  <si>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</si>
  <si>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</si>
  <si>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</si>
  <si>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</si>
  <si>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</si>
  <si>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</si>
  <si>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</si>
  <si>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</si>
  <si>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</si>
  <si>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</si>
  <si>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</si>
  <si>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</si>
  <si>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</si>
  <si>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</si>
  <si>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</si>
  <si>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</si>
  <si>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</si>
  <si>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</si>
  <si>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</si>
  <si>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</si>
  <si>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</si>
  <si>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</si>
  <si>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</si>
  <si>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</si>
  <si>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</si>
  <si>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</si>
  <si>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</si>
  <si>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</si>
  <si>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</si>
  <si>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</si>
  <si>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</si>
  <si>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</si>
  <si>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</si>
  <si>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</si>
  <si>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</si>
  <si>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</si>
  <si>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</si>
  <si>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</si>
  <si>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</si>
  <si>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</si>
  <si>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</si>
  <si>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</si>
  <si>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</si>
  <si>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</si>
  <si>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</si>
  <si>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</si>
  <si>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</si>
  <si>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</si>
  <si>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</si>
  <si>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</si>
  <si>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</si>
  <si>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茅ヶ崎市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</si>
  <si>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</si>
  <si>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</si>
  <si>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</si>
  <si>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</si>
  <si>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</si>
  <si>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</si>
  <si>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</si>
  <si>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</si>
  <si>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</si>
  <si>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</si>
  <si>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</si>
  <si>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</si>
  <si>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</si>
  <si>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</si>
  <si>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</si>
  <si>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</si>
  <si>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</si>
  <si>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</si>
  <si>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</si>
  <si>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</si>
  <si>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</si>
  <si>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</si>
  <si>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</si>
  <si>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</si>
  <si>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</si>
  <si>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</si>
  <si>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</si>
  <si>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</si>
  <si>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</si>
  <si>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</si>
  <si>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</si>
  <si>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</si>
  <si>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</si>
  <si>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</si>
  <si>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</si>
  <si>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</si>
  <si>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</si>
  <si>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</si>
  <si>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</si>
  <si>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</si>
  <si>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</si>
  <si>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</si>
  <si>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</si>
  <si>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</si>
  <si>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</si>
  <si>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</si>
  <si>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</si>
  <si>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</si>
  <si>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</si>
  <si>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</si>
  <si>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</si>
  <si>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</si>
  <si>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</si>
  <si>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</si>
  <si>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</si>
  <si>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</si>
  <si>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</si>
  <si>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</si>
  <si>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</si>
  <si>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</si>
  <si>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</si>
  <si>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</si>
  <si>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</si>
  <si>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</si>
  <si>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</si>
  <si>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</si>
  <si>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</si>
  <si>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</si>
  <si>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</si>
  <si>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</si>
  <si>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</si>
  <si>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</si>
  <si>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</si>
  <si>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</si>
  <si>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</si>
  <si>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</si>
  <si>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</si>
  <si>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</si>
  <si>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</si>
  <si>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</si>
  <si>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</si>
  <si>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</si>
  <si>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</si>
  <si>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</si>
  <si>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</si>
  <si>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</si>
  <si>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</si>
  <si>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</si>
  <si>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</si>
  <si>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</si>
  <si>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</si>
  <si>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</si>
  <si>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</si>
  <si>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</si>
  <si>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</si>
  <si>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</si>
  <si>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</si>
  <si>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</si>
  <si>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</si>
  <si>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</si>
  <si>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</si>
  <si>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</si>
  <si>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</si>
  <si>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</si>
  <si>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</si>
  <si>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</si>
  <si>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</si>
  <si>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</si>
  <si>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神奈川県茅ヶ崎市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</si>
  <si>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</si>
  <si>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</si>
  <si>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</si>
  <si>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</si>
  <si>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</si>
  <si>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</si>
  <si>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</si>
  <si>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</si>
  <si>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</si>
  <si>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</si>
  <si>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</si>
  <si>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</si>
  <si>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</si>
  <si>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</si>
  <si>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</si>
  <si>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</si>
  <si>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</si>
  <si>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</si>
  <si>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</si>
  <si>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</si>
  <si>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</si>
  <si>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</si>
  <si>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</si>
  <si>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</si>
  <si>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</si>
  <si>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</si>
  <si>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</si>
  <si>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</si>
  <si>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</si>
  <si>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</si>
  <si>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</si>
  <si>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</si>
  <si>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</si>
  <si>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</si>
  <si>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</si>
  <si>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</si>
  <si>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</si>
  <si>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</si>
  <si>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</si>
  <si>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</si>
  <si>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</si>
  <si>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</si>
  <si>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</si>
  <si>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</si>
  <si>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</si>
  <si>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</si>
  <si>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</si>
  <si>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</si>
  <si>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</si>
  <si>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</si>
  <si>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</si>
  <si>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</si>
  <si>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</si>
  <si>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</si>
  <si>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</si>
  <si>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</si>
  <si>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</si>
  <si>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</si>
  <si>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</si>
  <si>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</si>
  <si>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</si>
  <si>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</si>
  <si>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</si>
  <si>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</si>
  <si>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</si>
  <si>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</si>
  <si>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</si>
  <si>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</si>
  <si>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</si>
  <si>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</si>
  <si>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</si>
  <si>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</si>
  <si>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</si>
  <si>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</si>
  <si>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</si>
  <si>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</si>
  <si>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</si>
  <si>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</si>
  <si>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</si>
  <si>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</si>
  <si>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</si>
  <si>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</si>
  <si>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</si>
  <si>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</si>
  <si>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</si>
  <si>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</si>
  <si>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</si>
  <si>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</si>
  <si>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</si>
  <si>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</si>
  <si>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</si>
  <si>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</si>
  <si>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</si>
  <si>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</si>
  <si>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</si>
  <si>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</si>
  <si>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</si>
  <si>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</si>
  <si>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</si>
  <si>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</si>
  <si>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</si>
  <si>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</si>
  <si>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</si>
  <si>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</si>
  <si>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</si>
  <si>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</si>
  <si>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</si>
  <si>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</si>
  <si>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</si>
  <si>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</si>
  <si>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</si>
  <si>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</si>
  <si>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</si>
  <si>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</si>
  <si>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</si>
  <si>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</si>
  <si>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</si>
  <si>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</si>
  <si>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</si>
  <si>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</si>
  <si>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</si>
  <si>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</si>
  <si>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</si>
  <si>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</si>
  <si>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</si>
  <si>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</si>
  <si>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</si>
  <si>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</si>
  <si>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</si>
  <si>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</si>
  <si>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</si>
  <si>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</si>
  <si>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</si>
  <si>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</si>
  <si>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</si>
  <si>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</si>
  <si>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</si>
  <si>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</si>
  <si>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</si>
  <si>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</si>
  <si>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</si>
  <si>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</si>
  <si>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</si>
  <si>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</si>
  <si>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</si>
  <si>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</si>
  <si>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</si>
  <si>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</si>
  <si>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</si>
  <si>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</si>
  <si>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神奈川県茅ヶ崎市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</si>
  <si>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</si>
  <si>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</si>
  <si>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</si>
  <si>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</si>
  <si>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</si>
  <si>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</si>
  <si>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</si>
  <si>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</si>
  <si>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</si>
  <si>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</si>
  <si>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</si>
  <si>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</si>
  <si>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</si>
  <si>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</si>
  <si>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</si>
  <si>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</si>
  <si>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</si>
  <si>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</si>
  <si>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</si>
  <si>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</si>
  <si>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</si>
  <si>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</si>
  <si>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</si>
  <si>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</si>
  <si>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</si>
  <si>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</si>
  <si>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</si>
  <si>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</si>
  <si>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</si>
  <si>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</si>
  <si>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</si>
  <si>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</si>
  <si>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</si>
  <si>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</si>
  <si>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</si>
  <si>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</si>
  <si>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</si>
  <si>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公共下水道事業会計</t>
    <phoneticPr fontId="5"/>
  </si>
  <si>
    <t>法適用企業</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</si>
  <si>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</si>
  <si>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</si>
  <si>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</si>
  <si>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</si>
  <si>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</si>
  <si>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</si>
  <si>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</si>
  <si>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</si>
  <si>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</si>
  <si>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</si>
  <si>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</si>
  <si>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</si>
  <si>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</si>
  <si>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</si>
  <si>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</si>
  <si>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</si>
  <si>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</si>
  <si>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</si>
  <si>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</si>
  <si>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</si>
  <si>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</si>
  <si>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</si>
  <si>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</si>
  <si>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</si>
  <si>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</si>
  <si>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</si>
  <si>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</si>
  <si>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</si>
  <si>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</si>
  <si>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</si>
  <si>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</si>
  <si>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</si>
  <si>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</si>
  <si>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</si>
  <si>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</si>
  <si>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</si>
  <si>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</si>
  <si>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</si>
  <si>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</si>
  <si>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</si>
  <si>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</si>
  <si>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</si>
  <si>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</si>
  <si>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</si>
  <si>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</si>
  <si>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</si>
  <si>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</si>
  <si>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</si>
  <si>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</si>
  <si>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</si>
  <si>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</si>
  <si>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</si>
  <si>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</si>
  <si>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</si>
  <si>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</si>
  <si>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</si>
  <si>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</si>
  <si>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</si>
  <si>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</si>
  <si>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</si>
  <si>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</si>
  <si>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</si>
  <si>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</si>
  <si>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</si>
  <si>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</si>
  <si>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</si>
  <si>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</si>
  <si>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</si>
  <si>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</si>
  <si>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</si>
  <si>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</si>
  <si>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</si>
  <si>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</si>
  <si>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</si>
  <si>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</si>
  <si>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</si>
  <si>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</si>
  <si>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</si>
  <si>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</si>
  <si>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</si>
  <si>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</si>
  <si>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</si>
  <si>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</si>
  <si>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</si>
  <si>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</si>
  <si>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</si>
  <si>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</si>
  <si>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</si>
  <si>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</si>
  <si>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</si>
  <si>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</si>
  <si>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</si>
  <si>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</si>
  <si>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</si>
  <si>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</si>
  <si>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</si>
  <si>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</si>
  <si>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</si>
  <si>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</si>
  <si>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</si>
  <si>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</si>
  <si>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</si>
  <si>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</si>
  <si>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</si>
  <si>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</si>
  <si>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</si>
  <si>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</si>
  <si>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</si>
  <si>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</si>
  <si>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</si>
  <si>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</si>
  <si>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</si>
  <si>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</si>
  <si>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</si>
  <si>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</si>
  <si>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</si>
  <si>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</si>
  <si>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</si>
  <si>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</si>
  <si>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</si>
  <si>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</si>
  <si>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</si>
  <si>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</si>
  <si>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</si>
  <si>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</si>
  <si>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</si>
  <si>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</si>
  <si>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</si>
  <si>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</si>
  <si>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</si>
  <si>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</si>
  <si>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</si>
  <si>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</si>
  <si>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</si>
  <si>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</si>
  <si>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</si>
  <si>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6.39</t>
  </si>
  <si>
    <t>▲ 1.26</t>
  </si>
  <si>
    <t>▲ 2.58</t>
  </si>
  <si>
    <t>一般会計</t>
  </si>
  <si>
    <t>病院事業会計</t>
  </si>
  <si>
    <t>公共下水道事業会計</t>
  </si>
  <si>
    <t>介護保険事業特別会計</t>
  </si>
  <si>
    <t>国民健康保険事業特別会計</t>
  </si>
  <si>
    <t>後期高齢者医療事業特別会計</t>
  </si>
  <si>
    <t>公共用地先行取得事業特別会計</t>
  </si>
  <si>
    <t>その他会計（赤字）</t>
  </si>
  <si>
    <t>その他会計（黒字）</t>
  </si>
  <si>
    <t>R02</t>
    <phoneticPr fontId="5"/>
  </si>
  <si>
    <t>R03</t>
    <phoneticPr fontId="5"/>
  </si>
  <si>
    <t>R04</t>
    <phoneticPr fontId="5"/>
  </si>
  <si>
    <t>R05</t>
    <phoneticPr fontId="5"/>
  </si>
  <si>
    <t>R06</t>
    <phoneticPr fontId="5"/>
  </si>
  <si>
    <t>-</t>
    <phoneticPr fontId="2"/>
  </si>
  <si>
    <t>茅ヶ崎市土地開発公社</t>
    <rPh sb="0" eb="4">
      <t>チガサキシ</t>
    </rPh>
    <rPh sb="4" eb="6">
      <t>トチ</t>
    </rPh>
    <rPh sb="6" eb="8">
      <t>カイハツ</t>
    </rPh>
    <rPh sb="8" eb="10">
      <t>コウシャ</t>
    </rPh>
    <phoneticPr fontId="2"/>
  </si>
  <si>
    <t>茅ヶ崎市文化・スポーツ振興財団</t>
    <rPh sb="0" eb="4">
      <t>チガサキシ</t>
    </rPh>
    <rPh sb="4" eb="6">
      <t>ブンカ</t>
    </rPh>
    <rPh sb="11" eb="13">
      <t>シンコウ</t>
    </rPh>
    <rPh sb="13" eb="15">
      <t>ザイダン</t>
    </rPh>
    <phoneticPr fontId="2"/>
  </si>
  <si>
    <t>-</t>
    <phoneticPr fontId="2"/>
  </si>
  <si>
    <t>神奈川県後期高齢者医療広域連合（一般会計）</t>
    <phoneticPr fontId="2"/>
  </si>
  <si>
    <t>神奈川県後期高齢者医療広域連合（後期高齢者医療特別会計）</t>
    <phoneticPr fontId="2"/>
  </si>
  <si>
    <t>-</t>
    <phoneticPr fontId="2"/>
  </si>
  <si>
    <t>-</t>
    <phoneticPr fontId="2"/>
  </si>
  <si>
    <t>学校施設整備基金</t>
    <phoneticPr fontId="5"/>
  </si>
  <si>
    <t>公共施設等再編整備基金</t>
    <phoneticPr fontId="5"/>
  </si>
  <si>
    <t>ごみ減量化・資源化基金</t>
    <phoneticPr fontId="5"/>
  </si>
  <si>
    <t>緑のまちづくり基金</t>
    <phoneticPr fontId="5"/>
  </si>
  <si>
    <t>子ども未来応援基金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</si>
</sst>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2BA6-49C8-BCAA-5626BACFB9A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22936</c:v>
                </c:pt>
                <c:pt idx="1">
                  <c:v>17963</c:v>
                </c:pt>
                <c:pt idx="2">
                  <c:v>16200</c:v>
                </c:pt>
                <c:pt idx="3">
                  <c:v>18683</c:v>
                </c:pt>
                <c:pt idx="4">
                  <c:v>58972</c:v>
                </c:pt>
              </c:numCache>
            </c:numRef>
          </c:val>
          <c:smooth val="0"/>
          <c:extLst>
            <c:ext xmlns:c16="http://schemas.microsoft.com/office/drawing/2014/chart" uri="{C3380CC4-5D6E-409C-BE32-E72D297353CC}">
              <c16:uniqueId val="{00000001-2BA6-49C8-BCAA-5626BACFB9A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15.05</c:v>
                </c:pt>
                <c:pt idx="1">
                  <c:v>15.64</c:v>
                </c:pt>
                <c:pt idx="2">
                  <c:v>15.98</c:v>
                </c:pt>
                <c:pt idx="3">
                  <c:v>14.05</c:v>
                </c:pt>
                <c:pt idx="4">
                  <c:v>9.57</c:v>
                </c:pt>
              </c:numCache>
            </c:numRef>
          </c:val>
          <c:extLst>
            <c:ext xmlns:c16="http://schemas.microsoft.com/office/drawing/2014/chart" uri="{C3380CC4-5D6E-409C-BE32-E72D297353CC}">
              <c16:uniqueId val="{00000000-1E0F-408F-9633-180A41F574C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12.23</c:v>
                </c:pt>
                <c:pt idx="1">
                  <c:v>18.079999999999998</c:v>
                </c:pt>
                <c:pt idx="2">
                  <c:v>11.61</c:v>
                </c:pt>
                <c:pt idx="3">
                  <c:v>11.83</c:v>
                </c:pt>
                <c:pt idx="4">
                  <c:v>12.79</c:v>
                </c:pt>
              </c:numCache>
            </c:numRef>
          </c:val>
          <c:extLst>
            <c:ext xmlns:c16="http://schemas.microsoft.com/office/drawing/2014/chart" uri="{C3380CC4-5D6E-409C-BE32-E72D297353CC}">
              <c16:uniqueId val="{00000001-1E0F-408F-9633-180A41F574C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7.5</c:v>
                </c:pt>
                <c:pt idx="1">
                  <c:v>8.0500000000000007</c:v>
                </c:pt>
                <c:pt idx="2">
                  <c:v>-6.39</c:v>
                </c:pt>
                <c:pt idx="3">
                  <c:v>-1.26</c:v>
                </c:pt>
                <c:pt idx="4">
                  <c:v>-2.58</c:v>
                </c:pt>
              </c:numCache>
            </c:numRef>
          </c:val>
          <c:smooth val="0"/>
          <c:extLst>
            <c:ext xmlns:c16="http://schemas.microsoft.com/office/drawing/2014/chart" uri="{C3380CC4-5D6E-409C-BE32-E72D297353CC}">
              <c16:uniqueId val="{00000002-1E0F-408F-9633-180A41F574C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EB9-4E5E-BDAC-97CC9DE270E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B9-4E5E-BDAC-97CC9DE270E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EB9-4E5E-BDAC-97CC9DE270EF}"/>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EB9-4E5E-BDAC-97CC9DE270E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0.02</c:v>
                </c:pt>
                <c:pt idx="2">
                  <c:v>#N/A</c:v>
                </c:pt>
                <c:pt idx="3">
                  <c:v>0</c:v>
                </c:pt>
                <c:pt idx="4">
                  <c:v>#N/A</c:v>
                </c:pt>
                <c:pt idx="5">
                  <c:v>0</c:v>
                </c:pt>
                <c:pt idx="6">
                  <c:v>#N/A</c:v>
                </c:pt>
                <c:pt idx="7">
                  <c:v>0.01</c:v>
                </c:pt>
                <c:pt idx="8">
                  <c:v>#N/A</c:v>
                </c:pt>
                <c:pt idx="9">
                  <c:v>0.03</c:v>
                </c:pt>
              </c:numCache>
            </c:numRef>
          </c:val>
          <c:extLst>
            <c:ext xmlns:c16="http://schemas.microsoft.com/office/drawing/2014/chart" uri="{C3380CC4-5D6E-409C-BE32-E72D297353CC}">
              <c16:uniqueId val="{00000004-EEB9-4E5E-BDAC-97CC9DE270E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1.27</c:v>
                </c:pt>
                <c:pt idx="2">
                  <c:v>#N/A</c:v>
                </c:pt>
                <c:pt idx="3">
                  <c:v>1.34</c:v>
                </c:pt>
                <c:pt idx="4">
                  <c:v>#N/A</c:v>
                </c:pt>
                <c:pt idx="5">
                  <c:v>0.95</c:v>
                </c:pt>
                <c:pt idx="6">
                  <c:v>#N/A</c:v>
                </c:pt>
                <c:pt idx="7">
                  <c:v>0.73</c:v>
                </c:pt>
                <c:pt idx="8">
                  <c:v>#N/A</c:v>
                </c:pt>
                <c:pt idx="9">
                  <c:v>0.98</c:v>
                </c:pt>
              </c:numCache>
            </c:numRef>
          </c:val>
          <c:extLst>
            <c:ext xmlns:c16="http://schemas.microsoft.com/office/drawing/2014/chart" uri="{C3380CC4-5D6E-409C-BE32-E72D297353CC}">
              <c16:uniqueId val="{00000005-EEB9-4E5E-BDAC-97CC9DE270EF}"/>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0.96</c:v>
                </c:pt>
                <c:pt idx="2">
                  <c:v>#N/A</c:v>
                </c:pt>
                <c:pt idx="3">
                  <c:v>1.2</c:v>
                </c:pt>
                <c:pt idx="4">
                  <c:v>#N/A</c:v>
                </c:pt>
                <c:pt idx="5">
                  <c:v>1.01</c:v>
                </c:pt>
                <c:pt idx="6">
                  <c:v>#N/A</c:v>
                </c:pt>
                <c:pt idx="7">
                  <c:v>0.7</c:v>
                </c:pt>
                <c:pt idx="8">
                  <c:v>#N/A</c:v>
                </c:pt>
                <c:pt idx="9">
                  <c:v>1.19</c:v>
                </c:pt>
              </c:numCache>
            </c:numRef>
          </c:val>
          <c:extLst>
            <c:ext xmlns:c16="http://schemas.microsoft.com/office/drawing/2014/chart" uri="{C3380CC4-5D6E-409C-BE32-E72D297353CC}">
              <c16:uniqueId val="{00000006-EEB9-4E5E-BDAC-97CC9DE270EF}"/>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4.75</c:v>
                </c:pt>
                <c:pt idx="2">
                  <c:v>#N/A</c:v>
                </c:pt>
                <c:pt idx="3">
                  <c:v>4.82</c:v>
                </c:pt>
                <c:pt idx="4">
                  <c:v>#N/A</c:v>
                </c:pt>
                <c:pt idx="5">
                  <c:v>4.67</c:v>
                </c:pt>
                <c:pt idx="6">
                  <c:v>#N/A</c:v>
                </c:pt>
                <c:pt idx="7">
                  <c:v>5.08</c:v>
                </c:pt>
                <c:pt idx="8">
                  <c:v>#N/A</c:v>
                </c:pt>
                <c:pt idx="9">
                  <c:v>5.2</c:v>
                </c:pt>
              </c:numCache>
            </c:numRef>
          </c:val>
          <c:extLst>
            <c:ext xmlns:c16="http://schemas.microsoft.com/office/drawing/2014/chart" uri="{C3380CC4-5D6E-409C-BE32-E72D297353CC}">
              <c16:uniqueId val="{00000007-EEB9-4E5E-BDAC-97CC9DE270EF}"/>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6.16</c:v>
                </c:pt>
                <c:pt idx="2">
                  <c:v>#N/A</c:v>
                </c:pt>
                <c:pt idx="3">
                  <c:v>9.09</c:v>
                </c:pt>
                <c:pt idx="4">
                  <c:v>#N/A</c:v>
                </c:pt>
                <c:pt idx="5">
                  <c:v>10.88</c:v>
                </c:pt>
                <c:pt idx="6">
                  <c:v>#N/A</c:v>
                </c:pt>
                <c:pt idx="7">
                  <c:v>10.62</c:v>
                </c:pt>
                <c:pt idx="8">
                  <c:v>#N/A</c:v>
                </c:pt>
                <c:pt idx="9">
                  <c:v>9.49</c:v>
                </c:pt>
              </c:numCache>
            </c:numRef>
          </c:val>
          <c:extLst>
            <c:ext xmlns:c16="http://schemas.microsoft.com/office/drawing/2014/chart" uri="{C3380CC4-5D6E-409C-BE32-E72D297353CC}">
              <c16:uniqueId val="{00000008-EEB9-4E5E-BDAC-97CC9DE270E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15.04</c:v>
                </c:pt>
                <c:pt idx="2">
                  <c:v>#N/A</c:v>
                </c:pt>
                <c:pt idx="3">
                  <c:v>15.63</c:v>
                </c:pt>
                <c:pt idx="4">
                  <c:v>#N/A</c:v>
                </c:pt>
                <c:pt idx="5">
                  <c:v>15.98</c:v>
                </c:pt>
                <c:pt idx="6">
                  <c:v>#N/A</c:v>
                </c:pt>
                <c:pt idx="7">
                  <c:v>14.05</c:v>
                </c:pt>
                <c:pt idx="8">
                  <c:v>#N/A</c:v>
                </c:pt>
                <c:pt idx="9">
                  <c:v>9.56</c:v>
                </c:pt>
              </c:numCache>
            </c:numRef>
          </c:val>
          <c:extLst>
            <c:ext xmlns:c16="http://schemas.microsoft.com/office/drawing/2014/chart" uri="{C3380CC4-5D6E-409C-BE32-E72D297353CC}">
              <c16:uniqueId val="{00000009-EEB9-4E5E-BDAC-97CC9DE270E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5993</c:v>
                </c:pt>
                <c:pt idx="5">
                  <c:v>6057</c:v>
                </c:pt>
                <c:pt idx="8">
                  <c:v>5913</c:v>
                </c:pt>
                <c:pt idx="11">
                  <c:v>6021</c:v>
                </c:pt>
                <c:pt idx="14">
                  <c:v>6018</c:v>
                </c:pt>
              </c:numCache>
            </c:numRef>
          </c:val>
          <c:extLst>
            <c:ext xmlns:c16="http://schemas.microsoft.com/office/drawing/2014/chart" uri="{C3380CC4-5D6E-409C-BE32-E72D297353CC}">
              <c16:uniqueId val="{00000000-DBAB-4ADE-82E9-82E620EA20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DBAB-4ADE-82E9-82E620EA20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102</c:v>
                </c:pt>
                <c:pt idx="3">
                  <c:v>102</c:v>
                </c:pt>
                <c:pt idx="6">
                  <c:v>102</c:v>
                </c:pt>
                <c:pt idx="9">
                  <c:v>102</c:v>
                </c:pt>
                <c:pt idx="12">
                  <c:v>102</c:v>
                </c:pt>
              </c:numCache>
            </c:numRef>
          </c:val>
          <c:extLst>
            <c:ext xmlns:c16="http://schemas.microsoft.com/office/drawing/2014/chart" uri="{C3380CC4-5D6E-409C-BE32-E72D297353CC}">
              <c16:uniqueId val="{00000002-DBAB-4ADE-82E9-82E620EA20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AB-4ADE-82E9-82E620EA20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1733</c:v>
                </c:pt>
                <c:pt idx="3">
                  <c:v>1722</c:v>
                </c:pt>
                <c:pt idx="6">
                  <c:v>1696</c:v>
                </c:pt>
                <c:pt idx="9">
                  <c:v>2133</c:v>
                </c:pt>
                <c:pt idx="12">
                  <c:v>2278</c:v>
                </c:pt>
              </c:numCache>
            </c:numRef>
          </c:val>
          <c:extLst>
            <c:ext xmlns:c16="http://schemas.microsoft.com/office/drawing/2014/chart" uri="{C3380CC4-5D6E-409C-BE32-E72D297353CC}">
              <c16:uniqueId val="{00000004-DBAB-4ADE-82E9-82E620EA20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AB-4ADE-82E9-82E620EA20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BAB-4ADE-82E9-82E620EA20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4856</c:v>
                </c:pt>
                <c:pt idx="3">
                  <c:v>5277</c:v>
                </c:pt>
                <c:pt idx="6">
                  <c:v>5865</c:v>
                </c:pt>
                <c:pt idx="9">
                  <c:v>5876</c:v>
                </c:pt>
                <c:pt idx="12">
                  <c:v>5913</c:v>
                </c:pt>
              </c:numCache>
            </c:numRef>
          </c:val>
          <c:extLst>
            <c:ext xmlns:c16="http://schemas.microsoft.com/office/drawing/2014/chart" uri="{C3380CC4-5D6E-409C-BE32-E72D297353CC}">
              <c16:uniqueId val="{00000007-DBAB-4ADE-82E9-82E620EA20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698</c:v>
                </c:pt>
                <c:pt idx="2">
                  <c:v>#N/A</c:v>
                </c:pt>
                <c:pt idx="3">
                  <c:v>#N/A</c:v>
                </c:pt>
                <c:pt idx="4">
                  <c:v>1044</c:v>
                </c:pt>
                <c:pt idx="5">
                  <c:v>#N/A</c:v>
                </c:pt>
                <c:pt idx="6">
                  <c:v>#N/A</c:v>
                </c:pt>
                <c:pt idx="7">
                  <c:v>1750</c:v>
                </c:pt>
                <c:pt idx="8">
                  <c:v>#N/A</c:v>
                </c:pt>
                <c:pt idx="9">
                  <c:v>#N/A</c:v>
                </c:pt>
                <c:pt idx="10">
                  <c:v>2090</c:v>
                </c:pt>
                <c:pt idx="11">
                  <c:v>#N/A</c:v>
                </c:pt>
                <c:pt idx="12">
                  <c:v>#N/A</c:v>
                </c:pt>
                <c:pt idx="13">
                  <c:v>2276</c:v>
                </c:pt>
                <c:pt idx="14">
                  <c:v>#N/A</c:v>
                </c:pt>
              </c:numCache>
            </c:numRef>
          </c:val>
          <c:smooth val="0"/>
          <c:extLst>
            <c:ext xmlns:c16="http://schemas.microsoft.com/office/drawing/2014/chart" uri="{C3380CC4-5D6E-409C-BE32-E72D297353CC}">
              <c16:uniqueId val="{00000008-DBAB-4ADE-82E9-82E620EA20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48887</c:v>
                </c:pt>
                <c:pt idx="5">
                  <c:v>48293</c:v>
                </c:pt>
                <c:pt idx="8">
                  <c:v>46753</c:v>
                </c:pt>
                <c:pt idx="11">
                  <c:v>44834</c:v>
                </c:pt>
                <c:pt idx="14">
                  <c:v>45776</c:v>
                </c:pt>
              </c:numCache>
            </c:numRef>
          </c:val>
          <c:extLst>
            <c:ext xmlns:c16="http://schemas.microsoft.com/office/drawing/2014/chart" uri="{C3380CC4-5D6E-409C-BE32-E72D297353CC}">
              <c16:uniqueId val="{00000000-C75B-43FE-9D2E-21CA00BB4AD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20200</c:v>
                </c:pt>
                <c:pt idx="5">
                  <c:v>19480</c:v>
                </c:pt>
                <c:pt idx="8">
                  <c:v>18340</c:v>
                </c:pt>
                <c:pt idx="11">
                  <c:v>18683</c:v>
                </c:pt>
                <c:pt idx="14">
                  <c:v>19133</c:v>
                </c:pt>
              </c:numCache>
            </c:numRef>
          </c:val>
          <c:extLst>
            <c:ext xmlns:c16="http://schemas.microsoft.com/office/drawing/2014/chart" uri="{C3380CC4-5D6E-409C-BE32-E72D297353CC}">
              <c16:uniqueId val="{00000001-C75B-43FE-9D2E-21CA00BB4AD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10480</c:v>
                </c:pt>
                <c:pt idx="5">
                  <c:v>13711</c:v>
                </c:pt>
                <c:pt idx="8">
                  <c:v>16661</c:v>
                </c:pt>
                <c:pt idx="11">
                  <c:v>21585</c:v>
                </c:pt>
                <c:pt idx="14">
                  <c:v>25078</c:v>
                </c:pt>
              </c:numCache>
            </c:numRef>
          </c:val>
          <c:extLst>
            <c:ext xmlns:c16="http://schemas.microsoft.com/office/drawing/2014/chart" uri="{C3380CC4-5D6E-409C-BE32-E72D297353CC}">
              <c16:uniqueId val="{00000002-C75B-43FE-9D2E-21CA00BB4AD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75B-43FE-9D2E-21CA00BB4AD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75B-43FE-9D2E-21CA00BB4AD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75B-43FE-9D2E-21CA00BB4AD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8744</c:v>
                </c:pt>
                <c:pt idx="3">
                  <c:v>8916</c:v>
                </c:pt>
                <c:pt idx="6">
                  <c:v>9116</c:v>
                </c:pt>
                <c:pt idx="9">
                  <c:v>9514</c:v>
                </c:pt>
                <c:pt idx="12">
                  <c:v>9460</c:v>
                </c:pt>
              </c:numCache>
            </c:numRef>
          </c:val>
          <c:extLst>
            <c:ext xmlns:c16="http://schemas.microsoft.com/office/drawing/2014/chart" uri="{C3380CC4-5D6E-409C-BE32-E72D297353CC}">
              <c16:uniqueId val="{00000006-C75B-43FE-9D2E-21CA00BB4AD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75B-43FE-9D2E-21CA00BB4AD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18965</c:v>
                </c:pt>
                <c:pt idx="3">
                  <c:v>18097</c:v>
                </c:pt>
                <c:pt idx="6">
                  <c:v>17102</c:v>
                </c:pt>
                <c:pt idx="9">
                  <c:v>18881</c:v>
                </c:pt>
                <c:pt idx="12">
                  <c:v>19366</c:v>
                </c:pt>
              </c:numCache>
            </c:numRef>
          </c:val>
          <c:extLst>
            <c:ext xmlns:c16="http://schemas.microsoft.com/office/drawing/2014/chart" uri="{C3380CC4-5D6E-409C-BE32-E72D297353CC}">
              <c16:uniqueId val="{00000008-C75B-43FE-9D2E-21CA00BB4AD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4179</c:v>
                </c:pt>
                <c:pt idx="3">
                  <c:v>4078</c:v>
                </c:pt>
                <c:pt idx="6">
                  <c:v>3977</c:v>
                </c:pt>
                <c:pt idx="9">
                  <c:v>3860</c:v>
                </c:pt>
                <c:pt idx="12">
                  <c:v>3761</c:v>
                </c:pt>
              </c:numCache>
            </c:numRef>
          </c:val>
          <c:extLst>
            <c:ext xmlns:c16="http://schemas.microsoft.com/office/drawing/2014/chart" uri="{C3380CC4-5D6E-409C-BE32-E72D297353CC}">
              <c16:uniqueId val="{00000009-C75B-43FE-9D2E-21CA00BB4AD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66381</c:v>
                </c:pt>
                <c:pt idx="3">
                  <c:v>64418</c:v>
                </c:pt>
                <c:pt idx="6">
                  <c:v>61721</c:v>
                </c:pt>
                <c:pt idx="9">
                  <c:v>59700</c:v>
                </c:pt>
                <c:pt idx="12">
                  <c:v>64962</c:v>
                </c:pt>
              </c:numCache>
            </c:numRef>
          </c:val>
          <c:extLst>
            <c:ext xmlns:c16="http://schemas.microsoft.com/office/drawing/2014/chart" uri="{C3380CC4-5D6E-409C-BE32-E72D297353CC}">
              <c16:uniqueId val="{0000000A-C75B-43FE-9D2E-21CA00BB4AD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18701</c:v>
                </c:pt>
                <c:pt idx="2">
                  <c:v>#N/A</c:v>
                </c:pt>
                <c:pt idx="3">
                  <c:v>#N/A</c:v>
                </c:pt>
                <c:pt idx="4">
                  <c:v>14025</c:v>
                </c:pt>
                <c:pt idx="5">
                  <c:v>#N/A</c:v>
                </c:pt>
                <c:pt idx="6">
                  <c:v>#N/A</c:v>
                </c:pt>
                <c:pt idx="7">
                  <c:v>10163</c:v>
                </c:pt>
                <c:pt idx="8">
                  <c:v>#N/A</c:v>
                </c:pt>
                <c:pt idx="9">
                  <c:v>#N/A</c:v>
                </c:pt>
                <c:pt idx="10">
                  <c:v>6855</c:v>
                </c:pt>
                <c:pt idx="11">
                  <c:v>#N/A</c:v>
                </c:pt>
                <c:pt idx="12">
                  <c:v>#N/A</c:v>
                </c:pt>
                <c:pt idx="13">
                  <c:v>7560</c:v>
                </c:pt>
                <c:pt idx="14">
                  <c:v>#N/A</c:v>
                </c:pt>
              </c:numCache>
            </c:numRef>
          </c:val>
          <c:smooth val="0"/>
          <c:extLst>
            <c:ext xmlns:c16="http://schemas.microsoft.com/office/drawing/2014/chart" uri="{C3380CC4-5D6E-409C-BE32-E72D297353CC}">
              <c16:uniqueId val="{0000000B-C75B-43FE-9D2E-21CA00BB4AD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5265</c:v>
                </c:pt>
                <c:pt idx="1">
                  <c:v>5457</c:v>
                </c:pt>
                <c:pt idx="2">
                  <c:v>6121</c:v>
                </c:pt>
              </c:numCache>
            </c:numRef>
          </c:val>
          <c:extLst>
            <c:ext xmlns:c16="http://schemas.microsoft.com/office/drawing/2014/chart" uri="{C3380CC4-5D6E-409C-BE32-E72D297353CC}">
              <c16:uniqueId val="{00000000-CE2D-4E0E-95F6-D1CE2941711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CE2D-4E0E-95F6-D1CE2941711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8296</c:v>
                </c:pt>
                <c:pt idx="1">
                  <c:v>13198</c:v>
                </c:pt>
                <c:pt idx="2">
                  <c:v>16210</c:v>
                </c:pt>
              </c:numCache>
            </c:numRef>
          </c:val>
          <c:extLst>
            <c:ext xmlns:c16="http://schemas.microsoft.com/office/drawing/2014/chart" uri="{C3380CC4-5D6E-409C-BE32-E72D297353CC}">
              <c16:uniqueId val="{00000002-CE2D-4E0E-95F6-D1CE2941711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歳出にあたる元利償還金等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は、公営企業債の元利償還金に対する繰入金の増を要因として前年度より１８３百万円の増となった。また、算入公債費等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は、１百万円の減となった。これにより、実質公債費比率の分子は、前年度より１８４百万円の増となっている。</a:t>
          </a:r>
        </a:p>
        <a:p>
          <a:r>
            <a:rPr kumimoji="1" lang="ja-JP" altLang="en-US" sz="1400">
              <a:latin typeface="ＭＳ ゴシック" pitchFamily="49" charset="-128"/>
              <a:ea typeface="ＭＳ ゴシック" pitchFamily="49" charset="-128"/>
            </a:rPr>
            <a:t>　結果として、実質公債費比率（単年度）は４．９８５４６％（令和５年度）から５．１９３６４％（令和６年度）となり、実質公債費比率（３か年平均）は前年度より０．９ポイント悪化し、４．８％となっ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令和６年度における将来負担額</a:t>
          </a:r>
          <a:r>
            <a:rPr kumimoji="1" lang="en-US" altLang="ja-JP" sz="1300">
              <a:latin typeface="ＭＳ ゴシック" pitchFamily="49" charset="-128"/>
              <a:ea typeface="ＭＳ ゴシック" pitchFamily="49" charset="-128"/>
            </a:rPr>
            <a:t>(A)</a:t>
          </a:r>
          <a:r>
            <a:rPr kumimoji="1" lang="ja-JP" altLang="en-US" sz="1300">
              <a:latin typeface="ＭＳ ゴシック" pitchFamily="49" charset="-128"/>
              <a:ea typeface="ＭＳ ゴシック" pitchFamily="49" charset="-128"/>
            </a:rPr>
            <a:t>は９７，５４８百万円で、前年度より一般会計等に係る債務負担行為に基づく支出予定額が１００百万円、退職手当負担見込額が５４百万円それぞれ減となったものの、地方債残高が５，２６１百万円、公営企業債等繰入見込額が４８４百万円それぞれ増となったことで、将来負担額は前年度より５，５９２百万円の増となった。</a:t>
          </a:r>
        </a:p>
        <a:p>
          <a:r>
            <a:rPr kumimoji="1" lang="ja-JP" altLang="en-US" sz="1300">
              <a:latin typeface="ＭＳ ゴシック" pitchFamily="49" charset="-128"/>
              <a:ea typeface="ＭＳ ゴシック" pitchFamily="49" charset="-128"/>
            </a:rPr>
            <a:t>　また、将来負担額の減額要素となる充当可能基金が３，４９４百万円の増、充当可能特定歳入が４５０百万円の増、基準財政需要額算入見込額が９４３百万円の増となり、将来負担比率算出における分子全体として、前年度より７０５百万円の増となった。</a:t>
          </a:r>
        </a:p>
        <a:p>
          <a:r>
            <a:rPr kumimoji="1" lang="ja-JP" altLang="en-US" sz="1300">
              <a:latin typeface="ＭＳ ゴシック" pitchFamily="49" charset="-128"/>
              <a:ea typeface="ＭＳ ゴシック" pitchFamily="49" charset="-128"/>
            </a:rPr>
            <a:t>　将来負担比率算定の分母は、標準財政規模が前年度より１，７４８百万円の増となったことにより、分母全体として１，８６６百万円の増となり、結果として、将来負担比率は前年度の１６．３％から０．９ポイント悪化し、１７．２％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神奈川県茅ヶ崎市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ごみ減量化・資源化に関する事業等の実施に伴い「ごみ減量化・資源化基金」を４３０百万円取り崩すなどした一方、将来確実に見込まれる学校施設の整備に備えるため「学校施設整備基金」を３，０１８百万円積み立てたこと等により、基金全体として３，６７６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災害等への対応、公共施設や学校等の整備、子育て関連施策など様々な行政需要に備えるため計画的に積み立て、活用していくことを予定している。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・学校施設整備基金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市立の小学校及び中学校の施設の整備を計画的に推進するために必要な事業に活用される基金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・公共施設等再編整備基金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文化施設、体育施設、福祉施設、庁舎その他の公共用又は公用に供する施設の再編及び整備を計画的に推進するため活用される基金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・ごみ減量化・資源化基金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増加するごみの減量化及び資源化を促進し、良好な生活環境の保全に資するためごみの減量化及び資源化に関する事業やごみの減量化及び資源化に関する市民活動に活用される基金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・緑のまちづくり基金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本市に存する緑地を市民共有の財産として保全するため、良好な自然環境を形成している緑地の取得費や取得した緑地の維持管理費に活用される基金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・子ども未来応援基金</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子育てに関する施策を推進するための事業に活用される基金</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・学校施設整備基金：将来確実に見込まれる学校施設の整備に備えるため３，０１８百万円を積み立て</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・公共施設等再編整備基金：施設の老朽化に伴う再整備等に備えるため９百万円を積み立て</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・ごみ減量化・資源化基金：増加するごみの減量化及び資源化を促進し、良好な生活環境の保全に資するため５８５百万円を積み立て</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公共施設や学校等の整備、子育て関連施策など様々な行政需要に備えるため計画的に積み立て、活用していくことを予定している。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令和６年度普通交付税の追加交付のうち臨時財政対策債の元利償還金の一部を償還するための財源として措置された額及び基金利子を積立てし、９６百万円を取崩した。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・財政調整基金の残高は、標準財政規模の１０％程度になるよう努めることとしている。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・災害等の不測の事態に備え、過去の実績等を踏まえ、２４億円を下回らないよう積み立てることとしている。</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該当なし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247,345
244,750
35.70
104,548,786
99,566,622
4,580,255
47,861,069
64,918,952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令和６年度は前年度と同数の０．９０となっている。</a:t>
          </a:r>
        </a:p>
        <a:p>
          <a:r>
            <a:rPr kumimoji="1" lang="ja-JP" altLang="en-US" sz="1300">
              <a:latin typeface="ＭＳ Ｐゴシック" panose="020B0600070205080204" pitchFamily="50" charset="-128"/>
              <a:ea typeface="ＭＳ Ｐゴシック" panose="020B0600070205080204" pitchFamily="50" charset="-128"/>
            </a:rPr>
            <a:t>　その主な要因としては、令和５年度に引き続き、地方交付税の原資となる国税の上振れ等により、普通交付税の追加交付（臨時経済対策費）が発生したことにより基準財政需要額が高い水準となったことによるが、今後の基準財政需要額は例年と同水準になると予想し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127000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78740</xdr:rowOff>
    </xdr:from>
    <xdr:to>
      <xdr:col>19</xdr:col>
      <xdr:colOff>133350</xdr:colOff>
      <xdr:row>40</xdr:row>
      <xdr:rowOff>127000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9367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63517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30480</xdr:rowOff>
    </xdr:from>
    <xdr:to>
      <xdr:col>15</xdr:col>
      <xdr:colOff>82550</xdr:colOff>
      <xdr:row>40</xdr:row>
      <xdr:rowOff>78740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8884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39387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153670</xdr:rowOff>
    </xdr:from>
    <xdr:to>
      <xdr:col>11</xdr:col>
      <xdr:colOff>31750</xdr:colOff>
      <xdr:row>40</xdr:row>
      <xdr:rowOff>30480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8402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27940</xdr:rowOff>
    </xdr:from>
    <xdr:to>
      <xdr:col>15</xdr:col>
      <xdr:colOff>133350</xdr:colOff>
      <xdr:row>40</xdr:row>
      <xdr:rowOff>129540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139717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151130</xdr:rowOff>
    </xdr:from>
    <xdr:to>
      <xdr:col>11</xdr:col>
      <xdr:colOff>82550</xdr:colOff>
      <xdr:row>40</xdr:row>
      <xdr:rowOff>81280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91457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102870</xdr:rowOff>
    </xdr:from>
    <xdr:to>
      <xdr:col>7</xdr:col>
      <xdr:colOff>31750</xdr:colOff>
      <xdr:row>40</xdr:row>
      <xdr:rowOff>33020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43197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令和６年度は、前年度の９５．９％から２．４ポイント悪化し、９８．３％となっている。</a:t>
          </a:r>
        </a:p>
        <a:p>
          <a:r>
            <a:rPr kumimoji="1" lang="ja-JP" altLang="en-US" sz="1300">
              <a:latin typeface="ＭＳ Ｐゴシック" panose="020B0600070205080204" pitchFamily="50" charset="-128"/>
              <a:ea typeface="ＭＳ Ｐゴシック" panose="020B0600070205080204" pitchFamily="50" charset="-128"/>
            </a:rPr>
            <a:t>　その主な要因としては、経常収支比率の分母である市税、交付税等が増となったものの、分子である人件費、扶助費の増などによる、経常経費充当一般財源の増が上回ったことによる。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今後も人件費や扶助費の増が見込まれることから、増加傾向となると予想している。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64</xdr:row>
      <xdr:rowOff>87630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67390"/>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66040</xdr:rowOff>
    </xdr:from>
    <xdr:to>
      <xdr:col>19</xdr:col>
      <xdr:colOff>133350</xdr:colOff>
      <xdr:row>63</xdr:row>
      <xdr:rowOff>98213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86739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66040</xdr:rowOff>
    </xdr:from>
    <xdr:to>
      <xdr:col>15</xdr:col>
      <xdr:colOff>82550</xdr:colOff>
      <xdr:row>63</xdr:row>
      <xdr:rowOff>98213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86739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864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66040</xdr:rowOff>
    </xdr:from>
    <xdr:to>
      <xdr:col>11</xdr:col>
      <xdr:colOff>31750</xdr:colOff>
      <xdr:row>63</xdr:row>
      <xdr:rowOff>138430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673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70290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8907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8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15240</xdr:rowOff>
    </xdr:from>
    <xdr:to>
      <xdr:col>19</xdr:col>
      <xdr:colOff>184150</xdr:colOff>
      <xdr:row>63</xdr:row>
      <xdr:rowOff>116840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101617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0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47413</xdr:rowOff>
    </xdr:from>
    <xdr:to>
      <xdr:col>15</xdr:col>
      <xdr:colOff>133350</xdr:colOff>
      <xdr:row>63</xdr:row>
      <xdr:rowOff>149013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133790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15240</xdr:rowOff>
    </xdr:from>
    <xdr:to>
      <xdr:col>11</xdr:col>
      <xdr:colOff>82550</xdr:colOff>
      <xdr:row>63</xdr:row>
      <xdr:rowOff>116840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[115,672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令和６年度の人口一人当たりの決算額は、１１５，６７２円で類似団体平均値を下回っているが、昨年度よりも増加した。</a:t>
          </a:r>
        </a:p>
        <a:p>
          <a:r>
            <a:rPr kumimoji="1" lang="ja-JP" altLang="en-US" sz="1300">
              <a:latin typeface="ＭＳ Ｐゴシック" panose="020B0600070205080204" pitchFamily="50" charset="-128"/>
              <a:ea typeface="ＭＳ Ｐゴシック" panose="020B0600070205080204" pitchFamily="50" charset="-128"/>
            </a:rPr>
            <a:t>　その主な要因としては、人事院勧告に伴う職員給与費の増などが挙げられる。</a:t>
          </a:r>
        </a:p>
        <a:p>
          <a:r>
            <a:rPr kumimoji="1" lang="ja-JP" altLang="en-US" sz="1300">
              <a:latin typeface="ＭＳ Ｐゴシック" panose="020B0600070205080204" pitchFamily="50" charset="-128"/>
              <a:ea typeface="ＭＳ Ｐゴシック" panose="020B0600070205080204" pitchFamily="50" charset="-128"/>
            </a:rPr>
            <a:t>　今後も本市を取り巻く社会情勢を注視した上で、事業の見直しや重点化を図るとともに、それに伴う職員定数の適正化などにも努める。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50564</xdr:rowOff>
    </xdr:from>
    <xdr:to>
      <xdr:col>23</xdr:col>
      <xdr:colOff>133350</xdr:colOff>
      <xdr:row>82</xdr:row>
      <xdr:rowOff>85914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09464"/>
          <a:ext cx="838200" cy="3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142166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72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50564</xdr:rowOff>
    </xdr:from>
    <xdr:to>
      <xdr:col>19</xdr:col>
      <xdr:colOff>133350</xdr:colOff>
      <xdr:row>82</xdr:row>
      <xdr:rowOff>135355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09464"/>
          <a:ext cx="889000" cy="8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138617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6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153015</xdr:rowOff>
    </xdr:from>
    <xdr:to>
      <xdr:col>15</xdr:col>
      <xdr:colOff>82550</xdr:colOff>
      <xdr:row>82</xdr:row>
      <xdr:rowOff>135355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40465"/>
          <a:ext cx="889000" cy="15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134971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6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121177</xdr:rowOff>
    </xdr:from>
    <xdr:to>
      <xdr:col>11</xdr:col>
      <xdr:colOff>31750</xdr:colOff>
      <xdr:row>81</xdr:row>
      <xdr:rowOff>153015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8627"/>
          <a:ext cx="889000" cy="31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90800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2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153771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35114</xdr:rowOff>
    </xdr:from>
    <xdr:to>
      <xdr:col>23</xdr:col>
      <xdr:colOff>184150</xdr:colOff>
      <xdr:row>82</xdr:row>
      <xdr:rowOff>136714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9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51641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3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171214</xdr:rowOff>
    </xdr:from>
    <xdr:to>
      <xdr:col>19</xdr:col>
      <xdr:colOff>184150</xdr:colOff>
      <xdr:row>82</xdr:row>
      <xdr:rowOff>101364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5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111541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27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84555</xdr:rowOff>
    </xdr:from>
    <xdr:to>
      <xdr:col>15</xdr:col>
      <xdr:colOff>133350</xdr:colOff>
      <xdr:row>83</xdr:row>
      <xdr:rowOff>14705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4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24882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12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102215</xdr:rowOff>
    </xdr:from>
    <xdr:to>
      <xdr:col>11</xdr:col>
      <xdr:colOff>82550</xdr:colOff>
      <xdr:row>82</xdr:row>
      <xdr:rowOff>32365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8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42542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58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5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10704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上位職の定年退職や職員構成の変化により、前年度よりも低い指数となった。今後も引き続き給与水準の適正化に努める。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60961</xdr:rowOff>
    </xdr:from>
    <xdr:to>
      <xdr:col>81</xdr:col>
      <xdr:colOff>44450</xdr:colOff>
      <xdr:row>83</xdr:row>
      <xdr:rowOff>157480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291311"/>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49547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62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157480</xdr:rowOff>
    </xdr:from>
    <xdr:to>
      <xdr:col>77</xdr:col>
      <xdr:colOff>44450</xdr:colOff>
      <xdr:row>85</xdr:row>
      <xdr:rowOff>80011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387830"/>
          <a:ext cx="889000" cy="26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80011</xdr:rowOff>
    </xdr:from>
    <xdr:to>
      <xdr:col>72</xdr:col>
      <xdr:colOff>203200</xdr:colOff>
      <xdr:row>85</xdr:row>
      <xdr:rowOff>128270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65326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128270</xdr:rowOff>
    </xdr:from>
    <xdr:to>
      <xdr:col>68</xdr:col>
      <xdr:colOff>152400</xdr:colOff>
      <xdr:row>85</xdr:row>
      <xdr:rowOff>152400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7015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64788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113047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10161</xdr:rowOff>
    </xdr:from>
    <xdr:to>
      <xdr:col>81</xdr:col>
      <xdr:colOff>95250</xdr:colOff>
      <xdr:row>83</xdr:row>
      <xdr:rowOff>111761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26688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08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106680</xdr:rowOff>
    </xdr:from>
    <xdr:to>
      <xdr:col>77</xdr:col>
      <xdr:colOff>95250</xdr:colOff>
      <xdr:row>84</xdr:row>
      <xdr:rowOff>36830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33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47007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10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29211</xdr:rowOff>
    </xdr:from>
    <xdr:to>
      <xdr:col>73</xdr:col>
      <xdr:colOff>44450</xdr:colOff>
      <xdr:row>85</xdr:row>
      <xdr:rowOff>130811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140988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37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77470</xdr:rowOff>
    </xdr:from>
    <xdr:to>
      <xdr:col>68</xdr:col>
      <xdr:colOff>203200</xdr:colOff>
      <xdr:row>86</xdr:row>
      <xdr:rowOff>7620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17797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41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年度より微増が続いている要因としては、消防・救急体制の強化や子育て支援のニーズへの対応が挙げられる。</a:t>
          </a:r>
        </a:p>
        <a:p>
          <a:r>
            <a:rPr kumimoji="1" lang="ja-JP" altLang="en-US" sz="1300">
              <a:latin typeface="ＭＳ Ｐゴシック" panose="020B0600070205080204" pitchFamily="50" charset="-128"/>
              <a:ea typeface="ＭＳ Ｐゴシック" panose="020B0600070205080204" pitchFamily="50" charset="-128"/>
            </a:rPr>
            <a:t>　今後も引き続き、事業の見直しや、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ツールを活用した業務効率化を推進し、職員数の適正管理を進めていく。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127423</xdr:rowOff>
    </xdr:from>
    <xdr:to>
      <xdr:col>81</xdr:col>
      <xdr:colOff>44450</xdr:colOff>
      <xdr:row>62</xdr:row>
      <xdr:rowOff>16298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85873"/>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133367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2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111337</xdr:rowOff>
    </xdr:from>
    <xdr:to>
      <xdr:col>77</xdr:col>
      <xdr:colOff>44450</xdr:colOff>
      <xdr:row>61</xdr:row>
      <xdr:rowOff>127423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6978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171044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62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14817</xdr:rowOff>
    </xdr:from>
    <xdr:to>
      <xdr:col>72</xdr:col>
      <xdr:colOff>203200</xdr:colOff>
      <xdr:row>61</xdr:row>
      <xdr:rowOff>111337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7326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14817</xdr:rowOff>
    </xdr:from>
    <xdr:to>
      <xdr:col>68</xdr:col>
      <xdr:colOff>152400</xdr:colOff>
      <xdr:row>61</xdr:row>
      <xdr:rowOff>30904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4732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136948</xdr:rowOff>
    </xdr:from>
    <xdr:to>
      <xdr:col>81</xdr:col>
      <xdr:colOff>95250</xdr:colOff>
      <xdr:row>62</xdr:row>
      <xdr:rowOff>67098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109025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67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76623</xdr:rowOff>
    </xdr:from>
    <xdr:to>
      <xdr:col>77</xdr:col>
      <xdr:colOff>95250</xdr:colOff>
      <xdr:row>62</xdr:row>
      <xdr:rowOff>6773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16950</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30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60537</xdr:rowOff>
    </xdr:from>
    <xdr:to>
      <xdr:col>73</xdr:col>
      <xdr:colOff>44450</xdr:colOff>
      <xdr:row>61</xdr:row>
      <xdr:rowOff>162137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146914</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135467</xdr:rowOff>
    </xdr:from>
    <xdr:to>
      <xdr:col>68</xdr:col>
      <xdr:colOff>203200</xdr:colOff>
      <xdr:row>61</xdr:row>
      <xdr:rowOff>65617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75794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9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151554</xdr:rowOff>
    </xdr:from>
    <xdr:to>
      <xdr:col>64</xdr:col>
      <xdr:colOff>152400</xdr:colOff>
      <xdr:row>61</xdr:row>
      <xdr:rowOff>81704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91881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20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令和６年度は前年度の３．９％から０．９ポイント悪化し４．８％となり、早期健全化判断基準の２５％を大きく下回っているが、類似団体平均値と比較すると上回っている。</a:t>
          </a:r>
        </a:p>
        <a:p>
          <a:r>
            <a:rPr kumimoji="1" lang="ja-JP" altLang="en-US" sz="1200">
              <a:latin typeface="ＭＳ Ｐゴシック" panose="020B0600070205080204" pitchFamily="50" charset="-128"/>
              <a:ea typeface="ＭＳ Ｐゴシック" panose="020B0600070205080204" pitchFamily="50" charset="-128"/>
            </a:rPr>
            <a:t>　実質公債費比率が増となった主な要因は、分母に算入される標準財政規模が増となったが、分子に算入される準元利償還金が増となったことが挙げられる。</a:t>
          </a:r>
        </a:p>
        <a:p>
          <a:r>
            <a:rPr kumimoji="1" lang="ja-JP" altLang="en-US" sz="1200">
              <a:latin typeface="ＭＳ Ｐゴシック" panose="020B0600070205080204" pitchFamily="50" charset="-128"/>
              <a:ea typeface="ＭＳ Ｐゴシック" panose="020B0600070205080204" pitchFamily="50" charset="-128"/>
            </a:rPr>
            <a:t>　今後は、公共施設の予防保全・再編等にあたり、一定規模の市債発行が見込まれるが、各財政指標に留意しつつ、財政の健全性を維持していく。</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72672</xdr:rowOff>
    </xdr:from>
    <xdr:to>
      <xdr:col>81</xdr:col>
      <xdr:colOff>44450</xdr:colOff>
      <xdr:row>44</xdr:row>
      <xdr:rowOff>44450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0734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159049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72672</xdr:rowOff>
    </xdr:from>
    <xdr:to>
      <xdr:col>81</xdr:col>
      <xdr:colOff>133350</xdr:colOff>
      <xdr:row>35</xdr:row>
      <xdr:rowOff>72672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16933</xdr:rowOff>
    </xdr:from>
    <xdr:to>
      <xdr:col>81</xdr:col>
      <xdr:colOff>44450</xdr:colOff>
      <xdr:row>39</xdr:row>
      <xdr:rowOff>137583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703483"/>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63094</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578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40922</xdr:rowOff>
    </xdr:from>
    <xdr:to>
      <xdr:col>77</xdr:col>
      <xdr:colOff>44450</xdr:colOff>
      <xdr:row>39</xdr:row>
      <xdr:rowOff>16933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556022"/>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19755</xdr:rowOff>
    </xdr:from>
    <xdr:to>
      <xdr:col>77</xdr:col>
      <xdr:colOff>95250</xdr:colOff>
      <xdr:row>39</xdr:row>
      <xdr:rowOff>121355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7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106132</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79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91722</xdr:rowOff>
    </xdr:from>
    <xdr:to>
      <xdr:col>72</xdr:col>
      <xdr:colOff>203200</xdr:colOff>
      <xdr:row>38</xdr:row>
      <xdr:rowOff>40922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4353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150989</xdr:rowOff>
    </xdr:from>
    <xdr:to>
      <xdr:col>73</xdr:col>
      <xdr:colOff>44450</xdr:colOff>
      <xdr:row>39</xdr:row>
      <xdr:rowOff>81139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66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65916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7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169333</xdr:rowOff>
    </xdr:from>
    <xdr:to>
      <xdr:col>68</xdr:col>
      <xdr:colOff>152400</xdr:colOff>
      <xdr:row>37</xdr:row>
      <xdr:rowOff>91722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341533"/>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97367</xdr:rowOff>
    </xdr:from>
    <xdr:to>
      <xdr:col>68</xdr:col>
      <xdr:colOff>203200</xdr:colOff>
      <xdr:row>39</xdr:row>
      <xdr:rowOff>27517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61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12294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83961</xdr:rowOff>
    </xdr:from>
    <xdr:to>
      <xdr:col>64</xdr:col>
      <xdr:colOff>152400</xdr:colOff>
      <xdr:row>39</xdr:row>
      <xdr:rowOff>14111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5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170338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58860</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745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137583</xdr:rowOff>
    </xdr:from>
    <xdr:to>
      <xdr:col>77</xdr:col>
      <xdr:colOff>95250</xdr:colOff>
      <xdr:row>39</xdr:row>
      <xdr:rowOff>67733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77910</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161572</xdr:rowOff>
    </xdr:from>
    <xdr:to>
      <xdr:col>73</xdr:col>
      <xdr:colOff>44450</xdr:colOff>
      <xdr:row>38</xdr:row>
      <xdr:rowOff>91722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101899</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2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40922</xdr:rowOff>
    </xdr:from>
    <xdr:to>
      <xdr:col>68</xdr:col>
      <xdr:colOff>203200</xdr:colOff>
      <xdr:row>37</xdr:row>
      <xdr:rowOff>142522</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3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152699</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153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118533</xdr:rowOff>
    </xdr:from>
    <xdr:to>
      <xdr:col>64</xdr:col>
      <xdr:colOff>152400</xdr:colOff>
      <xdr:row>37</xdr:row>
      <xdr:rowOff>48683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58860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令和６年度は前年度の１６．３％から０．９ポイント悪化し１７．２％となったが、早期健全化判断基準の３５０％を大きく下回っている。</a:t>
          </a:r>
        </a:p>
        <a:p>
          <a:r>
            <a:rPr kumimoji="1" lang="ja-JP" altLang="en-US" sz="1300">
              <a:latin typeface="ＭＳ Ｐゴシック" panose="020B0600070205080204" pitchFamily="50" charset="-128"/>
              <a:ea typeface="ＭＳ Ｐゴシック" panose="020B0600070205080204" pitchFamily="50" charset="-128"/>
            </a:rPr>
            <a:t>　将来負担比率が悪化した主な要因は、将来負担額の増が充当可能基金の増を上回ったことなどにより分子が１０．３％増となり、標準税収入額や普通交付税額の増により分母も４．５％増となったものの、分子の増加率が分母の増加率を上回ったことが挙げられる。</a:t>
          </a:r>
        </a:p>
        <a:p>
          <a:r>
            <a:rPr kumimoji="1" lang="ja-JP" altLang="en-US" sz="1300">
              <a:latin typeface="ＭＳ Ｐゴシック" panose="020B0600070205080204" pitchFamily="50" charset="-128"/>
              <a:ea typeface="ＭＳ Ｐゴシック" panose="020B0600070205080204" pitchFamily="50" charset="-128"/>
            </a:rPr>
            <a:t>　今後も、基金残高や地方債発行額の動向に留意しながら、各財政指標に留意しつつ、財政の健全性を維持していく。</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126683</xdr:rowOff>
    </xdr:from>
    <xdr:to>
      <xdr:col>81</xdr:col>
      <xdr:colOff>44450</xdr:colOff>
      <xdr:row>15</xdr:row>
      <xdr:rowOff>144780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179800" y="2698433"/>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72301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72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126683</xdr:rowOff>
    </xdr:from>
    <xdr:to>
      <xdr:col>77</xdr:col>
      <xdr:colOff>44450</xdr:colOff>
      <xdr:row>16</xdr:row>
      <xdr:rowOff>124142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290800" y="2698433"/>
          <a:ext cx="889000" cy="16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124142</xdr:rowOff>
    </xdr:from>
    <xdr:to>
      <xdr:col>72</xdr:col>
      <xdr:colOff>203200</xdr:colOff>
      <xdr:row>17</xdr:row>
      <xdr:rowOff>135678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2867342"/>
          <a:ext cx="889000" cy="18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138748</xdr:rowOff>
    </xdr:from>
    <xdr:to>
      <xdr:col>73</xdr:col>
      <xdr:colOff>44450</xdr:colOff>
      <xdr:row>15</xdr:row>
      <xdr:rowOff>68898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79075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0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135678</xdr:rowOff>
    </xdr:from>
    <xdr:to>
      <xdr:col>68</xdr:col>
      <xdr:colOff>152400</xdr:colOff>
      <xdr:row>19</xdr:row>
      <xdr:rowOff>82338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3050328"/>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11536</xdr:rowOff>
    </xdr:from>
    <xdr:to>
      <xdr:col>68</xdr:col>
      <xdr:colOff>203200</xdr:colOff>
      <xdr:row>15</xdr:row>
      <xdr:rowOff>113136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123313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50394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93980</xdr:rowOff>
    </xdr:from>
    <xdr:to>
      <xdr:col>81</xdr:col>
      <xdr:colOff>95250</xdr:colOff>
      <xdr:row>16</xdr:row>
      <xdr:rowOff>24130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266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66057</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2637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75883</xdr:rowOff>
    </xdr:from>
    <xdr:to>
      <xdr:col>77</xdr:col>
      <xdr:colOff>95250</xdr:colOff>
      <xdr:row>16</xdr:row>
      <xdr:rowOff>6033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264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162260</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2734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73342</xdr:rowOff>
    </xdr:from>
    <xdr:to>
      <xdr:col>73</xdr:col>
      <xdr:colOff>44450</xdr:colOff>
      <xdr:row>17</xdr:row>
      <xdr:rowOff>3492</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81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159719</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902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84878</xdr:rowOff>
    </xdr:from>
    <xdr:to>
      <xdr:col>68</xdr:col>
      <xdr:colOff>203200</xdr:colOff>
      <xdr:row>18</xdr:row>
      <xdr:rowOff>15028</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99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171255</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308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31538</xdr:rowOff>
    </xdr:from>
    <xdr:to>
      <xdr:col>64</xdr:col>
      <xdr:colOff>152400</xdr:colOff>
      <xdr:row>19</xdr:row>
      <xdr:rowOff>133138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328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117915</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337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247,345
244,750
35.70
104,548,786
99,566,622
4,580,255
47,861,069
64,918,952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人件費に係る経常収支比率は、退職手当の増などに伴う職員給与費の増などにより、前年度に比べ１．４ポイント悪化し、類似団体平均値と比べ２．６ポイント上回る２９．５％となった。</a:t>
          </a:r>
        </a:p>
        <a:p>
          <a:r>
            <a:rPr kumimoji="1" lang="ja-JP" altLang="en-US" sz="1300">
              <a:latin typeface="ＭＳ Ｐゴシック" panose="020B0600070205080204" pitchFamily="50" charset="-128"/>
              <a:ea typeface="ＭＳ Ｐゴシック" panose="020B0600070205080204" pitchFamily="50" charset="-128"/>
            </a:rPr>
            <a:t>　今後も事業の見直しや重点化を図るとともに、それに伴う職員定数の適正化を引き続き図り、人件費の抑制に努める。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8890</xdr:rowOff>
    </xdr:from>
    <xdr:to>
      <xdr:col>24</xdr:col>
      <xdr:colOff>25400</xdr:colOff>
      <xdr:row>38</xdr:row>
      <xdr:rowOff>50800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2540"/>
          <a:ext cx="8382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8890</xdr:rowOff>
    </xdr:from>
    <xdr:to>
      <xdr:col>19</xdr:col>
      <xdr:colOff>187325</xdr:colOff>
      <xdr:row>38</xdr:row>
      <xdr:rowOff>35560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254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35560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50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39</xdr:row>
      <xdr:rowOff>138430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5066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0</xdr:rowOff>
    </xdr:from>
    <xdr:to>
      <xdr:col>24</xdr:col>
      <xdr:colOff>76200</xdr:colOff>
      <xdr:row>38</xdr:row>
      <xdr:rowOff>101600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143527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129540</xdr:rowOff>
    </xdr:from>
    <xdr:to>
      <xdr:col>20</xdr:col>
      <xdr:colOff>38100</xdr:colOff>
      <xdr:row>37</xdr:row>
      <xdr:rowOff>59690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44467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87630</xdr:rowOff>
    </xdr:from>
    <xdr:to>
      <xdr:col>6</xdr:col>
      <xdr:colOff>171450</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物件費に係る経常収支比率は、近年、類似団体平均値に近い数値で推移しているが、前年度と比べ０．７％悪化し、類似団体平均値と比べ１．０ポイント下回る１７．３％となった。</a:t>
          </a:r>
        </a:p>
        <a:p>
          <a:r>
            <a:rPr kumimoji="1" lang="ja-JP" altLang="en-US" sz="1300">
              <a:latin typeface="ＭＳ Ｐゴシック" panose="020B0600070205080204" pitchFamily="50" charset="-128"/>
              <a:ea typeface="ＭＳ Ｐゴシック" panose="020B0600070205080204" pitchFamily="50" charset="-128"/>
            </a:rPr>
            <a:t>　物価高騰による悪化傾向が想定され、本市の財政構造を硬直化させる大きな要因になっていると認識しており、施設の維持管理経費などの見直し・適正化を引き続き図っていく。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63500</xdr:rowOff>
    </xdr:from>
    <xdr:to>
      <xdr:col>82</xdr:col>
      <xdr:colOff>107950</xdr:colOff>
      <xdr:row>16</xdr:row>
      <xdr:rowOff>152400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067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29227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4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25400</xdr:rowOff>
    </xdr:from>
    <xdr:to>
      <xdr:col>78</xdr:col>
      <xdr:colOff>69850</xdr:colOff>
      <xdr:row>16</xdr:row>
      <xdr:rowOff>63500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6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25400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55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63500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55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48277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86377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101600</xdr:rowOff>
    </xdr:from>
    <xdr:to>
      <xdr:col>82</xdr:col>
      <xdr:colOff>158750</xdr:colOff>
      <xdr:row>17</xdr:row>
      <xdr:rowOff>31750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118127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12700</xdr:rowOff>
    </xdr:from>
    <xdr:to>
      <xdr:col>78</xdr:col>
      <xdr:colOff>120650</xdr:colOff>
      <xdr:row>16</xdr:row>
      <xdr:rowOff>114300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124477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52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146050</xdr:rowOff>
    </xdr:from>
    <xdr:to>
      <xdr:col>74</xdr:col>
      <xdr:colOff>31750</xdr:colOff>
      <xdr:row>16</xdr:row>
      <xdr:rowOff>76200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1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86377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扶助費に係る経常収支比率は、前年度と比べ１．０ポイント悪化し、類似団体平均値と比べ１．０ポイント上回る１５．１％となった。</a:t>
          </a:r>
        </a:p>
        <a:p>
          <a:r>
            <a:rPr kumimoji="1" lang="ja-JP" altLang="en-US" sz="1300">
              <a:latin typeface="ＭＳ Ｐゴシック" panose="020B0600070205080204" pitchFamily="50" charset="-128"/>
              <a:ea typeface="ＭＳ Ｐゴシック" panose="020B0600070205080204" pitchFamily="50" charset="-128"/>
            </a:rPr>
            <a:t>　その主な要因としては、保育・子育て分野や障がい福祉分野における増が挙げられる。</a:t>
          </a:r>
        </a:p>
        <a:p>
          <a:r>
            <a:rPr kumimoji="1" lang="ja-JP" altLang="en-US" sz="1300">
              <a:latin typeface="ＭＳ Ｐゴシック" panose="020B0600070205080204" pitchFamily="50" charset="-128"/>
              <a:ea typeface="ＭＳ Ｐゴシック" panose="020B0600070205080204" pitchFamily="50" charset="-128"/>
            </a:rPr>
            <a:t>　今後も事業の見直しや重点化を図り、経常経費の適正化に引き続き取り組んでいく。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78015</xdr:rowOff>
    </xdr:from>
    <xdr:to>
      <xdr:col>24</xdr:col>
      <xdr:colOff>25400</xdr:colOff>
      <xdr:row>59</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022115"/>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61685</xdr:rowOff>
    </xdr:from>
    <xdr:to>
      <xdr:col>19</xdr:col>
      <xdr:colOff>187325</xdr:colOff>
      <xdr:row>58</xdr:row>
      <xdr:rowOff>78015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057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61685</xdr:rowOff>
    </xdr:from>
    <xdr:to>
      <xdr:col>15</xdr:col>
      <xdr:colOff>98425</xdr:colOff>
      <xdr:row>58</xdr:row>
      <xdr:rowOff>127000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0057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58</xdr:row>
      <xdr:rowOff>127000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751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65512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27215</xdr:rowOff>
    </xdr:from>
    <xdr:to>
      <xdr:col>20</xdr:col>
      <xdr:colOff>38100</xdr:colOff>
      <xdr:row>58</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7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113592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57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10885</xdr:rowOff>
    </xdr:from>
    <xdr:to>
      <xdr:col>15</xdr:col>
      <xdr:colOff>149225</xdr:colOff>
      <xdr:row>58</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97262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51707</xdr:rowOff>
    </xdr:from>
    <xdr:to>
      <xdr:col>6</xdr:col>
      <xdr:colOff>171450</xdr:colOff>
      <xdr:row>57</xdr:row>
      <xdr:rowOff>153307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138084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その他に係る経常収支比率は、前年度と同数の１２．９％となっており、類似団体平均値と比べ０．４ポイント下回っている。</a:t>
          </a:r>
        </a:p>
        <a:p>
          <a:r>
            <a:rPr kumimoji="1" lang="ja-JP" altLang="en-US" sz="1300">
              <a:latin typeface="ＭＳ Ｐゴシック" panose="020B0600070205080204" pitchFamily="50" charset="-128"/>
              <a:ea typeface="ＭＳ Ｐゴシック" panose="020B0600070205080204" pitchFamily="50" charset="-128"/>
            </a:rPr>
            <a:t>　近年は、ほぼ横ばいで推移しているものの、高齢化の進行に伴う介護保険・後期高齢者医療の各特別会計への繰出金の増などについて注視していく必要がある。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xdr:rowOff>
    </xdr:from>
    <xdr:to>
      <xdr:col>82</xdr:col>
      <xdr:colOff>107950</xdr:colOff>
      <xdr:row>58</xdr:row>
      <xdr:rowOff>12700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956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156227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133350</xdr:rowOff>
    </xdr:from>
    <xdr:to>
      <xdr:col>78</xdr:col>
      <xdr:colOff>69850</xdr:colOff>
      <xdr:row>58</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906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120650</xdr:rowOff>
    </xdr:from>
    <xdr:to>
      <xdr:col>73</xdr:col>
      <xdr:colOff>180975</xdr:colOff>
      <xdr:row>57</xdr:row>
      <xdr:rowOff>133350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93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120650</xdr:rowOff>
    </xdr:from>
    <xdr:to>
      <xdr:col>69</xdr:col>
      <xdr:colOff>92075</xdr:colOff>
      <xdr:row>57</xdr:row>
      <xdr:rowOff>133350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93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149877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82550</xdr:rowOff>
    </xdr:from>
    <xdr:to>
      <xdr:col>74</xdr:col>
      <xdr:colOff>31750</xdr:colOff>
      <xdr:row>58</xdr:row>
      <xdr:rowOff>12700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22877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69850</xdr:rowOff>
    </xdr:from>
    <xdr:to>
      <xdr:col>69</xdr:col>
      <xdr:colOff>142875</xdr:colOff>
      <xdr:row>58</xdr:row>
      <xdr:rowOff>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補助費等に係る経常収支比率は、前年度と比べ０．３％改善したが、類似団体平均値と比べ２．０ポイント上回る１１．５％となった。</a:t>
          </a:r>
        </a:p>
        <a:p>
          <a:r>
            <a:rPr kumimoji="1" lang="ja-JP" altLang="en-US" sz="1300">
              <a:latin typeface="ＭＳ Ｐゴシック" panose="020B0600070205080204" pitchFamily="50" charset="-128"/>
              <a:ea typeface="ＭＳ Ｐゴシック" panose="020B0600070205080204" pitchFamily="50" charset="-128"/>
            </a:rPr>
            <a:t>　その主な要因としては、保育・子育て分野における増などが挙げられる。</a:t>
          </a:r>
        </a:p>
        <a:p>
          <a:r>
            <a:rPr kumimoji="1" lang="ja-JP" altLang="en-US" sz="1300">
              <a:latin typeface="ＭＳ Ｐゴシック" panose="020B0600070205080204" pitchFamily="50" charset="-128"/>
              <a:ea typeface="ＭＳ Ｐゴシック" panose="020B0600070205080204" pitchFamily="50" charset="-128"/>
            </a:rPr>
            <a:t>　今後も、各補助金などについて、公用性、公益性、有効性を精査し、その在り方や必要性を引き続き検討していく。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36</xdr:row>
      <xdr:rowOff>94996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2534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127017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5956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94996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2534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59961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5889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90424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2534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90424</xdr:rowOff>
    </xdr:from>
    <xdr:to>
      <xdr:col>69</xdr:col>
      <xdr:colOff>92075</xdr:colOff>
      <xdr:row>36</xdr:row>
      <xdr:rowOff>108712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2626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2557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130573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302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116857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126001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144289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公債費に係る経常収支比率は、前年度と比べ０．４％改善し、類似団体平均値と比べ０．５ポイント下回る１２．０％となった。</a:t>
          </a:r>
        </a:p>
        <a:p>
          <a:r>
            <a:rPr kumimoji="1" lang="ja-JP" altLang="en-US" sz="1300">
              <a:latin typeface="ＭＳ Ｐゴシック" panose="020B0600070205080204" pitchFamily="50" charset="-128"/>
              <a:ea typeface="ＭＳ Ｐゴシック" panose="020B0600070205080204" pitchFamily="50" charset="-128"/>
            </a:rPr>
            <a:t>　その主な要因としては、過去実施した大型事業に対して発行した市債の償還終了に伴い公債費が減となったことが挙げられる。</a:t>
          </a:r>
        </a:p>
        <a:p>
          <a:r>
            <a:rPr kumimoji="1" lang="ja-JP" altLang="en-US" sz="1300">
              <a:latin typeface="ＭＳ Ｐゴシック" panose="020B0600070205080204" pitchFamily="50" charset="-128"/>
              <a:ea typeface="ＭＳ Ｐゴシック" panose="020B0600070205080204" pitchFamily="50" charset="-128"/>
            </a:rPr>
            <a:t>　老朽化する公共施設の予防保全・再編等の行政需要を見極めつつ、財政の健全性を保ちながら、計画的な地方債の発行に努めていく。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78014</xdr:rowOff>
    </xdr:from>
    <xdr:to>
      <xdr:col>24</xdr:col>
      <xdr:colOff>25400</xdr:colOff>
      <xdr:row>76</xdr:row>
      <xdr:rowOff>121557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108214"/>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53720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8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121557</xdr:rowOff>
    </xdr:from>
    <xdr:to>
      <xdr:col>19</xdr:col>
      <xdr:colOff>187325</xdr:colOff>
      <xdr:row>76</xdr:row>
      <xdr:rowOff>143329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1517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61884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56243</xdr:rowOff>
    </xdr:from>
    <xdr:to>
      <xdr:col>15</xdr:col>
      <xdr:colOff>98425</xdr:colOff>
      <xdr:row>76</xdr:row>
      <xdr:rowOff>143329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0864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162379</xdr:rowOff>
    </xdr:from>
    <xdr:to>
      <xdr:col>11</xdr:col>
      <xdr:colOff>9525</xdr:colOff>
      <xdr:row>76</xdr:row>
      <xdr:rowOff>56243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0211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61884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27214</xdr:rowOff>
    </xdr:from>
    <xdr:to>
      <xdr:col>24</xdr:col>
      <xdr:colOff>76200</xdr:colOff>
      <xdr:row>76</xdr:row>
      <xdr:rowOff>128814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43742</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9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70757</xdr:rowOff>
    </xdr:from>
    <xdr:to>
      <xdr:col>20</xdr:col>
      <xdr:colOff>38100</xdr:colOff>
      <xdr:row>77</xdr:row>
      <xdr:rowOff>907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11084</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869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92529</xdr:rowOff>
    </xdr:from>
    <xdr:to>
      <xdr:col>15</xdr:col>
      <xdr:colOff>149225</xdr:colOff>
      <xdr:row>77</xdr:row>
      <xdr:rowOff>22679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32855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5443</xdr:rowOff>
    </xdr:from>
    <xdr:to>
      <xdr:col>11</xdr:col>
      <xdr:colOff>60325</xdr:colOff>
      <xdr:row>76</xdr:row>
      <xdr:rowOff>107043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117220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111578</xdr:rowOff>
    </xdr:from>
    <xdr:to>
      <xdr:col>6</xdr:col>
      <xdr:colOff>171450</xdr:colOff>
      <xdr:row>76</xdr:row>
      <xdr:rowOff>41728</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7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51905</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3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公債費以外に係る経常収支比率は、前年度と比べ２．８％悪化し、類似団体平均値と比べ４．２ポイント上回る８６．３％となった。</a:t>
          </a:r>
        </a:p>
        <a:p>
          <a:r>
            <a:rPr kumimoji="1" lang="ja-JP" altLang="en-US" sz="1300">
              <a:latin typeface="ＭＳ Ｐゴシック" panose="020B0600070205080204" pitchFamily="50" charset="-128"/>
              <a:ea typeface="ＭＳ Ｐゴシック" panose="020B0600070205080204" pitchFamily="50" charset="-128"/>
            </a:rPr>
            <a:t>　その主な要因としては、退職手当の増などに伴う職員給与費の増などが挙げられる。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156936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98615"/>
          <a:ext cx="0" cy="1545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7257</xdr:rowOff>
    </xdr:from>
    <xdr:to>
      <xdr:col>82</xdr:col>
      <xdr:colOff>107950</xdr:colOff>
      <xdr:row>79</xdr:row>
      <xdr:rowOff>140607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380357"/>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163484</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2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146957</xdr:rowOff>
    </xdr:from>
    <xdr:to>
      <xdr:col>82</xdr:col>
      <xdr:colOff>158750</xdr:colOff>
      <xdr:row>77</xdr:row>
      <xdr:rowOff>77107</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7257</xdr:rowOff>
    </xdr:from>
    <xdr:to>
      <xdr:col>78</xdr:col>
      <xdr:colOff>69850</xdr:colOff>
      <xdr:row>78</xdr:row>
      <xdr:rowOff>29029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3803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68035</xdr:rowOff>
    </xdr:from>
    <xdr:to>
      <xdr:col>78</xdr:col>
      <xdr:colOff>120650</xdr:colOff>
      <xdr:row>75</xdr:row>
      <xdr:rowOff>169636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29267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8362</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695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29029</xdr:rowOff>
    </xdr:from>
    <xdr:to>
      <xdr:col>73</xdr:col>
      <xdr:colOff>180975</xdr:colOff>
      <xdr:row>78</xdr:row>
      <xdr:rowOff>72571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4021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108857</xdr:rowOff>
    </xdr:from>
    <xdr:to>
      <xdr:col>74</xdr:col>
      <xdr:colOff>31750</xdr:colOff>
      <xdr:row>75</xdr:row>
      <xdr:rowOff>39007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279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49184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72571</xdr:rowOff>
    </xdr:from>
    <xdr:to>
      <xdr:col>69</xdr:col>
      <xdr:colOff>92075</xdr:colOff>
      <xdr:row>79</xdr:row>
      <xdr:rowOff>64407</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445671"/>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136072</xdr:rowOff>
    </xdr:from>
    <xdr:to>
      <xdr:col>69</xdr:col>
      <xdr:colOff>142875</xdr:colOff>
      <xdr:row>73</xdr:row>
      <xdr:rowOff>66222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248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76399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24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97972</xdr:rowOff>
    </xdr:from>
    <xdr:to>
      <xdr:col>65</xdr:col>
      <xdr:colOff>53975</xdr:colOff>
      <xdr:row>75</xdr:row>
      <xdr:rowOff>28122</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278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38299</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55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89807</xdr:rowOff>
    </xdr:from>
    <xdr:to>
      <xdr:col>82</xdr:col>
      <xdr:colOff>158750</xdr:colOff>
      <xdr:row>80</xdr:row>
      <xdr:rowOff>19957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63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61884</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60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127907</xdr:rowOff>
    </xdr:from>
    <xdr:to>
      <xdr:col>78</xdr:col>
      <xdr:colOff>120650</xdr:colOff>
      <xdr:row>78</xdr:row>
      <xdr:rowOff>58057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42834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1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149679</xdr:rowOff>
    </xdr:from>
    <xdr:to>
      <xdr:col>74</xdr:col>
      <xdr:colOff>31750</xdr:colOff>
      <xdr:row>78</xdr:row>
      <xdr:rowOff>79829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64606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21771</xdr:rowOff>
    </xdr:from>
    <xdr:to>
      <xdr:col>69</xdr:col>
      <xdr:colOff>142875</xdr:colOff>
      <xdr:row>78</xdr:row>
      <xdr:rowOff>123371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3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108148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13607</xdr:rowOff>
    </xdr:from>
    <xdr:to>
      <xdr:col>65</xdr:col>
      <xdr:colOff>53975</xdr:colOff>
      <xdr:row>79</xdr:row>
      <xdr:rowOff>115207</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55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99984</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64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128715</xdr:rowOff>
    </xdr:from>
    <xdr:to>
      <xdr:col>29</xdr:col>
      <xdr:colOff>127000</xdr:colOff>
      <xdr:row>19</xdr:row>
      <xdr:rowOff>113170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62440"/>
          <a:ext cx="647700" cy="155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35844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6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113170</xdr:rowOff>
    </xdr:from>
    <xdr:to>
      <xdr:col>26</xdr:col>
      <xdr:colOff>50800</xdr:colOff>
      <xdr:row>19</xdr:row>
      <xdr:rowOff>127876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18345"/>
          <a:ext cx="698500" cy="14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142486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33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127876</xdr:rowOff>
    </xdr:from>
    <xdr:to>
      <xdr:col>22</xdr:col>
      <xdr:colOff>114300</xdr:colOff>
      <xdr:row>20</xdr:row>
      <xdr:rowOff>68516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33051"/>
          <a:ext cx="698500" cy="112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43235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5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44971</xdr:rowOff>
    </xdr:from>
    <xdr:to>
      <xdr:col>18</xdr:col>
      <xdr:colOff>177800</xdr:colOff>
      <xdr:row>20</xdr:row>
      <xdr:rowOff>68516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521596"/>
          <a:ext cx="698500" cy="23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66743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9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88460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0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77914</xdr:rowOff>
    </xdr:from>
    <xdr:to>
      <xdr:col>29</xdr:col>
      <xdr:colOff>177800</xdr:colOff>
      <xdr:row>19</xdr:row>
      <xdr:rowOff>8065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1163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49991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8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62370</xdr:rowOff>
    </xdr:from>
    <xdr:to>
      <xdr:col>26</xdr:col>
      <xdr:colOff>101600</xdr:colOff>
      <xdr:row>19</xdr:row>
      <xdr:rowOff>163970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675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148747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53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77076</xdr:rowOff>
    </xdr:from>
    <xdr:to>
      <xdr:col>22</xdr:col>
      <xdr:colOff>165100</xdr:colOff>
      <xdr:row>20</xdr:row>
      <xdr:rowOff>7226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82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163453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68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17716</xdr:rowOff>
    </xdr:from>
    <xdr:to>
      <xdr:col>19</xdr:col>
      <xdr:colOff>38100</xdr:colOff>
      <xdr:row>20</xdr:row>
      <xdr:rowOff>119316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943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104093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80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165621</xdr:rowOff>
    </xdr:from>
    <xdr:to>
      <xdr:col>15</xdr:col>
      <xdr:colOff>101600</xdr:colOff>
      <xdr:row>20</xdr:row>
      <xdr:rowOff>95771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707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80548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5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129572</xdr:rowOff>
    </xdr:from>
    <xdr:to>
      <xdr:col>29</xdr:col>
      <xdr:colOff>127000</xdr:colOff>
      <xdr:row>37</xdr:row>
      <xdr:rowOff>300393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54122"/>
          <a:ext cx="0" cy="13709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272470</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9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300393</xdr:rowOff>
    </xdr:from>
    <xdr:to>
      <xdr:col>30</xdr:col>
      <xdr:colOff>25400</xdr:colOff>
      <xdr:row>37</xdr:row>
      <xdr:rowOff>300393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25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44499</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129572</xdr:rowOff>
    </xdr:from>
    <xdr:to>
      <xdr:col>30</xdr:col>
      <xdr:colOff>25400</xdr:colOff>
      <xdr:row>33</xdr:row>
      <xdr:rowOff>129572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5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229984</xdr:rowOff>
    </xdr:from>
    <xdr:to>
      <xdr:col>29</xdr:col>
      <xdr:colOff>127000</xdr:colOff>
      <xdr:row>35</xdr:row>
      <xdr:rowOff>273418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40334"/>
          <a:ext cx="647700" cy="434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214761</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8251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202273</xdr:rowOff>
    </xdr:from>
    <xdr:to>
      <xdr:col>29</xdr:col>
      <xdr:colOff>177800</xdr:colOff>
      <xdr:row>35</xdr:row>
      <xdr:rowOff>303873</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812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273418</xdr:rowOff>
    </xdr:from>
    <xdr:to>
      <xdr:col>26</xdr:col>
      <xdr:colOff>50800</xdr:colOff>
      <xdr:row>36</xdr:row>
      <xdr:rowOff>6700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883768"/>
          <a:ext cx="698500" cy="76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218218</xdr:rowOff>
    </xdr:from>
    <xdr:to>
      <xdr:col>26</xdr:col>
      <xdr:colOff>101600</xdr:colOff>
      <xdr:row>35</xdr:row>
      <xdr:rowOff>319818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828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329995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9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6700</xdr:rowOff>
    </xdr:from>
    <xdr:to>
      <xdr:col>22</xdr:col>
      <xdr:colOff>114300</xdr:colOff>
      <xdr:row>36</xdr:row>
      <xdr:rowOff>170091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959950"/>
          <a:ext cx="698500" cy="163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182270</xdr:rowOff>
    </xdr:from>
    <xdr:to>
      <xdr:col>22</xdr:col>
      <xdr:colOff>165100</xdr:colOff>
      <xdr:row>35</xdr:row>
      <xdr:rowOff>283870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9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294047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170091</xdr:rowOff>
    </xdr:from>
    <xdr:to>
      <xdr:col>18</xdr:col>
      <xdr:colOff>177800</xdr:colOff>
      <xdr:row>37</xdr:row>
      <xdr:rowOff>78480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123341"/>
          <a:ext cx="698500" cy="79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292913</xdr:rowOff>
    </xdr:from>
    <xdr:to>
      <xdr:col>19</xdr:col>
      <xdr:colOff>38100</xdr:colOff>
      <xdr:row>36</xdr:row>
      <xdr:rowOff>51613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0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61790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67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333775</xdr:rowOff>
    </xdr:from>
    <xdr:to>
      <xdr:col>15</xdr:col>
      <xdr:colOff>101600</xdr:colOff>
      <xdr:row>36</xdr:row>
      <xdr:rowOff>92475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44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102652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71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179184</xdr:rowOff>
    </xdr:from>
    <xdr:to>
      <xdr:col>29</xdr:col>
      <xdr:colOff>177800</xdr:colOff>
      <xdr:row>35</xdr:row>
      <xdr:rowOff>280784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89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24261</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63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222618</xdr:rowOff>
    </xdr:from>
    <xdr:to>
      <xdr:col>26</xdr:col>
      <xdr:colOff>101600</xdr:colOff>
      <xdr:row>35</xdr:row>
      <xdr:rowOff>324218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32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308995</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19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298800</xdr:rowOff>
    </xdr:from>
    <xdr:to>
      <xdr:col>22</xdr:col>
      <xdr:colOff>165100</xdr:colOff>
      <xdr:row>36</xdr:row>
      <xdr:rowOff>57500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909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42277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99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119291</xdr:rowOff>
    </xdr:from>
    <xdr:to>
      <xdr:col>19</xdr:col>
      <xdr:colOff>38100</xdr:colOff>
      <xdr:row>37</xdr:row>
      <xdr:rowOff>49441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072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34218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15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27680</xdr:rowOff>
    </xdr:from>
    <xdr:to>
      <xdr:col>15</xdr:col>
      <xdr:colOff>101600</xdr:colOff>
      <xdr:row>37</xdr:row>
      <xdr:rowOff>129280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152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114057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23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247,345
244,750
35.70
104,548,786
99,566,622
4,580,255
47,861,069
64,918,952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130915</xdr:rowOff>
    </xdr:from>
    <xdr:to>
      <xdr:col>24</xdr:col>
      <xdr:colOff>63500</xdr:colOff>
      <xdr:row>37</xdr:row>
      <xdr:rowOff>131111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03115"/>
          <a:ext cx="838200" cy="17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98943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8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58057</xdr:rowOff>
    </xdr:from>
    <xdr:to>
      <xdr:col>19</xdr:col>
      <xdr:colOff>177800</xdr:colOff>
      <xdr:row>37</xdr:row>
      <xdr:rowOff>131111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01707"/>
          <a:ext cx="889000" cy="7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50371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58057</xdr:rowOff>
    </xdr:from>
    <xdr:to>
      <xdr:col>15</xdr:col>
      <xdr:colOff>50800</xdr:colOff>
      <xdr:row>38</xdr:row>
      <xdr:rowOff>41532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01707"/>
          <a:ext cx="889000" cy="15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63205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157596</xdr:rowOff>
    </xdr:from>
    <xdr:to>
      <xdr:col>10</xdr:col>
      <xdr:colOff>114300</xdr:colOff>
      <xdr:row>38</xdr:row>
      <xdr:rowOff>41532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01246"/>
          <a:ext cx="889000" cy="55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76692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7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103112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80115</xdr:rowOff>
    </xdr:from>
    <xdr:to>
      <xdr:col>24</xdr:col>
      <xdr:colOff>114300</xdr:colOff>
      <xdr:row>37</xdr:row>
      <xdr:rowOff>10265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5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58542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3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80311</xdr:rowOff>
    </xdr:from>
    <xdr:to>
      <xdr:col>20</xdr:col>
      <xdr:colOff>38100</xdr:colOff>
      <xdr:row>38</xdr:row>
      <xdr:rowOff>10461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2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1588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1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7257</xdr:rowOff>
    </xdr:from>
    <xdr:to>
      <xdr:col>15</xdr:col>
      <xdr:colOff>101600</xdr:colOff>
      <xdr:row>37</xdr:row>
      <xdr:rowOff>108857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99984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4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162182</xdr:rowOff>
    </xdr:from>
    <xdr:to>
      <xdr:col>10</xdr:col>
      <xdr:colOff>165100</xdr:colOff>
      <xdr:row>38</xdr:row>
      <xdr:rowOff>92332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0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83459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9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106796</xdr:rowOff>
    </xdr:from>
    <xdr:to>
      <xdr:col>6</xdr:col>
      <xdr:colOff>38100</xdr:colOff>
      <xdr:row>38</xdr:row>
      <xdr:rowOff>36947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5044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28073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4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156921</xdr:rowOff>
    </xdr:from>
    <xdr:to>
      <xdr:col>24</xdr:col>
      <xdr:colOff>62865</xdr:colOff>
      <xdr:row>59</xdr:row>
      <xdr:rowOff>82588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900871"/>
          <a:ext cx="1270" cy="129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86415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0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82588</xdr:rowOff>
    </xdr:from>
    <xdr:to>
      <xdr:col>24</xdr:col>
      <xdr:colOff>152400</xdr:colOff>
      <xdr:row>59</xdr:row>
      <xdr:rowOff>82588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9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103598</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7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156921</xdr:rowOff>
    </xdr:from>
    <xdr:to>
      <xdr:col>24</xdr:col>
      <xdr:colOff>152400</xdr:colOff>
      <xdr:row>51</xdr:row>
      <xdr:rowOff>156921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90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139319</xdr:rowOff>
    </xdr:from>
    <xdr:to>
      <xdr:col>24</xdr:col>
      <xdr:colOff>63500</xdr:colOff>
      <xdr:row>59</xdr:row>
      <xdr:rowOff>10464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10083419"/>
          <a:ext cx="838200" cy="4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158487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16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135610</xdr:rowOff>
    </xdr:from>
    <xdr:to>
      <xdr:col>24</xdr:col>
      <xdr:colOff>114300</xdr:colOff>
      <xdr:row>56</xdr:row>
      <xdr:rowOff>65760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6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15684</xdr:rowOff>
    </xdr:from>
    <xdr:to>
      <xdr:col>19</xdr:col>
      <xdr:colOff>177800</xdr:colOff>
      <xdr:row>58</xdr:row>
      <xdr:rowOff>139319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788334"/>
          <a:ext cx="889000" cy="29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98844</xdr:rowOff>
    </xdr:from>
    <xdr:to>
      <xdr:col>20</xdr:col>
      <xdr:colOff>38100</xdr:colOff>
      <xdr:row>57</xdr:row>
      <xdr:rowOff>28994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0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45521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7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15684</xdr:rowOff>
    </xdr:from>
    <xdr:to>
      <xdr:col>15</xdr:col>
      <xdr:colOff>50800</xdr:colOff>
      <xdr:row>59</xdr:row>
      <xdr:rowOff>1245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88334"/>
          <a:ext cx="889000" cy="32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35826</xdr:rowOff>
    </xdr:from>
    <xdr:to>
      <xdr:col>15</xdr:col>
      <xdr:colOff>101600</xdr:colOff>
      <xdr:row>56</xdr:row>
      <xdr:rowOff>137426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3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153953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1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1245</xdr:rowOff>
    </xdr:from>
    <xdr:to>
      <xdr:col>10</xdr:col>
      <xdr:colOff>114300</xdr:colOff>
      <xdr:row>59</xdr:row>
      <xdr:rowOff>113373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116795"/>
          <a:ext cx="889000" cy="11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135230</xdr:rowOff>
    </xdr:from>
    <xdr:to>
      <xdr:col>10</xdr:col>
      <xdr:colOff>165100</xdr:colOff>
      <xdr:row>57</xdr:row>
      <xdr:rowOff>65380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81907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71336</xdr:rowOff>
    </xdr:from>
    <xdr:to>
      <xdr:col>6</xdr:col>
      <xdr:colOff>38100</xdr:colOff>
      <xdr:row>59</xdr:row>
      <xdr:rowOff>1486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18013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131114</xdr:rowOff>
    </xdr:from>
    <xdr:to>
      <xdr:col>24</xdr:col>
      <xdr:colOff>114300</xdr:colOff>
      <xdr:row>59</xdr:row>
      <xdr:rowOff>61264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1007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46041</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990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88519</xdr:rowOff>
    </xdr:from>
    <xdr:to>
      <xdr:col>20</xdr:col>
      <xdr:colOff>38100</xdr:colOff>
      <xdr:row>59</xdr:row>
      <xdr:rowOff>18669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1003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9796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10125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136334</xdr:rowOff>
    </xdr:from>
    <xdr:to>
      <xdr:col>15</xdr:col>
      <xdr:colOff>101600</xdr:colOff>
      <xdr:row>57</xdr:row>
      <xdr:rowOff>66484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3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57611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3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121895</xdr:rowOff>
    </xdr:from>
    <xdr:to>
      <xdr:col>10</xdr:col>
      <xdr:colOff>165100</xdr:colOff>
      <xdr:row>59</xdr:row>
      <xdr:rowOff>52045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1006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43172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15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62573</xdr:rowOff>
    </xdr:from>
    <xdr:to>
      <xdr:col>6</xdr:col>
      <xdr:colOff>38100</xdr:colOff>
      <xdr:row>59</xdr:row>
      <xdr:rowOff>164173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17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155300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270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132766</xdr:rowOff>
    </xdr:from>
    <xdr:to>
      <xdr:col>24</xdr:col>
      <xdr:colOff>63500</xdr:colOff>
      <xdr:row>78</xdr:row>
      <xdr:rowOff>143320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05866"/>
          <a:ext cx="838200" cy="1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108272</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3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132766</xdr:rowOff>
    </xdr:from>
    <xdr:to>
      <xdr:col>19</xdr:col>
      <xdr:colOff>177800</xdr:colOff>
      <xdr:row>78</xdr:row>
      <xdr:rowOff>164275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05866"/>
          <a:ext cx="889000" cy="3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62589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163170</xdr:rowOff>
    </xdr:from>
    <xdr:to>
      <xdr:col>15</xdr:col>
      <xdr:colOff>50800</xdr:colOff>
      <xdr:row>78</xdr:row>
      <xdr:rowOff>164275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36270"/>
          <a:ext cx="8890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64419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163170</xdr:rowOff>
    </xdr:from>
    <xdr:to>
      <xdr:col>10</xdr:col>
      <xdr:colOff>114300</xdr:colOff>
      <xdr:row>78</xdr:row>
      <xdr:rowOff>166332</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536270"/>
          <a:ext cx="8890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69181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99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71581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92520</xdr:rowOff>
    </xdr:from>
    <xdr:to>
      <xdr:col>24</xdr:col>
      <xdr:colOff>114300</xdr:colOff>
      <xdr:row>79</xdr:row>
      <xdr:rowOff>22670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7447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8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81966</xdr:rowOff>
    </xdr:from>
    <xdr:to>
      <xdr:col>20</xdr:col>
      <xdr:colOff>38100</xdr:colOff>
      <xdr:row>79</xdr:row>
      <xdr:rowOff>12116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5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3243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4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113475</xdr:rowOff>
    </xdr:from>
    <xdr:to>
      <xdr:col>15</xdr:col>
      <xdr:colOff>101600</xdr:colOff>
      <xdr:row>79</xdr:row>
      <xdr:rowOff>43625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8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34752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79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112370</xdr:rowOff>
    </xdr:from>
    <xdr:to>
      <xdr:col>10</xdr:col>
      <xdr:colOff>165100</xdr:colOff>
      <xdr:row>79</xdr:row>
      <xdr:rowOff>42520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33647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78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115532</xdr:rowOff>
    </xdr:from>
    <xdr:to>
      <xdr:col>6</xdr:col>
      <xdr:colOff>38100</xdr:colOff>
      <xdr:row>79</xdr:row>
      <xdr:rowOff>45682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36809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8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72834</xdr:rowOff>
    </xdr:from>
    <xdr:to>
      <xdr:col>24</xdr:col>
      <xdr:colOff>63500</xdr:colOff>
      <xdr:row>97</xdr:row>
      <xdr:rowOff>21563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532034"/>
          <a:ext cx="838200" cy="120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22427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13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21563</xdr:rowOff>
    </xdr:from>
    <xdr:to>
      <xdr:col>19</xdr:col>
      <xdr:colOff>177800</xdr:colOff>
      <xdr:row>97</xdr:row>
      <xdr:rowOff>123061</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652213"/>
          <a:ext cx="889000" cy="10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92989</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209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136075</xdr:rowOff>
    </xdr:from>
    <xdr:to>
      <xdr:col>15</xdr:col>
      <xdr:colOff>50800</xdr:colOff>
      <xdr:row>97</xdr:row>
      <xdr:rowOff>123061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595275"/>
          <a:ext cx="889000" cy="15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55156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34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136075</xdr:rowOff>
    </xdr:from>
    <xdr:to>
      <xdr:col>10</xdr:col>
      <xdr:colOff>114300</xdr:colOff>
      <xdr:row>98</xdr:row>
      <xdr:rowOff>134476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95275"/>
          <a:ext cx="889000" cy="34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37912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15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98899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55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22034</xdr:rowOff>
    </xdr:from>
    <xdr:to>
      <xdr:col>24</xdr:col>
      <xdr:colOff>114300</xdr:colOff>
      <xdr:row>96</xdr:row>
      <xdr:rowOff>123634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48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461</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5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142213</xdr:rowOff>
    </xdr:from>
    <xdr:to>
      <xdr:col>20</xdr:col>
      <xdr:colOff>38100</xdr:colOff>
      <xdr:row>97</xdr:row>
      <xdr:rowOff>72363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60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63490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69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72261</xdr:rowOff>
    </xdr:from>
    <xdr:to>
      <xdr:col>15</xdr:col>
      <xdr:colOff>101600</xdr:colOff>
      <xdr:row>98</xdr:row>
      <xdr:rowOff>2411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7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164988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79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85275</xdr:rowOff>
    </xdr:from>
    <xdr:to>
      <xdr:col>10</xdr:col>
      <xdr:colOff>165100</xdr:colOff>
      <xdr:row>97</xdr:row>
      <xdr:rowOff>15425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4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6552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63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83676</xdr:rowOff>
    </xdr:from>
    <xdr:to>
      <xdr:col>6</xdr:col>
      <xdr:colOff>38100</xdr:colOff>
      <xdr:row>99</xdr:row>
      <xdr:rowOff>13826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4953</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78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24879</xdr:rowOff>
    </xdr:from>
    <xdr:to>
      <xdr:col>55</xdr:col>
      <xdr:colOff>0</xdr:colOff>
      <xdr:row>39</xdr:row>
      <xdr:rowOff>51753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711429"/>
          <a:ext cx="838200" cy="2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138023</xdr:rowOff>
    </xdr:from>
    <xdr:to>
      <xdr:col>50</xdr:col>
      <xdr:colOff>114300</xdr:colOff>
      <xdr:row>39</xdr:row>
      <xdr:rowOff>51753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653123"/>
          <a:ext cx="889000" cy="85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138023</xdr:rowOff>
    </xdr:from>
    <xdr:to>
      <xdr:col>45</xdr:col>
      <xdr:colOff>177800</xdr:colOff>
      <xdr:row>39</xdr:row>
      <xdr:rowOff>33236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653123"/>
          <a:ext cx="889000" cy="6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119499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171094</xdr:rowOff>
    </xdr:from>
    <xdr:to>
      <xdr:col>41</xdr:col>
      <xdr:colOff>50800</xdr:colOff>
      <xdr:row>39</xdr:row>
      <xdr:rowOff>33236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86044"/>
          <a:ext cx="889000" cy="123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145529</xdr:rowOff>
    </xdr:from>
    <xdr:to>
      <xdr:col>55</xdr:col>
      <xdr:colOff>50800</xdr:colOff>
      <xdr:row>39</xdr:row>
      <xdr:rowOff>75679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66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60456</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57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953</xdr:rowOff>
    </xdr:from>
    <xdr:to>
      <xdr:col>50</xdr:col>
      <xdr:colOff>165100</xdr:colOff>
      <xdr:row>39</xdr:row>
      <xdr:rowOff>102553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68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93680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78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87223</xdr:rowOff>
    </xdr:from>
    <xdr:to>
      <xdr:col>46</xdr:col>
      <xdr:colOff>38100</xdr:colOff>
      <xdr:row>39</xdr:row>
      <xdr:rowOff>17373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60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8500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9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153886</xdr:rowOff>
    </xdr:from>
    <xdr:to>
      <xdr:col>41</xdr:col>
      <xdr:colOff>101600</xdr:colOff>
      <xdr:row>39</xdr:row>
      <xdr:rowOff>84036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6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75163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76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120294</xdr:rowOff>
    </xdr:from>
    <xdr:to>
      <xdr:col>36</xdr:col>
      <xdr:colOff>165100</xdr:colOff>
      <xdr:row>32</xdr:row>
      <xdr:rowOff>50444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3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41571</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527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58479</xdr:rowOff>
    </xdr:from>
    <xdr:to>
      <xdr:col>54</xdr:col>
      <xdr:colOff>189865</xdr:colOff>
      <xdr:row>59</xdr:row>
      <xdr:rowOff>40670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630979"/>
          <a:ext cx="1270" cy="1525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44497</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40670</xdr:rowOff>
    </xdr:from>
    <xdr:to>
      <xdr:col>55</xdr:col>
      <xdr:colOff>88900</xdr:colOff>
      <xdr:row>59</xdr:row>
      <xdr:rowOff>40670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5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5156</xdr:rowOff>
    </xdr:from>
    <xdr:ext cx="534377"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58479</xdr:rowOff>
    </xdr:from>
    <xdr:to>
      <xdr:col>55</xdr:col>
      <xdr:colOff>88900</xdr:colOff>
      <xdr:row>50</xdr:row>
      <xdr:rowOff>58479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6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106050</xdr:rowOff>
    </xdr:from>
    <xdr:to>
      <xdr:col>55</xdr:col>
      <xdr:colOff>0</xdr:colOff>
      <xdr:row>58</xdr:row>
      <xdr:rowOff>169807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192900"/>
          <a:ext cx="838200" cy="92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52788</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311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74361</xdr:rowOff>
    </xdr:from>
    <xdr:to>
      <xdr:col>55</xdr:col>
      <xdr:colOff>50800</xdr:colOff>
      <xdr:row>55</xdr:row>
      <xdr:rowOff>4511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3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169807</xdr:rowOff>
    </xdr:from>
    <xdr:to>
      <xdr:col>50</xdr:col>
      <xdr:colOff>114300</xdr:colOff>
      <xdr:row>59</xdr:row>
      <xdr:rowOff>55118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10113907"/>
          <a:ext cx="889000" cy="5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107783</xdr:rowOff>
    </xdr:from>
    <xdr:to>
      <xdr:col>50</xdr:col>
      <xdr:colOff>165100</xdr:colOff>
      <xdr:row>55</xdr:row>
      <xdr:rowOff>37933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54460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1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14816</xdr:rowOff>
    </xdr:from>
    <xdr:to>
      <xdr:col>45</xdr:col>
      <xdr:colOff>177800</xdr:colOff>
      <xdr:row>59</xdr:row>
      <xdr:rowOff>55118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10130366"/>
          <a:ext cx="889000" cy="4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5849</xdr:rowOff>
    </xdr:from>
    <xdr:to>
      <xdr:col>46</xdr:col>
      <xdr:colOff>38100</xdr:colOff>
      <xdr:row>55</xdr:row>
      <xdr:rowOff>107449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43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123976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21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72583</xdr:rowOff>
    </xdr:from>
    <xdr:to>
      <xdr:col>41</xdr:col>
      <xdr:colOff>50800</xdr:colOff>
      <xdr:row>59</xdr:row>
      <xdr:rowOff>14816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10016683"/>
          <a:ext cx="889000" cy="11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131740</xdr:rowOff>
    </xdr:from>
    <xdr:to>
      <xdr:col>41</xdr:col>
      <xdr:colOff>101600</xdr:colOff>
      <xdr:row>56</xdr:row>
      <xdr:rowOff>61890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56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78417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33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71503</xdr:rowOff>
    </xdr:from>
    <xdr:to>
      <xdr:col>36</xdr:col>
      <xdr:colOff>165100</xdr:colOff>
      <xdr:row>56</xdr:row>
      <xdr:rowOff>1653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18180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27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55250</xdr:rowOff>
    </xdr:from>
    <xdr:to>
      <xdr:col>55</xdr:col>
      <xdr:colOff>50800</xdr:colOff>
      <xdr:row>53</xdr:row>
      <xdr:rowOff>156850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1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78127</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899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119007</xdr:rowOff>
    </xdr:from>
    <xdr:to>
      <xdr:col>50</xdr:col>
      <xdr:colOff>165100</xdr:colOff>
      <xdr:row>59</xdr:row>
      <xdr:rowOff>49157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1006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40284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1015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4318</xdr:rowOff>
    </xdr:from>
    <xdr:to>
      <xdr:col>46</xdr:col>
      <xdr:colOff>38100</xdr:colOff>
      <xdr:row>59</xdr:row>
      <xdr:rowOff>105918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10119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97045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1021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135466</xdr:rowOff>
    </xdr:from>
    <xdr:to>
      <xdr:col>41</xdr:col>
      <xdr:colOff>101600</xdr:colOff>
      <xdr:row>59</xdr:row>
      <xdr:rowOff>65616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1007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56743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1017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21783</xdr:rowOff>
    </xdr:from>
    <xdr:to>
      <xdr:col>36</xdr:col>
      <xdr:colOff>165100</xdr:colOff>
      <xdr:row>58</xdr:row>
      <xdr:rowOff>123383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96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114510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1005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92608</xdr:rowOff>
    </xdr:from>
    <xdr:to>
      <xdr:col>55</xdr:col>
      <xdr:colOff>0</xdr:colOff>
      <xdr:row>78</xdr:row>
      <xdr:rowOff>106187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465708"/>
          <a:ext cx="838200" cy="13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6050</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03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102347</xdr:rowOff>
    </xdr:from>
    <xdr:to>
      <xdr:col>50</xdr:col>
      <xdr:colOff>114300</xdr:colOff>
      <xdr:row>78</xdr:row>
      <xdr:rowOff>106187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475447"/>
          <a:ext cx="889000" cy="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32971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289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20507</xdr:rowOff>
    </xdr:from>
    <xdr:to>
      <xdr:col>45</xdr:col>
      <xdr:colOff>177800</xdr:colOff>
      <xdr:row>78</xdr:row>
      <xdr:rowOff>102347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393607"/>
          <a:ext cx="889000" cy="8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51967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20507</xdr:rowOff>
    </xdr:from>
    <xdr:to>
      <xdr:col>41</xdr:col>
      <xdr:colOff>50800</xdr:colOff>
      <xdr:row>78</xdr:row>
      <xdr:rowOff>33173</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393607"/>
          <a:ext cx="889000" cy="1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119313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136779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41808</xdr:rowOff>
    </xdr:from>
    <xdr:to>
      <xdr:col>55</xdr:col>
      <xdr:colOff>50800</xdr:colOff>
      <xdr:row>78</xdr:row>
      <xdr:rowOff>143408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128185</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29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55387</xdr:rowOff>
    </xdr:from>
    <xdr:to>
      <xdr:col>50</xdr:col>
      <xdr:colOff>165100</xdr:colOff>
      <xdr:row>78</xdr:row>
      <xdr:rowOff>156987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2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148114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2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51547</xdr:rowOff>
    </xdr:from>
    <xdr:to>
      <xdr:col>46</xdr:col>
      <xdr:colOff>38100</xdr:colOff>
      <xdr:row>78</xdr:row>
      <xdr:rowOff>153147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2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144274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1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141157</xdr:rowOff>
    </xdr:from>
    <xdr:to>
      <xdr:col>41</xdr:col>
      <xdr:colOff>101600</xdr:colOff>
      <xdr:row>78</xdr:row>
      <xdr:rowOff>71307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4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62434</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43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153823</xdr:rowOff>
    </xdr:from>
    <xdr:to>
      <xdr:col>36</xdr:col>
      <xdr:colOff>165100</xdr:colOff>
      <xdr:row>78</xdr:row>
      <xdr:rowOff>83973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5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75100</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4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135737</xdr:rowOff>
    </xdr:from>
    <xdr:to>
      <xdr:col>54</xdr:col>
      <xdr:colOff>189865</xdr:colOff>
      <xdr:row>98</xdr:row>
      <xdr:rowOff>59613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66237"/>
          <a:ext cx="1270" cy="129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63440</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59613</xdr:rowOff>
    </xdr:from>
    <xdr:to>
      <xdr:col>55</xdr:col>
      <xdr:colOff>88900</xdr:colOff>
      <xdr:row>98</xdr:row>
      <xdr:rowOff>59613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6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82414</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4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135737</xdr:rowOff>
    </xdr:from>
    <xdr:to>
      <xdr:col>55</xdr:col>
      <xdr:colOff>88900</xdr:colOff>
      <xdr:row>90</xdr:row>
      <xdr:rowOff>135737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66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83007</xdr:rowOff>
    </xdr:from>
    <xdr:to>
      <xdr:col>55</xdr:col>
      <xdr:colOff>0</xdr:colOff>
      <xdr:row>98</xdr:row>
      <xdr:rowOff>62091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5684957"/>
          <a:ext cx="838200" cy="1179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47248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1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68821</xdr:rowOff>
    </xdr:from>
    <xdr:to>
      <xdr:col>55</xdr:col>
      <xdr:colOff>50800</xdr:colOff>
      <xdr:row>94</xdr:row>
      <xdr:rowOff>170421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1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62091</xdr:rowOff>
    </xdr:from>
    <xdr:to>
      <xdr:col>50</xdr:col>
      <xdr:colOff>114300</xdr:colOff>
      <xdr:row>98</xdr:row>
      <xdr:rowOff>102400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864191"/>
          <a:ext cx="889000" cy="4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48704</xdr:rowOff>
    </xdr:from>
    <xdr:to>
      <xdr:col>50</xdr:col>
      <xdr:colOff>165100</xdr:colOff>
      <xdr:row>95</xdr:row>
      <xdr:rowOff>150304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33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166831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102400</xdr:rowOff>
    </xdr:from>
    <xdr:to>
      <xdr:col>45</xdr:col>
      <xdr:colOff>177800</xdr:colOff>
      <xdr:row>98</xdr:row>
      <xdr:rowOff>169951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904500"/>
          <a:ext cx="889000" cy="67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143117</xdr:rowOff>
    </xdr:from>
    <xdr:to>
      <xdr:col>46</xdr:col>
      <xdr:colOff>38100</xdr:colOff>
      <xdr:row>96</xdr:row>
      <xdr:rowOff>73267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3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89794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38430</xdr:rowOff>
    </xdr:from>
    <xdr:to>
      <xdr:col>41</xdr:col>
      <xdr:colOff>50800</xdr:colOff>
      <xdr:row>98</xdr:row>
      <xdr:rowOff>169951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840530"/>
          <a:ext cx="889000" cy="13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109246</xdr:rowOff>
    </xdr:from>
    <xdr:to>
      <xdr:col>41</xdr:col>
      <xdr:colOff>101600</xdr:colOff>
      <xdr:row>97</xdr:row>
      <xdr:rowOff>39396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6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55923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166967</xdr:rowOff>
    </xdr:from>
    <xdr:to>
      <xdr:col>36</xdr:col>
      <xdr:colOff>165100</xdr:colOff>
      <xdr:row>96</xdr:row>
      <xdr:rowOff>97117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5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113644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22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32207</xdr:rowOff>
    </xdr:from>
    <xdr:to>
      <xdr:col>55</xdr:col>
      <xdr:colOff>50800</xdr:colOff>
      <xdr:row>91</xdr:row>
      <xdr:rowOff>133807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563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118584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554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11291</xdr:rowOff>
    </xdr:from>
    <xdr:to>
      <xdr:col>50</xdr:col>
      <xdr:colOff>165100</xdr:colOff>
      <xdr:row>98</xdr:row>
      <xdr:rowOff>112891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81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104018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90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51600</xdr:rowOff>
    </xdr:from>
    <xdr:to>
      <xdr:col>46</xdr:col>
      <xdr:colOff>38100</xdr:colOff>
      <xdr:row>98</xdr:row>
      <xdr:rowOff>153200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85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144327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94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119151</xdr:rowOff>
    </xdr:from>
    <xdr:to>
      <xdr:col>41</xdr:col>
      <xdr:colOff>101600</xdr:colOff>
      <xdr:row>99</xdr:row>
      <xdr:rowOff>49301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9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40428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701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159080</xdr:rowOff>
    </xdr:from>
    <xdr:to>
      <xdr:col>36</xdr:col>
      <xdr:colOff>165100</xdr:colOff>
      <xdr:row>98</xdr:row>
      <xdr:rowOff>89230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8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80357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88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44069</xdr:rowOff>
    </xdr:from>
    <xdr:to>
      <xdr:col>85</xdr:col>
      <xdr:colOff>127000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673061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74439</xdr:rowOff>
    </xdr:from>
    <xdr:ext cx="378565"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18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27576</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2017" y="6371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43307</xdr:rowOff>
    </xdr:from>
    <xdr:to>
      <xdr:col>76</xdr:col>
      <xdr:colOff>114300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729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46817</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43307</xdr:rowOff>
    </xdr:from>
    <xdr:to>
      <xdr:col>71</xdr:col>
      <xdr:colOff>177800</xdr:colOff>
      <xdr:row>39</xdr:row>
      <xdr:rowOff>44450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729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36530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4017" y="638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164719</xdr:rowOff>
    </xdr:from>
    <xdr:to>
      <xdr:col>85</xdr:col>
      <xdr:colOff>177800</xdr:colOff>
      <xdr:row>39</xdr:row>
      <xdr:rowOff>94869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79646</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947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163957</xdr:rowOff>
    </xdr:from>
    <xdr:to>
      <xdr:col>72</xdr:col>
      <xdr:colOff>38100</xdr:colOff>
      <xdr:row>39</xdr:row>
      <xdr:rowOff>94107</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85234</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78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85092</xdr:rowOff>
    </xdr:from>
    <xdr:to>
      <xdr:col>85</xdr:col>
      <xdr:colOff>127000</xdr:colOff>
      <xdr:row>77</xdr:row>
      <xdr:rowOff>90951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3286742"/>
          <a:ext cx="838200" cy="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60427</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919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88179</xdr:rowOff>
    </xdr:from>
    <xdr:to>
      <xdr:col>81</xdr:col>
      <xdr:colOff>50800</xdr:colOff>
      <xdr:row>77</xdr:row>
      <xdr:rowOff>90951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4592300" y="13289829"/>
          <a:ext cx="889000" cy="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88179</xdr:rowOff>
    </xdr:from>
    <xdr:to>
      <xdr:col>76</xdr:col>
      <xdr:colOff>114300</xdr:colOff>
      <xdr:row>77</xdr:row>
      <xdr:rowOff>155645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3289829"/>
          <a:ext cx="889000" cy="6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124017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81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155645</xdr:rowOff>
    </xdr:from>
    <xdr:to>
      <xdr:col>71</xdr:col>
      <xdr:colOff>177800</xdr:colOff>
      <xdr:row>78</xdr:row>
      <xdr:rowOff>11285</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3357295"/>
          <a:ext cx="889000" cy="27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148677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83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169680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85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34292</xdr:rowOff>
    </xdr:from>
    <xdr:to>
      <xdr:col>85</xdr:col>
      <xdr:colOff>177800</xdr:colOff>
      <xdr:row>77</xdr:row>
      <xdr:rowOff>135892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323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12719</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321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40151</xdr:rowOff>
    </xdr:from>
    <xdr:to>
      <xdr:col>81</xdr:col>
      <xdr:colOff>101600</xdr:colOff>
      <xdr:row>77</xdr:row>
      <xdr:rowOff>141751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24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132878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3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37379</xdr:rowOff>
    </xdr:from>
    <xdr:to>
      <xdr:col>76</xdr:col>
      <xdr:colOff>165100</xdr:colOff>
      <xdr:row>77</xdr:row>
      <xdr:rowOff>138979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2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130106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33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104845</xdr:rowOff>
    </xdr:from>
    <xdr:to>
      <xdr:col>72</xdr:col>
      <xdr:colOff>38100</xdr:colOff>
      <xdr:row>78</xdr:row>
      <xdr:rowOff>34995</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3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26122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39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131935</xdr:rowOff>
    </xdr:from>
    <xdr:to>
      <xdr:col>67</xdr:col>
      <xdr:colOff>101600</xdr:colOff>
      <xdr:row>78</xdr:row>
      <xdr:rowOff>62085</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333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53212</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42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99924</xdr:rowOff>
    </xdr:from>
    <xdr:to>
      <xdr:col>85</xdr:col>
      <xdr:colOff>127000</xdr:colOff>
      <xdr:row>97</xdr:row>
      <xdr:rowOff>154826</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5481300" y="16730574"/>
          <a:ext cx="838200" cy="5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141761</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772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70802</xdr:rowOff>
    </xdr:from>
    <xdr:to>
      <xdr:col>81</xdr:col>
      <xdr:colOff>50800</xdr:colOff>
      <xdr:row>97</xdr:row>
      <xdr:rowOff>99924</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701452"/>
          <a:ext cx="889000" cy="29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119715</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2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70802</xdr:rowOff>
    </xdr:from>
    <xdr:to>
      <xdr:col>76</xdr:col>
      <xdr:colOff>114300</xdr:colOff>
      <xdr:row>98</xdr:row>
      <xdr:rowOff>37706</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701452"/>
          <a:ext cx="889000" cy="13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105478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90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37706</xdr:rowOff>
    </xdr:from>
    <xdr:to>
      <xdr:col>71</xdr:col>
      <xdr:colOff>177800</xdr:colOff>
      <xdr:row>99</xdr:row>
      <xdr:rowOff>8420</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839806"/>
          <a:ext cx="889000" cy="14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92727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89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24616</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65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104026</xdr:rowOff>
    </xdr:from>
    <xdr:to>
      <xdr:col>85</xdr:col>
      <xdr:colOff>177800</xdr:colOff>
      <xdr:row>98</xdr:row>
      <xdr:rowOff>34176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73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126903</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58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49124</xdr:rowOff>
    </xdr:from>
    <xdr:to>
      <xdr:col>81</xdr:col>
      <xdr:colOff>101600</xdr:colOff>
      <xdr:row>97</xdr:row>
      <xdr:rowOff>150724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67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167251</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45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20002</xdr:rowOff>
    </xdr:from>
    <xdr:to>
      <xdr:col>76</xdr:col>
      <xdr:colOff>165100</xdr:colOff>
      <xdr:row>97</xdr:row>
      <xdr:rowOff>121602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65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138129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642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158356</xdr:rowOff>
    </xdr:from>
    <xdr:to>
      <xdr:col>72</xdr:col>
      <xdr:colOff>38100</xdr:colOff>
      <xdr:row>98</xdr:row>
      <xdr:rowOff>88506</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78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105033</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65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129070</xdr:rowOff>
    </xdr:from>
    <xdr:to>
      <xdr:col>67</xdr:col>
      <xdr:colOff>101600</xdr:colOff>
      <xdr:row>99</xdr:row>
      <xdr:rowOff>59220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93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50347</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702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43750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69232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43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125603</xdr:rowOff>
    </xdr:from>
    <xdr:to>
      <xdr:col>116</xdr:col>
      <xdr:colOff>63500</xdr:colOff>
      <xdr:row>37</xdr:row>
      <xdr:rowOff>29210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297803"/>
          <a:ext cx="838200" cy="7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57802</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014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79375</xdr:rowOff>
    </xdr:from>
    <xdr:to>
      <xdr:col>116</xdr:col>
      <xdr:colOff>114300</xdr:colOff>
      <xdr:row>38</xdr:row>
      <xdr:rowOff>9525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2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125603</xdr:rowOff>
    </xdr:from>
    <xdr:to>
      <xdr:col>111</xdr:col>
      <xdr:colOff>177800</xdr:colOff>
      <xdr:row>37</xdr:row>
      <xdr:rowOff>61595</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297803"/>
          <a:ext cx="889000" cy="10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106426</xdr:rowOff>
    </xdr:from>
    <xdr:to>
      <xdr:col>112</xdr:col>
      <xdr:colOff>38100</xdr:colOff>
      <xdr:row>37</xdr:row>
      <xdr:rowOff>36576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27703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37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61595</xdr:rowOff>
    </xdr:from>
    <xdr:to>
      <xdr:col>107</xdr:col>
      <xdr:colOff>50800</xdr:colOff>
      <xdr:row>38</xdr:row>
      <xdr:rowOff>15875</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405245"/>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70612</xdr:rowOff>
    </xdr:from>
    <xdr:to>
      <xdr:col>107</xdr:col>
      <xdr:colOff>101600</xdr:colOff>
      <xdr:row>37</xdr:row>
      <xdr:rowOff>762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24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17289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01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43688</xdr:rowOff>
    </xdr:from>
    <xdr:to>
      <xdr:col>102</xdr:col>
      <xdr:colOff>114300</xdr:colOff>
      <xdr:row>38</xdr:row>
      <xdr:rowOff>15875</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387338"/>
          <a:ext cx="889000" cy="14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82423</xdr:rowOff>
    </xdr:from>
    <xdr:to>
      <xdr:col>102</xdr:col>
      <xdr:colOff>165100</xdr:colOff>
      <xdr:row>37</xdr:row>
      <xdr:rowOff>12573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25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29100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8509</xdr:rowOff>
    </xdr:from>
    <xdr:to>
      <xdr:col>98</xdr:col>
      <xdr:colOff>38100</xdr:colOff>
      <xdr:row>36</xdr:row>
      <xdr:rowOff>110109</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8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126636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149860</xdr:rowOff>
    </xdr:from>
    <xdr:to>
      <xdr:col>116</xdr:col>
      <xdr:colOff>114300</xdr:colOff>
      <xdr:row>37</xdr:row>
      <xdr:rowOff>80010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32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1287</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1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74803</xdr:rowOff>
    </xdr:from>
    <xdr:to>
      <xdr:col>112</xdr:col>
      <xdr:colOff>38100</xdr:colOff>
      <xdr:row>37</xdr:row>
      <xdr:rowOff>4953</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24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21480</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602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10795</xdr:rowOff>
    </xdr:from>
    <xdr:to>
      <xdr:col>107</xdr:col>
      <xdr:colOff>101600</xdr:colOff>
      <xdr:row>37</xdr:row>
      <xdr:rowOff>112395</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3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103522</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447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136525</xdr:rowOff>
    </xdr:from>
    <xdr:to>
      <xdr:col>102</xdr:col>
      <xdr:colOff>165100</xdr:colOff>
      <xdr:row>38</xdr:row>
      <xdr:rowOff>66675</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4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57802</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572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164338</xdr:rowOff>
    </xdr:from>
    <xdr:to>
      <xdr:col>98</xdr:col>
      <xdr:colOff>38100</xdr:colOff>
      <xdr:row>37</xdr:row>
      <xdr:rowOff>94488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3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85615</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67017" y="6429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1550</xdr:rowOff>
    </xdr:from>
    <xdr:to>
      <xdr:col>116</xdr:col>
      <xdr:colOff>63500</xdr:colOff>
      <xdr:row>56</xdr:row>
      <xdr:rowOff>2540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9602750"/>
          <a:ext cx="838200" cy="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31208</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03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170790</xdr:rowOff>
    </xdr:from>
    <xdr:to>
      <xdr:col>111</xdr:col>
      <xdr:colOff>177800</xdr:colOff>
      <xdr:row>56</xdr:row>
      <xdr:rowOff>2540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9600540"/>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117543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8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169570</xdr:rowOff>
    </xdr:from>
    <xdr:to>
      <xdr:col>107</xdr:col>
      <xdr:colOff>50800</xdr:colOff>
      <xdr:row>55</xdr:row>
      <xdr:rowOff>170790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9599320"/>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106113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87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166446</xdr:rowOff>
    </xdr:from>
    <xdr:to>
      <xdr:col>102</xdr:col>
      <xdr:colOff>114300</xdr:colOff>
      <xdr:row>55</xdr:row>
      <xdr:rowOff>169570</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9596196"/>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71670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104894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122200</xdr:rowOff>
    </xdr:from>
    <xdr:to>
      <xdr:col>116</xdr:col>
      <xdr:colOff>114300</xdr:colOff>
      <xdr:row>56</xdr:row>
      <xdr:rowOff>52350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955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145077</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40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123190</xdr:rowOff>
    </xdr:from>
    <xdr:to>
      <xdr:col>112</xdr:col>
      <xdr:colOff>38100</xdr:colOff>
      <xdr:row>56</xdr:row>
      <xdr:rowOff>53340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955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69867</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932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119990</xdr:rowOff>
    </xdr:from>
    <xdr:to>
      <xdr:col>107</xdr:col>
      <xdr:colOff>101600</xdr:colOff>
      <xdr:row>56</xdr:row>
      <xdr:rowOff>50140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95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66667</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932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118770</xdr:rowOff>
    </xdr:from>
    <xdr:to>
      <xdr:col>102</xdr:col>
      <xdr:colOff>165100</xdr:colOff>
      <xdr:row>56</xdr:row>
      <xdr:rowOff>48920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95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65447</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932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115646</xdr:rowOff>
    </xdr:from>
    <xdr:to>
      <xdr:col>98</xdr:col>
      <xdr:colOff>38100</xdr:colOff>
      <xdr:row>56</xdr:row>
      <xdr:rowOff>45796</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95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62323</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932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156113</xdr:rowOff>
    </xdr:from>
    <xdr:to>
      <xdr:col>116</xdr:col>
      <xdr:colOff>63500</xdr:colOff>
      <xdr:row>76</xdr:row>
      <xdr:rowOff>36099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3014863"/>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119092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34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36099</xdr:rowOff>
    </xdr:from>
    <xdr:to>
      <xdr:col>111</xdr:col>
      <xdr:colOff>177800</xdr:colOff>
      <xdr:row>76</xdr:row>
      <xdr:rowOff>74457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3066299"/>
          <a:ext cx="889000" cy="3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93459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0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74457</xdr:rowOff>
    </xdr:from>
    <xdr:to>
      <xdr:col>107</xdr:col>
      <xdr:colOff>50800</xdr:colOff>
      <xdr:row>76</xdr:row>
      <xdr:rowOff>120543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104657"/>
          <a:ext cx="889000" cy="4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3801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9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120543</xdr:rowOff>
    </xdr:from>
    <xdr:to>
      <xdr:col>102</xdr:col>
      <xdr:colOff>114300</xdr:colOff>
      <xdr:row>76</xdr:row>
      <xdr:rowOff>131973</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15074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41384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72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49385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7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105314</xdr:rowOff>
    </xdr:from>
    <xdr:to>
      <xdr:col>116</xdr:col>
      <xdr:colOff>114300</xdr:colOff>
      <xdr:row>76</xdr:row>
      <xdr:rowOff>35465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9640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83741</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94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156749</xdr:rowOff>
    </xdr:from>
    <xdr:to>
      <xdr:col>112</xdr:col>
      <xdr:colOff>38100</xdr:colOff>
      <xdr:row>76</xdr:row>
      <xdr:rowOff>86899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1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78026</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10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23657</xdr:rowOff>
    </xdr:from>
    <xdr:to>
      <xdr:col>107</xdr:col>
      <xdr:colOff>101600</xdr:colOff>
      <xdr:row>76</xdr:row>
      <xdr:rowOff>125257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05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116384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14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69743</xdr:rowOff>
    </xdr:from>
    <xdr:to>
      <xdr:col>102</xdr:col>
      <xdr:colOff>165100</xdr:colOff>
      <xdr:row>76</xdr:row>
      <xdr:rowOff>171343</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9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162470</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19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81173</xdr:rowOff>
    </xdr:from>
    <xdr:to>
      <xdr:col>98</xdr:col>
      <xdr:colOff>38100</xdr:colOff>
      <xdr:row>77</xdr:row>
      <xdr:rowOff>11323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11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2450</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20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人件費については、退職手当の増などに伴う職員給与費の増に伴い、増となった。</a:t>
          </a:r>
        </a:p>
        <a:p>
          <a:r>
            <a:rPr kumimoji="1" lang="ja-JP" altLang="en-US" sz="1100">
              <a:latin typeface="ＭＳ Ｐゴシック" panose="020B0600070205080204" pitchFamily="50" charset="-128"/>
              <a:ea typeface="ＭＳ Ｐゴシック" panose="020B0600070205080204" pitchFamily="50" charset="-128"/>
            </a:rPr>
            <a:t>扶助費については、物価高騰対応重点支援給付金 、児童手当費、民間保育所等運営事業費の増などを受けて、増となった。</a:t>
          </a:r>
        </a:p>
        <a:p>
          <a:r>
            <a:rPr kumimoji="1" lang="ja-JP" altLang="en-US" sz="1100">
              <a:latin typeface="ＭＳ Ｐゴシック" panose="020B0600070205080204" pitchFamily="50" charset="-128"/>
              <a:ea typeface="ＭＳ Ｐゴシック" panose="020B0600070205080204" pitchFamily="50" charset="-128"/>
            </a:rPr>
            <a:t>公債費については、近年実施した大型事業に対して発行した市債の償還の本格化に伴い、増となった。</a:t>
          </a:r>
        </a:p>
        <a:p>
          <a:r>
            <a:rPr kumimoji="1" lang="ja-JP" altLang="en-US" sz="1100">
              <a:latin typeface="ＭＳ Ｐゴシック" panose="020B0600070205080204" pitchFamily="50" charset="-128"/>
              <a:ea typeface="ＭＳ Ｐゴシック" panose="020B0600070205080204" pitchFamily="50" charset="-128"/>
            </a:rPr>
            <a:t>普通建設事業費については、総合計画実施計画のスタートに伴う事業の増などを受けて、増となった。</a:t>
          </a:r>
        </a:p>
        <a:p>
          <a:r>
            <a:rPr kumimoji="1" lang="ja-JP" altLang="en-US" sz="1100">
              <a:latin typeface="ＭＳ Ｐゴシック" panose="020B0600070205080204" pitchFamily="50" charset="-128"/>
              <a:ea typeface="ＭＳ Ｐゴシック" panose="020B0600070205080204" pitchFamily="50" charset="-128"/>
            </a:rPr>
            <a:t>物件費については、新型コロナウイルス感染症対策事業費、新型コロナウイルスワクチン接種事業費の減などを受けて、減となった。</a:t>
          </a:r>
        </a:p>
        <a:p>
          <a:r>
            <a:rPr kumimoji="1" lang="ja-JP" altLang="en-US" sz="1100">
              <a:latin typeface="ＭＳ Ｐゴシック" panose="020B0600070205080204" pitchFamily="50" charset="-128"/>
              <a:ea typeface="ＭＳ Ｐゴシック" panose="020B0600070205080204" pitchFamily="50" charset="-128"/>
            </a:rPr>
            <a:t>補助費等については、新型コロナウイルスワクチン接種事業費返還金の皆増などにより、増となった。</a:t>
          </a:r>
        </a:p>
        <a:p>
          <a:r>
            <a:rPr kumimoji="1" lang="ja-JP" altLang="en-US" sz="1100">
              <a:latin typeface="ＭＳ Ｐゴシック" panose="020B0600070205080204" pitchFamily="50" charset="-128"/>
              <a:ea typeface="ＭＳ Ｐゴシック" panose="020B0600070205080204" pitchFamily="50" charset="-128"/>
            </a:rPr>
            <a:t>繰出金については、高齢化の進行に伴う後期高齢者医療関係経費や介護保険関係経費の増に伴い、増となった。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神奈川県茅ヶ崎市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247,345
244,750
35.70
104,548,786
99,566,622
4,580,255
47,861,069
64,918,952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17.2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147320</xdr:rowOff>
    </xdr:from>
    <xdr:to>
      <xdr:col>24</xdr:col>
      <xdr:colOff>62865</xdr:colOff>
      <xdr:row>36</xdr:row>
      <xdr:rowOff>167640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19370"/>
          <a:ext cx="1270" cy="1220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34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36</xdr:row>
      <xdr:rowOff>167640</xdr:rowOff>
    </xdr:from>
    <xdr:to>
      <xdr:col>24</xdr:col>
      <xdr:colOff>152400</xdr:colOff>
      <xdr:row>36</xdr:row>
      <xdr:rowOff>167640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33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93997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9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147320</xdr:rowOff>
    </xdr:from>
    <xdr:to>
      <xdr:col>24</xdr:col>
      <xdr:colOff>152400</xdr:colOff>
      <xdr:row>29</xdr:row>
      <xdr:rowOff>147320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19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158750</xdr:rowOff>
    </xdr:from>
    <xdr:to>
      <xdr:col>24</xdr:col>
      <xdr:colOff>63500</xdr:colOff>
      <xdr:row>36</xdr:row>
      <xdr:rowOff>44450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595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102887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589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80010</xdr:rowOff>
    </xdr:from>
    <xdr:to>
      <xdr:col>24</xdr:col>
      <xdr:colOff>114300</xdr:colOff>
      <xdr:row>34</xdr:row>
      <xdr:rowOff>10160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73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5080</xdr:rowOff>
    </xdr:from>
    <xdr:to>
      <xdr:col>19</xdr:col>
      <xdr:colOff>177800</xdr:colOff>
      <xdr:row>36</xdr:row>
      <xdr:rowOff>44450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7728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147320</xdr:rowOff>
    </xdr:from>
    <xdr:to>
      <xdr:col>20</xdr:col>
      <xdr:colOff>38100</xdr:colOff>
      <xdr:row>34</xdr:row>
      <xdr:rowOff>77470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0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93997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5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5080</xdr:rowOff>
    </xdr:from>
    <xdr:to>
      <xdr:col>15</xdr:col>
      <xdr:colOff>50800</xdr:colOff>
      <xdr:row>36</xdr:row>
      <xdr:rowOff>54610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772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15240</xdr:rowOff>
    </xdr:from>
    <xdr:to>
      <xdr:col>15</xdr:col>
      <xdr:colOff>101600</xdr:colOff>
      <xdr:row>34</xdr:row>
      <xdr:rowOff>116840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4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133367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61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54610</xdr:rowOff>
    </xdr:from>
    <xdr:to>
      <xdr:col>10</xdr:col>
      <xdr:colOff>114300</xdr:colOff>
      <xdr:row>37</xdr:row>
      <xdr:rowOff>128270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26810"/>
          <a:ext cx="889000" cy="24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17780</xdr:rowOff>
    </xdr:from>
    <xdr:to>
      <xdr:col>10</xdr:col>
      <xdr:colOff>165100</xdr:colOff>
      <xdr:row>34</xdr:row>
      <xdr:rowOff>119380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4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135907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6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52070</xdr:rowOff>
    </xdr:from>
    <xdr:to>
      <xdr:col>6</xdr:col>
      <xdr:colOff>38100</xdr:colOff>
      <xdr:row>34</xdr:row>
      <xdr:rowOff>153670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8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170197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6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107950</xdr:rowOff>
    </xdr:from>
    <xdr:to>
      <xdr:col>24</xdr:col>
      <xdr:colOff>114300</xdr:colOff>
      <xdr:row>36</xdr:row>
      <xdr:rowOff>38100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86377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165100</xdr:rowOff>
    </xdr:from>
    <xdr:to>
      <xdr:col>20</xdr:col>
      <xdr:colOff>38100</xdr:colOff>
      <xdr:row>36</xdr:row>
      <xdr:rowOff>95250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6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86377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125730</xdr:rowOff>
    </xdr:from>
    <xdr:to>
      <xdr:col>15</xdr:col>
      <xdr:colOff>101600</xdr:colOff>
      <xdr:row>36</xdr:row>
      <xdr:rowOff>55880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47007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1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3810</xdr:rowOff>
    </xdr:from>
    <xdr:to>
      <xdr:col>10</xdr:col>
      <xdr:colOff>165100</xdr:colOff>
      <xdr:row>36</xdr:row>
      <xdr:rowOff>105410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96537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6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77470</xdr:rowOff>
    </xdr:from>
    <xdr:to>
      <xdr:col>6</xdr:col>
      <xdr:colOff>38100</xdr:colOff>
      <xdr:row>38</xdr:row>
      <xdr:rowOff>7620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2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170197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70256</xdr:rowOff>
    </xdr:from>
    <xdr:to>
      <xdr:col>24</xdr:col>
      <xdr:colOff>62865</xdr:colOff>
      <xdr:row>59</xdr:row>
      <xdr:rowOff>49936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500006"/>
          <a:ext cx="1270" cy="665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53763</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49936</xdr:rowOff>
    </xdr:from>
    <xdr:to>
      <xdr:col>24</xdr:col>
      <xdr:colOff>152400</xdr:colOff>
      <xdr:row>59</xdr:row>
      <xdr:rowOff>49936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16933</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27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70256</xdr:rowOff>
    </xdr:from>
    <xdr:to>
      <xdr:col>24</xdr:col>
      <xdr:colOff>152400</xdr:colOff>
      <xdr:row>55</xdr:row>
      <xdr:rowOff>70256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500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150914</xdr:rowOff>
    </xdr:from>
    <xdr:to>
      <xdr:col>24</xdr:col>
      <xdr:colOff>63500</xdr:colOff>
      <xdr:row>58</xdr:row>
      <xdr:rowOff>155702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10095014"/>
          <a:ext cx="838200" cy="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151871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53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128994</xdr:rowOff>
    </xdr:from>
    <xdr:to>
      <xdr:col>24</xdr:col>
      <xdr:colOff>114300</xdr:colOff>
      <xdr:row>58</xdr:row>
      <xdr:rowOff>59144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150914</xdr:rowOff>
    </xdr:from>
    <xdr:to>
      <xdr:col>19</xdr:col>
      <xdr:colOff>177800</xdr:colOff>
      <xdr:row>58</xdr:row>
      <xdr:rowOff>166306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095014"/>
          <a:ext cx="889000" cy="1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144349</xdr:rowOff>
    </xdr:from>
    <xdr:to>
      <xdr:col>20</xdr:col>
      <xdr:colOff>38100</xdr:colOff>
      <xdr:row>58</xdr:row>
      <xdr:rowOff>74499</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91026</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104928</xdr:rowOff>
    </xdr:from>
    <xdr:to>
      <xdr:col>15</xdr:col>
      <xdr:colOff>50800</xdr:colOff>
      <xdr:row>58</xdr:row>
      <xdr:rowOff>166306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10049028"/>
          <a:ext cx="889000" cy="6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141884</xdr:rowOff>
    </xdr:from>
    <xdr:to>
      <xdr:col>15</xdr:col>
      <xdr:colOff>101600</xdr:colOff>
      <xdr:row>58</xdr:row>
      <xdr:rowOff>72034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88561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8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116725</xdr:rowOff>
    </xdr:from>
    <xdr:to>
      <xdr:col>10</xdr:col>
      <xdr:colOff>114300</xdr:colOff>
      <xdr:row>58</xdr:row>
      <xdr:rowOff>104928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860675"/>
          <a:ext cx="889000" cy="118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154445</xdr:rowOff>
    </xdr:from>
    <xdr:to>
      <xdr:col>10</xdr:col>
      <xdr:colOff>165100</xdr:colOff>
      <xdr:row>58</xdr:row>
      <xdr:rowOff>84595</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101122</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70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150063</xdr:rowOff>
    </xdr:from>
    <xdr:to>
      <xdr:col>6</xdr:col>
      <xdr:colOff>38100</xdr:colOff>
      <xdr:row>51</xdr:row>
      <xdr:rowOff>80213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96740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104902</xdr:rowOff>
    </xdr:from>
    <xdr:to>
      <xdr:col>24</xdr:col>
      <xdr:colOff>114300</xdr:colOff>
      <xdr:row>59</xdr:row>
      <xdr:rowOff>35052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4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19829</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6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100114</xdr:rowOff>
    </xdr:from>
    <xdr:to>
      <xdr:col>20</xdr:col>
      <xdr:colOff>38100</xdr:colOff>
      <xdr:row>59</xdr:row>
      <xdr:rowOff>30264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4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21391</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3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115506</xdr:rowOff>
    </xdr:from>
    <xdr:to>
      <xdr:col>15</xdr:col>
      <xdr:colOff>101600</xdr:colOff>
      <xdr:row>59</xdr:row>
      <xdr:rowOff>45656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5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36783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5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54128</xdr:rowOff>
    </xdr:from>
    <xdr:to>
      <xdr:col>10</xdr:col>
      <xdr:colOff>165100</xdr:colOff>
      <xdr:row>58</xdr:row>
      <xdr:rowOff>155728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9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146855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9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65925</xdr:rowOff>
    </xdr:from>
    <xdr:to>
      <xdr:col>6</xdr:col>
      <xdr:colOff>38100</xdr:colOff>
      <xdr:row>51</xdr:row>
      <xdr:rowOff>167525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80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158652</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90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3650</xdr:rowOff>
    </xdr:from>
    <xdr:to>
      <xdr:col>24</xdr:col>
      <xdr:colOff>62865</xdr:colOff>
      <xdr:row>76</xdr:row>
      <xdr:rowOff>134040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76600"/>
          <a:ext cx="1270" cy="987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137867</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16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134040</xdr:rowOff>
    </xdr:from>
    <xdr:to>
      <xdr:col>24</xdr:col>
      <xdr:colOff>152400</xdr:colOff>
      <xdr:row>76</xdr:row>
      <xdr:rowOff>134040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1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121777</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51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3650</xdr:rowOff>
    </xdr:from>
    <xdr:to>
      <xdr:col>24</xdr:col>
      <xdr:colOff>152400</xdr:colOff>
      <xdr:row>71</xdr:row>
      <xdr:rowOff>3650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7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134040</xdr:rowOff>
    </xdr:from>
    <xdr:to>
      <xdr:col>24</xdr:col>
      <xdr:colOff>63500</xdr:colOff>
      <xdr:row>77</xdr:row>
      <xdr:rowOff>87274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164240"/>
          <a:ext cx="838200" cy="124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27315</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7146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4438</xdr:rowOff>
    </xdr:from>
    <xdr:to>
      <xdr:col>24</xdr:col>
      <xdr:colOff>114300</xdr:colOff>
      <xdr:row>75</xdr:row>
      <xdr:rowOff>106038</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863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87274</xdr:rowOff>
    </xdr:from>
    <xdr:to>
      <xdr:col>19</xdr:col>
      <xdr:colOff>177800</xdr:colOff>
      <xdr:row>77</xdr:row>
      <xdr:rowOff>121107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288924"/>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130505</xdr:rowOff>
    </xdr:from>
    <xdr:to>
      <xdr:col>20</xdr:col>
      <xdr:colOff>38100</xdr:colOff>
      <xdr:row>76</xdr:row>
      <xdr:rowOff>60655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77182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76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112747</xdr:rowOff>
    </xdr:from>
    <xdr:to>
      <xdr:col>15</xdr:col>
      <xdr:colOff>50800</xdr:colOff>
      <xdr:row>77</xdr:row>
      <xdr:rowOff>121107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314397"/>
          <a:ext cx="889000" cy="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56428</xdr:rowOff>
    </xdr:from>
    <xdr:to>
      <xdr:col>15</xdr:col>
      <xdr:colOff>101600</xdr:colOff>
      <xdr:row>76</xdr:row>
      <xdr:rowOff>158028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08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3105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861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112747</xdr:rowOff>
    </xdr:from>
    <xdr:to>
      <xdr:col>10</xdr:col>
      <xdr:colOff>114300</xdr:colOff>
      <xdr:row>79</xdr:row>
      <xdr:rowOff>8648</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314397"/>
          <a:ext cx="889000" cy="23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162531</xdr:rowOff>
    </xdr:from>
    <xdr:to>
      <xdr:col>10</xdr:col>
      <xdr:colOff>165100</xdr:colOff>
      <xdr:row>76</xdr:row>
      <xdr:rowOff>92681</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02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109208</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79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80082</xdr:rowOff>
    </xdr:from>
    <xdr:to>
      <xdr:col>6</xdr:col>
      <xdr:colOff>38100</xdr:colOff>
      <xdr:row>78</xdr:row>
      <xdr:rowOff>10232</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28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26759</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056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83240</xdr:rowOff>
    </xdr:from>
    <xdr:to>
      <xdr:col>24</xdr:col>
      <xdr:colOff>114300</xdr:colOff>
      <xdr:row>77</xdr:row>
      <xdr:rowOff>13390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11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169617</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028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36474</xdr:rowOff>
    </xdr:from>
    <xdr:to>
      <xdr:col>20</xdr:col>
      <xdr:colOff>38100</xdr:colOff>
      <xdr:row>77</xdr:row>
      <xdr:rowOff>138074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23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129201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330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70307</xdr:rowOff>
    </xdr:from>
    <xdr:to>
      <xdr:col>15</xdr:col>
      <xdr:colOff>101600</xdr:colOff>
      <xdr:row>78</xdr:row>
      <xdr:rowOff>457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2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163034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364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61947</xdr:rowOff>
    </xdr:from>
    <xdr:to>
      <xdr:col>10</xdr:col>
      <xdr:colOff>165100</xdr:colOff>
      <xdr:row>77</xdr:row>
      <xdr:rowOff>163547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26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154674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356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129298</xdr:rowOff>
    </xdr:from>
    <xdr:to>
      <xdr:col>6</xdr:col>
      <xdr:colOff>38100</xdr:colOff>
      <xdr:row>79</xdr:row>
      <xdr:rowOff>59448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50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50575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59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31356</xdr:rowOff>
    </xdr:from>
    <xdr:to>
      <xdr:col>24</xdr:col>
      <xdr:colOff>63500</xdr:colOff>
      <xdr:row>98</xdr:row>
      <xdr:rowOff>102349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833456"/>
          <a:ext cx="838200" cy="7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134878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765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88570</xdr:rowOff>
    </xdr:from>
    <xdr:to>
      <xdr:col>19</xdr:col>
      <xdr:colOff>177800</xdr:colOff>
      <xdr:row>98</xdr:row>
      <xdr:rowOff>102349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6719220"/>
          <a:ext cx="889000" cy="18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145051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60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88570</xdr:rowOff>
    </xdr:from>
    <xdr:to>
      <xdr:col>15</xdr:col>
      <xdr:colOff>50800</xdr:colOff>
      <xdr:row>98</xdr:row>
      <xdr:rowOff>2820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719220"/>
          <a:ext cx="889000" cy="8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107421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90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2820</xdr:rowOff>
    </xdr:from>
    <xdr:to>
      <xdr:col>10</xdr:col>
      <xdr:colOff>114300</xdr:colOff>
      <xdr:row>98</xdr:row>
      <xdr:rowOff>157327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804920"/>
          <a:ext cx="889000" cy="15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113161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91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31639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0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152006</xdr:rowOff>
    </xdr:from>
    <xdr:to>
      <xdr:col>24</xdr:col>
      <xdr:colOff>114300</xdr:colOff>
      <xdr:row>98</xdr:row>
      <xdr:rowOff>82156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78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3433</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63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51549</xdr:rowOff>
    </xdr:from>
    <xdr:to>
      <xdr:col>20</xdr:col>
      <xdr:colOff>38100</xdr:colOff>
      <xdr:row>98</xdr:row>
      <xdr:rowOff>153149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85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144276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94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37770</xdr:rowOff>
    </xdr:from>
    <xdr:to>
      <xdr:col>15</xdr:col>
      <xdr:colOff>101600</xdr:colOff>
      <xdr:row>97</xdr:row>
      <xdr:rowOff>139370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66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155897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443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123470</xdr:rowOff>
    </xdr:from>
    <xdr:to>
      <xdr:col>10</xdr:col>
      <xdr:colOff>165100</xdr:colOff>
      <xdr:row>98</xdr:row>
      <xdr:rowOff>53620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75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70147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52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106527</xdr:rowOff>
    </xdr:from>
    <xdr:to>
      <xdr:col>6</xdr:col>
      <xdr:colOff>38100</xdr:colOff>
      <xdr:row>99</xdr:row>
      <xdr:rowOff>36677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90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53204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68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35</xdr:row>
      <xdr:rowOff>54627</xdr:rowOff>
    </xdr:from>
    <xdr:ext cx="37702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226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38</xdr:row>
      <xdr:rowOff>104953</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182616"/>
          <a:ext cx="127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108780</xdr:rowOff>
    </xdr:from>
    <xdr:ext cx="313932"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6238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104953</xdr:rowOff>
    </xdr:from>
    <xdr:to>
      <xdr:col>55</xdr:col>
      <xdr:colOff>88900</xdr:colOff>
      <xdr:row>38</xdr:row>
      <xdr:rowOff>104953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620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133757</xdr:rowOff>
    </xdr:from>
    <xdr:to>
      <xdr:col>55</xdr:col>
      <xdr:colOff>0</xdr:colOff>
      <xdr:row>33</xdr:row>
      <xdr:rowOff>142901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5791607"/>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17492</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0182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39065</xdr:rowOff>
    </xdr:from>
    <xdr:to>
      <xdr:col>55</xdr:col>
      <xdr:colOff>50800</xdr:colOff>
      <xdr:row>35</xdr:row>
      <xdr:rowOff>140665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0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75235</xdr:rowOff>
    </xdr:from>
    <xdr:to>
      <xdr:col>50</xdr:col>
      <xdr:colOff>114300</xdr:colOff>
      <xdr:row>33</xdr:row>
      <xdr:rowOff>142901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5733085"/>
          <a:ext cx="8890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64669</xdr:rowOff>
    </xdr:from>
    <xdr:to>
      <xdr:col>50</xdr:col>
      <xdr:colOff>165100</xdr:colOff>
      <xdr:row>35</xdr:row>
      <xdr:rowOff>166269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0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157396</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158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34087</xdr:rowOff>
    </xdr:from>
    <xdr:to>
      <xdr:col>45</xdr:col>
      <xdr:colOff>177800</xdr:colOff>
      <xdr:row>33</xdr:row>
      <xdr:rowOff>75235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5691937"/>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41808</xdr:rowOff>
    </xdr:from>
    <xdr:to>
      <xdr:col>46</xdr:col>
      <xdr:colOff>38100</xdr:colOff>
      <xdr:row>35</xdr:row>
      <xdr:rowOff>143408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04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134535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1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34087</xdr:rowOff>
    </xdr:from>
    <xdr:to>
      <xdr:col>41</xdr:col>
      <xdr:colOff>50800</xdr:colOff>
      <xdr:row>33</xdr:row>
      <xdr:rowOff>39573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5691937"/>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134163</xdr:rowOff>
    </xdr:from>
    <xdr:to>
      <xdr:col>41</xdr:col>
      <xdr:colOff>101600</xdr:colOff>
      <xdr:row>34</xdr:row>
      <xdr:rowOff>64313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579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55440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5884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61468</xdr:rowOff>
    </xdr:from>
    <xdr:to>
      <xdr:col>36</xdr:col>
      <xdr:colOff>165100</xdr:colOff>
      <xdr:row>34</xdr:row>
      <xdr:rowOff>163068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589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154195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5983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82957</xdr:rowOff>
    </xdr:from>
    <xdr:to>
      <xdr:col>55</xdr:col>
      <xdr:colOff>50800</xdr:colOff>
      <xdr:row>34</xdr:row>
      <xdr:rowOff>13107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574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105834</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5592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92101</xdr:rowOff>
    </xdr:from>
    <xdr:to>
      <xdr:col>50</xdr:col>
      <xdr:colOff>165100</xdr:colOff>
      <xdr:row>34</xdr:row>
      <xdr:rowOff>22251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574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32</xdr:row>
      <xdr:rowOff>38778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552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24435</xdr:rowOff>
    </xdr:from>
    <xdr:to>
      <xdr:col>46</xdr:col>
      <xdr:colOff>38100</xdr:colOff>
      <xdr:row>33</xdr:row>
      <xdr:rowOff>126035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568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142562</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5457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154737</xdr:rowOff>
    </xdr:from>
    <xdr:to>
      <xdr:col>41</xdr:col>
      <xdr:colOff>101600</xdr:colOff>
      <xdr:row>33</xdr:row>
      <xdr:rowOff>84887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564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101414</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541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160223</xdr:rowOff>
    </xdr:from>
    <xdr:to>
      <xdr:col>36</xdr:col>
      <xdr:colOff>165100</xdr:colOff>
      <xdr:row>33</xdr:row>
      <xdr:rowOff>90373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564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106900</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542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79670</xdr:rowOff>
    </xdr:from>
    <xdr:to>
      <xdr:col>55</xdr:col>
      <xdr:colOff>0</xdr:colOff>
      <xdr:row>58</xdr:row>
      <xdr:rowOff>93386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2377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79670</xdr:rowOff>
    </xdr:from>
    <xdr:to>
      <xdr:col>50</xdr:col>
      <xdr:colOff>114300</xdr:colOff>
      <xdr:row>58</xdr:row>
      <xdr:rowOff>91191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023770"/>
          <a:ext cx="889000" cy="1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82413</xdr:rowOff>
    </xdr:from>
    <xdr:to>
      <xdr:col>45</xdr:col>
      <xdr:colOff>177800</xdr:colOff>
      <xdr:row>58</xdr:row>
      <xdr:rowOff>91191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26513"/>
          <a:ext cx="889000" cy="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82413</xdr:rowOff>
    </xdr:from>
    <xdr:to>
      <xdr:col>41</xdr:col>
      <xdr:colOff>50800</xdr:colOff>
      <xdr:row>58</xdr:row>
      <xdr:rowOff>85842</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026513"/>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42586</xdr:rowOff>
    </xdr:from>
    <xdr:to>
      <xdr:col>55</xdr:col>
      <xdr:colOff>50800</xdr:colOff>
      <xdr:row>58</xdr:row>
      <xdr:rowOff>144186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8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128963</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0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28870</xdr:rowOff>
    </xdr:from>
    <xdr:to>
      <xdr:col>50</xdr:col>
      <xdr:colOff>165100</xdr:colOff>
      <xdr:row>58</xdr:row>
      <xdr:rowOff>130470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7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121597</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1006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40391</xdr:rowOff>
    </xdr:from>
    <xdr:to>
      <xdr:col>46</xdr:col>
      <xdr:colOff>38100</xdr:colOff>
      <xdr:row>58</xdr:row>
      <xdr:rowOff>141991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8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133118</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1007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31613</xdr:rowOff>
    </xdr:from>
    <xdr:to>
      <xdr:col>41</xdr:col>
      <xdr:colOff>101600</xdr:colOff>
      <xdr:row>58</xdr:row>
      <xdr:rowOff>133213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7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124340</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06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35042</xdr:rowOff>
    </xdr:from>
    <xdr:to>
      <xdr:col>36</xdr:col>
      <xdr:colOff>165100</xdr:colOff>
      <xdr:row>58</xdr:row>
      <xdr:rowOff>136642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7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127769</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1007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35577</xdr:rowOff>
    </xdr:from>
    <xdr:ext cx="46717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136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135357</xdr:rowOff>
    </xdr:from>
    <xdr:to>
      <xdr:col>54</xdr:col>
      <xdr:colOff>189865</xdr:colOff>
      <xdr:row>78</xdr:row>
      <xdr:rowOff>67768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1965407"/>
          <a:ext cx="1270" cy="147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71595</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4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67768</xdr:rowOff>
    </xdr:from>
    <xdr:to>
      <xdr:col>55</xdr:col>
      <xdr:colOff>88900</xdr:colOff>
      <xdr:row>78</xdr:row>
      <xdr:rowOff>67768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4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82034</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135357</xdr:rowOff>
    </xdr:from>
    <xdr:to>
      <xdr:col>55</xdr:col>
      <xdr:colOff>88900</xdr:colOff>
      <xdr:row>69</xdr:row>
      <xdr:rowOff>135357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196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58166</xdr:rowOff>
    </xdr:from>
    <xdr:to>
      <xdr:col>55</xdr:col>
      <xdr:colOff>0</xdr:colOff>
      <xdr:row>75</xdr:row>
      <xdr:rowOff>35154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2574016"/>
          <a:ext cx="838200" cy="3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88816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776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110389</xdr:rowOff>
    </xdr:from>
    <xdr:to>
      <xdr:col>55</xdr:col>
      <xdr:colOff>50800</xdr:colOff>
      <xdr:row>75</xdr:row>
      <xdr:rowOff>40539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279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3988</xdr:rowOff>
    </xdr:from>
    <xdr:to>
      <xdr:col>50</xdr:col>
      <xdr:colOff>114300</xdr:colOff>
      <xdr:row>75</xdr:row>
      <xdr:rowOff>35154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2862738"/>
          <a:ext cx="889000" cy="3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108331</xdr:rowOff>
    </xdr:from>
    <xdr:to>
      <xdr:col>50</xdr:col>
      <xdr:colOff>165100</xdr:colOff>
      <xdr:row>75</xdr:row>
      <xdr:rowOff>38481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27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73</xdr:row>
      <xdr:rowOff>55008</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57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161722</xdr:rowOff>
    </xdr:from>
    <xdr:to>
      <xdr:col>45</xdr:col>
      <xdr:colOff>177800</xdr:colOff>
      <xdr:row>75</xdr:row>
      <xdr:rowOff>3988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284902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23216</xdr:rowOff>
    </xdr:from>
    <xdr:to>
      <xdr:col>46</xdr:col>
      <xdr:colOff>38100</xdr:colOff>
      <xdr:row>74</xdr:row>
      <xdr:rowOff>124816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271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141343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24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106249</xdr:rowOff>
    </xdr:from>
    <xdr:to>
      <xdr:col>41</xdr:col>
      <xdr:colOff>50800</xdr:colOff>
      <xdr:row>74</xdr:row>
      <xdr:rowOff>161722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2793549"/>
          <a:ext cx="889000" cy="5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58420</xdr:rowOff>
    </xdr:from>
    <xdr:to>
      <xdr:col>41</xdr:col>
      <xdr:colOff>101600</xdr:colOff>
      <xdr:row>74</xdr:row>
      <xdr:rowOff>160020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27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5097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252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138125</xdr:rowOff>
    </xdr:from>
    <xdr:to>
      <xdr:col>36</xdr:col>
      <xdr:colOff>165100</xdr:colOff>
      <xdr:row>73</xdr:row>
      <xdr:rowOff>68275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2482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84802</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225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7366</xdr:rowOff>
    </xdr:from>
    <xdr:to>
      <xdr:col>55</xdr:col>
      <xdr:colOff>50800</xdr:colOff>
      <xdr:row>73</xdr:row>
      <xdr:rowOff>108966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252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30243</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237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155804</xdr:rowOff>
    </xdr:from>
    <xdr:to>
      <xdr:col>50</xdr:col>
      <xdr:colOff>165100</xdr:colOff>
      <xdr:row>75</xdr:row>
      <xdr:rowOff>85954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284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77081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2935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124638</xdr:rowOff>
    </xdr:from>
    <xdr:to>
      <xdr:col>46</xdr:col>
      <xdr:colOff>38100</xdr:colOff>
      <xdr:row>75</xdr:row>
      <xdr:rowOff>54788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281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45915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290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110922</xdr:rowOff>
    </xdr:from>
    <xdr:to>
      <xdr:col>41</xdr:col>
      <xdr:colOff>101600</xdr:colOff>
      <xdr:row>75</xdr:row>
      <xdr:rowOff>41072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279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32199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289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55449</xdr:rowOff>
    </xdr:from>
    <xdr:to>
      <xdr:col>36</xdr:col>
      <xdr:colOff>165100</xdr:colOff>
      <xdr:row>74</xdr:row>
      <xdr:rowOff>157049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274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148176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83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44510</xdr:rowOff>
    </xdr:from>
    <xdr:to>
      <xdr:col>55</xdr:col>
      <xdr:colOff>0</xdr:colOff>
      <xdr:row>97</xdr:row>
      <xdr:rowOff>100061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03710"/>
          <a:ext cx="838200" cy="227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80253</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196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100061</xdr:rowOff>
    </xdr:from>
    <xdr:to>
      <xdr:col>50</xdr:col>
      <xdr:colOff>114300</xdr:colOff>
      <xdr:row>98</xdr:row>
      <xdr:rowOff>13125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30711"/>
          <a:ext cx="889000" cy="8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60425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1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13125</xdr:rowOff>
    </xdr:from>
    <xdr:to>
      <xdr:col>45</xdr:col>
      <xdr:colOff>177800</xdr:colOff>
      <xdr:row>98</xdr:row>
      <xdr:rowOff>27183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15225"/>
          <a:ext cx="889000" cy="1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63809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96106</xdr:rowOff>
    </xdr:from>
    <xdr:to>
      <xdr:col>41</xdr:col>
      <xdr:colOff>50800</xdr:colOff>
      <xdr:row>98</xdr:row>
      <xdr:rowOff>27183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26756"/>
          <a:ext cx="889000" cy="10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49339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63535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165160</xdr:rowOff>
    </xdr:from>
    <xdr:to>
      <xdr:col>55</xdr:col>
      <xdr:colOff>50800</xdr:colOff>
      <xdr:row>96</xdr:row>
      <xdr:rowOff>95310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5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143587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3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49261</xdr:rowOff>
    </xdr:from>
    <xdr:to>
      <xdr:col>50</xdr:col>
      <xdr:colOff>165100</xdr:colOff>
      <xdr:row>97</xdr:row>
      <xdr:rowOff>150861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7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141988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7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133775</xdr:rowOff>
    </xdr:from>
    <xdr:to>
      <xdr:col>46</xdr:col>
      <xdr:colOff>38100</xdr:colOff>
      <xdr:row>98</xdr:row>
      <xdr:rowOff>63925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6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55052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5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147833</xdr:rowOff>
    </xdr:from>
    <xdr:to>
      <xdr:col>41</xdr:col>
      <xdr:colOff>101600</xdr:colOff>
      <xdr:row>98</xdr:row>
      <xdr:rowOff>77983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7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69110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7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45306</xdr:rowOff>
    </xdr:from>
    <xdr:to>
      <xdr:col>36</xdr:col>
      <xdr:colOff>165100</xdr:colOff>
      <xdr:row>97</xdr:row>
      <xdr:rowOff>146906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7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138033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6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127399</xdr:rowOff>
    </xdr:from>
    <xdr:to>
      <xdr:col>85</xdr:col>
      <xdr:colOff>126364</xdr:colOff>
      <xdr:row>39</xdr:row>
      <xdr:rowOff>31605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099449"/>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35432</xdr:rowOff>
    </xdr:from>
    <xdr:ext cx="469744"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72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31605</xdr:rowOff>
    </xdr:from>
    <xdr:to>
      <xdr:col>86</xdr:col>
      <xdr:colOff>25400</xdr:colOff>
      <xdr:row>39</xdr:row>
      <xdr:rowOff>31605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71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74076</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8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127399</xdr:rowOff>
    </xdr:from>
    <xdr:to>
      <xdr:col>86</xdr:col>
      <xdr:colOff>25400</xdr:colOff>
      <xdr:row>29</xdr:row>
      <xdr:rowOff>127399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0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71882</xdr:rowOff>
    </xdr:from>
    <xdr:to>
      <xdr:col>85</xdr:col>
      <xdr:colOff>127000</xdr:colOff>
      <xdr:row>36</xdr:row>
      <xdr:rowOff>99205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072632"/>
          <a:ext cx="838200" cy="19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43923</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4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65496</xdr:rowOff>
    </xdr:from>
    <xdr:to>
      <xdr:col>85</xdr:col>
      <xdr:colOff>177800</xdr:colOff>
      <xdr:row>35</xdr:row>
      <xdr:rowOff>167096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06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93980</xdr:rowOff>
    </xdr:from>
    <xdr:to>
      <xdr:col>81</xdr:col>
      <xdr:colOff>50800</xdr:colOff>
      <xdr:row>36</xdr:row>
      <xdr:rowOff>99205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266180"/>
          <a:ext cx="8890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97391</xdr:rowOff>
    </xdr:from>
    <xdr:to>
      <xdr:col>81</xdr:col>
      <xdr:colOff>101600</xdr:colOff>
      <xdr:row>36</xdr:row>
      <xdr:rowOff>27541</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44068</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5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93980</xdr:rowOff>
    </xdr:from>
    <xdr:to>
      <xdr:col>76</xdr:col>
      <xdr:colOff>114300</xdr:colOff>
      <xdr:row>38</xdr:row>
      <xdr:rowOff>71120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26618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40241</xdr:rowOff>
    </xdr:from>
    <xdr:to>
      <xdr:col>76</xdr:col>
      <xdr:colOff>165100</xdr:colOff>
      <xdr:row>36</xdr:row>
      <xdr:rowOff>141841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1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158368</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598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78849</xdr:rowOff>
    </xdr:from>
    <xdr:to>
      <xdr:col>71</xdr:col>
      <xdr:colOff>177800</xdr:colOff>
      <xdr:row>38</xdr:row>
      <xdr:rowOff>71120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22499"/>
          <a:ext cx="889000" cy="16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32512</xdr:rowOff>
    </xdr:from>
    <xdr:to>
      <xdr:col>72</xdr:col>
      <xdr:colOff>38100</xdr:colOff>
      <xdr:row>36</xdr:row>
      <xdr:rowOff>134112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0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150639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597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46119</xdr:rowOff>
    </xdr:from>
    <xdr:to>
      <xdr:col>67</xdr:col>
      <xdr:colOff>101600</xdr:colOff>
      <xdr:row>36</xdr:row>
      <xdr:rowOff>147719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1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164246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99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21082</xdr:rowOff>
    </xdr:from>
    <xdr:to>
      <xdr:col>85</xdr:col>
      <xdr:colOff>177800</xdr:colOff>
      <xdr:row>35</xdr:row>
      <xdr:rowOff>122682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02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43959</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873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48405</xdr:rowOff>
    </xdr:from>
    <xdr:to>
      <xdr:col>81</xdr:col>
      <xdr:colOff>101600</xdr:colOff>
      <xdr:row>36</xdr:row>
      <xdr:rowOff>150005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22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141132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31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43180</xdr:rowOff>
    </xdr:from>
    <xdr:to>
      <xdr:col>76</xdr:col>
      <xdr:colOff>165100</xdr:colOff>
      <xdr:row>36</xdr:row>
      <xdr:rowOff>144780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21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135907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30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20320</xdr:rowOff>
    </xdr:from>
    <xdr:to>
      <xdr:col>72</xdr:col>
      <xdr:colOff>38100</xdr:colOff>
      <xdr:row>38</xdr:row>
      <xdr:rowOff>121920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113047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62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28049</xdr:rowOff>
    </xdr:from>
    <xdr:to>
      <xdr:col>67</xdr:col>
      <xdr:colOff>101600</xdr:colOff>
      <xdr:row>37</xdr:row>
      <xdr:rowOff>129649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7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120776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6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69273</xdr:rowOff>
    </xdr:from>
    <xdr:to>
      <xdr:col>85</xdr:col>
      <xdr:colOff>127000</xdr:colOff>
      <xdr:row>56</xdr:row>
      <xdr:rowOff>66739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327573"/>
          <a:ext cx="838200" cy="340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124668</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382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38182</xdr:rowOff>
    </xdr:from>
    <xdr:to>
      <xdr:col>81</xdr:col>
      <xdr:colOff>50800</xdr:colOff>
      <xdr:row>56</xdr:row>
      <xdr:rowOff>66739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639382"/>
          <a:ext cx="889000" cy="2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42263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30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38182</xdr:rowOff>
    </xdr:from>
    <xdr:to>
      <xdr:col>76</xdr:col>
      <xdr:colOff>114300</xdr:colOff>
      <xdr:row>57</xdr:row>
      <xdr:rowOff>152711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639382"/>
          <a:ext cx="889000" cy="28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41539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96551</xdr:rowOff>
    </xdr:from>
    <xdr:to>
      <xdr:col>71</xdr:col>
      <xdr:colOff>177800</xdr:colOff>
      <xdr:row>57</xdr:row>
      <xdr:rowOff>152711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869201"/>
          <a:ext cx="889000" cy="56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164851</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42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135894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39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18473</xdr:rowOff>
    </xdr:from>
    <xdr:to>
      <xdr:col>85</xdr:col>
      <xdr:colOff>177800</xdr:colOff>
      <xdr:row>54</xdr:row>
      <xdr:rowOff>120073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27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41350</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12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15939</xdr:rowOff>
    </xdr:from>
    <xdr:to>
      <xdr:col>81</xdr:col>
      <xdr:colOff>101600</xdr:colOff>
      <xdr:row>56</xdr:row>
      <xdr:rowOff>117539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1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108666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0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158832</xdr:rowOff>
    </xdr:from>
    <xdr:to>
      <xdr:col>76</xdr:col>
      <xdr:colOff>165100</xdr:colOff>
      <xdr:row>56</xdr:row>
      <xdr:rowOff>88982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58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80109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6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101911</xdr:rowOff>
    </xdr:from>
    <xdr:to>
      <xdr:col>72</xdr:col>
      <xdr:colOff>38100</xdr:colOff>
      <xdr:row>58</xdr:row>
      <xdr:rowOff>32061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87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23188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967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45751</xdr:rowOff>
    </xdr:from>
    <xdr:to>
      <xdr:col>67</xdr:col>
      <xdr:colOff>101600</xdr:colOff>
      <xdr:row>57</xdr:row>
      <xdr:rowOff>147351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81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138478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91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44069</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8861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74249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75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27576</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2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43307</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7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46817</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48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43307</xdr:rowOff>
    </xdr:from>
    <xdr:to>
      <xdr:col>71</xdr:col>
      <xdr:colOff>177800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8785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36529</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4017" y="1323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164719</xdr:rowOff>
    </xdr:from>
    <xdr:to>
      <xdr:col>85</xdr:col>
      <xdr:colOff>177800</xdr:colOff>
      <xdr:row>79</xdr:row>
      <xdr:rowOff>94869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79646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27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163957</xdr:rowOff>
    </xdr:from>
    <xdr:to>
      <xdr:col>72</xdr:col>
      <xdr:colOff>38100</xdr:colOff>
      <xdr:row>79</xdr:row>
      <xdr:rowOff>94107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85234</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29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85092</xdr:rowOff>
    </xdr:from>
    <xdr:to>
      <xdr:col>85</xdr:col>
      <xdr:colOff>127000</xdr:colOff>
      <xdr:row>97</xdr:row>
      <xdr:rowOff>90951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715742"/>
          <a:ext cx="838200" cy="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60428</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88179</xdr:rowOff>
    </xdr:from>
    <xdr:to>
      <xdr:col>81</xdr:col>
      <xdr:colOff>50800</xdr:colOff>
      <xdr:row>97</xdr:row>
      <xdr:rowOff>90951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18829"/>
          <a:ext cx="889000" cy="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88179</xdr:rowOff>
    </xdr:from>
    <xdr:to>
      <xdr:col>76</xdr:col>
      <xdr:colOff>114300</xdr:colOff>
      <xdr:row>97</xdr:row>
      <xdr:rowOff>155645</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718829"/>
          <a:ext cx="889000" cy="6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124017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4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155645</xdr:rowOff>
    </xdr:from>
    <xdr:to>
      <xdr:col>71</xdr:col>
      <xdr:colOff>177800</xdr:colOff>
      <xdr:row>98</xdr:row>
      <xdr:rowOff>11255</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86295"/>
          <a:ext cx="889000" cy="27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148677</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169679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34292</xdr:rowOff>
    </xdr:from>
    <xdr:to>
      <xdr:col>85</xdr:col>
      <xdr:colOff>177800</xdr:colOff>
      <xdr:row>97</xdr:row>
      <xdr:rowOff>135892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6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12719</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4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40151</xdr:rowOff>
    </xdr:from>
    <xdr:to>
      <xdr:col>81</xdr:col>
      <xdr:colOff>101600</xdr:colOff>
      <xdr:row>97</xdr:row>
      <xdr:rowOff>141751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132878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37379</xdr:rowOff>
    </xdr:from>
    <xdr:to>
      <xdr:col>76</xdr:col>
      <xdr:colOff>165100</xdr:colOff>
      <xdr:row>97</xdr:row>
      <xdr:rowOff>138979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6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130106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60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104845</xdr:rowOff>
    </xdr:from>
    <xdr:to>
      <xdr:col>72</xdr:col>
      <xdr:colOff>38100</xdr:colOff>
      <xdr:row>98</xdr:row>
      <xdr:rowOff>34995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3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26122</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2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131905</xdr:rowOff>
    </xdr:from>
    <xdr:to>
      <xdr:col>67</xdr:col>
      <xdr:colOff>101600</xdr:colOff>
      <xdr:row>98</xdr:row>
      <xdr:rowOff>62055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6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53182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85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11193</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354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83583</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255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58437</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31005</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総務費については、将来の行政需要に備えるための財政調整基金積立金の増、給与改定等を踏まえた職員給与費の増、システム標準化関連経費の皆増があったものの、公共施設等再編整備基金積立金の減などにより、減となった。</a:t>
          </a:r>
        </a:p>
        <a:p>
          <a:r>
            <a:rPr kumimoji="1" lang="ja-JP" altLang="en-US" sz="1200">
              <a:latin typeface="ＭＳ Ｐゴシック" panose="020B0600070205080204" pitchFamily="50" charset="-128"/>
              <a:ea typeface="ＭＳ Ｐゴシック" panose="020B0600070205080204" pitchFamily="50" charset="-128"/>
            </a:rPr>
            <a:t>民生費については、電力・ガス・食料品等価格高騰重点支援給付金や子育て世帯生活支援特別給付金などが皆減となったものの、物価高騰対応重点支援給付金や民間保育所等運営事業費の増、制度改正の影響による児童手当費の増などを受けて、増となった。</a:t>
          </a:r>
        </a:p>
        <a:p>
          <a:r>
            <a:rPr kumimoji="1" lang="ja-JP" altLang="en-US" sz="1200">
              <a:latin typeface="ＭＳ Ｐゴシック" panose="020B0600070205080204" pitchFamily="50" charset="-128"/>
              <a:ea typeface="ＭＳ Ｐゴシック" panose="020B0600070205080204" pitchFamily="50" charset="-128"/>
            </a:rPr>
            <a:t>衛生費については、新型コロナウイルスワクチン接種事業費（繰越分を含む。）、新型コロナウイルス感染症対策事業費が皆減となったものの、粗大ごみ処理施設整備事業費の増や新型コロナウイルスワクチン接種事業費返還金の皆増などを受けて、増となった。</a:t>
          </a:r>
        </a:p>
        <a:p>
          <a:r>
            <a:rPr kumimoji="1" lang="ja-JP" altLang="en-US" sz="1200">
              <a:latin typeface="ＭＳ Ｐゴシック" panose="020B0600070205080204" pitchFamily="50" charset="-128"/>
              <a:ea typeface="ＭＳ Ｐゴシック" panose="020B0600070205080204" pitchFamily="50" charset="-128"/>
            </a:rPr>
            <a:t>商工費については、新型コロナウイルス感染症対策事業費の減の影響などがあったものの、道の駅整備推進事業費の増により、増となった。</a:t>
          </a:r>
        </a:p>
        <a:p>
          <a:r>
            <a:rPr kumimoji="1" lang="ja-JP" altLang="en-US" sz="1200">
              <a:latin typeface="ＭＳ Ｐゴシック" panose="020B0600070205080204" pitchFamily="50" charset="-128"/>
              <a:ea typeface="ＭＳ Ｐゴシック" panose="020B0600070205080204" pitchFamily="50" charset="-128"/>
            </a:rPr>
            <a:t>土木費については、臨時的な普通建設事業の計上額の増減に応じて毎年度ごとに増減しており、令和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年度においては千ノ川整備事業や浜園橋橋りょう整備事業などの河川関連の大型事業のほか、用地先行取得事業の影響により、大幅な増加となった。</a:t>
          </a:r>
        </a:p>
        <a:p>
          <a:r>
            <a:rPr kumimoji="1" lang="ja-JP" altLang="en-US" sz="1200">
              <a:latin typeface="ＭＳ Ｐゴシック" panose="020B0600070205080204" pitchFamily="50" charset="-128"/>
              <a:ea typeface="ＭＳ Ｐゴシック" panose="020B0600070205080204" pitchFamily="50" charset="-128"/>
            </a:rPr>
            <a:t>教育費については、避難所となる中学校の体育館等への空調整備に伴う学校施設整備事業の増、総合体育館を福祉避難所として使用するための空調整備等に伴う体育館管理運営経費の増、中学校給食の実施に向けた第</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期の配膳室工事等による中学校給食施設整備事業費の増などにより、大幅に増となった。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実質収支額は市税収入等が前年度比増収になったことに加え、「茅ヶ崎市行財政経営改善戦略」に基づく取り組みをはじめ経費削減に努めていることなどにより、継続的に黒字を確保している。</a:t>
          </a:r>
        </a:p>
        <a:p>
          <a:r>
            <a:rPr kumimoji="1" lang="ja-JP" altLang="en-US" sz="1200">
              <a:latin typeface="ＭＳ ゴシック" pitchFamily="49" charset="-128"/>
              <a:ea typeface="ＭＳ ゴシック" pitchFamily="49" charset="-128"/>
            </a:rPr>
            <a:t>　財政調整基金残高は令和４年度には特定目的基金への積立て財源として取崩しを行ったため減となったが、財源不足に対する取崩しは回避しており、昨年度に引き続き令和６年度にも歳計余剰金の積立てを行ったため、財政調整基金残高は増となった。</a:t>
          </a:r>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神奈川県茅ヶ崎市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一般会計においては市税収入等が前年度比増収になったことに加え、「茅ヶ崎市行財政経営改善戦略」に基づく取り組みをはじめ経費削減に努めていることなどにより、継続的に黒字を確保している。</a:t>
          </a:r>
        </a:p>
        <a:p>
          <a:r>
            <a:rPr kumimoji="1" lang="ja-JP" altLang="en-US" sz="1400">
              <a:latin typeface="ＭＳ ゴシック" pitchFamily="49" charset="-128"/>
              <a:ea typeface="ＭＳ ゴシック" pitchFamily="49" charset="-128"/>
            </a:rPr>
            <a:t>　病院事業会計においては、茅ヶ崎市病院経営計画に基づく取り組みおよび一般会計からの適性な負担により黒字を確保している。</a:t>
          </a:r>
        </a:p>
        <a:p>
          <a:r>
            <a:rPr kumimoji="1" lang="ja-JP" altLang="en-US" sz="1400">
              <a:latin typeface="ＭＳ ゴシック" pitchFamily="49" charset="-128"/>
              <a:ea typeface="ＭＳ ゴシック" pitchFamily="49" charset="-128"/>
            </a:rPr>
            <a:t>　公共下水道事業会計においては、茅ヶ崎市公共下水道事業経営戦略に基づく取り組みおよび一般会計からの適性な負担により黒字を確保している。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104548786</v>
      </c>
      <c r="BO4" s="371"/>
      <c r="BP4" s="371"/>
      <c r="BQ4" s="371"/>
      <c r="BR4" s="371"/>
      <c r="BS4" s="371"/>
      <c r="BT4" s="371"/>
      <c r="BU4" s="372"/>
      <c r="BV4" s="370">
        <v>94119950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9.6</v>
      </c>
      <c r="CU4" s="377"/>
      <c r="CV4" s="377"/>
      <c r="CW4" s="377"/>
      <c r="CX4" s="377"/>
      <c r="CY4" s="377"/>
      <c r="CZ4" s="377"/>
      <c r="DA4" s="378"/>
      <c r="DB4" s="376">
        <v>14.1</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99566622</v>
      </c>
      <c r="BO5" s="408"/>
      <c r="BP5" s="408"/>
      <c r="BQ5" s="408"/>
      <c r="BR5" s="408"/>
      <c r="BS5" s="408"/>
      <c r="BT5" s="408"/>
      <c r="BU5" s="409"/>
      <c r="BV5" s="407">
        <v>87242624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98.3</v>
      </c>
      <c r="CU5" s="405"/>
      <c r="CV5" s="405"/>
      <c r="CW5" s="405"/>
      <c r="CX5" s="405"/>
      <c r="CY5" s="405"/>
      <c r="CZ5" s="405"/>
      <c r="DA5" s="406"/>
      <c r="DB5" s="404">
        <v>95.9</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4982164</v>
      </c>
      <c r="BO6" s="408"/>
      <c r="BP6" s="408"/>
      <c r="BQ6" s="408"/>
      <c r="BR6" s="408"/>
      <c r="BS6" s="408"/>
      <c r="BT6" s="408"/>
      <c r="BU6" s="409"/>
      <c r="BV6" s="407">
        <v>6877326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v>
      </c>
      <c r="CU6" s="445"/>
      <c r="CV6" s="445"/>
      <c r="CW6" s="445"/>
      <c r="CX6" s="445"/>
      <c r="CY6" s="445"/>
      <c r="CZ6" s="445"/>
      <c r="DA6" s="446"/>
      <c r="DB6" s="444">
        <v>97.5</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401909</v>
      </c>
      <c r="BO7" s="408"/>
      <c r="BP7" s="408"/>
      <c r="BQ7" s="408"/>
      <c r="BR7" s="408"/>
      <c r="BS7" s="408"/>
      <c r="BT7" s="408"/>
      <c r="BU7" s="409"/>
      <c r="BV7" s="407">
        <v>398192</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47861069</v>
      </c>
      <c r="CU7" s="408"/>
      <c r="CV7" s="408"/>
      <c r="CW7" s="408"/>
      <c r="CX7" s="408"/>
      <c r="CY7" s="408"/>
      <c r="CZ7" s="408"/>
      <c r="DA7" s="409"/>
      <c r="DB7" s="407">
        <v>46113487</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4580255</v>
      </c>
      <c r="BO8" s="408"/>
      <c r="BP8" s="408"/>
      <c r="BQ8" s="408"/>
      <c r="BR8" s="408"/>
      <c r="BS8" s="408"/>
      <c r="BT8" s="408"/>
      <c r="BU8" s="409"/>
      <c r="BV8" s="407">
        <v>6479134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v>
      </c>
      <c r="CU8" s="448"/>
      <c r="CV8" s="448"/>
      <c r="CW8" s="448"/>
      <c r="CX8" s="448"/>
      <c r="CY8" s="448"/>
      <c r="CZ8" s="448"/>
      <c r="DA8" s="449"/>
      <c r="DB8" s="447">
        <v>0.9</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242389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-1898879</v>
      </c>
      <c r="BO9" s="408"/>
      <c r="BP9" s="408"/>
      <c r="BQ9" s="408"/>
      <c r="BR9" s="408"/>
      <c r="BS9" s="408"/>
      <c r="BT9" s="408"/>
      <c r="BU9" s="409"/>
      <c r="BV9" s="407">
        <v>-770956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9.4</v>
      </c>
      <c r="CU9" s="405"/>
      <c r="CV9" s="405"/>
      <c r="CW9" s="405"/>
      <c r="CX9" s="405"/>
      <c r="CY9" s="405"/>
      <c r="CZ9" s="405"/>
      <c r="DA9" s="406"/>
      <c r="DB9" s="404">
        <v>9.3000000000000007</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239348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759947</v>
      </c>
      <c r="BO10" s="408"/>
      <c r="BP10" s="408"/>
      <c r="BQ10" s="408"/>
      <c r="BR10" s="408"/>
      <c r="BS10" s="408"/>
      <c r="BT10" s="408"/>
      <c r="BU10" s="409"/>
      <c r="BV10" s="407">
        <v>191648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247345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95752</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244750</v>
      </c>
      <c r="S13" s="492"/>
      <c r="T13" s="492"/>
      <c r="U13" s="492"/>
      <c r="V13" s="493"/>
      <c r="W13" s="423" t="s">
        <v>131</v>
      </c>
      <c r="X13" s="424"/>
      <c r="Y13" s="424"/>
      <c r="Z13" s="424"/>
      <c r="AA13" s="424"/>
      <c r="AB13" s="414"/>
      <c r="AC13" s="458">
        <v>854</v>
      </c>
      <c r="AD13" s="459"/>
      <c r="AE13" s="459"/>
      <c r="AF13" s="459"/>
      <c r="AG13" s="501"/>
      <c r="AH13" s="458">
        <v>998</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-1234684</v>
      </c>
      <c r="BO13" s="408"/>
      <c r="BP13" s="408"/>
      <c r="BQ13" s="408"/>
      <c r="BR13" s="408"/>
      <c r="BS13" s="408"/>
      <c r="BT13" s="408"/>
      <c r="BU13" s="409"/>
      <c r="BV13" s="407">
        <v>-579308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4.8</v>
      </c>
      <c r="CU13" s="405"/>
      <c r="CV13" s="405"/>
      <c r="CW13" s="405"/>
      <c r="CX13" s="405"/>
      <c r="CY13" s="405"/>
      <c r="CZ13" s="405"/>
      <c r="DA13" s="406"/>
      <c r="DB13" s="404">
        <v>3.9</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247785</v>
      </c>
      <c r="S14" s="492"/>
      <c r="T14" s="492"/>
      <c r="U14" s="492"/>
      <c r="V14" s="493"/>
      <c r="W14" s="397"/>
      <c r="X14" s="398"/>
      <c r="Y14" s="398"/>
      <c r="Z14" s="398"/>
      <c r="AA14" s="398"/>
      <c r="AB14" s="387"/>
      <c r="AC14" s="494">
        <v>0.8</v>
      </c>
      <c r="AD14" s="495"/>
      <c r="AE14" s="495"/>
      <c r="AF14" s="495"/>
      <c r="AG14" s="496"/>
      <c r="AH14" s="494">
        <v>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17.2</v>
      </c>
      <c r="CU14" s="506"/>
      <c r="CV14" s="506"/>
      <c r="CW14" s="506"/>
      <c r="CX14" s="506"/>
      <c r="CY14" s="506"/>
      <c r="CZ14" s="506"/>
      <c r="DA14" s="507"/>
      <c r="DB14" s="505">
        <v>16.3</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245423</v>
      </c>
      <c r="S15" s="492"/>
      <c r="T15" s="492"/>
      <c r="U15" s="492"/>
      <c r="V15" s="493"/>
      <c r="W15" s="423" t="s">
        <v>137</v>
      </c>
      <c r="X15" s="424"/>
      <c r="Y15" s="424"/>
      <c r="Z15" s="424"/>
      <c r="AA15" s="424"/>
      <c r="AB15" s="414"/>
      <c r="AC15" s="458">
        <v>21478</v>
      </c>
      <c r="AD15" s="459"/>
      <c r="AE15" s="459"/>
      <c r="AF15" s="459"/>
      <c r="AG15" s="501"/>
      <c r="AH15" s="458">
        <v>23903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33805179</v>
      </c>
      <c r="BO15" s="371"/>
      <c r="BP15" s="371"/>
      <c r="BQ15" s="371"/>
      <c r="BR15" s="371"/>
      <c r="BS15" s="371"/>
      <c r="BT15" s="371"/>
      <c r="BU15" s="372"/>
      <c r="BV15" s="370">
        <v>32523320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21.1</v>
      </c>
      <c r="AD16" s="495"/>
      <c r="AE16" s="495"/>
      <c r="AF16" s="495"/>
      <c r="AG16" s="496"/>
      <c r="AH16" s="494">
        <v>23.4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37992122</v>
      </c>
      <c r="BO16" s="408"/>
      <c r="BP16" s="408"/>
      <c r="BQ16" s="408"/>
      <c r="BR16" s="408"/>
      <c r="BS16" s="408"/>
      <c r="BT16" s="408"/>
      <c r="BU16" s="409"/>
      <c r="BV16" s="407">
        <v>36211051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79522</v>
      </c>
      <c r="AD17" s="459"/>
      <c r="AE17" s="459"/>
      <c r="AF17" s="459"/>
      <c r="AG17" s="501"/>
      <c r="AH17" s="458">
        <v>77257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43356819</v>
      </c>
      <c r="BO17" s="408"/>
      <c r="BP17" s="408"/>
      <c r="BQ17" s="408"/>
      <c r="BR17" s="408"/>
      <c r="BS17" s="408"/>
      <c r="BT17" s="408"/>
      <c r="BU17" s="409"/>
      <c r="BV17" s="407">
        <v>41624452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35.700000000000003</v>
      </c>
      <c r="M18" s="531"/>
      <c r="N18" s="531"/>
      <c r="O18" s="531"/>
      <c r="P18" s="531"/>
      <c r="Q18" s="531"/>
      <c r="R18" s="532"/>
      <c r="S18" s="532"/>
      <c r="T18" s="532"/>
      <c r="U18" s="532"/>
      <c r="V18" s="533"/>
      <c r="W18" s="425"/>
      <c r="X18" s="426"/>
      <c r="Y18" s="426"/>
      <c r="Z18" s="426"/>
      <c r="AA18" s="426"/>
      <c r="AB18" s="417"/>
      <c r="AC18" s="534">
        <v>78.099999999999994</v>
      </c>
      <c r="AD18" s="535"/>
      <c r="AE18" s="535"/>
      <c r="AF18" s="535"/>
      <c r="AG18" s="536"/>
      <c r="AH18" s="534">
        <v>75.599999999999994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48542905</v>
      </c>
      <c r="BO18" s="408"/>
      <c r="BP18" s="408"/>
      <c r="BQ18" s="408"/>
      <c r="BR18" s="408"/>
      <c r="BS18" s="408"/>
      <c r="BT18" s="408"/>
      <c r="BU18" s="409"/>
      <c r="BV18" s="407">
        <v>45453952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6790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62989281</v>
      </c>
      <c r="BO19" s="408"/>
      <c r="BP19" s="408"/>
      <c r="BQ19" s="408"/>
      <c r="BR19" s="408"/>
      <c r="BS19" s="408"/>
      <c r="BT19" s="408"/>
      <c r="BU19" s="409"/>
      <c r="BV19" s="407">
        <v>63049434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102532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64918952</v>
      </c>
      <c r="BO22" s="371"/>
      <c r="BP22" s="371"/>
      <c r="BQ22" s="371"/>
      <c r="BR22" s="371"/>
      <c r="BS22" s="371"/>
      <c r="BT22" s="371"/>
      <c r="BU22" s="372"/>
      <c r="BV22" s="370">
        <v>59671908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38502988</v>
      </c>
      <c r="BO23" s="408"/>
      <c r="BP23" s="408"/>
      <c r="BQ23" s="408"/>
      <c r="BR23" s="408"/>
      <c r="BS23" s="408"/>
      <c r="BT23" s="408"/>
      <c r="BU23" s="409"/>
      <c r="BV23" s="407">
        <v>37772395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9580</v>
      </c>
      <c r="R24" s="459"/>
      <c r="S24" s="459"/>
      <c r="T24" s="459"/>
      <c r="U24" s="459"/>
      <c r="V24" s="501"/>
      <c r="W24" s="553"/>
      <c r="X24" s="554"/>
      <c r="Y24" s="555"/>
      <c r="Z24" s="457" t="s">
        <v>162</v>
      </c>
      <c r="AA24" s="437"/>
      <c r="AB24" s="437"/>
      <c r="AC24" s="437"/>
      <c r="AD24" s="437"/>
      <c r="AE24" s="437"/>
      <c r="AF24" s="437"/>
      <c r="AG24" s="438"/>
      <c r="AH24" s="458">
        <v>1618</v>
      </c>
      <c r="AI24" s="459"/>
      <c r="AJ24" s="459"/>
      <c r="AK24" s="459"/>
      <c r="AL24" s="501"/>
      <c r="AM24" s="458">
        <v>5070812</v>
      </c>
      <c r="AN24" s="459"/>
      <c r="AO24" s="459"/>
      <c r="AP24" s="459"/>
      <c r="AQ24" s="459"/>
      <c r="AR24" s="501"/>
      <c r="AS24" s="458">
        <v>3134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43223691</v>
      </c>
      <c r="BO24" s="408"/>
      <c r="BP24" s="408"/>
      <c r="BQ24" s="408"/>
      <c r="BR24" s="408"/>
      <c r="BS24" s="408"/>
      <c r="BT24" s="408"/>
      <c r="BU24" s="409"/>
      <c r="BV24" s="407">
        <v>35986708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7860</v>
      </c>
      <c r="R25" s="459"/>
      <c r="S25" s="459"/>
      <c r="T25" s="459"/>
      <c r="U25" s="459"/>
      <c r="V25" s="501"/>
      <c r="W25" s="553"/>
      <c r="X25" s="554"/>
      <c r="Y25" s="555"/>
      <c r="Z25" s="457" t="s">
        <v>165</v>
      </c>
      <c r="AA25" s="437"/>
      <c r="AB25" s="437"/>
      <c r="AC25" s="437"/>
      <c r="AD25" s="437"/>
      <c r="AE25" s="437"/>
      <c r="AF25" s="437"/>
      <c r="AG25" s="438"/>
      <c r="AH25" s="458">
        <v>313</v>
      </c>
      <c r="AI25" s="459"/>
      <c r="AJ25" s="459"/>
      <c r="AK25" s="459"/>
      <c r="AL25" s="501"/>
      <c r="AM25" s="458">
        <v>990958</v>
      </c>
      <c r="AN25" s="459"/>
      <c r="AO25" s="459"/>
      <c r="AP25" s="459"/>
      <c r="AQ25" s="459"/>
      <c r="AR25" s="501"/>
      <c r="AS25" s="458">
        <v>3166</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34812704</v>
      </c>
      <c r="BO25" s="371"/>
      <c r="BP25" s="371"/>
      <c r="BQ25" s="371"/>
      <c r="BR25" s="371"/>
      <c r="BS25" s="371"/>
      <c r="BT25" s="371"/>
      <c r="BU25" s="372"/>
      <c r="BV25" s="370">
        <v>38306911</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7130</v>
      </c>
      <c r="R26" s="459"/>
      <c r="S26" s="459"/>
      <c r="T26" s="459"/>
      <c r="U26" s="459"/>
      <c r="V26" s="501"/>
      <c r="W26" s="553"/>
      <c r="X26" s="554"/>
      <c r="Y26" s="555"/>
      <c r="Z26" s="457" t="s">
        <v>168</v>
      </c>
      <c r="AA26" s="559"/>
      <c r="AB26" s="559"/>
      <c r="AC26" s="559"/>
      <c r="AD26" s="559"/>
      <c r="AE26" s="559"/>
      <c r="AF26" s="559"/>
      <c r="AG26" s="560"/>
      <c r="AH26" s="458">
        <v>197</v>
      </c>
      <c r="AI26" s="459"/>
      <c r="AJ26" s="459"/>
      <c r="AK26" s="459"/>
      <c r="AL26" s="501"/>
      <c r="AM26" s="458">
        <v>607154</v>
      </c>
      <c r="AN26" s="459"/>
      <c r="AO26" s="459"/>
      <c r="AP26" s="459"/>
      <c r="AQ26" s="459"/>
      <c r="AR26" s="501"/>
      <c r="AS26" s="458">
        <v>3082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5770</v>
      </c>
      <c r="R27" s="459"/>
      <c r="S27" s="459"/>
      <c r="T27" s="459"/>
      <c r="U27" s="459"/>
      <c r="V27" s="501"/>
      <c r="W27" s="553"/>
      <c r="X27" s="554"/>
      <c r="Y27" s="555"/>
      <c r="Z27" s="457" t="s">
        <v>171</v>
      </c>
      <c r="AA27" s="437"/>
      <c r="AB27" s="437"/>
      <c r="AC27" s="437"/>
      <c r="AD27" s="437"/>
      <c r="AE27" s="437"/>
      <c r="AF27" s="437"/>
      <c r="AG27" s="438"/>
      <c r="AH27" s="458">
        <v>21</v>
      </c>
      <c r="AI27" s="459"/>
      <c r="AJ27" s="459"/>
      <c r="AK27" s="459"/>
      <c r="AL27" s="501"/>
      <c r="AM27" s="458">
        <v>76083</v>
      </c>
      <c r="AN27" s="459"/>
      <c r="AO27" s="459"/>
      <c r="AP27" s="459"/>
      <c r="AQ27" s="459"/>
      <c r="AR27" s="501"/>
      <c r="AS27" s="458">
        <v>3623</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4990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6120746</v>
      </c>
      <c r="BO28" s="371"/>
      <c r="BP28" s="371"/>
      <c r="BQ28" s="371"/>
      <c r="BR28" s="371"/>
      <c r="BS28" s="371"/>
      <c r="BT28" s="371"/>
      <c r="BU28" s="372"/>
      <c r="BV28" s="370">
        <v>5456552</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26</v>
      </c>
      <c r="M29" s="459"/>
      <c r="N29" s="459"/>
      <c r="O29" s="459"/>
      <c r="P29" s="501"/>
      <c r="Q29" s="458">
        <v>4670</v>
      </c>
      <c r="R29" s="459"/>
      <c r="S29" s="459"/>
      <c r="T29" s="459"/>
      <c r="U29" s="459"/>
      <c r="V29" s="501"/>
      <c r="W29" s="556"/>
      <c r="X29" s="557"/>
      <c r="Y29" s="558"/>
      <c r="Z29" s="457" t="s">
        <v>177</v>
      </c>
      <c r="AA29" s="437"/>
      <c r="AB29" s="437"/>
      <c r="AC29" s="437"/>
      <c r="AD29" s="437"/>
      <c r="AE29" s="437"/>
      <c r="AF29" s="437"/>
      <c r="AG29" s="438"/>
      <c r="AH29" s="458">
        <v>1639</v>
      </c>
      <c r="AI29" s="459"/>
      <c r="AJ29" s="459"/>
      <c r="AK29" s="459"/>
      <c r="AL29" s="501"/>
      <c r="AM29" s="458">
        <v>5146895</v>
      </c>
      <c r="AN29" s="459"/>
      <c r="AO29" s="459"/>
      <c r="AP29" s="459"/>
      <c r="AQ29" s="459"/>
      <c r="AR29" s="501"/>
      <c r="AS29" s="458">
        <v>3140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16209940</v>
      </c>
      <c r="BO30" s="527"/>
      <c r="BP30" s="527"/>
      <c r="BQ30" s="527"/>
      <c r="BR30" s="527"/>
      <c r="BS30" s="527"/>
      <c r="BT30" s="527"/>
      <c r="BU30" s="528"/>
      <c r="BV30" s="526">
        <v>13198412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公共下水道事業会計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神奈川県後期高齢者医療広域連合（一般会計）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10</v>
      </c>
      <c r="CP34" s="597"/>
      <c r="CQ34" s="598" t="str">
        <f>IF('各会計、関係団体の財政状況及び健全化判断比率'!BS7="","",'各会計、関係団体の財政状況及び健全化判断比率'!BS7)</f>
        <v>茅ヶ崎市文化・スポーツ振興財団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公共用地先行取得事業特別会計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後期高齢者医療事業特別会計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神奈川県後期高齢者医療広域連合（後期高齢者医療特別会計）</v>
      </c>
      <c r="BZ35" s="598"/>
      <c r="CA35" s="598"/>
      <c r="CB35" s="598"/>
      <c r="CC35" s="598"/>
      <c r="CD35" s="598"/>
      <c r="CE35" s="598"/>
      <c r="CF35" s="598"/>
      <c r="CG35" s="598"/>
      <c r="CH35" s="598"/>
      <c r="CI35" s="598"/>
      <c r="CJ35" s="598"/>
      <c r="CK35" s="598"/>
      <c r="CL35" s="598"/>
      <c r="CM35" s="598"/>
      <c r="CN35" s="169"/>
      <c r="CO35" s="597">
        <f t="shared" ref="CO35:CO43" si="3">IF(CQ35="","",CO34+1)</f>
        <v>11</v>
      </c>
      <c r="CP35" s="597"/>
      <c r="CQ35" s="598" t="str">
        <f>IF('各会計、関係団体の財政状況及び健全化判断比率'!BS8="","",'各会計、関係団体の財政状況及び健全化判断比率'!BS8)</f>
        <v>茅ヶ崎市土地開発公社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t="str">
        <f t="shared" si="2"/>
        <v/>
      </c>
      <c r="BX36" s="597"/>
      <c r="BY36" s="598" t="str">
        <f>IF('各会計、関係団体の財政状況及び健全化判断比率'!B70="","",'各会計、関係団体の財政状況及び健全化判断比率'!B70)</f>
        <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cJ0RFZs/iXudfjHB8I6nepgNxZoHcxsTziGfwocC282TTNpJJwgMMF4hnx3VQNNVtMW+5N5wkLpnBhnWyRbrJw==" saltValue="dTL8eNn9g++y5Ch4/h5Qp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533</v>
      </c>
      <c r="D34" s="1151"/>
      <c r="E34" s="1152"/>
      <c r="F34" s="32">
        <v>15.04</v>
      </c>
      <c r="G34" s="33">
        <v>15.63</v>
      </c>
      <c r="H34" s="33">
        <v>15.98</v>
      </c>
      <c r="I34" s="33">
        <v>14.05</v>
      </c>
      <c r="J34" s="34">
        <v>9.56</v>
      </c>
      <c r="K34" s="22"/>
      <c r="L34" s="22"/>
      <c r="M34" s="22"/>
      <c r="N34" s="22"/>
      <c r="O34" s="22"/>
      <c r="P34" s="22"/>
    </row>
    <row r="35" spans="1:16" ht="39" customHeight="1" x14ac:dyDescent="0.2">
      <c r="A35" s="22"/>
      <c r="B35" s="35"/>
      <c r="C35" s="1145" t="s">
        <v>534</v>
      </c>
      <c r="D35" s="1146"/>
      <c r="E35" s="1147"/>
      <c r="F35" s="36">
        <v>6.16</v>
      </c>
      <c r="G35" s="37">
        <v>9.09</v>
      </c>
      <c r="H35" s="37">
        <v>10.88</v>
      </c>
      <c r="I35" s="37">
        <v>10.62</v>
      </c>
      <c r="J35" s="38">
        <v>9.49</v>
      </c>
      <c r="K35" s="22"/>
      <c r="L35" s="22"/>
      <c r="M35" s="22"/>
      <c r="N35" s="22"/>
      <c r="O35" s="22"/>
      <c r="P35" s="22"/>
    </row>
    <row r="36" spans="1:16" ht="39" customHeight="1" x14ac:dyDescent="0.2">
      <c r="A36" s="22"/>
      <c r="B36" s="35"/>
      <c r="C36" s="1145" t="s">
        <v>535</v>
      </c>
      <c r="D36" s="1146"/>
      <c r="E36" s="1147"/>
      <c r="F36" s="36">
        <v>4.75</v>
      </c>
      <c r="G36" s="37">
        <v>4.82</v>
      </c>
      <c r="H36" s="37">
        <v>4.67</v>
      </c>
      <c r="I36" s="37">
        <v>5.08</v>
      </c>
      <c r="J36" s="38">
        <v>5.2</v>
      </c>
      <c r="K36" s="22"/>
      <c r="L36" s="22"/>
      <c r="M36" s="22"/>
      <c r="N36" s="22"/>
      <c r="O36" s="22"/>
      <c r="P36" s="22"/>
    </row>
    <row r="37" spans="1:16" ht="39" customHeight="1" x14ac:dyDescent="0.2">
      <c r="A37" s="22"/>
      <c r="B37" s="35"/>
      <c r="C37" s="1145" t="s">
        <v>536</v>
      </c>
      <c r="D37" s="1146"/>
      <c r="E37" s="1147"/>
      <c r="F37" s="36">
        <v>0.96</v>
      </c>
      <c r="G37" s="37">
        <v>1.2</v>
      </c>
      <c r="H37" s="37">
        <v>1.01</v>
      </c>
      <c r="I37" s="37">
        <v>0.7</v>
      </c>
      <c r="J37" s="38">
        <v>1.19</v>
      </c>
      <c r="K37" s="22"/>
      <c r="L37" s="22"/>
      <c r="M37" s="22"/>
      <c r="N37" s="22"/>
      <c r="O37" s="22"/>
      <c r="P37" s="22"/>
    </row>
    <row r="38" spans="1:16" ht="39" customHeight="1" x14ac:dyDescent="0.2">
      <c r="A38" s="22"/>
      <c r="B38" s="35"/>
      <c r="C38" s="1145" t="s">
        <v>537</v>
      </c>
      <c r="D38" s="1146"/>
      <c r="E38" s="1147"/>
      <c r="F38" s="36">
        <v>1.27</v>
      </c>
      <c r="G38" s="37">
        <v>1.34</v>
      </c>
      <c r="H38" s="37">
        <v>0.95</v>
      </c>
      <c r="I38" s="37">
        <v>0.73</v>
      </c>
      <c r="J38" s="38">
        <v>0.98</v>
      </c>
      <c r="K38" s="22"/>
      <c r="L38" s="22"/>
      <c r="M38" s="22"/>
      <c r="N38" s="22"/>
      <c r="O38" s="22"/>
      <c r="P38" s="22"/>
    </row>
    <row r="39" spans="1:16" ht="39" customHeight="1" x14ac:dyDescent="0.2">
      <c r="A39" s="22"/>
      <c r="B39" s="35"/>
      <c r="C39" s="1145" t="s">
        <v>538</v>
      </c>
      <c r="D39" s="1146"/>
      <c r="E39" s="1147"/>
      <c r="F39" s="36">
        <v>0.02</v>
      </c>
      <c r="G39" s="37">
        <v>0</v>
      </c>
      <c r="H39" s="37">
        <v>0</v>
      </c>
      <c r="I39" s="37">
        <v>0.01</v>
      </c>
      <c r="J39" s="38">
        <v>0.03</v>
      </c>
      <c r="K39" s="22"/>
      <c r="L39" s="22"/>
      <c r="M39" s="22"/>
      <c r="N39" s="22"/>
      <c r="O39" s="22"/>
      <c r="P39" s="22"/>
    </row>
    <row r="40" spans="1:16" ht="39" customHeight="1" x14ac:dyDescent="0.2">
      <c r="A40" s="22"/>
      <c r="B40" s="35"/>
      <c r="C40" s="1145" t="s">
        <v>539</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540</v>
      </c>
      <c r="D42" s="1146"/>
      <c r="E42" s="1147"/>
      <c r="F42" s="36" t="s">
        <v>501</v>
      </c>
      <c r="G42" s="37" t="s">
        <v>501</v>
      </c>
      <c r="H42" s="37" t="s">
        <v>501</v>
      </c>
      <c r="I42" s="37" t="s">
        <v>501</v>
      </c>
      <c r="J42" s="38" t="s">
        <v>501</v>
      </c>
      <c r="K42" s="22"/>
      <c r="L42" s="22"/>
      <c r="M42" s="22"/>
      <c r="N42" s="22"/>
      <c r="O42" s="22"/>
      <c r="P42" s="22"/>
    </row>
    <row r="43" spans="1:16" ht="39" customHeight="1" thickBot="1" x14ac:dyDescent="0.25">
      <c r="A43" s="22"/>
      <c r="B43" s="40"/>
      <c r="C43" s="1148" t="s">
        <v>541</v>
      </c>
      <c r="D43" s="1149"/>
      <c r="E43" s="1150"/>
      <c r="F43" s="41" t="s">
        <v>501</v>
      </c>
      <c r="G43" s="42" t="s">
        <v>501</v>
      </c>
      <c r="H43" s="42" t="s">
        <v>501</v>
      </c>
      <c r="I43" s="42" t="s">
        <v>501</v>
      </c>
      <c r="J43" s="43" t="s">
        <v>501</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n9rCk2c9XjBQFllhX7lKKm98iLgoxmcwkze8QWHG5+hcwsUiRzv+QMfJZSmUW3D+NScbzvHIcRrdGo0tw5LeWw==" saltValue="dSfkv4RqGE2qpxNUE+TF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4856</v>
      </c>
      <c r="L45" s="60">
        <v>5277</v>
      </c>
      <c r="M45" s="60">
        <v>5865</v>
      </c>
      <c r="N45" s="60">
        <v>5876</v>
      </c>
      <c r="O45" s="61">
        <v>5913</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501</v>
      </c>
      <c r="L46" s="64" t="s">
        <v>501</v>
      </c>
      <c r="M46" s="64" t="s">
        <v>501</v>
      </c>
      <c r="N46" s="64" t="s">
        <v>501</v>
      </c>
      <c r="O46" s="65" t="s">
        <v>501</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501</v>
      </c>
      <c r="L47" s="64" t="s">
        <v>501</v>
      </c>
      <c r="M47" s="64" t="s">
        <v>501</v>
      </c>
      <c r="N47" s="64" t="s">
        <v>501</v>
      </c>
      <c r="O47" s="65" t="s">
        <v>501</v>
      </c>
      <c r="P47" s="48"/>
      <c r="Q47" s="48"/>
      <c r="R47" s="48"/>
      <c r="S47" s="48"/>
      <c r="T47" s="48"/>
      <c r="U47" s="48"/>
    </row>
    <row r="48" spans="1:21" ht="30.75" customHeight="1" x14ac:dyDescent="0.2">
      <c r="A48" s="48"/>
      <c r="B48" s="1155"/>
      <c r="C48" s="1156"/>
      <c r="D48" s="62"/>
      <c r="E48" s="1161" t="s">
        <v>13</v>
      </c>
      <c r="F48" s="1161"/>
      <c r="G48" s="1161"/>
      <c r="H48" s="1161"/>
      <c r="I48" s="1161"/>
      <c r="J48" s="1162"/>
      <c r="K48" s="63">
        <v>1733</v>
      </c>
      <c r="L48" s="64">
        <v>1722</v>
      </c>
      <c r="M48" s="64">
        <v>1696</v>
      </c>
      <c r="N48" s="64">
        <v>2133</v>
      </c>
      <c r="O48" s="65">
        <v>2278</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501</v>
      </c>
      <c r="L49" s="64" t="s">
        <v>501</v>
      </c>
      <c r="M49" s="64" t="s">
        <v>501</v>
      </c>
      <c r="N49" s="64" t="s">
        <v>501</v>
      </c>
      <c r="O49" s="65" t="s">
        <v>501</v>
      </c>
      <c r="P49" s="48"/>
      <c r="Q49" s="48"/>
      <c r="R49" s="48"/>
      <c r="S49" s="48"/>
      <c r="T49" s="48"/>
      <c r="U49" s="48"/>
    </row>
    <row r="50" spans="1:21" ht="30.75" customHeight="1" x14ac:dyDescent="0.2">
      <c r="A50" s="48"/>
      <c r="B50" s="1155"/>
      <c r="C50" s="1156"/>
      <c r="D50" s="62"/>
      <c r="E50" s="1161" t="s">
        <v>15</v>
      </c>
      <c r="F50" s="1161"/>
      <c r="G50" s="1161"/>
      <c r="H50" s="1161"/>
      <c r="I50" s="1161"/>
      <c r="J50" s="1162"/>
      <c r="K50" s="63">
        <v>102</v>
      </c>
      <c r="L50" s="64">
        <v>102</v>
      </c>
      <c r="M50" s="64">
        <v>102</v>
      </c>
      <c r="N50" s="64">
        <v>102</v>
      </c>
      <c r="O50" s="65">
        <v>102</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t="s">
        <v>501</v>
      </c>
      <c r="N51" s="64">
        <v>0</v>
      </c>
      <c r="O51" s="65">
        <v>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5993</v>
      </c>
      <c r="L52" s="64">
        <v>6057</v>
      </c>
      <c r="M52" s="64">
        <v>5913</v>
      </c>
      <c r="N52" s="64">
        <v>6021</v>
      </c>
      <c r="O52" s="65">
        <v>6018</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698</v>
      </c>
      <c r="L53" s="69">
        <v>1044</v>
      </c>
      <c r="M53" s="69">
        <v>1750</v>
      </c>
      <c r="N53" s="69">
        <v>2090</v>
      </c>
      <c r="O53" s="70">
        <v>2276</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VAboDMaWalKeAv6Fw2VvKaUqi8kbFS2vxUXf4MaZI8iYOysPv40R9yLNpiM5eVK+uXCW5srWLnvCOnH1uNrjw==" saltValue="ZHXMbpGqmYD+dYDuBYNeR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43">
        <v>66381</v>
      </c>
      <c r="J41" s="344">
        <v>64418</v>
      </c>
      <c r="K41" s="344">
        <v>61721</v>
      </c>
      <c r="L41" s="344">
        <v>59700</v>
      </c>
      <c r="M41" s="345">
        <v>64962</v>
      </c>
    </row>
    <row r="42" spans="2:13" ht="27.75" customHeight="1" x14ac:dyDescent="0.2">
      <c r="B42" s="1186"/>
      <c r="C42" s="1187"/>
      <c r="D42" s="106"/>
      <c r="E42" s="1192" t="s">
        <v>32</v>
      </c>
      <c r="F42" s="1192"/>
      <c r="G42" s="1192"/>
      <c r="H42" s="1193"/>
      <c r="I42" s="346">
        <v>4179</v>
      </c>
      <c r="J42" s="347">
        <v>4078</v>
      </c>
      <c r="K42" s="347">
        <v>3977</v>
      </c>
      <c r="L42" s="347">
        <v>3860</v>
      </c>
      <c r="M42" s="348">
        <v>3761</v>
      </c>
    </row>
    <row r="43" spans="2:13" ht="27.75" customHeight="1" x14ac:dyDescent="0.2">
      <c r="B43" s="1186"/>
      <c r="C43" s="1187"/>
      <c r="D43" s="106"/>
      <c r="E43" s="1192" t="s">
        <v>33</v>
      </c>
      <c r="F43" s="1192"/>
      <c r="G43" s="1192"/>
      <c r="H43" s="1193"/>
      <c r="I43" s="346">
        <v>18965</v>
      </c>
      <c r="J43" s="347">
        <v>18097</v>
      </c>
      <c r="K43" s="347">
        <v>17102</v>
      </c>
      <c r="L43" s="347">
        <v>18881</v>
      </c>
      <c r="M43" s="348">
        <v>19366</v>
      </c>
    </row>
    <row r="44" spans="2:13" ht="27.75" customHeight="1" x14ac:dyDescent="0.2">
      <c r="B44" s="1186"/>
      <c r="C44" s="1187"/>
      <c r="D44" s="106"/>
      <c r="E44" s="1192" t="s">
        <v>34</v>
      </c>
      <c r="F44" s="1192"/>
      <c r="G44" s="1192"/>
      <c r="H44" s="1193"/>
      <c r="I44" s="346" t="s">
        <v>501</v>
      </c>
      <c r="J44" s="347" t="s">
        <v>501</v>
      </c>
      <c r="K44" s="347" t="s">
        <v>501</v>
      </c>
      <c r="L44" s="347" t="s">
        <v>501</v>
      </c>
      <c r="M44" s="348" t="s">
        <v>501</v>
      </c>
    </row>
    <row r="45" spans="2:13" ht="27.75" customHeight="1" x14ac:dyDescent="0.2">
      <c r="B45" s="1186"/>
      <c r="C45" s="1187"/>
      <c r="D45" s="106"/>
      <c r="E45" s="1192" t="s">
        <v>35</v>
      </c>
      <c r="F45" s="1192"/>
      <c r="G45" s="1192"/>
      <c r="H45" s="1193"/>
      <c r="I45" s="346">
        <v>8744</v>
      </c>
      <c r="J45" s="347">
        <v>8916</v>
      </c>
      <c r="K45" s="347">
        <v>9116</v>
      </c>
      <c r="L45" s="347">
        <v>9514</v>
      </c>
      <c r="M45" s="348">
        <v>9460</v>
      </c>
    </row>
    <row r="46" spans="2:13" ht="27.75" customHeight="1" x14ac:dyDescent="0.2">
      <c r="B46" s="1186"/>
      <c r="C46" s="1187"/>
      <c r="D46" s="107"/>
      <c r="E46" s="1192" t="s">
        <v>36</v>
      </c>
      <c r="F46" s="1192"/>
      <c r="G46" s="1192"/>
      <c r="H46" s="1193"/>
      <c r="I46" s="346" t="s">
        <v>501</v>
      </c>
      <c r="J46" s="347" t="s">
        <v>501</v>
      </c>
      <c r="K46" s="347" t="s">
        <v>501</v>
      </c>
      <c r="L46" s="347" t="s">
        <v>501</v>
      </c>
      <c r="M46" s="348" t="s">
        <v>501</v>
      </c>
    </row>
    <row r="47" spans="2:13" ht="27.75" customHeight="1" x14ac:dyDescent="0.2">
      <c r="B47" s="1186"/>
      <c r="C47" s="1187"/>
      <c r="D47" s="108"/>
      <c r="E47" s="1194" t="s">
        <v>37</v>
      </c>
      <c r="F47" s="1195"/>
      <c r="G47" s="1195"/>
      <c r="H47" s="1196"/>
      <c r="I47" s="346" t="s">
        <v>501</v>
      </c>
      <c r="J47" s="347" t="s">
        <v>501</v>
      </c>
      <c r="K47" s="347" t="s">
        <v>501</v>
      </c>
      <c r="L47" s="347" t="s">
        <v>501</v>
      </c>
      <c r="M47" s="348" t="s">
        <v>501</v>
      </c>
    </row>
    <row r="48" spans="2:13" ht="27.75" customHeight="1" x14ac:dyDescent="0.2">
      <c r="B48" s="1186"/>
      <c r="C48" s="1187"/>
      <c r="D48" s="106"/>
      <c r="E48" s="1192" t="s">
        <v>38</v>
      </c>
      <c r="F48" s="1192"/>
      <c r="G48" s="1192"/>
      <c r="H48" s="1193"/>
      <c r="I48" s="346" t="s">
        <v>501</v>
      </c>
      <c r="J48" s="347" t="s">
        <v>501</v>
      </c>
      <c r="K48" s="347" t="s">
        <v>501</v>
      </c>
      <c r="L48" s="347" t="s">
        <v>501</v>
      </c>
      <c r="M48" s="348" t="s">
        <v>501</v>
      </c>
    </row>
    <row r="49" spans="2:13" ht="27.75" customHeight="1" x14ac:dyDescent="0.2">
      <c r="B49" s="1188"/>
      <c r="C49" s="1189"/>
      <c r="D49" s="106"/>
      <c r="E49" s="1192" t="s">
        <v>39</v>
      </c>
      <c r="F49" s="1192"/>
      <c r="G49" s="1192"/>
      <c r="H49" s="1193"/>
      <c r="I49" s="346" t="s">
        <v>501</v>
      </c>
      <c r="J49" s="347" t="s">
        <v>501</v>
      </c>
      <c r="K49" s="347" t="s">
        <v>501</v>
      </c>
      <c r="L49" s="347" t="s">
        <v>501</v>
      </c>
      <c r="M49" s="348" t="s">
        <v>501</v>
      </c>
    </row>
    <row r="50" spans="2:13" ht="27.75" customHeight="1" x14ac:dyDescent="0.2">
      <c r="B50" s="1197" t="s">
        <v>40</v>
      </c>
      <c r="C50" s="1198"/>
      <c r="D50" s="109"/>
      <c r="E50" s="1192" t="s">
        <v>41</v>
      </c>
      <c r="F50" s="1192"/>
      <c r="G50" s="1192"/>
      <c r="H50" s="1193"/>
      <c r="I50" s="346">
        <v>10480</v>
      </c>
      <c r="J50" s="347">
        <v>13711</v>
      </c>
      <c r="K50" s="347">
        <v>16661</v>
      </c>
      <c r="L50" s="347">
        <v>21585</v>
      </c>
      <c r="M50" s="348">
        <v>25078</v>
      </c>
    </row>
    <row r="51" spans="2:13" ht="27.75" customHeight="1" x14ac:dyDescent="0.2">
      <c r="B51" s="1186"/>
      <c r="C51" s="1187"/>
      <c r="D51" s="106"/>
      <c r="E51" s="1192" t="s">
        <v>42</v>
      </c>
      <c r="F51" s="1192"/>
      <c r="G51" s="1192"/>
      <c r="H51" s="1193"/>
      <c r="I51" s="346">
        <v>20200</v>
      </c>
      <c r="J51" s="347">
        <v>19480</v>
      </c>
      <c r="K51" s="347">
        <v>18340</v>
      </c>
      <c r="L51" s="347">
        <v>18683</v>
      </c>
      <c r="M51" s="348">
        <v>19133</v>
      </c>
    </row>
    <row r="52" spans="2:13" ht="27.75" customHeight="1" x14ac:dyDescent="0.2">
      <c r="B52" s="1188"/>
      <c r="C52" s="1189"/>
      <c r="D52" s="106"/>
      <c r="E52" s="1192" t="s">
        <v>43</v>
      </c>
      <c r="F52" s="1192"/>
      <c r="G52" s="1192"/>
      <c r="H52" s="1193"/>
      <c r="I52" s="346">
        <v>48887</v>
      </c>
      <c r="J52" s="347">
        <v>48293</v>
      </c>
      <c r="K52" s="347">
        <v>46753</v>
      </c>
      <c r="L52" s="347">
        <v>44834</v>
      </c>
      <c r="M52" s="348">
        <v>45776</v>
      </c>
    </row>
    <row r="53" spans="2:13" ht="27.75" customHeight="1" thickBot="1" x14ac:dyDescent="0.25">
      <c r="B53" s="1199" t="s">
        <v>19</v>
      </c>
      <c r="C53" s="1200"/>
      <c r="D53" s="110"/>
      <c r="E53" s="1201" t="s">
        <v>44</v>
      </c>
      <c r="F53" s="1201"/>
      <c r="G53" s="1201"/>
      <c r="H53" s="1202"/>
      <c r="I53" s="349">
        <v>18701</v>
      </c>
      <c r="J53" s="350">
        <v>14025</v>
      </c>
      <c r="K53" s="350">
        <v>10163</v>
      </c>
      <c r="L53" s="350">
        <v>6855</v>
      </c>
      <c r="M53" s="351">
        <v>7560</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e8IpRlMXtOhptCnztJE9n6DmlarknYfovO8UYNnZweKx8TW2z4r394KcogK+5kOH7TIE6Y2fjVmF567RXx4wQw==" saltValue="P6Jj2LXPCY/9x7Y8ZDxu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527</v>
      </c>
      <c r="G54" s="119" t="s">
        <v>528</v>
      </c>
      <c r="H54" s="120" t="s">
        <v>529</v>
      </c>
    </row>
    <row r="55" spans="2:8" ht="52.5" customHeight="1" x14ac:dyDescent="0.2">
      <c r="B55" s="121"/>
      <c r="C55" s="1211" t="s">
        <v>46</v>
      </c>
      <c r="D55" s="1211"/>
      <c r="E55" s="1212"/>
      <c r="F55" s="352">
        <v>5265</v>
      </c>
      <c r="G55" s="352">
        <v>5457</v>
      </c>
      <c r="H55" s="353">
        <v>6121</v>
      </c>
    </row>
    <row r="56" spans="2:8" ht="52.5" customHeight="1" x14ac:dyDescent="0.2">
      <c r="B56" s="122"/>
      <c r="C56" s="1213" t="s">
        <v>47</v>
      </c>
      <c r="D56" s="1213"/>
      <c r="E56" s="1214"/>
      <c r="F56" s="354" t="s">
        <v>501</v>
      </c>
      <c r="G56" s="354" t="s">
        <v>501</v>
      </c>
      <c r="H56" s="355" t="s">
        <v>501</v>
      </c>
    </row>
    <row r="57" spans="2:8" ht="53.25" customHeight="1" x14ac:dyDescent="0.2">
      <c r="B57" s="122"/>
      <c r="C57" s="1215" t="s">
        <v>48</v>
      </c>
      <c r="D57" s="1215"/>
      <c r="E57" s="1216"/>
      <c r="F57" s="356">
        <v>8296</v>
      </c>
      <c r="G57" s="356">
        <v>13198</v>
      </c>
      <c r="H57" s="357">
        <v>16210</v>
      </c>
    </row>
    <row r="58" spans="2:8" ht="45.75" customHeight="1" x14ac:dyDescent="0.2">
      <c r="B58" s="123"/>
      <c r="C58" s="1203" t="s">
        <v>555</v>
      </c>
      <c r="D58" s="1204"/>
      <c r="E58" s="1205"/>
      <c r="F58" s="358">
        <v>4001</v>
      </c>
      <c r="G58" s="358">
        <v>6994</v>
      </c>
      <c r="H58" s="359">
        <v>9928</v>
      </c>
    </row>
    <row r="59" spans="2:8" ht="45.75" customHeight="1" x14ac:dyDescent="0.2">
      <c r="B59" s="123"/>
      <c r="C59" s="1203" t="s">
        <v>556</v>
      </c>
      <c r="D59" s="1204"/>
      <c r="E59" s="1205"/>
      <c r="F59" s="358">
        <v>2779</v>
      </c>
      <c r="G59" s="358">
        <v>4229</v>
      </c>
      <c r="H59" s="359">
        <v>4238</v>
      </c>
    </row>
    <row r="60" spans="2:8" ht="45.75" customHeight="1" x14ac:dyDescent="0.2">
      <c r="B60" s="123"/>
      <c r="C60" s="1203" t="s">
        <v>557</v>
      </c>
      <c r="D60" s="1204"/>
      <c r="E60" s="1205"/>
      <c r="F60" s="358">
        <v>549</v>
      </c>
      <c r="G60" s="358">
        <v>835</v>
      </c>
      <c r="H60" s="359">
        <v>991</v>
      </c>
    </row>
    <row r="61" spans="2:8" ht="45.75" customHeight="1" x14ac:dyDescent="0.2">
      <c r="B61" s="123"/>
      <c r="C61" s="1203" t="s">
        <v>558</v>
      </c>
      <c r="D61" s="1204"/>
      <c r="E61" s="1205"/>
      <c r="F61" s="358">
        <v>338</v>
      </c>
      <c r="G61" s="358">
        <v>385</v>
      </c>
      <c r="H61" s="359">
        <v>385</v>
      </c>
    </row>
    <row r="62" spans="2:8" ht="45.75" customHeight="1" thickBot="1" x14ac:dyDescent="0.25">
      <c r="B62" s="124"/>
      <c r="C62" s="1206" t="s">
        <v>559</v>
      </c>
      <c r="D62" s="1207"/>
      <c r="E62" s="1208"/>
      <c r="F62" s="360">
        <v>362</v>
      </c>
      <c r="G62" s="360">
        <v>373</v>
      </c>
      <c r="H62" s="361">
        <v>282</v>
      </c>
    </row>
    <row r="63" spans="2:8" ht="52.5" customHeight="1" thickBot="1" x14ac:dyDescent="0.25">
      <c r="B63" s="125"/>
      <c r="C63" s="1209" t="s">
        <v>49</v>
      </c>
      <c r="D63" s="1209"/>
      <c r="E63" s="1210"/>
      <c r="F63" s="362">
        <v>13561</v>
      </c>
      <c r="G63" s="362">
        <v>18655</v>
      </c>
      <c r="H63" s="363">
        <v>22331</v>
      </c>
    </row>
    <row r="64" spans="2:8" ht="13" x14ac:dyDescent="0.2"/>
  </sheetData>
  <sheetProtection algorithmName="SHA-512" hashValue="azHFni036SNo4NCCspw9AnwV+Zhrp1Kq+8KSV4f6SQQUWvQxekNjBxaz33ja2mkcenHxrEm/BsLT6VrB59BbDg==" saltValue="hdfL18RICM692vIpdxPL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22936</v>
      </c>
      <c r="E3" s="144"/>
      <c r="F3" s="145">
        <v>43261</v>
      </c>
      <c r="G3" s="146"/>
      <c r="H3" s="147"/>
    </row>
    <row r="4" spans="1:8" x14ac:dyDescent="0.2">
      <c r="A4" s="148"/>
      <c r="B4" s="149"/>
      <c r="C4" s="150"/>
      <c r="D4" s="151">
        <v>14455</v>
      </c>
      <c r="E4" s="152"/>
      <c r="F4" s="153">
        <v>24721</v>
      </c>
      <c r="G4" s="154"/>
      <c r="H4" s="155"/>
    </row>
    <row r="5" spans="1:8" x14ac:dyDescent="0.2">
      <c r="A5" s="136" t="s">
        <v>519</v>
      </c>
      <c r="B5" s="141"/>
      <c r="C5" s="142"/>
      <c r="D5" s="143">
        <v>17963</v>
      </c>
      <c r="E5" s="144"/>
      <c r="F5" s="145">
        <v>40626</v>
      </c>
      <c r="G5" s="146"/>
      <c r="H5" s="147"/>
    </row>
    <row r="6" spans="1:8" x14ac:dyDescent="0.2">
      <c r="A6" s="148"/>
      <c r="B6" s="149"/>
      <c r="C6" s="150"/>
      <c r="D6" s="151">
        <v>12654</v>
      </c>
      <c r="E6" s="152"/>
      <c r="F6" s="153">
        <v>24279</v>
      </c>
      <c r="G6" s="154"/>
      <c r="H6" s="155"/>
    </row>
    <row r="7" spans="1:8" x14ac:dyDescent="0.2">
      <c r="A7" s="136" t="s">
        <v>520</v>
      </c>
      <c r="B7" s="141"/>
      <c r="C7" s="142"/>
      <c r="D7" s="143">
        <v>16200</v>
      </c>
      <c r="E7" s="144"/>
      <c r="F7" s="145">
        <v>46133</v>
      </c>
      <c r="G7" s="146"/>
      <c r="H7" s="147"/>
    </row>
    <row r="8" spans="1:8" x14ac:dyDescent="0.2">
      <c r="A8" s="148"/>
      <c r="B8" s="149"/>
      <c r="C8" s="150"/>
      <c r="D8" s="151">
        <v>11268</v>
      </c>
      <c r="E8" s="152"/>
      <c r="F8" s="153">
        <v>27280</v>
      </c>
      <c r="G8" s="154"/>
      <c r="H8" s="155"/>
    </row>
    <row r="9" spans="1:8" x14ac:dyDescent="0.2">
      <c r="A9" s="136" t="s">
        <v>521</v>
      </c>
      <c r="B9" s="141"/>
      <c r="C9" s="142"/>
      <c r="D9" s="143">
        <v>18683</v>
      </c>
      <c r="E9" s="144"/>
      <c r="F9" s="145">
        <v>49174</v>
      </c>
      <c r="G9" s="146"/>
      <c r="H9" s="147"/>
    </row>
    <row r="10" spans="1:8" x14ac:dyDescent="0.2">
      <c r="A10" s="148"/>
      <c r="B10" s="149"/>
      <c r="C10" s="150"/>
      <c r="D10" s="151">
        <v>12425</v>
      </c>
      <c r="E10" s="152"/>
      <c r="F10" s="153">
        <v>29896</v>
      </c>
      <c r="G10" s="154"/>
      <c r="H10" s="155"/>
    </row>
    <row r="11" spans="1:8" x14ac:dyDescent="0.2">
      <c r="A11" s="136" t="s">
        <v>522</v>
      </c>
      <c r="B11" s="141"/>
      <c r="C11" s="142"/>
      <c r="D11" s="143">
        <v>58972</v>
      </c>
      <c r="E11" s="144"/>
      <c r="F11" s="145">
        <v>50636</v>
      </c>
      <c r="G11" s="146"/>
      <c r="H11" s="147"/>
    </row>
    <row r="12" spans="1:8" x14ac:dyDescent="0.2">
      <c r="A12" s="148"/>
      <c r="B12" s="149"/>
      <c r="C12" s="156"/>
      <c r="D12" s="151">
        <v>48325</v>
      </c>
      <c r="E12" s="152"/>
      <c r="F12" s="153">
        <v>31778</v>
      </c>
      <c r="G12" s="154"/>
      <c r="H12" s="155"/>
    </row>
    <row r="13" spans="1:8" x14ac:dyDescent="0.2">
      <c r="A13" s="136"/>
      <c r="B13" s="141"/>
      <c r="C13" s="157"/>
      <c r="D13" s="158">
        <v>26951</v>
      </c>
      <c r="E13" s="159"/>
      <c r="F13" s="160">
        <v>45966</v>
      </c>
      <c r="G13" s="161"/>
      <c r="H13" s="147"/>
    </row>
    <row r="14" spans="1:8" x14ac:dyDescent="0.2">
      <c r="A14" s="148"/>
      <c r="B14" s="149"/>
      <c r="C14" s="150"/>
      <c r="D14" s="151">
        <v>19825</v>
      </c>
      <c r="E14" s="152"/>
      <c r="F14" s="153">
        <v>27591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15.05</v>
      </c>
      <c r="C19" s="162">
        <f>ROUND(VALUE(SUBSTITUTE(実質収支比率等に係る経年分析!G$48,"▲","-")),2)</f>
        <v>15.64</v>
      </c>
      <c r="D19" s="162">
        <f>ROUND(VALUE(SUBSTITUTE(実質収支比率等に係る経年分析!H$48,"▲","-")),2)</f>
        <v>15.98</v>
      </c>
      <c r="E19" s="162">
        <f>ROUND(VALUE(SUBSTITUTE(実質収支比率等に係る経年分析!I$48,"▲","-")),2)</f>
        <v>14.05</v>
      </c>
      <c r="F19" s="162">
        <f>ROUND(VALUE(SUBSTITUTE(実質収支比率等に係る経年分析!J$48,"▲","-")),2)</f>
        <v>9.57</v>
      </c>
    </row>
    <row r="20" spans="1:11" x14ac:dyDescent="0.2">
      <c r="A20" s="162" t="s">
        <v>53</v>
      </c>
      <c r="B20" s="162">
        <f>ROUND(VALUE(SUBSTITUTE(実質収支比率等に係る経年分析!F$47,"▲","-")),2)</f>
        <v>12.23</v>
      </c>
      <c r="C20" s="162">
        <f>ROUND(VALUE(SUBSTITUTE(実質収支比率等に係る経年分析!G$47,"▲","-")),2)</f>
        <v>18.079999999999998</v>
      </c>
      <c r="D20" s="162">
        <f>ROUND(VALUE(SUBSTITUTE(実質収支比率等に係る経年分析!H$47,"▲","-")),2)</f>
        <v>11.61</v>
      </c>
      <c r="E20" s="162">
        <f>ROUND(VALUE(SUBSTITUTE(実質収支比率等に係る経年分析!I$47,"▲","-")),2)</f>
        <v>11.83</v>
      </c>
      <c r="F20" s="162">
        <f>ROUND(VALUE(SUBSTITUTE(実質収支比率等に係る経年分析!J$47,"▲","-")),2)</f>
        <v>12.79</v>
      </c>
    </row>
    <row r="21" spans="1:11" x14ac:dyDescent="0.2">
      <c r="A21" s="162" t="s">
        <v>54</v>
      </c>
      <c r="B21" s="162">
        <f>IF(ISNUMBER(VALUE(SUBSTITUTE(実質収支比率等に係る経年分析!F$49,"▲","-"))),ROUND(VALUE(SUBSTITUTE(実質収支比率等に係る経年分析!F$49,"▲","-")),2),NA())</f>
        <v>7.5</v>
      </c>
      <c r="C21" s="162">
        <f>IF(ISNUMBER(VALUE(SUBSTITUTE(実質収支比率等に係る経年分析!G$49,"▲","-"))),ROUND(VALUE(SUBSTITUTE(実質収支比率等に係る経年分析!G$49,"▲","-")),2),NA())</f>
        <v>8.0500000000000007</v>
      </c>
      <c r="D21" s="162">
        <f>IF(ISNUMBER(VALUE(SUBSTITUTE(実質収支比率等に係る経年分析!H$49,"▲","-"))),ROUND(VALUE(SUBSTITUTE(実質収支比率等に係る経年分析!H$49,"▲","-")),2),NA())</f>
        <v>-6.39</v>
      </c>
      <c r="E21" s="162">
        <f>IF(ISNUMBER(VALUE(SUBSTITUTE(実質収支比率等に係る経年分析!I$49,"▲","-"))),ROUND(VALUE(SUBSTITUTE(実質収支比率等に係る経年分析!I$49,"▲","-")),2),NA())</f>
        <v>-1.26</v>
      </c>
      <c r="F21" s="162">
        <f>IF(ISNUMBER(VALUE(SUBSTITUTE(実質収支比率等に係る経年分析!J$49,"▲","-"))),ROUND(VALUE(SUBSTITUTE(実質収支比率等に係る経年分析!J$49,"▲","-")),2),NA())</f>
        <v>-2.58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公共用地先行取得事業特別会計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0.03</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1.27</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1.34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0.73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0.98</v>
      </c>
    </row>
    <row r="33" spans="1:16" x14ac:dyDescent="0.2">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1.19</v>
      </c>
    </row>
    <row r="34" spans="1:16" x14ac:dyDescent="0.2">
      <c r="A34" s="163" t="str">
        <f>IF(連結実質赤字比率に係る赤字・黒字の構成分析!C$36="",NA(),連結実質赤字比率に係る赤字・黒字の構成分析!C$36)</f>
        <v>公共下水道事業会計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4.75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4.82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4.67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5.08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5.2</v>
      </c>
    </row>
    <row r="35" spans="1:16" x14ac:dyDescent="0.2">
      <c r="A35" s="163" t="str">
        <f>IF(連結実質赤字比率に係る赤字・黒字の構成分析!C$35="",NA(),連結実質赤字比率に係る赤字・黒字の構成分析!C$35)</f>
        <v>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6.16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9.09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10.88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10.62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9.49</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15.04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15.63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15.98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14.05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9.56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5993</v>
      </c>
      <c r="E42" s="164"/>
      <c r="F42" s="164"/>
      <c r="G42" s="164">
        <f>'実質公債費比率（分子）の構造'!L$52</f>
        <v>6057</v>
      </c>
      <c r="H42" s="164"/>
      <c r="I42" s="164"/>
      <c r="J42" s="164">
        <f>'実質公債費比率（分子）の構造'!M$52</f>
        <v>5913</v>
      </c>
      <c r="K42" s="164"/>
      <c r="L42" s="164"/>
      <c r="M42" s="164">
        <f>'実質公債費比率（分子）の構造'!N$52</f>
        <v>6021</v>
      </c>
      <c r="N42" s="164"/>
      <c r="O42" s="164"/>
      <c r="P42" s="164">
        <f>'実質公債費比率（分子）の構造'!O$52</f>
        <v>6018</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f>'実質公債費比率（分子）の構造'!N$51</f>
        <v>0</v>
      </c>
      <c r="L43" s="164"/>
      <c r="M43" s="164"/>
      <c r="N43" s="164">
        <f>'実質公債費比率（分子）の構造'!O$51</f>
        <v>1</v>
      </c>
      <c r="O43" s="164"/>
      <c r="P43" s="164"/>
    </row>
    <row r="44" spans="1:16" x14ac:dyDescent="0.2">
      <c r="A44" s="164" t="s">
        <v>62</v>
      </c>
      <c r="B44" s="164">
        <f>'実質公債費比率（分子）の構造'!K$50</f>
        <v>102</v>
      </c>
      <c r="C44" s="164"/>
      <c r="D44" s="164"/>
      <c r="E44" s="164">
        <f>'実質公債費比率（分子）の構造'!L$50</f>
        <v>102</v>
      </c>
      <c r="F44" s="164"/>
      <c r="G44" s="164"/>
      <c r="H44" s="164">
        <f>'実質公債費比率（分子）の構造'!M$50</f>
        <v>102</v>
      </c>
      <c r="I44" s="164"/>
      <c r="J44" s="164"/>
      <c r="K44" s="164">
        <f>'実質公債費比率（分子）の構造'!N$50</f>
        <v>102</v>
      </c>
      <c r="L44" s="164"/>
      <c r="M44" s="164"/>
      <c r="N44" s="164">
        <f>'実質公債費比率（分子）の構造'!O$50</f>
        <v>102</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1733</v>
      </c>
      <c r="C46" s="164"/>
      <c r="D46" s="164"/>
      <c r="E46" s="164">
        <f>'実質公債費比率（分子）の構造'!L$48</f>
        <v>1722</v>
      </c>
      <c r="F46" s="164"/>
      <c r="G46" s="164"/>
      <c r="H46" s="164">
        <f>'実質公債費比率（分子）の構造'!M$48</f>
        <v>1696</v>
      </c>
      <c r="I46" s="164"/>
      <c r="J46" s="164"/>
      <c r="K46" s="164">
        <f>'実質公債費比率（分子）の構造'!N$48</f>
        <v>2133</v>
      </c>
      <c r="L46" s="164"/>
      <c r="M46" s="164"/>
      <c r="N46" s="164">
        <f>'実質公債費比率（分子）の構造'!O$48</f>
        <v>2278</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4856</v>
      </c>
      <c r="C49" s="164"/>
      <c r="D49" s="164"/>
      <c r="E49" s="164">
        <f>'実質公債費比率（分子）の構造'!L$45</f>
        <v>5277</v>
      </c>
      <c r="F49" s="164"/>
      <c r="G49" s="164"/>
      <c r="H49" s="164">
        <f>'実質公債費比率（分子）の構造'!M$45</f>
        <v>5865</v>
      </c>
      <c r="I49" s="164"/>
      <c r="J49" s="164"/>
      <c r="K49" s="164">
        <f>'実質公債費比率（分子）の構造'!N$45</f>
        <v>5876</v>
      </c>
      <c r="L49" s="164"/>
      <c r="M49" s="164"/>
      <c r="N49" s="164">
        <f>'実質公債費比率（分子）の構造'!O$45</f>
        <v>5913</v>
      </c>
      <c r="O49" s="164"/>
      <c r="P49" s="164"/>
    </row>
    <row r="50" spans="1:16" x14ac:dyDescent="0.2">
      <c r="A50" s="164" t="s">
        <v>67</v>
      </c>
      <c r="B50" s="164" t="e">
        <f>NA()</f>
        <v>#N/A</v>
      </c>
      <c r="C50" s="164">
        <f>IF(ISNUMBER('実質公債費比率（分子）の構造'!K$53),'実質公債費比率（分子）の構造'!K$53,NA())</f>
        <v>698</v>
      </c>
      <c r="D50" s="164" t="e">
        <f>NA()</f>
        <v>#N/A</v>
      </c>
      <c r="E50" s="164" t="e">
        <f>NA()</f>
        <v>#N/A</v>
      </c>
      <c r="F50" s="164">
        <f>IF(ISNUMBER('実質公債費比率（分子）の構造'!L$53),'実質公債費比率（分子）の構造'!L$53,NA())</f>
        <v>1044</v>
      </c>
      <c r="G50" s="164" t="e">
        <f>NA()</f>
        <v>#N/A</v>
      </c>
      <c r="H50" s="164" t="e">
        <f>NA()</f>
        <v>#N/A</v>
      </c>
      <c r="I50" s="164">
        <f>IF(ISNUMBER('実質公債費比率（分子）の構造'!M$53),'実質公債費比率（分子）の構造'!M$53,NA())</f>
        <v>1750</v>
      </c>
      <c r="J50" s="164" t="e">
        <f>NA()</f>
        <v>#N/A</v>
      </c>
      <c r="K50" s="164" t="e">
        <f>NA()</f>
        <v>#N/A</v>
      </c>
      <c r="L50" s="164">
        <f>IF(ISNUMBER('実質公債費比率（分子）の構造'!N$53),'実質公債費比率（分子）の構造'!N$53,NA())</f>
        <v>2090</v>
      </c>
      <c r="M50" s="164" t="e">
        <f>NA()</f>
        <v>#N/A</v>
      </c>
      <c r="N50" s="164" t="e">
        <f>NA()</f>
        <v>#N/A</v>
      </c>
      <c r="O50" s="164">
        <f>IF(ISNUMBER('実質公債費比率（分子）の構造'!O$53),'実質公債費比率（分子）の構造'!O$53,NA())</f>
        <v>2276</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48887</v>
      </c>
      <c r="E56" s="163"/>
      <c r="F56" s="163"/>
      <c r="G56" s="163">
        <f>'将来負担比率（分子）の構造'!J$52</f>
        <v>48293</v>
      </c>
      <c r="H56" s="163"/>
      <c r="I56" s="163"/>
      <c r="J56" s="163">
        <f>'将来負担比率（分子）の構造'!K$52</f>
        <v>46753</v>
      </c>
      <c r="K56" s="163"/>
      <c r="L56" s="163"/>
      <c r="M56" s="163">
        <f>'将来負担比率（分子）の構造'!L$52</f>
        <v>44834</v>
      </c>
      <c r="N56" s="163"/>
      <c r="O56" s="163"/>
      <c r="P56" s="163">
        <f>'将来負担比率（分子）の構造'!M$52</f>
        <v>45776</v>
      </c>
    </row>
    <row r="57" spans="1:16" x14ac:dyDescent="0.2">
      <c r="A57" s="163" t="s">
        <v>42</v>
      </c>
      <c r="B57" s="163"/>
      <c r="C57" s="163"/>
      <c r="D57" s="163">
        <f>'将来負担比率（分子）の構造'!I$51</f>
        <v>20200</v>
      </c>
      <c r="E57" s="163"/>
      <c r="F57" s="163"/>
      <c r="G57" s="163">
        <f>'将来負担比率（分子）の構造'!J$51</f>
        <v>19480</v>
      </c>
      <c r="H57" s="163"/>
      <c r="I57" s="163"/>
      <c r="J57" s="163">
        <f>'将来負担比率（分子）の構造'!K$51</f>
        <v>18340</v>
      </c>
      <c r="K57" s="163"/>
      <c r="L57" s="163"/>
      <c r="M57" s="163">
        <f>'将来負担比率（分子）の構造'!L$51</f>
        <v>18683</v>
      </c>
      <c r="N57" s="163"/>
      <c r="O57" s="163"/>
      <c r="P57" s="163">
        <f>'将来負担比率（分子）の構造'!M$51</f>
        <v>19133</v>
      </c>
    </row>
    <row r="58" spans="1:16" x14ac:dyDescent="0.2">
      <c r="A58" s="163" t="s">
        <v>41</v>
      </c>
      <c r="B58" s="163"/>
      <c r="C58" s="163"/>
      <c r="D58" s="163">
        <f>'将来負担比率（分子）の構造'!I$50</f>
        <v>10480</v>
      </c>
      <c r="E58" s="163"/>
      <c r="F58" s="163"/>
      <c r="G58" s="163">
        <f>'将来負担比率（分子）の構造'!J$50</f>
        <v>13711</v>
      </c>
      <c r="H58" s="163"/>
      <c r="I58" s="163"/>
      <c r="J58" s="163">
        <f>'将来負担比率（分子）の構造'!K$50</f>
        <v>16661</v>
      </c>
      <c r="K58" s="163"/>
      <c r="L58" s="163"/>
      <c r="M58" s="163">
        <f>'将来負担比率（分子）の構造'!L$50</f>
        <v>21585</v>
      </c>
      <c r="N58" s="163"/>
      <c r="O58" s="163"/>
      <c r="P58" s="163">
        <f>'将来負担比率（分子）の構造'!M$50</f>
        <v>25078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8744</v>
      </c>
      <c r="C62" s="163"/>
      <c r="D62" s="163"/>
      <c r="E62" s="163">
        <f>'将来負担比率（分子）の構造'!J$45</f>
        <v>8916</v>
      </c>
      <c r="F62" s="163"/>
      <c r="G62" s="163"/>
      <c r="H62" s="163">
        <f>'将来負担比率（分子）の構造'!K$45</f>
        <v>9116</v>
      </c>
      <c r="I62" s="163"/>
      <c r="J62" s="163"/>
      <c r="K62" s="163">
        <f>'将来負担比率（分子）の構造'!L$45</f>
        <v>9514</v>
      </c>
      <c r="L62" s="163"/>
      <c r="M62" s="163"/>
      <c r="N62" s="163">
        <f>'将来負担比率（分子）の構造'!M$45</f>
        <v>9460</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18965</v>
      </c>
      <c r="C64" s="163"/>
      <c r="D64" s="163"/>
      <c r="E64" s="163">
        <f>'将来負担比率（分子）の構造'!J$43</f>
        <v>18097</v>
      </c>
      <c r="F64" s="163"/>
      <c r="G64" s="163"/>
      <c r="H64" s="163">
        <f>'将来負担比率（分子）の構造'!K$43</f>
        <v>17102</v>
      </c>
      <c r="I64" s="163"/>
      <c r="J64" s="163"/>
      <c r="K64" s="163">
        <f>'将来負担比率（分子）の構造'!L$43</f>
        <v>18881</v>
      </c>
      <c r="L64" s="163"/>
      <c r="M64" s="163"/>
      <c r="N64" s="163">
        <f>'将来負担比率（分子）の構造'!M$43</f>
        <v>19366</v>
      </c>
      <c r="O64" s="163"/>
      <c r="P64" s="163"/>
    </row>
    <row r="65" spans="1:16" x14ac:dyDescent="0.2">
      <c r="A65" s="163" t="s">
        <v>32</v>
      </c>
      <c r="B65" s="163">
        <f>'将来負担比率（分子）の構造'!I$42</f>
        <v>4179</v>
      </c>
      <c r="C65" s="163"/>
      <c r="D65" s="163"/>
      <c r="E65" s="163">
        <f>'将来負担比率（分子）の構造'!J$42</f>
        <v>4078</v>
      </c>
      <c r="F65" s="163"/>
      <c r="G65" s="163"/>
      <c r="H65" s="163">
        <f>'将来負担比率（分子）の構造'!K$42</f>
        <v>3977</v>
      </c>
      <c r="I65" s="163"/>
      <c r="J65" s="163"/>
      <c r="K65" s="163">
        <f>'将来負担比率（分子）の構造'!L$42</f>
        <v>3860</v>
      </c>
      <c r="L65" s="163"/>
      <c r="M65" s="163"/>
      <c r="N65" s="163">
        <f>'将来負担比率（分子）の構造'!M$42</f>
        <v>3761</v>
      </c>
      <c r="O65" s="163"/>
      <c r="P65" s="163"/>
    </row>
    <row r="66" spans="1:16" x14ac:dyDescent="0.2">
      <c r="A66" s="163" t="s">
        <v>31</v>
      </c>
      <c r="B66" s="163">
        <f>'将来負担比率（分子）の構造'!I$41</f>
        <v>66381</v>
      </c>
      <c r="C66" s="163"/>
      <c r="D66" s="163"/>
      <c r="E66" s="163">
        <f>'将来負担比率（分子）の構造'!J$41</f>
        <v>64418</v>
      </c>
      <c r="F66" s="163"/>
      <c r="G66" s="163"/>
      <c r="H66" s="163">
        <f>'将来負担比率（分子）の構造'!K$41</f>
        <v>61721</v>
      </c>
      <c r="I66" s="163"/>
      <c r="J66" s="163"/>
      <c r="K66" s="163">
        <f>'将来負担比率（分子）の構造'!L$41</f>
        <v>59700</v>
      </c>
      <c r="L66" s="163"/>
      <c r="M66" s="163"/>
      <c r="N66" s="163">
        <f>'将来負担比率（分子）の構造'!M$41</f>
        <v>64962</v>
      </c>
      <c r="O66" s="163"/>
      <c r="P66" s="163"/>
    </row>
    <row r="67" spans="1:16" x14ac:dyDescent="0.2">
      <c r="A67" s="163" t="s">
        <v>71</v>
      </c>
      <c r="B67" s="163" t="e">
        <f>NA()</f>
        <v>#N/A</v>
      </c>
      <c r="C67" s="163">
        <f>IF(ISNUMBER('将来負担比率（分子）の構造'!I$53), IF('将来負担比率（分子）の構造'!I$53 &lt; 0, 0, '将来負担比率（分子）の構造'!I$53), NA())</f>
        <v>18701</v>
      </c>
      <c r="D67" s="163" t="e">
        <f>NA()</f>
        <v>#N/A</v>
      </c>
      <c r="E67" s="163" t="e">
        <f>NA()</f>
        <v>#N/A</v>
      </c>
      <c r="F67" s="163">
        <f>IF(ISNUMBER('将来負担比率（分子）の構造'!J$53), IF('将来負担比率（分子）の構造'!J$53 &lt; 0, 0, '将来負担比率（分子）の構造'!J$53), NA())</f>
        <v>14025</v>
      </c>
      <c r="G67" s="163" t="e">
        <f>NA()</f>
        <v>#N/A</v>
      </c>
      <c r="H67" s="163" t="e">
        <f>NA()</f>
        <v>#N/A</v>
      </c>
      <c r="I67" s="163">
        <f>IF(ISNUMBER('将来負担比率（分子）の構造'!K$53), IF('将来負担比率（分子）の構造'!K$53 &lt; 0, 0, '将来負担比率（分子）の構造'!K$53), NA())</f>
        <v>10163</v>
      </c>
      <c r="J67" s="163" t="e">
        <f>NA()</f>
        <v>#N/A</v>
      </c>
      <c r="K67" s="163" t="e">
        <f>NA()</f>
        <v>#N/A</v>
      </c>
      <c r="L67" s="163">
        <f>IF(ISNUMBER('将来負担比率（分子）の構造'!L$53), IF('将来負担比率（分子）の構造'!L$53 &lt; 0, 0, '将来負担比率（分子）の構造'!L$53), NA())</f>
        <v>6855</v>
      </c>
      <c r="M67" s="163" t="e">
        <f>NA()</f>
        <v>#N/A</v>
      </c>
      <c r="N67" s="163" t="e">
        <f>NA()</f>
        <v>#N/A</v>
      </c>
      <c r="O67" s="163">
        <f>IF(ISNUMBER('将来負担比率（分子）の構造'!M$53), IF('将来負担比率（分子）の構造'!M$53 &lt; 0, 0, '将来負担比率（分子）の構造'!M$53), NA())</f>
        <v>7560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5265</v>
      </c>
      <c r="C72" s="167">
        <f>基金残高に係る経年分析!G55</f>
        <v>5457</v>
      </c>
      <c r="D72" s="167">
        <f>基金残高に係る経年分析!H55</f>
        <v>6121</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8296</v>
      </c>
      <c r="C74" s="167">
        <f>基金残高に係る経年分析!G57</f>
        <v>13198</v>
      </c>
      <c r="D74" s="167">
        <f>基金残高に係る経年分析!H57</f>
        <v>16210</v>
      </c>
    </row>
  </sheetData>
  <sheetProtection algorithmName="SHA-512" hashValue="tPtXFXbSP9eWeo0FmIObuNlBFaYBM5AKm/XbBD5W7s5P2C6LCM0Pcm5/CzsDOX1CxK4WS0LIH8gWHGsHhMDAfQ==" saltValue="DCuKOHgD8TXOKK0/CldXU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39181460</v>
      </c>
      <c r="S5" s="613"/>
      <c r="T5" s="613"/>
      <c r="U5" s="613"/>
      <c r="V5" s="613"/>
      <c r="W5" s="613"/>
      <c r="X5" s="613"/>
      <c r="Y5" s="614"/>
      <c r="Z5" s="615">
        <v>37.5</v>
      </c>
      <c r="AA5" s="615"/>
      <c r="AB5" s="615"/>
      <c r="AC5" s="615"/>
      <c r="AD5" s="616">
        <v>35530908</v>
      </c>
      <c r="AE5" s="616"/>
      <c r="AF5" s="616"/>
      <c r="AG5" s="616"/>
      <c r="AH5" s="616"/>
      <c r="AI5" s="616"/>
      <c r="AJ5" s="616"/>
      <c r="AK5" s="616"/>
      <c r="AL5" s="617">
        <v>72.5</v>
      </c>
      <c r="AM5" s="618"/>
      <c r="AN5" s="618"/>
      <c r="AO5" s="619"/>
      <c r="AP5" s="609" t="s">
        <v>216</v>
      </c>
      <c r="AQ5" s="610"/>
      <c r="AR5" s="610"/>
      <c r="AS5" s="610"/>
      <c r="AT5" s="610"/>
      <c r="AU5" s="610"/>
      <c r="AV5" s="610"/>
      <c r="AW5" s="610"/>
      <c r="AX5" s="610"/>
      <c r="AY5" s="610"/>
      <c r="AZ5" s="610"/>
      <c r="BA5" s="610"/>
      <c r="BB5" s="610"/>
      <c r="BC5" s="610"/>
      <c r="BD5" s="610"/>
      <c r="BE5" s="610"/>
      <c r="BF5" s="611"/>
      <c r="BG5" s="623">
        <v>35530908</v>
      </c>
      <c r="BH5" s="624"/>
      <c r="BI5" s="624"/>
      <c r="BJ5" s="624"/>
      <c r="BK5" s="624"/>
      <c r="BL5" s="624"/>
      <c r="BM5" s="624"/>
      <c r="BN5" s="625"/>
      <c r="BO5" s="626">
        <v>90.7</v>
      </c>
      <c r="BP5" s="626"/>
      <c r="BQ5" s="626"/>
      <c r="BR5" s="626"/>
      <c r="BS5" s="627">
        <v>133273</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399334</v>
      </c>
      <c r="S6" s="624"/>
      <c r="T6" s="624"/>
      <c r="U6" s="624"/>
      <c r="V6" s="624"/>
      <c r="W6" s="624"/>
      <c r="X6" s="624"/>
      <c r="Y6" s="625"/>
      <c r="Z6" s="626">
        <v>0.4</v>
      </c>
      <c r="AA6" s="626"/>
      <c r="AB6" s="626"/>
      <c r="AC6" s="626"/>
      <c r="AD6" s="627">
        <v>399334</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35530908</v>
      </c>
      <c r="BH6" s="624"/>
      <c r="BI6" s="624"/>
      <c r="BJ6" s="624"/>
      <c r="BK6" s="624"/>
      <c r="BL6" s="624"/>
      <c r="BM6" s="624"/>
      <c r="BN6" s="625"/>
      <c r="BO6" s="626">
        <v>90.7</v>
      </c>
      <c r="BP6" s="626"/>
      <c r="BQ6" s="626"/>
      <c r="BR6" s="626"/>
      <c r="BS6" s="627">
        <v>133273</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408128</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407636</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19906</v>
      </c>
      <c r="S7" s="624"/>
      <c r="T7" s="624"/>
      <c r="U7" s="624"/>
      <c r="V7" s="624"/>
      <c r="W7" s="624"/>
      <c r="X7" s="624"/>
      <c r="Y7" s="625"/>
      <c r="Z7" s="626">
        <v>0</v>
      </c>
      <c r="AA7" s="626"/>
      <c r="AB7" s="626"/>
      <c r="AC7" s="626"/>
      <c r="AD7" s="627">
        <v>19906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18928667</v>
      </c>
      <c r="BH7" s="624"/>
      <c r="BI7" s="624"/>
      <c r="BJ7" s="624"/>
      <c r="BK7" s="624"/>
      <c r="BL7" s="624"/>
      <c r="BM7" s="624"/>
      <c r="BN7" s="625"/>
      <c r="BO7" s="626">
        <v>48.3</v>
      </c>
      <c r="BP7" s="626"/>
      <c r="BQ7" s="626"/>
      <c r="BR7" s="626"/>
      <c r="BS7" s="627">
        <v>133273</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8592762</v>
      </c>
      <c r="CS7" s="624"/>
      <c r="CT7" s="624"/>
      <c r="CU7" s="624"/>
      <c r="CV7" s="624"/>
      <c r="CW7" s="624"/>
      <c r="CX7" s="624"/>
      <c r="CY7" s="625"/>
      <c r="CZ7" s="626">
        <v>8.6</v>
      </c>
      <c r="DA7" s="626"/>
      <c r="DB7" s="626"/>
      <c r="DC7" s="626"/>
      <c r="DD7" s="632">
        <v>179362</v>
      </c>
      <c r="DE7" s="624"/>
      <c r="DF7" s="624"/>
      <c r="DG7" s="624"/>
      <c r="DH7" s="624"/>
      <c r="DI7" s="624"/>
      <c r="DJ7" s="624"/>
      <c r="DK7" s="624"/>
      <c r="DL7" s="624"/>
      <c r="DM7" s="624"/>
      <c r="DN7" s="624"/>
      <c r="DO7" s="624"/>
      <c r="DP7" s="625"/>
      <c r="DQ7" s="632">
        <v>6951734</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455460</v>
      </c>
      <c r="S8" s="624"/>
      <c r="T8" s="624"/>
      <c r="U8" s="624"/>
      <c r="V8" s="624"/>
      <c r="W8" s="624"/>
      <c r="X8" s="624"/>
      <c r="Y8" s="625"/>
      <c r="Z8" s="626">
        <v>0.4</v>
      </c>
      <c r="AA8" s="626"/>
      <c r="AB8" s="626"/>
      <c r="AC8" s="626"/>
      <c r="AD8" s="627">
        <v>455460</v>
      </c>
      <c r="AE8" s="627"/>
      <c r="AF8" s="627"/>
      <c r="AG8" s="627"/>
      <c r="AH8" s="627"/>
      <c r="AI8" s="627"/>
      <c r="AJ8" s="627"/>
      <c r="AK8" s="627"/>
      <c r="AL8" s="628">
        <v>0.9</v>
      </c>
      <c r="AM8" s="629"/>
      <c r="AN8" s="629"/>
      <c r="AO8" s="630"/>
      <c r="AP8" s="620" t="s">
        <v>227</v>
      </c>
      <c r="AQ8" s="621"/>
      <c r="AR8" s="621"/>
      <c r="AS8" s="621"/>
      <c r="AT8" s="621"/>
      <c r="AU8" s="621"/>
      <c r="AV8" s="621"/>
      <c r="AW8" s="621"/>
      <c r="AX8" s="621"/>
      <c r="AY8" s="621"/>
      <c r="AZ8" s="621"/>
      <c r="BA8" s="621"/>
      <c r="BB8" s="621"/>
      <c r="BC8" s="621"/>
      <c r="BD8" s="621"/>
      <c r="BE8" s="621"/>
      <c r="BF8" s="622"/>
      <c r="BG8" s="623">
        <v>393445</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40569570</v>
      </c>
      <c r="CS8" s="624"/>
      <c r="CT8" s="624"/>
      <c r="CU8" s="624"/>
      <c r="CV8" s="624"/>
      <c r="CW8" s="624"/>
      <c r="CX8" s="624"/>
      <c r="CY8" s="625"/>
      <c r="CZ8" s="626">
        <v>40.700000000000003</v>
      </c>
      <c r="DA8" s="626"/>
      <c r="DB8" s="626"/>
      <c r="DC8" s="626"/>
      <c r="DD8" s="632">
        <v>233617</v>
      </c>
      <c r="DE8" s="624"/>
      <c r="DF8" s="624"/>
      <c r="DG8" s="624"/>
      <c r="DH8" s="624"/>
      <c r="DI8" s="624"/>
      <c r="DJ8" s="624"/>
      <c r="DK8" s="624"/>
      <c r="DL8" s="624"/>
      <c r="DM8" s="624"/>
      <c r="DN8" s="624"/>
      <c r="DO8" s="624"/>
      <c r="DP8" s="625"/>
      <c r="DQ8" s="632">
        <v>20268230</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653507</v>
      </c>
      <c r="S9" s="624"/>
      <c r="T9" s="624"/>
      <c r="U9" s="624"/>
      <c r="V9" s="624"/>
      <c r="W9" s="624"/>
      <c r="X9" s="624"/>
      <c r="Y9" s="625"/>
      <c r="Z9" s="626">
        <v>0.6</v>
      </c>
      <c r="AA9" s="626"/>
      <c r="AB9" s="626"/>
      <c r="AC9" s="626"/>
      <c r="AD9" s="627">
        <v>653507</v>
      </c>
      <c r="AE9" s="627"/>
      <c r="AF9" s="627"/>
      <c r="AG9" s="627"/>
      <c r="AH9" s="627"/>
      <c r="AI9" s="627"/>
      <c r="AJ9" s="627"/>
      <c r="AK9" s="627"/>
      <c r="AL9" s="628">
        <v>1.3</v>
      </c>
      <c r="AM9" s="629"/>
      <c r="AN9" s="629"/>
      <c r="AO9" s="630"/>
      <c r="AP9" s="620" t="s">
        <v>230</v>
      </c>
      <c r="AQ9" s="621"/>
      <c r="AR9" s="621"/>
      <c r="AS9" s="621"/>
      <c r="AT9" s="621"/>
      <c r="AU9" s="621"/>
      <c r="AV9" s="621"/>
      <c r="AW9" s="621"/>
      <c r="AX9" s="621"/>
      <c r="AY9" s="621"/>
      <c r="AZ9" s="621"/>
      <c r="BA9" s="621"/>
      <c r="BB9" s="621"/>
      <c r="BC9" s="621"/>
      <c r="BD9" s="621"/>
      <c r="BE9" s="621"/>
      <c r="BF9" s="622"/>
      <c r="BG9" s="623">
        <v>17113662</v>
      </c>
      <c r="BH9" s="624"/>
      <c r="BI9" s="624"/>
      <c r="BJ9" s="624"/>
      <c r="BK9" s="624"/>
      <c r="BL9" s="624"/>
      <c r="BM9" s="624"/>
      <c r="BN9" s="625"/>
      <c r="BO9" s="626">
        <v>43.7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11014526</v>
      </c>
      <c r="CS9" s="624"/>
      <c r="CT9" s="624"/>
      <c r="CU9" s="624"/>
      <c r="CV9" s="624"/>
      <c r="CW9" s="624"/>
      <c r="CX9" s="624"/>
      <c r="CY9" s="625"/>
      <c r="CZ9" s="626">
        <v>11.1</v>
      </c>
      <c r="DA9" s="626"/>
      <c r="DB9" s="626"/>
      <c r="DC9" s="626"/>
      <c r="DD9" s="632">
        <v>1338290</v>
      </c>
      <c r="DE9" s="624"/>
      <c r="DF9" s="624"/>
      <c r="DG9" s="624"/>
      <c r="DH9" s="624"/>
      <c r="DI9" s="624"/>
      <c r="DJ9" s="624"/>
      <c r="DK9" s="624"/>
      <c r="DL9" s="624"/>
      <c r="DM9" s="624"/>
      <c r="DN9" s="624"/>
      <c r="DO9" s="624"/>
      <c r="DP9" s="625"/>
      <c r="DQ9" s="632">
        <v>7376872</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466126</v>
      </c>
      <c r="BH10" s="624"/>
      <c r="BI10" s="624"/>
      <c r="BJ10" s="624"/>
      <c r="BK10" s="624"/>
      <c r="BL10" s="624"/>
      <c r="BM10" s="624"/>
      <c r="BN10" s="625"/>
      <c r="BO10" s="626">
        <v>1.2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233597</v>
      </c>
      <c r="CS10" s="624"/>
      <c r="CT10" s="624"/>
      <c r="CU10" s="624"/>
      <c r="CV10" s="624"/>
      <c r="CW10" s="624"/>
      <c r="CX10" s="624"/>
      <c r="CY10" s="625"/>
      <c r="CZ10" s="626">
        <v>0.2</v>
      </c>
      <c r="DA10" s="626"/>
      <c r="DB10" s="626"/>
      <c r="DC10" s="626"/>
      <c r="DD10" s="632">
        <v>4532</v>
      </c>
      <c r="DE10" s="624"/>
      <c r="DF10" s="624"/>
      <c r="DG10" s="624"/>
      <c r="DH10" s="624"/>
      <c r="DI10" s="624"/>
      <c r="DJ10" s="624"/>
      <c r="DK10" s="624"/>
      <c r="DL10" s="624"/>
      <c r="DM10" s="624"/>
      <c r="DN10" s="624"/>
      <c r="DO10" s="624"/>
      <c r="DP10" s="625"/>
      <c r="DQ10" s="632">
        <v>126534</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5408493</v>
      </c>
      <c r="S11" s="624"/>
      <c r="T11" s="624"/>
      <c r="U11" s="624"/>
      <c r="V11" s="624"/>
      <c r="W11" s="624"/>
      <c r="X11" s="624"/>
      <c r="Y11" s="625"/>
      <c r="Z11" s="628">
        <v>5.2</v>
      </c>
      <c r="AA11" s="629"/>
      <c r="AB11" s="629"/>
      <c r="AC11" s="635"/>
      <c r="AD11" s="632">
        <v>5408493</v>
      </c>
      <c r="AE11" s="624"/>
      <c r="AF11" s="624"/>
      <c r="AG11" s="624"/>
      <c r="AH11" s="624"/>
      <c r="AI11" s="624"/>
      <c r="AJ11" s="624"/>
      <c r="AK11" s="625"/>
      <c r="AL11" s="628">
        <v>11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955434</v>
      </c>
      <c r="BH11" s="624"/>
      <c r="BI11" s="624"/>
      <c r="BJ11" s="624"/>
      <c r="BK11" s="624"/>
      <c r="BL11" s="624"/>
      <c r="BM11" s="624"/>
      <c r="BN11" s="625"/>
      <c r="BO11" s="626">
        <v>2.4</v>
      </c>
      <c r="BP11" s="626"/>
      <c r="BQ11" s="626"/>
      <c r="BR11" s="626"/>
      <c r="BS11" s="627">
        <v>133273</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250680</v>
      </c>
      <c r="CS11" s="624"/>
      <c r="CT11" s="624"/>
      <c r="CU11" s="624"/>
      <c r="CV11" s="624"/>
      <c r="CW11" s="624"/>
      <c r="CX11" s="624"/>
      <c r="CY11" s="625"/>
      <c r="CZ11" s="626">
        <v>0.3</v>
      </c>
      <c r="DA11" s="626"/>
      <c r="DB11" s="626"/>
      <c r="DC11" s="626"/>
      <c r="DD11" s="632">
        <v>53869</v>
      </c>
      <c r="DE11" s="624"/>
      <c r="DF11" s="624"/>
      <c r="DG11" s="624"/>
      <c r="DH11" s="624"/>
      <c r="DI11" s="624"/>
      <c r="DJ11" s="624"/>
      <c r="DK11" s="624"/>
      <c r="DL11" s="624"/>
      <c r="DM11" s="624"/>
      <c r="DN11" s="624"/>
      <c r="DO11" s="624"/>
      <c r="DP11" s="625"/>
      <c r="DQ11" s="632">
        <v>175068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51839</v>
      </c>
      <c r="S12" s="624"/>
      <c r="T12" s="624"/>
      <c r="U12" s="624"/>
      <c r="V12" s="624"/>
      <c r="W12" s="624"/>
      <c r="X12" s="624"/>
      <c r="Y12" s="625"/>
      <c r="Z12" s="626">
        <v>0</v>
      </c>
      <c r="AA12" s="626"/>
      <c r="AB12" s="626"/>
      <c r="AC12" s="626"/>
      <c r="AD12" s="627">
        <v>51839</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15056152</v>
      </c>
      <c r="BH12" s="624"/>
      <c r="BI12" s="624"/>
      <c r="BJ12" s="624"/>
      <c r="BK12" s="624"/>
      <c r="BL12" s="624"/>
      <c r="BM12" s="624"/>
      <c r="BN12" s="625"/>
      <c r="BO12" s="626">
        <v>38.4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3294531</v>
      </c>
      <c r="CS12" s="624"/>
      <c r="CT12" s="624"/>
      <c r="CU12" s="624"/>
      <c r="CV12" s="624"/>
      <c r="CW12" s="624"/>
      <c r="CX12" s="624"/>
      <c r="CY12" s="625"/>
      <c r="CZ12" s="626">
        <v>3.3</v>
      </c>
      <c r="DA12" s="626"/>
      <c r="DB12" s="626"/>
      <c r="DC12" s="626"/>
      <c r="DD12" s="632">
        <v>1751518</v>
      </c>
      <c r="DE12" s="624"/>
      <c r="DF12" s="624"/>
      <c r="DG12" s="624"/>
      <c r="DH12" s="624"/>
      <c r="DI12" s="624"/>
      <c r="DJ12" s="624"/>
      <c r="DK12" s="624"/>
      <c r="DL12" s="624"/>
      <c r="DM12" s="624"/>
      <c r="DN12" s="624"/>
      <c r="DO12" s="624"/>
      <c r="DP12" s="625"/>
      <c r="DQ12" s="632">
        <v>467201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14980420</v>
      </c>
      <c r="BH13" s="624"/>
      <c r="BI13" s="624"/>
      <c r="BJ13" s="624"/>
      <c r="BK13" s="624"/>
      <c r="BL13" s="624"/>
      <c r="BM13" s="624"/>
      <c r="BN13" s="625"/>
      <c r="BO13" s="626">
        <v>38.200000000000003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9687096</v>
      </c>
      <c r="CS13" s="624"/>
      <c r="CT13" s="624"/>
      <c r="CU13" s="624"/>
      <c r="CV13" s="624"/>
      <c r="CW13" s="624"/>
      <c r="CX13" s="624"/>
      <c r="CY13" s="625"/>
      <c r="CZ13" s="626">
        <v>9.6999999999999993</v>
      </c>
      <c r="DA13" s="626"/>
      <c r="DB13" s="626"/>
      <c r="DC13" s="626"/>
      <c r="DD13" s="632">
        <v>4597614</v>
      </c>
      <c r="DE13" s="624"/>
      <c r="DF13" s="624"/>
      <c r="DG13" s="624"/>
      <c r="DH13" s="624"/>
      <c r="DI13" s="624"/>
      <c r="DJ13" s="624"/>
      <c r="DK13" s="624"/>
      <c r="DL13" s="624"/>
      <c r="DM13" s="624"/>
      <c r="DN13" s="624"/>
      <c r="DO13" s="624"/>
      <c r="DP13" s="625"/>
      <c r="DQ13" s="632">
        <v>4640552</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378405</v>
      </c>
      <c r="BH14" s="624"/>
      <c r="BI14" s="624"/>
      <c r="BJ14" s="624"/>
      <c r="BK14" s="624"/>
      <c r="BL14" s="624"/>
      <c r="BM14" s="624"/>
      <c r="BN14" s="625"/>
      <c r="BO14" s="626">
        <v>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3845766</v>
      </c>
      <c r="CS14" s="624"/>
      <c r="CT14" s="624"/>
      <c r="CU14" s="624"/>
      <c r="CV14" s="624"/>
      <c r="CW14" s="624"/>
      <c r="CX14" s="624"/>
      <c r="CY14" s="625"/>
      <c r="CZ14" s="626">
        <v>3.9</v>
      </c>
      <c r="DA14" s="626"/>
      <c r="DB14" s="626"/>
      <c r="DC14" s="626"/>
      <c r="DD14" s="632">
        <v>661519</v>
      </c>
      <c r="DE14" s="624"/>
      <c r="DF14" s="624"/>
      <c r="DG14" s="624"/>
      <c r="DH14" s="624"/>
      <c r="DI14" s="624"/>
      <c r="DJ14" s="624"/>
      <c r="DK14" s="624"/>
      <c r="DL14" s="624"/>
      <c r="DM14" s="624"/>
      <c r="DN14" s="624"/>
      <c r="DO14" s="624"/>
      <c r="DP14" s="625"/>
      <c r="DQ14" s="632">
        <v>2638597</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108913</v>
      </c>
      <c r="S15" s="624"/>
      <c r="T15" s="624"/>
      <c r="U15" s="624"/>
      <c r="V15" s="624"/>
      <c r="W15" s="624"/>
      <c r="X15" s="624"/>
      <c r="Y15" s="625"/>
      <c r="Z15" s="626">
        <v>0.1</v>
      </c>
      <c r="AA15" s="626"/>
      <c r="AB15" s="626"/>
      <c r="AC15" s="626"/>
      <c r="AD15" s="627">
        <v>108913</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1167684</v>
      </c>
      <c r="BH15" s="624"/>
      <c r="BI15" s="624"/>
      <c r="BJ15" s="624"/>
      <c r="BK15" s="624"/>
      <c r="BL15" s="624"/>
      <c r="BM15" s="624"/>
      <c r="BN15" s="625"/>
      <c r="BO15" s="626">
        <v>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15755205</v>
      </c>
      <c r="CS15" s="624"/>
      <c r="CT15" s="624"/>
      <c r="CU15" s="624"/>
      <c r="CV15" s="624"/>
      <c r="CW15" s="624"/>
      <c r="CX15" s="624"/>
      <c r="CY15" s="625"/>
      <c r="CZ15" s="626">
        <v>15.8</v>
      </c>
      <c r="DA15" s="626"/>
      <c r="DB15" s="626"/>
      <c r="DC15" s="626"/>
      <c r="DD15" s="632">
        <v>5766066</v>
      </c>
      <c r="DE15" s="624"/>
      <c r="DF15" s="624"/>
      <c r="DG15" s="624"/>
      <c r="DH15" s="624"/>
      <c r="DI15" s="624"/>
      <c r="DJ15" s="624"/>
      <c r="DK15" s="624"/>
      <c r="DL15" s="624"/>
      <c r="DM15" s="624"/>
      <c r="DN15" s="624"/>
      <c r="DO15" s="624"/>
      <c r="DP15" s="625"/>
      <c r="DQ15" s="632">
        <v>9064819</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403112</v>
      </c>
      <c r="S16" s="624"/>
      <c r="T16" s="624"/>
      <c r="U16" s="624"/>
      <c r="V16" s="624"/>
      <c r="W16" s="624"/>
      <c r="X16" s="624"/>
      <c r="Y16" s="625"/>
      <c r="Z16" s="626">
        <v>0.4</v>
      </c>
      <c r="AA16" s="626"/>
      <c r="AB16" s="626"/>
      <c r="AC16" s="626"/>
      <c r="AD16" s="627">
        <v>403112</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480</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480</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1491122</v>
      </c>
      <c r="S17" s="624"/>
      <c r="T17" s="624"/>
      <c r="U17" s="624"/>
      <c r="V17" s="624"/>
      <c r="W17" s="624"/>
      <c r="X17" s="624"/>
      <c r="Y17" s="625"/>
      <c r="Z17" s="626">
        <v>1.4</v>
      </c>
      <c r="AA17" s="626"/>
      <c r="AB17" s="626"/>
      <c r="AC17" s="626"/>
      <c r="AD17" s="627">
        <v>1491122</v>
      </c>
      <c r="AE17" s="627"/>
      <c r="AF17" s="627"/>
      <c r="AG17" s="627"/>
      <c r="AH17" s="627"/>
      <c r="AI17" s="627"/>
      <c r="AJ17" s="627"/>
      <c r="AK17" s="627"/>
      <c r="AL17" s="628">
        <v>3</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5914281</v>
      </c>
      <c r="CS17" s="624"/>
      <c r="CT17" s="624"/>
      <c r="CU17" s="624"/>
      <c r="CV17" s="624"/>
      <c r="CW17" s="624"/>
      <c r="CX17" s="624"/>
      <c r="CY17" s="625"/>
      <c r="CZ17" s="626">
        <v>5.9</v>
      </c>
      <c r="DA17" s="626"/>
      <c r="DB17" s="626"/>
      <c r="DC17" s="626"/>
      <c r="DD17" s="632" t="s">
        <v>122</v>
      </c>
      <c r="DE17" s="624"/>
      <c r="DF17" s="624"/>
      <c r="DG17" s="624"/>
      <c r="DH17" s="624"/>
      <c r="DI17" s="624"/>
      <c r="DJ17" s="624"/>
      <c r="DK17" s="624"/>
      <c r="DL17" s="624"/>
      <c r="DM17" s="624"/>
      <c r="DN17" s="624"/>
      <c r="DO17" s="624"/>
      <c r="DP17" s="625"/>
      <c r="DQ17" s="632">
        <v>5914281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312374</v>
      </c>
      <c r="S18" s="624"/>
      <c r="T18" s="624"/>
      <c r="U18" s="624"/>
      <c r="V18" s="624"/>
      <c r="W18" s="624"/>
      <c r="X18" s="624"/>
      <c r="Y18" s="625"/>
      <c r="Z18" s="626">
        <v>0.3</v>
      </c>
      <c r="AA18" s="626"/>
      <c r="AB18" s="626"/>
      <c r="AC18" s="626"/>
      <c r="AD18" s="627">
        <v>312374</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1177170</v>
      </c>
      <c r="S19" s="624"/>
      <c r="T19" s="624"/>
      <c r="U19" s="624"/>
      <c r="V19" s="624"/>
      <c r="W19" s="624"/>
      <c r="X19" s="624"/>
      <c r="Y19" s="625"/>
      <c r="Z19" s="626">
        <v>1.1000000000000001</v>
      </c>
      <c r="AA19" s="626"/>
      <c r="AB19" s="626"/>
      <c r="AC19" s="626"/>
      <c r="AD19" s="627">
        <v>1177170</v>
      </c>
      <c r="AE19" s="627"/>
      <c r="AF19" s="627"/>
      <c r="AG19" s="627"/>
      <c r="AH19" s="627"/>
      <c r="AI19" s="627"/>
      <c r="AJ19" s="627"/>
      <c r="AK19" s="627"/>
      <c r="AL19" s="628">
        <v>2.4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3650552</v>
      </c>
      <c r="BH19" s="624"/>
      <c r="BI19" s="624"/>
      <c r="BJ19" s="624"/>
      <c r="BK19" s="624"/>
      <c r="BL19" s="624"/>
      <c r="BM19" s="624"/>
      <c r="BN19" s="625"/>
      <c r="BO19" s="626">
        <v>9.3000000000000007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1578</v>
      </c>
      <c r="S20" s="624"/>
      <c r="T20" s="624"/>
      <c r="U20" s="624"/>
      <c r="V20" s="624"/>
      <c r="W20" s="624"/>
      <c r="X20" s="624"/>
      <c r="Y20" s="625"/>
      <c r="Z20" s="626">
        <v>0</v>
      </c>
      <c r="AA20" s="626"/>
      <c r="AB20" s="626"/>
      <c r="AC20" s="626"/>
      <c r="AD20" s="627">
        <v>1578</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3650552</v>
      </c>
      <c r="BH20" s="624"/>
      <c r="BI20" s="624"/>
      <c r="BJ20" s="624"/>
      <c r="BK20" s="624"/>
      <c r="BL20" s="624"/>
      <c r="BM20" s="624"/>
      <c r="BN20" s="625"/>
      <c r="BO20" s="626">
        <v>9.3000000000000007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99566622</v>
      </c>
      <c r="CS20" s="624"/>
      <c r="CT20" s="624"/>
      <c r="CU20" s="624"/>
      <c r="CV20" s="624"/>
      <c r="CW20" s="624"/>
      <c r="CX20" s="624"/>
      <c r="CY20" s="625"/>
      <c r="CZ20" s="626">
        <v>100</v>
      </c>
      <c r="DA20" s="626"/>
      <c r="DB20" s="626"/>
      <c r="DC20" s="626"/>
      <c r="DD20" s="632">
        <v>14586387</v>
      </c>
      <c r="DE20" s="624"/>
      <c r="DF20" s="624"/>
      <c r="DG20" s="624"/>
      <c r="DH20" s="624"/>
      <c r="DI20" s="624"/>
      <c r="DJ20" s="624"/>
      <c r="DK20" s="624"/>
      <c r="DL20" s="624"/>
      <c r="DM20" s="624"/>
      <c r="DN20" s="624"/>
      <c r="DO20" s="624"/>
      <c r="DP20" s="625"/>
      <c r="DQ20" s="632">
        <v>58032004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4456209</v>
      </c>
      <c r="S21" s="624"/>
      <c r="T21" s="624"/>
      <c r="U21" s="624"/>
      <c r="V21" s="624"/>
      <c r="W21" s="624"/>
      <c r="X21" s="624"/>
      <c r="Y21" s="625"/>
      <c r="Z21" s="626">
        <v>4.3</v>
      </c>
      <c r="AA21" s="626"/>
      <c r="AB21" s="626"/>
      <c r="AC21" s="626"/>
      <c r="AD21" s="627">
        <v>4170551</v>
      </c>
      <c r="AE21" s="627"/>
      <c r="AF21" s="627"/>
      <c r="AG21" s="627"/>
      <c r="AH21" s="627"/>
      <c r="AI21" s="627"/>
      <c r="AJ21" s="627"/>
      <c r="AK21" s="627"/>
      <c r="AL21" s="628">
        <v>8.5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4170551</v>
      </c>
      <c r="S22" s="624"/>
      <c r="T22" s="624"/>
      <c r="U22" s="624"/>
      <c r="V22" s="624"/>
      <c r="W22" s="624"/>
      <c r="X22" s="624"/>
      <c r="Y22" s="625"/>
      <c r="Z22" s="626">
        <v>4</v>
      </c>
      <c r="AA22" s="626"/>
      <c r="AB22" s="626"/>
      <c r="AC22" s="626"/>
      <c r="AD22" s="627">
        <v>4170551</v>
      </c>
      <c r="AE22" s="627"/>
      <c r="AF22" s="627"/>
      <c r="AG22" s="627"/>
      <c r="AH22" s="627"/>
      <c r="AI22" s="627"/>
      <c r="AJ22" s="627"/>
      <c r="AK22" s="627"/>
      <c r="AL22" s="628">
        <v>8.5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285658</v>
      </c>
      <c r="S23" s="624"/>
      <c r="T23" s="624"/>
      <c r="U23" s="624"/>
      <c r="V23" s="624"/>
      <c r="W23" s="624"/>
      <c r="X23" s="624"/>
      <c r="Y23" s="625"/>
      <c r="Z23" s="626">
        <v>0.3</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3650552</v>
      </c>
      <c r="BH23" s="624"/>
      <c r="BI23" s="624"/>
      <c r="BJ23" s="624"/>
      <c r="BK23" s="624"/>
      <c r="BL23" s="624"/>
      <c r="BM23" s="624"/>
      <c r="BN23" s="625"/>
      <c r="BO23" s="626">
        <v>9.3000000000000007</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49908163</v>
      </c>
      <c r="CS24" s="613"/>
      <c r="CT24" s="613"/>
      <c r="CU24" s="613"/>
      <c r="CV24" s="613"/>
      <c r="CW24" s="613"/>
      <c r="CX24" s="613"/>
      <c r="CY24" s="614"/>
      <c r="CZ24" s="617">
        <v>50.1</v>
      </c>
      <c r="DA24" s="618"/>
      <c r="DB24" s="618"/>
      <c r="DC24" s="634"/>
      <c r="DD24" s="658">
        <v>30239671</v>
      </c>
      <c r="DE24" s="613"/>
      <c r="DF24" s="613"/>
      <c r="DG24" s="613"/>
      <c r="DH24" s="613"/>
      <c r="DI24" s="613"/>
      <c r="DJ24" s="613"/>
      <c r="DK24" s="614"/>
      <c r="DL24" s="658">
        <v>27946544</v>
      </c>
      <c r="DM24" s="613"/>
      <c r="DN24" s="613"/>
      <c r="DO24" s="613"/>
      <c r="DP24" s="613"/>
      <c r="DQ24" s="613"/>
      <c r="DR24" s="613"/>
      <c r="DS24" s="613"/>
      <c r="DT24" s="613"/>
      <c r="DU24" s="613"/>
      <c r="DV24" s="614"/>
      <c r="DW24" s="617">
        <v>56.6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52629355</v>
      </c>
      <c r="S25" s="624"/>
      <c r="T25" s="624"/>
      <c r="U25" s="624"/>
      <c r="V25" s="624"/>
      <c r="W25" s="624"/>
      <c r="X25" s="624"/>
      <c r="Y25" s="625"/>
      <c r="Z25" s="626">
        <v>50.3</v>
      </c>
      <c r="AA25" s="626"/>
      <c r="AB25" s="626"/>
      <c r="AC25" s="626"/>
      <c r="AD25" s="627">
        <v>48693145</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16020331</v>
      </c>
      <c r="CS25" s="655"/>
      <c r="CT25" s="655"/>
      <c r="CU25" s="655"/>
      <c r="CV25" s="655"/>
      <c r="CW25" s="655"/>
      <c r="CX25" s="655"/>
      <c r="CY25" s="656"/>
      <c r="CZ25" s="628">
        <v>16.100000000000001</v>
      </c>
      <c r="DA25" s="653"/>
      <c r="DB25" s="653"/>
      <c r="DC25" s="657"/>
      <c r="DD25" s="632">
        <v>14573743</v>
      </c>
      <c r="DE25" s="655"/>
      <c r="DF25" s="655"/>
      <c r="DG25" s="655"/>
      <c r="DH25" s="655"/>
      <c r="DI25" s="655"/>
      <c r="DJ25" s="655"/>
      <c r="DK25" s="656"/>
      <c r="DL25" s="632">
        <v>14566997</v>
      </c>
      <c r="DM25" s="655"/>
      <c r="DN25" s="655"/>
      <c r="DO25" s="655"/>
      <c r="DP25" s="655"/>
      <c r="DQ25" s="655"/>
      <c r="DR25" s="655"/>
      <c r="DS25" s="655"/>
      <c r="DT25" s="655"/>
      <c r="DU25" s="655"/>
      <c r="DV25" s="656"/>
      <c r="DW25" s="628">
        <v>29.5</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19428</v>
      </c>
      <c r="S26" s="624"/>
      <c r="T26" s="624"/>
      <c r="U26" s="624"/>
      <c r="V26" s="624"/>
      <c r="W26" s="624"/>
      <c r="X26" s="624"/>
      <c r="Y26" s="625"/>
      <c r="Z26" s="626">
        <v>0</v>
      </c>
      <c r="AA26" s="626"/>
      <c r="AB26" s="626"/>
      <c r="AC26" s="626"/>
      <c r="AD26" s="627">
        <v>19428</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11228512</v>
      </c>
      <c r="CS26" s="624"/>
      <c r="CT26" s="624"/>
      <c r="CU26" s="624"/>
      <c r="CV26" s="624"/>
      <c r="CW26" s="624"/>
      <c r="CX26" s="624"/>
      <c r="CY26" s="625"/>
      <c r="CZ26" s="628">
        <v>11.3</v>
      </c>
      <c r="DA26" s="653"/>
      <c r="DB26" s="653"/>
      <c r="DC26" s="657"/>
      <c r="DD26" s="632">
        <v>10255293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1334411</v>
      </c>
      <c r="S27" s="624"/>
      <c r="T27" s="624"/>
      <c r="U27" s="624"/>
      <c r="V27" s="624"/>
      <c r="W27" s="624"/>
      <c r="X27" s="624"/>
      <c r="Y27" s="625"/>
      <c r="Z27" s="626">
        <v>1.3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39181460</v>
      </c>
      <c r="BH27" s="624"/>
      <c r="BI27" s="624"/>
      <c r="BJ27" s="624"/>
      <c r="BK27" s="624"/>
      <c r="BL27" s="624"/>
      <c r="BM27" s="624"/>
      <c r="BN27" s="625"/>
      <c r="BO27" s="626">
        <v>100</v>
      </c>
      <c r="BP27" s="626"/>
      <c r="BQ27" s="626"/>
      <c r="BR27" s="626"/>
      <c r="BS27" s="627">
        <v>133273</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27973551</v>
      </c>
      <c r="CS27" s="655"/>
      <c r="CT27" s="655"/>
      <c r="CU27" s="655"/>
      <c r="CV27" s="655"/>
      <c r="CW27" s="655"/>
      <c r="CX27" s="655"/>
      <c r="CY27" s="656"/>
      <c r="CZ27" s="628">
        <v>28.1</v>
      </c>
      <c r="DA27" s="653"/>
      <c r="DB27" s="653"/>
      <c r="DC27" s="657"/>
      <c r="DD27" s="632">
        <v>9751647</v>
      </c>
      <c r="DE27" s="655"/>
      <c r="DF27" s="655"/>
      <c r="DG27" s="655"/>
      <c r="DH27" s="655"/>
      <c r="DI27" s="655"/>
      <c r="DJ27" s="655"/>
      <c r="DK27" s="656"/>
      <c r="DL27" s="632">
        <v>7465266</v>
      </c>
      <c r="DM27" s="655"/>
      <c r="DN27" s="655"/>
      <c r="DO27" s="655"/>
      <c r="DP27" s="655"/>
      <c r="DQ27" s="655"/>
      <c r="DR27" s="655"/>
      <c r="DS27" s="655"/>
      <c r="DT27" s="655"/>
      <c r="DU27" s="655"/>
      <c r="DV27" s="656"/>
      <c r="DW27" s="628">
        <v>15.1</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516764</v>
      </c>
      <c r="S28" s="624"/>
      <c r="T28" s="624"/>
      <c r="U28" s="624"/>
      <c r="V28" s="624"/>
      <c r="W28" s="624"/>
      <c r="X28" s="624"/>
      <c r="Y28" s="625"/>
      <c r="Z28" s="626">
        <v>0.5</v>
      </c>
      <c r="AA28" s="626"/>
      <c r="AB28" s="626"/>
      <c r="AC28" s="626"/>
      <c r="AD28" s="627">
        <v>200526</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5914281</v>
      </c>
      <c r="CS28" s="624"/>
      <c r="CT28" s="624"/>
      <c r="CU28" s="624"/>
      <c r="CV28" s="624"/>
      <c r="CW28" s="624"/>
      <c r="CX28" s="624"/>
      <c r="CY28" s="625"/>
      <c r="CZ28" s="628">
        <v>5.9</v>
      </c>
      <c r="DA28" s="653"/>
      <c r="DB28" s="653"/>
      <c r="DC28" s="657"/>
      <c r="DD28" s="632">
        <v>5914281</v>
      </c>
      <c r="DE28" s="624"/>
      <c r="DF28" s="624"/>
      <c r="DG28" s="624"/>
      <c r="DH28" s="624"/>
      <c r="DI28" s="624"/>
      <c r="DJ28" s="624"/>
      <c r="DK28" s="625"/>
      <c r="DL28" s="632">
        <v>5914281</v>
      </c>
      <c r="DM28" s="624"/>
      <c r="DN28" s="624"/>
      <c r="DO28" s="624"/>
      <c r="DP28" s="624"/>
      <c r="DQ28" s="624"/>
      <c r="DR28" s="624"/>
      <c r="DS28" s="624"/>
      <c r="DT28" s="624"/>
      <c r="DU28" s="624"/>
      <c r="DV28" s="625"/>
      <c r="DW28" s="628">
        <v>12</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1146738</v>
      </c>
      <c r="S29" s="624"/>
      <c r="T29" s="624"/>
      <c r="U29" s="624"/>
      <c r="V29" s="624"/>
      <c r="W29" s="624"/>
      <c r="X29" s="624"/>
      <c r="Y29" s="625"/>
      <c r="Z29" s="626">
        <v>1.1000000000000001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5910854</v>
      </c>
      <c r="CS29" s="655"/>
      <c r="CT29" s="655"/>
      <c r="CU29" s="655"/>
      <c r="CV29" s="655"/>
      <c r="CW29" s="655"/>
      <c r="CX29" s="655"/>
      <c r="CY29" s="656"/>
      <c r="CZ29" s="628">
        <v>5.9</v>
      </c>
      <c r="DA29" s="653"/>
      <c r="DB29" s="653"/>
      <c r="DC29" s="657"/>
      <c r="DD29" s="632">
        <v>5910854</v>
      </c>
      <c r="DE29" s="655"/>
      <c r="DF29" s="655"/>
      <c r="DG29" s="655"/>
      <c r="DH29" s="655"/>
      <c r="DI29" s="655"/>
      <c r="DJ29" s="655"/>
      <c r="DK29" s="656"/>
      <c r="DL29" s="632">
        <v>5910854</v>
      </c>
      <c r="DM29" s="655"/>
      <c r="DN29" s="655"/>
      <c r="DO29" s="655"/>
      <c r="DP29" s="655"/>
      <c r="DQ29" s="655"/>
      <c r="DR29" s="655"/>
      <c r="DS29" s="655"/>
      <c r="DT29" s="655"/>
      <c r="DU29" s="655"/>
      <c r="DV29" s="656"/>
      <c r="DW29" s="628">
        <v>12</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18822585</v>
      </c>
      <c r="S30" s="624"/>
      <c r="T30" s="624"/>
      <c r="U30" s="624"/>
      <c r="V30" s="624"/>
      <c r="W30" s="624"/>
      <c r="X30" s="624"/>
      <c r="Y30" s="625"/>
      <c r="Z30" s="626">
        <v>18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5700055</v>
      </c>
      <c r="CS30" s="624"/>
      <c r="CT30" s="624"/>
      <c r="CU30" s="624"/>
      <c r="CV30" s="624"/>
      <c r="CW30" s="624"/>
      <c r="CX30" s="624"/>
      <c r="CY30" s="625"/>
      <c r="CZ30" s="628">
        <v>5.7</v>
      </c>
      <c r="DA30" s="653"/>
      <c r="DB30" s="653"/>
      <c r="DC30" s="657"/>
      <c r="DD30" s="632">
        <v>5700055</v>
      </c>
      <c r="DE30" s="624"/>
      <c r="DF30" s="624"/>
      <c r="DG30" s="624"/>
      <c r="DH30" s="624"/>
      <c r="DI30" s="624"/>
      <c r="DJ30" s="624"/>
      <c r="DK30" s="625"/>
      <c r="DL30" s="632">
        <v>5700055</v>
      </c>
      <c r="DM30" s="624"/>
      <c r="DN30" s="624"/>
      <c r="DO30" s="624"/>
      <c r="DP30" s="624"/>
      <c r="DQ30" s="624"/>
      <c r="DR30" s="624"/>
      <c r="DS30" s="624"/>
      <c r="DT30" s="624"/>
      <c r="DU30" s="624"/>
      <c r="DV30" s="625"/>
      <c r="DW30" s="628">
        <v>11.5</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99.4</v>
      </c>
      <c r="BH31" s="667"/>
      <c r="BI31" s="667"/>
      <c r="BJ31" s="667"/>
      <c r="BK31" s="667"/>
      <c r="BL31" s="667"/>
      <c r="BM31" s="618">
        <v>98.6</v>
      </c>
      <c r="BN31" s="667"/>
      <c r="BO31" s="667"/>
      <c r="BP31" s="667"/>
      <c r="BQ31" s="668"/>
      <c r="BR31" s="679">
        <v>99.4</v>
      </c>
      <c r="BS31" s="667"/>
      <c r="BT31" s="667"/>
      <c r="BU31" s="667"/>
      <c r="BV31" s="667"/>
      <c r="BW31" s="667"/>
      <c r="BX31" s="618">
        <v>98.6</v>
      </c>
      <c r="BY31" s="667"/>
      <c r="BZ31" s="667"/>
      <c r="CA31" s="667"/>
      <c r="CB31" s="668"/>
      <c r="CD31" s="661"/>
      <c r="CE31" s="662"/>
      <c r="CF31" s="620" t="s">
        <v>300</v>
      </c>
      <c r="CG31" s="621"/>
      <c r="CH31" s="621"/>
      <c r="CI31" s="621"/>
      <c r="CJ31" s="621"/>
      <c r="CK31" s="621"/>
      <c r="CL31" s="621"/>
      <c r="CM31" s="621"/>
      <c r="CN31" s="621"/>
      <c r="CO31" s="621"/>
      <c r="CP31" s="621"/>
      <c r="CQ31" s="622"/>
      <c r="CR31" s="623">
        <v>210799</v>
      </c>
      <c r="CS31" s="655"/>
      <c r="CT31" s="655"/>
      <c r="CU31" s="655"/>
      <c r="CV31" s="655"/>
      <c r="CW31" s="655"/>
      <c r="CX31" s="655"/>
      <c r="CY31" s="656"/>
      <c r="CZ31" s="628">
        <v>0.2</v>
      </c>
      <c r="DA31" s="653"/>
      <c r="DB31" s="653"/>
      <c r="DC31" s="657"/>
      <c r="DD31" s="632">
        <v>210799</v>
      </c>
      <c r="DE31" s="655"/>
      <c r="DF31" s="655"/>
      <c r="DG31" s="655"/>
      <c r="DH31" s="655"/>
      <c r="DI31" s="655"/>
      <c r="DJ31" s="655"/>
      <c r="DK31" s="656"/>
      <c r="DL31" s="632">
        <v>210799</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6901753</v>
      </c>
      <c r="S32" s="624"/>
      <c r="T32" s="624"/>
      <c r="U32" s="624"/>
      <c r="V32" s="624"/>
      <c r="W32" s="624"/>
      <c r="X32" s="624"/>
      <c r="Y32" s="625"/>
      <c r="Z32" s="626">
        <v>6.6</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99.3</v>
      </c>
      <c r="BH32" s="655"/>
      <c r="BI32" s="655"/>
      <c r="BJ32" s="655"/>
      <c r="BK32" s="655"/>
      <c r="BL32" s="655"/>
      <c r="BM32" s="629">
        <v>98.1</v>
      </c>
      <c r="BN32" s="655"/>
      <c r="BO32" s="655"/>
      <c r="BP32" s="655"/>
      <c r="BQ32" s="678"/>
      <c r="BR32" s="680">
        <v>99.2</v>
      </c>
      <c r="BS32" s="655"/>
      <c r="BT32" s="655"/>
      <c r="BU32" s="655"/>
      <c r="BV32" s="655"/>
      <c r="BW32" s="655"/>
      <c r="BX32" s="629">
        <v>98.1</v>
      </c>
      <c r="BY32" s="655"/>
      <c r="BZ32" s="655"/>
      <c r="CA32" s="655"/>
      <c r="CB32" s="678"/>
      <c r="CD32" s="663"/>
      <c r="CE32" s="664"/>
      <c r="CF32" s="620" t="s">
        <v>304</v>
      </c>
      <c r="CG32" s="621"/>
      <c r="CH32" s="621"/>
      <c r="CI32" s="621"/>
      <c r="CJ32" s="621"/>
      <c r="CK32" s="621"/>
      <c r="CL32" s="621"/>
      <c r="CM32" s="621"/>
      <c r="CN32" s="621"/>
      <c r="CO32" s="621"/>
      <c r="CP32" s="621"/>
      <c r="CQ32" s="622"/>
      <c r="CR32" s="623">
        <v>3427</v>
      </c>
      <c r="CS32" s="624"/>
      <c r="CT32" s="624"/>
      <c r="CU32" s="624"/>
      <c r="CV32" s="624"/>
      <c r="CW32" s="624"/>
      <c r="CX32" s="624"/>
      <c r="CY32" s="625"/>
      <c r="CZ32" s="628">
        <v>0</v>
      </c>
      <c r="DA32" s="653"/>
      <c r="DB32" s="653"/>
      <c r="DC32" s="657"/>
      <c r="DD32" s="632">
        <v>3427</v>
      </c>
      <c r="DE32" s="624"/>
      <c r="DF32" s="624"/>
      <c r="DG32" s="624"/>
      <c r="DH32" s="624"/>
      <c r="DI32" s="624"/>
      <c r="DJ32" s="624"/>
      <c r="DK32" s="625"/>
      <c r="DL32" s="632">
        <v>3427</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222817</v>
      </c>
      <c r="S33" s="624"/>
      <c r="T33" s="624"/>
      <c r="U33" s="624"/>
      <c r="V33" s="624"/>
      <c r="W33" s="624"/>
      <c r="X33" s="624"/>
      <c r="Y33" s="625"/>
      <c r="Z33" s="626">
        <v>0.2</v>
      </c>
      <c r="AA33" s="626"/>
      <c r="AB33" s="626"/>
      <c r="AC33" s="626"/>
      <c r="AD33" s="627">
        <v>113183</v>
      </c>
      <c r="AE33" s="627"/>
      <c r="AF33" s="627"/>
      <c r="AG33" s="627"/>
      <c r="AH33" s="627"/>
      <c r="AI33" s="627"/>
      <c r="AJ33" s="627"/>
      <c r="AK33" s="627"/>
      <c r="AL33" s="628">
        <v>0.2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99.5</v>
      </c>
      <c r="BH33" s="682"/>
      <c r="BI33" s="682"/>
      <c r="BJ33" s="682"/>
      <c r="BK33" s="682"/>
      <c r="BL33" s="682"/>
      <c r="BM33" s="683">
        <v>99</v>
      </c>
      <c r="BN33" s="682"/>
      <c r="BO33" s="682"/>
      <c r="BP33" s="682"/>
      <c r="BQ33" s="684"/>
      <c r="BR33" s="681">
        <v>99.6</v>
      </c>
      <c r="BS33" s="682"/>
      <c r="BT33" s="682"/>
      <c r="BU33" s="682"/>
      <c r="BV33" s="682"/>
      <c r="BW33" s="682"/>
      <c r="BX33" s="683">
        <v>99</v>
      </c>
      <c r="BY33" s="682"/>
      <c r="BZ33" s="682"/>
      <c r="CA33" s="682"/>
      <c r="CB33" s="684"/>
      <c r="CD33" s="620" t="s">
        <v>307</v>
      </c>
      <c r="CE33" s="621"/>
      <c r="CF33" s="621"/>
      <c r="CG33" s="621"/>
      <c r="CH33" s="621"/>
      <c r="CI33" s="621"/>
      <c r="CJ33" s="621"/>
      <c r="CK33" s="621"/>
      <c r="CL33" s="621"/>
      <c r="CM33" s="621"/>
      <c r="CN33" s="621"/>
      <c r="CO33" s="621"/>
      <c r="CP33" s="621"/>
      <c r="CQ33" s="622"/>
      <c r="CR33" s="623">
        <v>35071592</v>
      </c>
      <c r="CS33" s="655"/>
      <c r="CT33" s="655"/>
      <c r="CU33" s="655"/>
      <c r="CV33" s="655"/>
      <c r="CW33" s="655"/>
      <c r="CX33" s="655"/>
      <c r="CY33" s="656"/>
      <c r="CZ33" s="628">
        <v>35.200000000000003</v>
      </c>
      <c r="DA33" s="653"/>
      <c r="DB33" s="653"/>
      <c r="DC33" s="657"/>
      <c r="DD33" s="632">
        <v>26349654</v>
      </c>
      <c r="DE33" s="655"/>
      <c r="DF33" s="655"/>
      <c r="DG33" s="655"/>
      <c r="DH33" s="655"/>
      <c r="DI33" s="655"/>
      <c r="DJ33" s="655"/>
      <c r="DK33" s="656"/>
      <c r="DL33" s="632">
        <v>20596361</v>
      </c>
      <c r="DM33" s="655"/>
      <c r="DN33" s="655"/>
      <c r="DO33" s="655"/>
      <c r="DP33" s="655"/>
      <c r="DQ33" s="655"/>
      <c r="DR33" s="655"/>
      <c r="DS33" s="655"/>
      <c r="DT33" s="655"/>
      <c r="DU33" s="655"/>
      <c r="DV33" s="656"/>
      <c r="DW33" s="628">
        <v>41.7</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167354</v>
      </c>
      <c r="S34" s="624"/>
      <c r="T34" s="624"/>
      <c r="U34" s="624"/>
      <c r="V34" s="624"/>
      <c r="W34" s="624"/>
      <c r="X34" s="624"/>
      <c r="Y34" s="625"/>
      <c r="Z34" s="626">
        <v>0.2</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12587837</v>
      </c>
      <c r="CS34" s="624"/>
      <c r="CT34" s="624"/>
      <c r="CU34" s="624"/>
      <c r="CV34" s="624"/>
      <c r="CW34" s="624"/>
      <c r="CX34" s="624"/>
      <c r="CY34" s="625"/>
      <c r="CZ34" s="628">
        <v>12.6</v>
      </c>
      <c r="DA34" s="653"/>
      <c r="DB34" s="653"/>
      <c r="DC34" s="657"/>
      <c r="DD34" s="632">
        <v>8862691</v>
      </c>
      <c r="DE34" s="624"/>
      <c r="DF34" s="624"/>
      <c r="DG34" s="624"/>
      <c r="DH34" s="624"/>
      <c r="DI34" s="624"/>
      <c r="DJ34" s="624"/>
      <c r="DK34" s="625"/>
      <c r="DL34" s="632">
        <v>8562445</v>
      </c>
      <c r="DM34" s="624"/>
      <c r="DN34" s="624"/>
      <c r="DO34" s="624"/>
      <c r="DP34" s="624"/>
      <c r="DQ34" s="624"/>
      <c r="DR34" s="624"/>
      <c r="DS34" s="624"/>
      <c r="DT34" s="624"/>
      <c r="DU34" s="624"/>
      <c r="DV34" s="625"/>
      <c r="DW34" s="628">
        <v>17.3</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925227</v>
      </c>
      <c r="S35" s="624"/>
      <c r="T35" s="624"/>
      <c r="U35" s="624"/>
      <c r="V35" s="624"/>
      <c r="W35" s="624"/>
      <c r="X35" s="624"/>
      <c r="Y35" s="625"/>
      <c r="Z35" s="626">
        <v>0.9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471272</v>
      </c>
      <c r="CS35" s="655"/>
      <c r="CT35" s="655"/>
      <c r="CU35" s="655"/>
      <c r="CV35" s="655"/>
      <c r="CW35" s="655"/>
      <c r="CX35" s="655"/>
      <c r="CY35" s="656"/>
      <c r="CZ35" s="628">
        <v>0.5</v>
      </c>
      <c r="DA35" s="653"/>
      <c r="DB35" s="653"/>
      <c r="DC35" s="657"/>
      <c r="DD35" s="632">
        <v>373111</v>
      </c>
      <c r="DE35" s="655"/>
      <c r="DF35" s="655"/>
      <c r="DG35" s="655"/>
      <c r="DH35" s="655"/>
      <c r="DI35" s="655"/>
      <c r="DJ35" s="655"/>
      <c r="DK35" s="656"/>
      <c r="DL35" s="632">
        <v>373111</v>
      </c>
      <c r="DM35" s="655"/>
      <c r="DN35" s="655"/>
      <c r="DO35" s="655"/>
      <c r="DP35" s="655"/>
      <c r="DQ35" s="655"/>
      <c r="DR35" s="655"/>
      <c r="DS35" s="655"/>
      <c r="DT35" s="655"/>
      <c r="DU35" s="655"/>
      <c r="DV35" s="656"/>
      <c r="DW35" s="628">
        <v>0.8</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6877326</v>
      </c>
      <c r="S36" s="624"/>
      <c r="T36" s="624"/>
      <c r="U36" s="624"/>
      <c r="V36" s="624"/>
      <c r="W36" s="624"/>
      <c r="X36" s="624"/>
      <c r="Y36" s="625"/>
      <c r="Z36" s="626">
        <v>6.6</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11473061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473014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7801599</v>
      </c>
      <c r="CS36" s="624"/>
      <c r="CT36" s="624"/>
      <c r="CU36" s="624"/>
      <c r="CV36" s="624"/>
      <c r="CW36" s="624"/>
      <c r="CX36" s="624"/>
      <c r="CY36" s="625"/>
      <c r="CZ36" s="628">
        <v>7.8</v>
      </c>
      <c r="DA36" s="653"/>
      <c r="DB36" s="653"/>
      <c r="DC36" s="657"/>
      <c r="DD36" s="632">
        <v>6754255</v>
      </c>
      <c r="DE36" s="624"/>
      <c r="DF36" s="624"/>
      <c r="DG36" s="624"/>
      <c r="DH36" s="624"/>
      <c r="DI36" s="624"/>
      <c r="DJ36" s="624"/>
      <c r="DK36" s="625"/>
      <c r="DL36" s="632">
        <v>5666247</v>
      </c>
      <c r="DM36" s="624"/>
      <c r="DN36" s="624"/>
      <c r="DO36" s="624"/>
      <c r="DP36" s="624"/>
      <c r="DQ36" s="624"/>
      <c r="DR36" s="624"/>
      <c r="DS36" s="624"/>
      <c r="DT36" s="624"/>
      <c r="DU36" s="624"/>
      <c r="DV36" s="625"/>
      <c r="DW36" s="628">
        <v>11.5</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4037929</v>
      </c>
      <c r="S37" s="624"/>
      <c r="T37" s="624"/>
      <c r="U37" s="624"/>
      <c r="V37" s="624"/>
      <c r="W37" s="624"/>
      <c r="X37" s="624"/>
      <c r="Y37" s="625"/>
      <c r="Z37" s="626">
        <v>3.9</v>
      </c>
      <c r="AA37" s="626"/>
      <c r="AB37" s="626"/>
      <c r="AC37" s="626"/>
      <c r="AD37" s="627">
        <v>5</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2113984</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418498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8403</v>
      </c>
      <c r="CS37" s="655"/>
      <c r="CT37" s="655"/>
      <c r="CU37" s="655"/>
      <c r="CV37" s="655"/>
      <c r="CW37" s="655"/>
      <c r="CX37" s="655"/>
      <c r="CY37" s="656"/>
      <c r="CZ37" s="628">
        <v>0</v>
      </c>
      <c r="DA37" s="653"/>
      <c r="DB37" s="653"/>
      <c r="DC37" s="657"/>
      <c r="DD37" s="632">
        <v>8403</v>
      </c>
      <c r="DE37" s="655"/>
      <c r="DF37" s="655"/>
      <c r="DG37" s="655"/>
      <c r="DH37" s="655"/>
      <c r="DI37" s="655"/>
      <c r="DJ37" s="655"/>
      <c r="DK37" s="656"/>
      <c r="DL37" s="632">
        <v>8403</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10947099</v>
      </c>
      <c r="S38" s="624"/>
      <c r="T38" s="624"/>
      <c r="U38" s="624"/>
      <c r="V38" s="624"/>
      <c r="W38" s="624"/>
      <c r="X38" s="624"/>
      <c r="Y38" s="625"/>
      <c r="Z38" s="626">
        <v>10.5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1718430</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29047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7640647</v>
      </c>
      <c r="CS38" s="624"/>
      <c r="CT38" s="624"/>
      <c r="CU38" s="624"/>
      <c r="CV38" s="624"/>
      <c r="CW38" s="624"/>
      <c r="CX38" s="624"/>
      <c r="CY38" s="625"/>
      <c r="CZ38" s="628">
        <v>7.7</v>
      </c>
      <c r="DA38" s="653"/>
      <c r="DB38" s="653"/>
      <c r="DC38" s="657"/>
      <c r="DD38" s="632">
        <v>6236262</v>
      </c>
      <c r="DE38" s="624"/>
      <c r="DF38" s="624"/>
      <c r="DG38" s="624"/>
      <c r="DH38" s="624"/>
      <c r="DI38" s="624"/>
      <c r="DJ38" s="624"/>
      <c r="DK38" s="625"/>
      <c r="DL38" s="632">
        <v>5994558</v>
      </c>
      <c r="DM38" s="624"/>
      <c r="DN38" s="624"/>
      <c r="DO38" s="624"/>
      <c r="DP38" s="624"/>
      <c r="DQ38" s="624"/>
      <c r="DR38" s="624"/>
      <c r="DS38" s="624"/>
      <c r="DT38" s="624"/>
      <c r="DU38" s="624"/>
      <c r="DV38" s="625"/>
      <c r="DW38" s="628">
        <v>12.1</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2666</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42306</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4528723</v>
      </c>
      <c r="CS39" s="655"/>
      <c r="CT39" s="655"/>
      <c r="CU39" s="655"/>
      <c r="CV39" s="655"/>
      <c r="CW39" s="655"/>
      <c r="CX39" s="655"/>
      <c r="CY39" s="656"/>
      <c r="CZ39" s="628">
        <v>4.5</v>
      </c>
      <c r="DA39" s="653"/>
      <c r="DB39" s="653"/>
      <c r="DC39" s="657"/>
      <c r="DD39" s="632">
        <v>3890768</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333699</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126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2041514</v>
      </c>
      <c r="CS40" s="624"/>
      <c r="CT40" s="624"/>
      <c r="CU40" s="624"/>
      <c r="CV40" s="624"/>
      <c r="CW40" s="624"/>
      <c r="CX40" s="624"/>
      <c r="CY40" s="625"/>
      <c r="CZ40" s="628">
        <v>2.1</v>
      </c>
      <c r="DA40" s="653"/>
      <c r="DB40" s="653"/>
      <c r="DC40" s="657"/>
      <c r="DD40" s="632">
        <v>232567</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104548786</v>
      </c>
      <c r="S41" s="696"/>
      <c r="T41" s="696"/>
      <c r="U41" s="696"/>
      <c r="V41" s="696"/>
      <c r="W41" s="696"/>
      <c r="X41" s="696"/>
      <c r="Y41" s="700"/>
      <c r="Z41" s="701">
        <v>100</v>
      </c>
      <c r="AA41" s="701"/>
      <c r="AB41" s="701"/>
      <c r="AC41" s="701"/>
      <c r="AD41" s="702">
        <v>49026287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1643093</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5994888</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332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14586867</v>
      </c>
      <c r="CS42" s="655"/>
      <c r="CT42" s="655"/>
      <c r="CU42" s="655"/>
      <c r="CV42" s="655"/>
      <c r="CW42" s="655"/>
      <c r="CX42" s="655"/>
      <c r="CY42" s="656"/>
      <c r="CZ42" s="628">
        <v>14.7</v>
      </c>
      <c r="DA42" s="653"/>
      <c r="DB42" s="653"/>
      <c r="DC42" s="657"/>
      <c r="DD42" s="632">
        <v>1442679</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223241</v>
      </c>
      <c r="CS43" s="655"/>
      <c r="CT43" s="655"/>
      <c r="CU43" s="655"/>
      <c r="CV43" s="655"/>
      <c r="CW43" s="655"/>
      <c r="CX43" s="655"/>
      <c r="CY43" s="656"/>
      <c r="CZ43" s="628">
        <v>0.2</v>
      </c>
      <c r="DA43" s="653"/>
      <c r="DB43" s="653"/>
      <c r="DC43" s="657"/>
      <c r="DD43" s="632">
        <v>164741</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14586387</v>
      </c>
      <c r="CS44" s="624"/>
      <c r="CT44" s="624"/>
      <c r="CU44" s="624"/>
      <c r="CV44" s="624"/>
      <c r="CW44" s="624"/>
      <c r="CX44" s="624"/>
      <c r="CY44" s="625"/>
      <c r="CZ44" s="628">
        <v>14.6</v>
      </c>
      <c r="DA44" s="629"/>
      <c r="DB44" s="629"/>
      <c r="DC44" s="635"/>
      <c r="DD44" s="632">
        <v>1442199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2633414</v>
      </c>
      <c r="CS45" s="655"/>
      <c r="CT45" s="655"/>
      <c r="CU45" s="655"/>
      <c r="CV45" s="655"/>
      <c r="CW45" s="655"/>
      <c r="CX45" s="655"/>
      <c r="CY45" s="656"/>
      <c r="CZ45" s="628">
        <v>2.6</v>
      </c>
      <c r="DA45" s="653"/>
      <c r="DB45" s="653"/>
      <c r="DC45" s="657"/>
      <c r="DD45" s="632">
        <v>202671</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11952973</v>
      </c>
      <c r="CS46" s="624"/>
      <c r="CT46" s="624"/>
      <c r="CU46" s="624"/>
      <c r="CV46" s="624"/>
      <c r="CW46" s="624"/>
      <c r="CX46" s="624"/>
      <c r="CY46" s="625"/>
      <c r="CZ46" s="628">
        <v>12</v>
      </c>
      <c r="DA46" s="629"/>
      <c r="DB46" s="629"/>
      <c r="DC46" s="635"/>
      <c r="DD46" s="632">
        <v>1239528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480</v>
      </c>
      <c r="CS47" s="655"/>
      <c r="CT47" s="655"/>
      <c r="CU47" s="655"/>
      <c r="CV47" s="655"/>
      <c r="CW47" s="655"/>
      <c r="CX47" s="655"/>
      <c r="CY47" s="656"/>
      <c r="CZ47" s="628">
        <v>0</v>
      </c>
      <c r="DA47" s="653"/>
      <c r="DB47" s="653"/>
      <c r="DC47" s="657"/>
      <c r="DD47" s="632">
        <v>480</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99566622</v>
      </c>
      <c r="CS49" s="682"/>
      <c r="CT49" s="682"/>
      <c r="CU49" s="682"/>
      <c r="CV49" s="682"/>
      <c r="CW49" s="682"/>
      <c r="CX49" s="682"/>
      <c r="CY49" s="711"/>
      <c r="CZ49" s="703">
        <v>100</v>
      </c>
      <c r="DA49" s="712"/>
      <c r="DB49" s="712"/>
      <c r="DC49" s="713"/>
      <c r="DD49" s="714">
        <v>58032004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Wphzf6E6XC5vYD/6KAV5JFIn1bmxriMocuZJJ9A7FSAKGp61F2n3ondtj1dZU2YTxslQIK/AHOBnM0XCiqFnlA==" saltValue="4AjA33xzPzSOjzMr08166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104250</v>
      </c>
      <c r="R7" s="753"/>
      <c r="S7" s="753"/>
      <c r="T7" s="753"/>
      <c r="U7" s="753"/>
      <c r="V7" s="753">
        <v>99269</v>
      </c>
      <c r="W7" s="753"/>
      <c r="X7" s="753"/>
      <c r="Y7" s="753"/>
      <c r="Z7" s="753"/>
      <c r="AA7" s="753">
        <v>4982</v>
      </c>
      <c r="AB7" s="753"/>
      <c r="AC7" s="753"/>
      <c r="AD7" s="753"/>
      <c r="AE7" s="754"/>
      <c r="AF7" s="755">
        <v>4580</v>
      </c>
      <c r="AG7" s="756"/>
      <c r="AH7" s="756"/>
      <c r="AI7" s="756"/>
      <c r="AJ7" s="757"/>
      <c r="AK7" s="758">
        <v>925</v>
      </c>
      <c r="AL7" s="759"/>
      <c r="AM7" s="759"/>
      <c r="AN7" s="759"/>
      <c r="AO7" s="759"/>
      <c r="AP7" s="759">
        <v>64409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549</v>
      </c>
      <c r="BT7" s="747"/>
      <c r="BU7" s="747"/>
      <c r="BV7" s="747"/>
      <c r="BW7" s="747"/>
      <c r="BX7" s="747"/>
      <c r="BY7" s="747"/>
      <c r="BZ7" s="747"/>
      <c r="CA7" s="747"/>
      <c r="CB7" s="747"/>
      <c r="CC7" s="747"/>
      <c r="CD7" s="747"/>
      <c r="CE7" s="747"/>
      <c r="CF7" s="747"/>
      <c r="CG7" s="762"/>
      <c r="CH7" s="743">
        <v>0</v>
      </c>
      <c r="CI7" s="744"/>
      <c r="CJ7" s="744"/>
      <c r="CK7" s="744"/>
      <c r="CL7" s="745"/>
      <c r="CM7" s="743">
        <v>427</v>
      </c>
      <c r="CN7" s="744"/>
      <c r="CO7" s="744"/>
      <c r="CP7" s="744"/>
      <c r="CQ7" s="745"/>
      <c r="CR7" s="743">
        <v>300</v>
      </c>
      <c r="CS7" s="744"/>
      <c r="CT7" s="744"/>
      <c r="CU7" s="744"/>
      <c r="CV7" s="745"/>
      <c r="CW7" s="743" t="s">
        <v>550</v>
      </c>
      <c r="CX7" s="744"/>
      <c r="CY7" s="744"/>
      <c r="CZ7" s="744"/>
      <c r="DA7" s="745"/>
      <c r="DB7" s="743" t="s">
        <v>553</v>
      </c>
      <c r="DC7" s="744"/>
      <c r="DD7" s="744"/>
      <c r="DE7" s="744"/>
      <c r="DF7" s="745"/>
      <c r="DG7" s="743" t="s">
        <v>550</v>
      </c>
      <c r="DH7" s="744"/>
      <c r="DI7" s="744"/>
      <c r="DJ7" s="744"/>
      <c r="DK7" s="745"/>
      <c r="DL7" s="743" t="s">
        <v>550</v>
      </c>
      <c r="DM7" s="744"/>
      <c r="DN7" s="744"/>
      <c r="DO7" s="744"/>
      <c r="DP7" s="745"/>
      <c r="DQ7" s="743" t="s">
        <v>550</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538</v>
      </c>
      <c r="R8" s="784"/>
      <c r="S8" s="784"/>
      <c r="T8" s="784"/>
      <c r="U8" s="784"/>
      <c r="V8" s="784">
        <v>537</v>
      </c>
      <c r="W8" s="784"/>
      <c r="X8" s="784"/>
      <c r="Y8" s="784"/>
      <c r="Z8" s="784"/>
      <c r="AA8" s="784">
        <v>0</v>
      </c>
      <c r="AB8" s="784"/>
      <c r="AC8" s="784"/>
      <c r="AD8" s="784"/>
      <c r="AE8" s="785"/>
      <c r="AF8" s="786">
        <v>0</v>
      </c>
      <c r="AG8" s="787"/>
      <c r="AH8" s="787"/>
      <c r="AI8" s="787"/>
      <c r="AJ8" s="788"/>
      <c r="AK8" s="769">
        <v>55</v>
      </c>
      <c r="AL8" s="770"/>
      <c r="AM8" s="770"/>
      <c r="AN8" s="770"/>
      <c r="AO8" s="770"/>
      <c r="AP8" s="770">
        <v>553</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548</v>
      </c>
      <c r="BT8" s="774"/>
      <c r="BU8" s="774"/>
      <c r="BV8" s="774"/>
      <c r="BW8" s="774"/>
      <c r="BX8" s="774"/>
      <c r="BY8" s="774"/>
      <c r="BZ8" s="774"/>
      <c r="CA8" s="774"/>
      <c r="CB8" s="774"/>
      <c r="CC8" s="774"/>
      <c r="CD8" s="774"/>
      <c r="CE8" s="774"/>
      <c r="CF8" s="774"/>
      <c r="CG8" s="775"/>
      <c r="CH8" s="776">
        <v>27</v>
      </c>
      <c r="CI8" s="777"/>
      <c r="CJ8" s="777"/>
      <c r="CK8" s="777"/>
      <c r="CL8" s="778"/>
      <c r="CM8" s="776">
        <v>801</v>
      </c>
      <c r="CN8" s="777"/>
      <c r="CO8" s="777"/>
      <c r="CP8" s="777"/>
      <c r="CQ8" s="778"/>
      <c r="CR8" s="776">
        <v>5</v>
      </c>
      <c r="CS8" s="777"/>
      <c r="CT8" s="777"/>
      <c r="CU8" s="777"/>
      <c r="CV8" s="778"/>
      <c r="CW8" s="776" t="s">
        <v>550</v>
      </c>
      <c r="CX8" s="777"/>
      <c r="CY8" s="777"/>
      <c r="CZ8" s="777"/>
      <c r="DA8" s="778"/>
      <c r="DB8" s="776">
        <v>500</v>
      </c>
      <c r="DC8" s="777"/>
      <c r="DD8" s="777"/>
      <c r="DE8" s="777"/>
      <c r="DF8" s="778"/>
      <c r="DG8" s="776" t="s">
        <v>550</v>
      </c>
      <c r="DH8" s="777"/>
      <c r="DI8" s="777"/>
      <c r="DJ8" s="777"/>
      <c r="DK8" s="778"/>
      <c r="DL8" s="776">
        <v>3320</v>
      </c>
      <c r="DM8" s="777"/>
      <c r="DN8" s="777"/>
      <c r="DO8" s="777"/>
      <c r="DP8" s="778"/>
      <c r="DQ8" s="776" t="s">
        <v>550</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104733</v>
      </c>
      <c r="R23" s="793"/>
      <c r="S23" s="793"/>
      <c r="T23" s="793"/>
      <c r="U23" s="793"/>
      <c r="V23" s="793">
        <v>99751</v>
      </c>
      <c r="W23" s="793"/>
      <c r="X23" s="793"/>
      <c r="Y23" s="793"/>
      <c r="Z23" s="793"/>
      <c r="AA23" s="793">
        <v>4982</v>
      </c>
      <c r="AB23" s="793"/>
      <c r="AC23" s="793"/>
      <c r="AD23" s="793"/>
      <c r="AE23" s="794"/>
      <c r="AF23" s="795">
        <v>4580</v>
      </c>
      <c r="AG23" s="793"/>
      <c r="AH23" s="793"/>
      <c r="AI23" s="793"/>
      <c r="AJ23" s="796"/>
      <c r="AK23" s="797"/>
      <c r="AL23" s="798"/>
      <c r="AM23" s="798"/>
      <c r="AN23" s="798"/>
      <c r="AO23" s="798"/>
      <c r="AP23" s="793">
        <v>64962</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22148</v>
      </c>
      <c r="R28" s="823"/>
      <c r="S28" s="823"/>
      <c r="T28" s="823"/>
      <c r="U28" s="823"/>
      <c r="V28" s="823">
        <v>21675</v>
      </c>
      <c r="W28" s="823"/>
      <c r="X28" s="823"/>
      <c r="Y28" s="823"/>
      <c r="Z28" s="823"/>
      <c r="AA28" s="823">
        <v>473</v>
      </c>
      <c r="AB28" s="823"/>
      <c r="AC28" s="823"/>
      <c r="AD28" s="823"/>
      <c r="AE28" s="824"/>
      <c r="AF28" s="825">
        <v>473</v>
      </c>
      <c r="AG28" s="823"/>
      <c r="AH28" s="823"/>
      <c r="AI28" s="823"/>
      <c r="AJ28" s="826"/>
      <c r="AK28" s="827">
        <v>1921</v>
      </c>
      <c r="AL28" s="828"/>
      <c r="AM28" s="828"/>
      <c r="AN28" s="828"/>
      <c r="AO28" s="828"/>
      <c r="AP28" s="828" t="s">
        <v>547</v>
      </c>
      <c r="AQ28" s="828"/>
      <c r="AR28" s="828"/>
      <c r="AS28" s="828"/>
      <c r="AT28" s="828"/>
      <c r="AU28" s="828" t="s">
        <v>547</v>
      </c>
      <c r="AV28" s="828"/>
      <c r="AW28" s="828"/>
      <c r="AX28" s="828"/>
      <c r="AY28" s="828"/>
      <c r="AZ28" s="829" t="s">
        <v>547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4760</v>
      </c>
      <c r="R29" s="784"/>
      <c r="S29" s="784"/>
      <c r="T29" s="784"/>
      <c r="U29" s="784"/>
      <c r="V29" s="784">
        <v>4745</v>
      </c>
      <c r="W29" s="784"/>
      <c r="X29" s="784"/>
      <c r="Y29" s="784"/>
      <c r="Z29" s="784"/>
      <c r="AA29" s="784">
        <v>15</v>
      </c>
      <c r="AB29" s="784"/>
      <c r="AC29" s="784"/>
      <c r="AD29" s="784"/>
      <c r="AE29" s="785"/>
      <c r="AF29" s="786">
        <v>15</v>
      </c>
      <c r="AG29" s="787"/>
      <c r="AH29" s="787"/>
      <c r="AI29" s="787"/>
      <c r="AJ29" s="788"/>
      <c r="AK29" s="834">
        <v>618</v>
      </c>
      <c r="AL29" s="830"/>
      <c r="AM29" s="830"/>
      <c r="AN29" s="830"/>
      <c r="AO29" s="830"/>
      <c r="AP29" s="830" t="s">
        <v>547</v>
      </c>
      <c r="AQ29" s="830"/>
      <c r="AR29" s="830"/>
      <c r="AS29" s="830"/>
      <c r="AT29" s="830"/>
      <c r="AU29" s="830" t="s">
        <v>547</v>
      </c>
      <c r="AV29" s="830"/>
      <c r="AW29" s="830"/>
      <c r="AX29" s="830"/>
      <c r="AY29" s="830"/>
      <c r="AZ29" s="831" t="s">
        <v>547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19624</v>
      </c>
      <c r="R30" s="784"/>
      <c r="S30" s="784"/>
      <c r="T30" s="784"/>
      <c r="U30" s="784"/>
      <c r="V30" s="784">
        <v>19050</v>
      </c>
      <c r="W30" s="784"/>
      <c r="X30" s="784"/>
      <c r="Y30" s="784"/>
      <c r="Z30" s="784"/>
      <c r="AA30" s="784">
        <v>573</v>
      </c>
      <c r="AB30" s="784"/>
      <c r="AC30" s="784"/>
      <c r="AD30" s="784"/>
      <c r="AE30" s="785"/>
      <c r="AF30" s="786">
        <v>573</v>
      </c>
      <c r="AG30" s="787"/>
      <c r="AH30" s="787"/>
      <c r="AI30" s="787"/>
      <c r="AJ30" s="788"/>
      <c r="AK30" s="834">
        <v>3300</v>
      </c>
      <c r="AL30" s="830"/>
      <c r="AM30" s="830"/>
      <c r="AN30" s="830"/>
      <c r="AO30" s="830"/>
      <c r="AP30" s="830" t="s">
        <v>547</v>
      </c>
      <c r="AQ30" s="830"/>
      <c r="AR30" s="830"/>
      <c r="AS30" s="830"/>
      <c r="AT30" s="830"/>
      <c r="AU30" s="830" t="s">
        <v>547</v>
      </c>
      <c r="AV30" s="830"/>
      <c r="AW30" s="830"/>
      <c r="AX30" s="830"/>
      <c r="AY30" s="830"/>
      <c r="AZ30" s="831" t="s">
        <v>547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5457</v>
      </c>
      <c r="R31" s="784"/>
      <c r="S31" s="784"/>
      <c r="T31" s="784"/>
      <c r="U31" s="784"/>
      <c r="V31" s="784">
        <v>5011</v>
      </c>
      <c r="W31" s="784"/>
      <c r="X31" s="784"/>
      <c r="Y31" s="784"/>
      <c r="Z31" s="784"/>
      <c r="AA31" s="784">
        <v>446</v>
      </c>
      <c r="AB31" s="784"/>
      <c r="AC31" s="784"/>
      <c r="AD31" s="784"/>
      <c r="AE31" s="785"/>
      <c r="AF31" s="786">
        <v>2490</v>
      </c>
      <c r="AG31" s="787"/>
      <c r="AH31" s="787"/>
      <c r="AI31" s="787"/>
      <c r="AJ31" s="788"/>
      <c r="AK31" s="834">
        <v>2114</v>
      </c>
      <c r="AL31" s="830"/>
      <c r="AM31" s="830"/>
      <c r="AN31" s="830"/>
      <c r="AO31" s="830"/>
      <c r="AP31" s="830">
        <v>24365</v>
      </c>
      <c r="AQ31" s="830"/>
      <c r="AR31" s="830"/>
      <c r="AS31" s="830"/>
      <c r="AT31" s="830"/>
      <c r="AU31" s="830">
        <v>13863</v>
      </c>
      <c r="AV31" s="830"/>
      <c r="AW31" s="830"/>
      <c r="AX31" s="830"/>
      <c r="AY31" s="830"/>
      <c r="AZ31" s="831" t="s">
        <v>547</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13566</v>
      </c>
      <c r="R32" s="784"/>
      <c r="S32" s="784"/>
      <c r="T32" s="784"/>
      <c r="U32" s="784"/>
      <c r="V32" s="784">
        <v>13998</v>
      </c>
      <c r="W32" s="784"/>
      <c r="X32" s="784"/>
      <c r="Y32" s="784"/>
      <c r="Z32" s="784"/>
      <c r="AA32" s="784">
        <v>-432</v>
      </c>
      <c r="AB32" s="784"/>
      <c r="AC32" s="784"/>
      <c r="AD32" s="784"/>
      <c r="AE32" s="785"/>
      <c r="AF32" s="786">
        <v>4544</v>
      </c>
      <c r="AG32" s="787"/>
      <c r="AH32" s="787"/>
      <c r="AI32" s="787"/>
      <c r="AJ32" s="788"/>
      <c r="AK32" s="834">
        <v>1718</v>
      </c>
      <c r="AL32" s="830"/>
      <c r="AM32" s="830"/>
      <c r="AN32" s="830"/>
      <c r="AO32" s="830"/>
      <c r="AP32" s="830">
        <v>8611</v>
      </c>
      <c r="AQ32" s="830"/>
      <c r="AR32" s="830"/>
      <c r="AS32" s="830"/>
      <c r="AT32" s="830"/>
      <c r="AU32" s="830">
        <v>5502</v>
      </c>
      <c r="AV32" s="830"/>
      <c r="AW32" s="830"/>
      <c r="AX32" s="830"/>
      <c r="AY32" s="830"/>
      <c r="AZ32" s="831" t="s">
        <v>547</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8095</v>
      </c>
      <c r="AG63" s="844"/>
      <c r="AH63" s="844"/>
      <c r="AI63" s="844"/>
      <c r="AJ63" s="845"/>
      <c r="AK63" s="846"/>
      <c r="AL63" s="841"/>
      <c r="AM63" s="841"/>
      <c r="AN63" s="841"/>
      <c r="AO63" s="841"/>
      <c r="AP63" s="844">
        <v>32975</v>
      </c>
      <c r="AQ63" s="844"/>
      <c r="AR63" s="844"/>
      <c r="AS63" s="844"/>
      <c r="AT63" s="844"/>
      <c r="AU63" s="844">
        <v>19366</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551</v>
      </c>
      <c r="C68" s="870"/>
      <c r="D68" s="870"/>
      <c r="E68" s="870"/>
      <c r="F68" s="870"/>
      <c r="G68" s="870"/>
      <c r="H68" s="870"/>
      <c r="I68" s="870"/>
      <c r="J68" s="870"/>
      <c r="K68" s="870"/>
      <c r="L68" s="870"/>
      <c r="M68" s="870"/>
      <c r="N68" s="870"/>
      <c r="O68" s="870"/>
      <c r="P68" s="871"/>
      <c r="Q68" s="872">
        <v>5236</v>
      </c>
      <c r="R68" s="866"/>
      <c r="S68" s="866"/>
      <c r="T68" s="866"/>
      <c r="U68" s="866"/>
      <c r="V68" s="866">
        <v>4899</v>
      </c>
      <c r="W68" s="866"/>
      <c r="X68" s="866"/>
      <c r="Y68" s="866"/>
      <c r="Z68" s="866"/>
      <c r="AA68" s="866">
        <v>337</v>
      </c>
      <c r="AB68" s="866"/>
      <c r="AC68" s="866"/>
      <c r="AD68" s="866"/>
      <c r="AE68" s="866"/>
      <c r="AF68" s="866">
        <v>337</v>
      </c>
      <c r="AG68" s="866"/>
      <c r="AH68" s="866"/>
      <c r="AI68" s="866"/>
      <c r="AJ68" s="866"/>
      <c r="AK68" s="866">
        <v>863</v>
      </c>
      <c r="AL68" s="866"/>
      <c r="AM68" s="866"/>
      <c r="AN68" s="866"/>
      <c r="AO68" s="866"/>
      <c r="AP68" s="866" t="s">
        <v>550</v>
      </c>
      <c r="AQ68" s="866"/>
      <c r="AR68" s="866"/>
      <c r="AS68" s="866"/>
      <c r="AT68" s="866"/>
      <c r="AU68" s="866" t="s">
        <v>550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552</v>
      </c>
      <c r="C69" s="874"/>
      <c r="D69" s="874"/>
      <c r="E69" s="874"/>
      <c r="F69" s="874"/>
      <c r="G69" s="874"/>
      <c r="H69" s="874"/>
      <c r="I69" s="874"/>
      <c r="J69" s="874"/>
      <c r="K69" s="874"/>
      <c r="L69" s="874"/>
      <c r="M69" s="874"/>
      <c r="N69" s="874"/>
      <c r="O69" s="874"/>
      <c r="P69" s="875"/>
      <c r="Q69" s="876">
        <v>1148479</v>
      </c>
      <c r="R69" s="830"/>
      <c r="S69" s="830"/>
      <c r="T69" s="830"/>
      <c r="U69" s="830"/>
      <c r="V69" s="830">
        <v>1132469</v>
      </c>
      <c r="W69" s="830"/>
      <c r="X69" s="830"/>
      <c r="Y69" s="830"/>
      <c r="Z69" s="830"/>
      <c r="AA69" s="830">
        <v>16010</v>
      </c>
      <c r="AB69" s="830"/>
      <c r="AC69" s="830"/>
      <c r="AD69" s="830"/>
      <c r="AE69" s="830"/>
      <c r="AF69" s="830">
        <v>16010</v>
      </c>
      <c r="AG69" s="830"/>
      <c r="AH69" s="830"/>
      <c r="AI69" s="830"/>
      <c r="AJ69" s="830"/>
      <c r="AK69" s="830">
        <v>6316</v>
      </c>
      <c r="AL69" s="830"/>
      <c r="AM69" s="830"/>
      <c r="AN69" s="830"/>
      <c r="AO69" s="830"/>
      <c r="AP69" s="830" t="s">
        <v>550</v>
      </c>
      <c r="AQ69" s="830"/>
      <c r="AR69" s="830"/>
      <c r="AS69" s="830"/>
      <c r="AT69" s="830"/>
      <c r="AU69" s="830" t="s">
        <v>550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c r="C70" s="874"/>
      <c r="D70" s="874"/>
      <c r="E70" s="874"/>
      <c r="F70" s="874"/>
      <c r="G70" s="874"/>
      <c r="H70" s="874"/>
      <c r="I70" s="874"/>
      <c r="J70" s="874"/>
      <c r="K70" s="874"/>
      <c r="L70" s="874"/>
      <c r="M70" s="874"/>
      <c r="N70" s="874"/>
      <c r="O70" s="874"/>
      <c r="P70" s="875"/>
      <c r="Q70" s="876"/>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16347</v>
      </c>
      <c r="AG88" s="844"/>
      <c r="AH88" s="844"/>
      <c r="AI88" s="844"/>
      <c r="AJ88" s="844"/>
      <c r="AK88" s="841"/>
      <c r="AL88" s="841"/>
      <c r="AM88" s="841"/>
      <c r="AN88" s="841"/>
      <c r="AO88" s="841"/>
      <c r="AP88" s="844" t="s">
        <v>554</v>
      </c>
      <c r="AQ88" s="844"/>
      <c r="AR88" s="844"/>
      <c r="AS88" s="844"/>
      <c r="AT88" s="844"/>
      <c r="AU88" s="844" t="s">
        <v>554</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305</v>
      </c>
      <c r="CS102" s="852"/>
      <c r="CT102" s="852"/>
      <c r="CU102" s="852"/>
      <c r="CV102" s="891"/>
      <c r="CW102" s="890" t="s">
        <v>550</v>
      </c>
      <c r="CX102" s="852"/>
      <c r="CY102" s="852"/>
      <c r="CZ102" s="852"/>
      <c r="DA102" s="891"/>
      <c r="DB102" s="890">
        <v>500</v>
      </c>
      <c r="DC102" s="852"/>
      <c r="DD102" s="852"/>
      <c r="DE102" s="852"/>
      <c r="DF102" s="891"/>
      <c r="DG102" s="890" t="s">
        <v>550</v>
      </c>
      <c r="DH102" s="852"/>
      <c r="DI102" s="852"/>
      <c r="DJ102" s="852"/>
      <c r="DK102" s="891"/>
      <c r="DL102" s="890">
        <v>3320</v>
      </c>
      <c r="DM102" s="852"/>
      <c r="DN102" s="852"/>
      <c r="DO102" s="852"/>
      <c r="DP102" s="891"/>
      <c r="DQ102" s="890" t="s">
        <v>550</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5865220</v>
      </c>
      <c r="AB110" s="900"/>
      <c r="AC110" s="900"/>
      <c r="AD110" s="900"/>
      <c r="AE110" s="901"/>
      <c r="AF110" s="902">
        <v>5875689</v>
      </c>
      <c r="AG110" s="900"/>
      <c r="AH110" s="900"/>
      <c r="AI110" s="900"/>
      <c r="AJ110" s="901"/>
      <c r="AK110" s="902">
        <v>5912845</v>
      </c>
      <c r="AL110" s="900"/>
      <c r="AM110" s="900"/>
      <c r="AN110" s="900"/>
      <c r="AO110" s="901"/>
      <c r="AP110" s="903">
        <v>13.5</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61720984</v>
      </c>
      <c r="BR110" s="931"/>
      <c r="BS110" s="931"/>
      <c r="BT110" s="931"/>
      <c r="BU110" s="931"/>
      <c r="BV110" s="931">
        <v>59700392</v>
      </c>
      <c r="BW110" s="931"/>
      <c r="BX110" s="931"/>
      <c r="BY110" s="931"/>
      <c r="BZ110" s="931"/>
      <c r="CA110" s="931">
        <v>64961863</v>
      </c>
      <c r="CB110" s="931"/>
      <c r="CC110" s="931"/>
      <c r="CD110" s="931"/>
      <c r="CE110" s="931"/>
      <c r="CF110" s="944">
        <v>148.30000000000001</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1426709</v>
      </c>
      <c r="DH110" s="931"/>
      <c r="DI110" s="931"/>
      <c r="DJ110" s="931"/>
      <c r="DK110" s="931"/>
      <c r="DL110" s="931">
        <v>1325045</v>
      </c>
      <c r="DM110" s="931"/>
      <c r="DN110" s="931"/>
      <c r="DO110" s="931"/>
      <c r="DP110" s="931"/>
      <c r="DQ110" s="931">
        <v>1223301</v>
      </c>
      <c r="DR110" s="931"/>
      <c r="DS110" s="931"/>
      <c r="DT110" s="931"/>
      <c r="DU110" s="931"/>
      <c r="DV110" s="932">
        <v>2.8</v>
      </c>
      <c r="DW110" s="932"/>
      <c r="DX110" s="932"/>
      <c r="DY110" s="932"/>
      <c r="DZ110" s="933"/>
    </row>
    <row r="111" spans="1:131" s="218"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3976506</v>
      </c>
      <c r="BR111" s="926"/>
      <c r="BS111" s="926"/>
      <c r="BT111" s="926"/>
      <c r="BU111" s="926"/>
      <c r="BV111" s="926">
        <v>3860189</v>
      </c>
      <c r="BW111" s="926"/>
      <c r="BX111" s="926"/>
      <c r="BY111" s="926"/>
      <c r="BZ111" s="926"/>
      <c r="CA111" s="926">
        <v>3760583</v>
      </c>
      <c r="CB111" s="926"/>
      <c r="CC111" s="926"/>
      <c r="CD111" s="926"/>
      <c r="CE111" s="926"/>
      <c r="CF111" s="920">
        <v>8.6</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17102387</v>
      </c>
      <c r="BR112" s="926"/>
      <c r="BS112" s="926"/>
      <c r="BT112" s="926"/>
      <c r="BU112" s="926"/>
      <c r="BV112" s="926">
        <v>18881337</v>
      </c>
      <c r="BW112" s="926"/>
      <c r="BX112" s="926"/>
      <c r="BY112" s="926"/>
      <c r="BZ112" s="926"/>
      <c r="CA112" s="926">
        <v>19365596</v>
      </c>
      <c r="CB112" s="926"/>
      <c r="CC112" s="926"/>
      <c r="CD112" s="926"/>
      <c r="CE112" s="926"/>
      <c r="CF112" s="920">
        <v>44.2</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1696217</v>
      </c>
      <c r="AB113" s="938"/>
      <c r="AC113" s="938"/>
      <c r="AD113" s="938"/>
      <c r="AE113" s="939"/>
      <c r="AF113" s="940">
        <v>2133329</v>
      </c>
      <c r="AG113" s="938"/>
      <c r="AH113" s="938"/>
      <c r="AI113" s="938"/>
      <c r="AJ113" s="939"/>
      <c r="AK113" s="940">
        <v>2278230</v>
      </c>
      <c r="AL113" s="938"/>
      <c r="AM113" s="938"/>
      <c r="AN113" s="938"/>
      <c r="AO113" s="939"/>
      <c r="AP113" s="941">
        <v>5.2</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9116413</v>
      </c>
      <c r="BR114" s="926"/>
      <c r="BS114" s="926"/>
      <c r="BT114" s="926"/>
      <c r="BU114" s="926"/>
      <c r="BV114" s="926">
        <v>9514172</v>
      </c>
      <c r="BW114" s="926"/>
      <c r="BX114" s="926"/>
      <c r="BY114" s="926"/>
      <c r="BZ114" s="926"/>
      <c r="CA114" s="926">
        <v>9459716</v>
      </c>
      <c r="CB114" s="926"/>
      <c r="CC114" s="926"/>
      <c r="CD114" s="926"/>
      <c r="CE114" s="926"/>
      <c r="CF114" s="920">
        <v>21.6</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101585</v>
      </c>
      <c r="AB115" s="938"/>
      <c r="AC115" s="938"/>
      <c r="AD115" s="938"/>
      <c r="AE115" s="939"/>
      <c r="AF115" s="940">
        <v>101664</v>
      </c>
      <c r="AG115" s="938"/>
      <c r="AH115" s="938"/>
      <c r="AI115" s="938"/>
      <c r="AJ115" s="939"/>
      <c r="AK115" s="940">
        <v>101744</v>
      </c>
      <c r="AL115" s="938"/>
      <c r="AM115" s="938"/>
      <c r="AN115" s="938"/>
      <c r="AO115" s="939"/>
      <c r="AP115" s="941">
        <v>0.2</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2549797</v>
      </c>
      <c r="DH115" s="959"/>
      <c r="DI115" s="959"/>
      <c r="DJ115" s="959"/>
      <c r="DK115" s="960"/>
      <c r="DL115" s="961">
        <v>2535144</v>
      </c>
      <c r="DM115" s="959"/>
      <c r="DN115" s="959"/>
      <c r="DO115" s="959"/>
      <c r="DP115" s="960"/>
      <c r="DQ115" s="961">
        <v>2537282</v>
      </c>
      <c r="DR115" s="959"/>
      <c r="DS115" s="959"/>
      <c r="DT115" s="959"/>
      <c r="DU115" s="960"/>
      <c r="DV115" s="962">
        <v>5.8</v>
      </c>
      <c r="DW115" s="963"/>
      <c r="DX115" s="963"/>
      <c r="DY115" s="963"/>
      <c r="DZ115" s="964"/>
    </row>
    <row r="116" spans="1:130" s="218"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112</v>
      </c>
      <c r="AG116" s="959"/>
      <c r="AH116" s="959"/>
      <c r="AI116" s="959"/>
      <c r="AJ116" s="960"/>
      <c r="AK116" s="961">
        <v>741</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7663022</v>
      </c>
      <c r="AB117" s="979"/>
      <c r="AC117" s="979"/>
      <c r="AD117" s="979"/>
      <c r="AE117" s="980"/>
      <c r="AF117" s="981">
        <v>8110794</v>
      </c>
      <c r="AG117" s="979"/>
      <c r="AH117" s="979"/>
      <c r="AI117" s="979"/>
      <c r="AJ117" s="980"/>
      <c r="AK117" s="981">
        <v>8293560</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101585</v>
      </c>
      <c r="AB119" s="900"/>
      <c r="AC119" s="900"/>
      <c r="AD119" s="900"/>
      <c r="AE119" s="901"/>
      <c r="AF119" s="902">
        <v>101664</v>
      </c>
      <c r="AG119" s="900"/>
      <c r="AH119" s="900"/>
      <c r="AI119" s="900"/>
      <c r="AJ119" s="901"/>
      <c r="AK119" s="902">
        <v>101744</v>
      </c>
      <c r="AL119" s="900"/>
      <c r="AM119" s="900"/>
      <c r="AN119" s="900"/>
      <c r="AO119" s="901"/>
      <c r="AP119" s="903">
        <v>0.2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91916290</v>
      </c>
      <c r="BR119" s="1000"/>
      <c r="BS119" s="1000"/>
      <c r="BT119" s="1000"/>
      <c r="BU119" s="1000"/>
      <c r="BV119" s="1000">
        <v>91956090</v>
      </c>
      <c r="BW119" s="1000"/>
      <c r="BX119" s="1000"/>
      <c r="BY119" s="1000"/>
      <c r="BZ119" s="1000"/>
      <c r="CA119" s="1000">
        <v>97547758</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16661103</v>
      </c>
      <c r="BR120" s="931"/>
      <c r="BS120" s="931"/>
      <c r="BT120" s="931"/>
      <c r="BU120" s="931"/>
      <c r="BV120" s="931">
        <v>21584599</v>
      </c>
      <c r="BW120" s="931"/>
      <c r="BX120" s="931"/>
      <c r="BY120" s="931"/>
      <c r="BZ120" s="931"/>
      <c r="CA120" s="931">
        <v>25078372</v>
      </c>
      <c r="CB120" s="931"/>
      <c r="CC120" s="931"/>
      <c r="CD120" s="931"/>
      <c r="CE120" s="931"/>
      <c r="CF120" s="944">
        <v>57.3</v>
      </c>
      <c r="CG120" s="945"/>
      <c r="CH120" s="945"/>
      <c r="CI120" s="945"/>
      <c r="CJ120" s="945"/>
      <c r="CK120" s="1006" t="s">
        <v>445</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v>12133011</v>
      </c>
      <c r="DH120" s="931"/>
      <c r="DI120" s="931"/>
      <c r="DJ120" s="931"/>
      <c r="DK120" s="931"/>
      <c r="DL120" s="931">
        <v>13012037</v>
      </c>
      <c r="DM120" s="931"/>
      <c r="DN120" s="931"/>
      <c r="DO120" s="931"/>
      <c r="DP120" s="931"/>
      <c r="DQ120" s="931">
        <v>13863458</v>
      </c>
      <c r="DR120" s="931"/>
      <c r="DS120" s="931"/>
      <c r="DT120" s="931"/>
      <c r="DU120" s="931"/>
      <c r="DV120" s="932">
        <v>31.6</v>
      </c>
      <c r="DW120" s="932"/>
      <c r="DX120" s="932"/>
      <c r="DY120" s="932"/>
      <c r="DZ120" s="933"/>
    </row>
    <row r="121" spans="1:130" s="218" customFormat="1" ht="26.25" customHeight="1" x14ac:dyDescent="0.2">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18340122</v>
      </c>
      <c r="BR121" s="926"/>
      <c r="BS121" s="926"/>
      <c r="BT121" s="926"/>
      <c r="BU121" s="926"/>
      <c r="BV121" s="926">
        <v>18682607</v>
      </c>
      <c r="BW121" s="926"/>
      <c r="BX121" s="926"/>
      <c r="BY121" s="926"/>
      <c r="BZ121" s="926"/>
      <c r="CA121" s="926">
        <v>19132872</v>
      </c>
      <c r="CB121" s="926"/>
      <c r="CC121" s="926"/>
      <c r="CD121" s="926"/>
      <c r="CE121" s="926"/>
      <c r="CF121" s="920">
        <v>43.7</v>
      </c>
      <c r="CG121" s="921"/>
      <c r="CH121" s="921"/>
      <c r="CI121" s="921"/>
      <c r="CJ121" s="921"/>
      <c r="CK121" s="1009"/>
      <c r="CL121" s="1010"/>
      <c r="CM121" s="1010"/>
      <c r="CN121" s="1010"/>
      <c r="CO121" s="1011"/>
      <c r="CP121" s="1019" t="s">
        <v>394</v>
      </c>
      <c r="CQ121" s="1020"/>
      <c r="CR121" s="1020"/>
      <c r="CS121" s="1020"/>
      <c r="CT121" s="1020"/>
      <c r="CU121" s="1020"/>
      <c r="CV121" s="1020"/>
      <c r="CW121" s="1020"/>
      <c r="CX121" s="1020"/>
      <c r="CY121" s="1020"/>
      <c r="CZ121" s="1020"/>
      <c r="DA121" s="1020"/>
      <c r="DB121" s="1020"/>
      <c r="DC121" s="1020"/>
      <c r="DD121" s="1020"/>
      <c r="DE121" s="1020"/>
      <c r="DF121" s="1021"/>
      <c r="DG121" s="925">
        <v>4969376</v>
      </c>
      <c r="DH121" s="926"/>
      <c r="DI121" s="926"/>
      <c r="DJ121" s="926"/>
      <c r="DK121" s="926"/>
      <c r="DL121" s="926">
        <v>5869300</v>
      </c>
      <c r="DM121" s="926"/>
      <c r="DN121" s="926"/>
      <c r="DO121" s="926"/>
      <c r="DP121" s="926"/>
      <c r="DQ121" s="926">
        <v>5502138</v>
      </c>
      <c r="DR121" s="926"/>
      <c r="DS121" s="926"/>
      <c r="DT121" s="926"/>
      <c r="DU121" s="926"/>
      <c r="DV121" s="927">
        <v>12.6</v>
      </c>
      <c r="DW121" s="927"/>
      <c r="DX121" s="927"/>
      <c r="DY121" s="927"/>
      <c r="DZ121" s="928"/>
    </row>
    <row r="122" spans="1:130" s="218" customFormat="1" ht="26.25" customHeight="1" x14ac:dyDescent="0.2">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46752544</v>
      </c>
      <c r="BR122" s="1000"/>
      <c r="BS122" s="1000"/>
      <c r="BT122" s="1000"/>
      <c r="BU122" s="1000"/>
      <c r="BV122" s="1000">
        <v>44833717</v>
      </c>
      <c r="BW122" s="1000"/>
      <c r="BX122" s="1000"/>
      <c r="BY122" s="1000"/>
      <c r="BZ122" s="1000"/>
      <c r="CA122" s="1000">
        <v>45776350</v>
      </c>
      <c r="CB122" s="1000"/>
      <c r="CC122" s="1000"/>
      <c r="CD122" s="1000"/>
      <c r="CE122" s="1000"/>
      <c r="CF122" s="1017">
        <v>104.5</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81753769</v>
      </c>
      <c r="BR123" s="1064"/>
      <c r="BS123" s="1064"/>
      <c r="BT123" s="1064"/>
      <c r="BU123" s="1064"/>
      <c r="BV123" s="1064">
        <v>85100923</v>
      </c>
      <c r="BW123" s="1064"/>
      <c r="BX123" s="1064"/>
      <c r="BY123" s="1064"/>
      <c r="BZ123" s="1064"/>
      <c r="CA123" s="1064">
        <v>89987594</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24.7</v>
      </c>
      <c r="BR124" s="1027"/>
      <c r="BS124" s="1027"/>
      <c r="BT124" s="1027"/>
      <c r="BU124" s="1027"/>
      <c r="BV124" s="1027">
        <v>16.3</v>
      </c>
      <c r="BW124" s="1027"/>
      <c r="BX124" s="1027"/>
      <c r="BY124" s="1027"/>
      <c r="BZ124" s="1027"/>
      <c r="CA124" s="1027">
        <v>17.2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1608751</v>
      </c>
      <c r="AB128" s="1046"/>
      <c r="AC128" s="1046"/>
      <c r="AD128" s="1046"/>
      <c r="AE128" s="1047"/>
      <c r="AF128" s="1048">
        <v>1843929</v>
      </c>
      <c r="AG128" s="1046"/>
      <c r="AH128" s="1046"/>
      <c r="AI128" s="1046"/>
      <c r="AJ128" s="1047"/>
      <c r="AK128" s="1048">
        <v>1961264</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11.29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45357420</v>
      </c>
      <c r="AB129" s="959"/>
      <c r="AC129" s="959"/>
      <c r="AD129" s="959"/>
      <c r="AE129" s="960"/>
      <c r="AF129" s="961">
        <v>46113487</v>
      </c>
      <c r="AG129" s="959"/>
      <c r="AH129" s="959"/>
      <c r="AI129" s="959"/>
      <c r="AJ129" s="960"/>
      <c r="AK129" s="961">
        <v>47861069</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16.29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4303738</v>
      </c>
      <c r="AB130" s="959"/>
      <c r="AC130" s="959"/>
      <c r="AD130" s="959"/>
      <c r="AE130" s="960"/>
      <c r="AF130" s="961">
        <v>4176091</v>
      </c>
      <c r="AG130" s="959"/>
      <c r="AH130" s="959"/>
      <c r="AI130" s="959"/>
      <c r="AJ130" s="960"/>
      <c r="AK130" s="961">
        <v>4057283</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4.8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41053682</v>
      </c>
      <c r="AB131" s="986"/>
      <c r="AC131" s="986"/>
      <c r="AD131" s="986"/>
      <c r="AE131" s="987"/>
      <c r="AF131" s="985">
        <v>41937396</v>
      </c>
      <c r="AG131" s="986"/>
      <c r="AH131" s="986"/>
      <c r="AI131" s="986"/>
      <c r="AJ131" s="987"/>
      <c r="AK131" s="985">
        <v>43803786</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17.2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4.2640097419999998</v>
      </c>
      <c r="AB132" s="1097"/>
      <c r="AC132" s="1097"/>
      <c r="AD132" s="1097"/>
      <c r="AE132" s="1098"/>
      <c r="AF132" s="1099">
        <v>4.9854642819999997</v>
      </c>
      <c r="AG132" s="1097"/>
      <c r="AH132" s="1097"/>
      <c r="AI132" s="1097"/>
      <c r="AJ132" s="1098"/>
      <c r="AK132" s="1099">
        <v>5.193644677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2.8</v>
      </c>
      <c r="AB133" s="1080"/>
      <c r="AC133" s="1080"/>
      <c r="AD133" s="1080"/>
      <c r="AE133" s="1081"/>
      <c r="AF133" s="1079">
        <v>3.9</v>
      </c>
      <c r="AG133" s="1080"/>
      <c r="AH133" s="1080"/>
      <c r="AI133" s="1080"/>
      <c r="AJ133" s="1081"/>
      <c r="AK133" s="1079">
        <v>4.8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CvXqx0zIwpHW491jpzWTEpivYiq7oFElR+VN0jksKSm8CzYf+LPV5sGbUPCCV+4g1zSerPBKj3E5Ww7lsw/g==" saltValue="b4s34upeaA9Pu1FZXfLz5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475</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o8DyixPY4zUAymcLioiMvTC4nxbVsNi473ffNzfvH4lGngqg+LrS+5C/5NAgUlc0eGD4WKHydpFGxWguBWjHeA==" saltValue="HMwLW2qo9zk7p08Y8ONQ7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Mtik5qyjFTjQmWpb3rq0kEHp26RBhbNWNy27x9kVtEj+TkQ9e0GBBP8KVfvTfyoo+h5t6HTZ42achLjoVwFhTg==" saltValue="fsPIhtFycK3GEHa/HoRdA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16020331</v>
      </c>
      <c r="AP9" s="269">
        <v>64769</v>
      </c>
      <c r="AQ9" s="270">
        <v>70143</v>
      </c>
      <c r="AR9" s="271">
        <v>-7.7</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25</v>
      </c>
      <c r="AP10" s="272">
        <v>0</v>
      </c>
      <c r="AQ10" s="273">
        <v>2309</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488766</v>
      </c>
      <c r="AP11" s="272">
        <v>1976</v>
      </c>
      <c r="AQ11" s="273">
        <v>1878</v>
      </c>
      <c r="AR11" s="274">
        <v>5.2</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v>67658</v>
      </c>
      <c r="AP12" s="272">
        <v>274</v>
      </c>
      <c r="AQ12" s="273">
        <v>30</v>
      </c>
      <c r="AR12" s="274">
        <v>813.3</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638305</v>
      </c>
      <c r="AP13" s="272">
        <v>2581</v>
      </c>
      <c r="AQ13" s="273">
        <v>1863</v>
      </c>
      <c r="AR13" s="274">
        <v>38.5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223241</v>
      </c>
      <c r="AP14" s="272">
        <v>903</v>
      </c>
      <c r="AQ14" s="273">
        <v>1453</v>
      </c>
      <c r="AR14" s="274">
        <v>-37.9</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-691730</v>
      </c>
      <c r="AP15" s="272">
        <v>-2797</v>
      </c>
      <c r="AQ15" s="273">
        <v>-3932</v>
      </c>
      <c r="AR15" s="274">
        <v>-28.9</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16746596</v>
      </c>
      <c r="AP16" s="272">
        <v>67705</v>
      </c>
      <c r="AQ16" s="273">
        <v>73743</v>
      </c>
      <c r="AR16" s="274">
        <v>-8.1999999999999993</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6.63</v>
      </c>
      <c r="AP21" s="286">
        <v>6.58</v>
      </c>
      <c r="AQ21" s="287">
        <v>0.05</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97.7</v>
      </c>
      <c r="AP22" s="291">
        <v>99.4</v>
      </c>
      <c r="AQ22" s="292">
        <v>-1.7</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5912845</v>
      </c>
      <c r="AP32" s="300">
        <v>23905</v>
      </c>
      <c r="AQ32" s="301">
        <v>30085</v>
      </c>
      <c r="AR32" s="302">
        <v>-20.5</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501</v>
      </c>
      <c r="AP33" s="300" t="s">
        <v>501</v>
      </c>
      <c r="AQ33" s="301" t="s">
        <v>501</v>
      </c>
      <c r="AR33" s="302" t="s">
        <v>501</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501</v>
      </c>
      <c r="AP34" s="300" t="s">
        <v>501</v>
      </c>
      <c r="AQ34" s="301">
        <v>20</v>
      </c>
      <c r="AR34" s="302" t="s">
        <v>501</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2278230</v>
      </c>
      <c r="AP35" s="300">
        <v>9211</v>
      </c>
      <c r="AQ35" s="301">
        <v>7684</v>
      </c>
      <c r="AR35" s="302">
        <v>19.899999999999999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t="s">
        <v>501</v>
      </c>
      <c r="AP36" s="300" t="s">
        <v>501</v>
      </c>
      <c r="AQ36" s="301">
        <v>531</v>
      </c>
      <c r="AR36" s="302" t="s">
        <v>501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101744</v>
      </c>
      <c r="AP37" s="300">
        <v>411</v>
      </c>
      <c r="AQ37" s="301">
        <v>977</v>
      </c>
      <c r="AR37" s="302">
        <v>-57.9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v>741</v>
      </c>
      <c r="AP38" s="303">
        <v>3</v>
      </c>
      <c r="AQ38" s="304">
        <v>0</v>
      </c>
      <c r="AR38" s="292">
        <v>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-1961264</v>
      </c>
      <c r="AP39" s="300">
        <v>-7929</v>
      </c>
      <c r="AQ39" s="301">
        <v>-7625</v>
      </c>
      <c r="AR39" s="302">
        <v>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-4057283</v>
      </c>
      <c r="AP40" s="300">
        <v>-16403</v>
      </c>
      <c r="AQ40" s="301">
        <v>-22878</v>
      </c>
      <c r="AR40" s="302">
        <v>-28.3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2275013</v>
      </c>
      <c r="AP41" s="300">
        <v>9198</v>
      </c>
      <c r="AQ41" s="301">
        <v>8794</v>
      </c>
      <c r="AR41" s="302">
        <v>4.5999999999999996</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5607257</v>
      </c>
      <c r="AN51" s="322">
        <v>22936</v>
      </c>
      <c r="AO51" s="323">
        <v>-5.6</v>
      </c>
      <c r="AP51" s="324">
        <v>43261</v>
      </c>
      <c r="AQ51" s="325">
        <v>-6</v>
      </c>
      <c r="AR51" s="326">
        <v>0.4</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3533788</v>
      </c>
      <c r="AN52" s="330">
        <v>14455</v>
      </c>
      <c r="AO52" s="331">
        <v>3.3</v>
      </c>
      <c r="AP52" s="332">
        <v>24721</v>
      </c>
      <c r="AQ52" s="333">
        <v>-1.7</v>
      </c>
      <c r="AR52" s="334">
        <v>5</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4416131</v>
      </c>
      <c r="AN53" s="322">
        <v>17963</v>
      </c>
      <c r="AO53" s="323">
        <v>-21.7</v>
      </c>
      <c r="AP53" s="324">
        <v>40626</v>
      </c>
      <c r="AQ53" s="325">
        <v>-6.1</v>
      </c>
      <c r="AR53" s="326">
        <v>-15.6</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3110898</v>
      </c>
      <c r="AN54" s="330">
        <v>12654</v>
      </c>
      <c r="AO54" s="331">
        <v>-12.5</v>
      </c>
      <c r="AP54" s="332">
        <v>24279</v>
      </c>
      <c r="AQ54" s="333">
        <v>-1.8</v>
      </c>
      <c r="AR54" s="334">
        <v>-10.7</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3991681</v>
      </c>
      <c r="AN55" s="322">
        <v>16200</v>
      </c>
      <c r="AO55" s="323">
        <v>-9.8000000000000007</v>
      </c>
      <c r="AP55" s="324">
        <v>46133</v>
      </c>
      <c r="AQ55" s="325">
        <v>13.6</v>
      </c>
      <c r="AR55" s="326">
        <v>-23.4</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2776467</v>
      </c>
      <c r="AN56" s="330">
        <v>11268</v>
      </c>
      <c r="AO56" s="331">
        <v>-11</v>
      </c>
      <c r="AP56" s="332">
        <v>27280</v>
      </c>
      <c r="AQ56" s="333">
        <v>12.4</v>
      </c>
      <c r="AR56" s="334">
        <v>-23.4</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4629305</v>
      </c>
      <c r="AN57" s="322">
        <v>18683</v>
      </c>
      <c r="AO57" s="323">
        <v>15.3</v>
      </c>
      <c r="AP57" s="324">
        <v>49174</v>
      </c>
      <c r="AQ57" s="325">
        <v>6.6</v>
      </c>
      <c r="AR57" s="326">
        <v>8.6999999999999993</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3078690</v>
      </c>
      <c r="AN58" s="330">
        <v>12425</v>
      </c>
      <c r="AO58" s="331">
        <v>10.3</v>
      </c>
      <c r="AP58" s="332">
        <v>29896</v>
      </c>
      <c r="AQ58" s="333">
        <v>9.6</v>
      </c>
      <c r="AR58" s="334">
        <v>0.7</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14586387</v>
      </c>
      <c r="AN59" s="322">
        <v>58972</v>
      </c>
      <c r="AO59" s="323">
        <v>215.6</v>
      </c>
      <c r="AP59" s="324">
        <v>50636</v>
      </c>
      <c r="AQ59" s="325">
        <v>3</v>
      </c>
      <c r="AR59" s="326">
        <v>212.6</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11952973</v>
      </c>
      <c r="AN60" s="330">
        <v>48325</v>
      </c>
      <c r="AO60" s="331">
        <v>288.89999999999998</v>
      </c>
      <c r="AP60" s="332">
        <v>31778</v>
      </c>
      <c r="AQ60" s="333">
        <v>6.3</v>
      </c>
      <c r="AR60" s="334">
        <v>282.60000000000002</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6646152</v>
      </c>
      <c r="AN61" s="337">
        <v>26951</v>
      </c>
      <c r="AO61" s="338">
        <v>38.799999999999997</v>
      </c>
      <c r="AP61" s="339">
        <v>45966</v>
      </c>
      <c r="AQ61" s="340">
        <v>2.2000000000000002</v>
      </c>
      <c r="AR61" s="326">
        <v>36.6</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4890563</v>
      </c>
      <c r="AN62" s="330">
        <v>19825</v>
      </c>
      <c r="AO62" s="331">
        <v>55.8</v>
      </c>
      <c r="AP62" s="332">
        <v>27591</v>
      </c>
      <c r="AQ62" s="333">
        <v>5</v>
      </c>
      <c r="AR62" s="334">
        <v>50.8</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a0B+iPQr+Ec0wTe+4vGVdn0r1e2ArYtSDC69r4JsDsQZ3No1wXdHUr11BYp4jxU1tB/EQwN6dDxrILwkE7Lg9w==" saltValue="lY5HFS187t0gXLXdZlM1s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Wm7PNpQ00848g+EXC2VFdXttmU+OBatSfJFN4QE9MDz05FYv+1nHKFN+jg5prKuhDTnRluRI7KWVIOagYutM+g==" saltValue="6RFPEpnZ0BJxwTvZFuMmA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mhnR+BW1ofMbjXX8uh3IuQAHdvTSJCiJKnMBlzq4hKvl1FYwQXGnlmQFI10nUh21SJ36vGk0UQ+bwQXAl2Ox4Q==" saltValue="6qfcCX8RJh04z9Vau7OaT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12.23</v>
      </c>
      <c r="G47" s="12">
        <v>18.079999999999998</v>
      </c>
      <c r="H47" s="12">
        <v>11.61</v>
      </c>
      <c r="I47" s="12">
        <v>11.83</v>
      </c>
      <c r="J47" s="13">
        <v>12.79</v>
      </c>
    </row>
    <row r="48" spans="2:10" ht="57.75" customHeight="1" x14ac:dyDescent="0.2">
      <c r="B48" s="14"/>
      <c r="C48" s="1141" t="s">
        <v>4</v>
      </c>
      <c r="D48" s="1141"/>
      <c r="E48" s="1142"/>
      <c r="F48" s="15">
        <v>15.05</v>
      </c>
      <c r="G48" s="16">
        <v>15.64</v>
      </c>
      <c r="H48" s="16">
        <v>15.98</v>
      </c>
      <c r="I48" s="16">
        <v>14.05</v>
      </c>
      <c r="J48" s="17">
        <v>9.57</v>
      </c>
    </row>
    <row r="49" spans="2:10" ht="57.75" customHeight="1" thickBot="1" x14ac:dyDescent="0.25">
      <c r="B49" s="18"/>
      <c r="C49" s="1143" t="s">
        <v>5</v>
      </c>
      <c r="D49" s="1143"/>
      <c r="E49" s="1144"/>
      <c r="F49" s="19">
        <v>7.5</v>
      </c>
      <c r="G49" s="20">
        <v>8.0500000000000007</v>
      </c>
      <c r="H49" s="20" t="s">
        <v>530</v>
      </c>
      <c r="I49" s="20" t="s">
        <v>531</v>
      </c>
      <c r="J49" s="21" t="s">
        <v>532</v>
      </c>
    </row>
    <row r="50" spans="2:10" ht="13" x14ac:dyDescent="0.2"/>
  </sheetData>
  <sheetProtection algorithmName="SHA-512" hashValue="M5tm0LRVhdBxpCRq757WE9zW/EXUg95z5pHJQPYuoMvnm1cll4VrqvkqaLtDNLQUuB2VfiKpJ4xmWAWbPOZggw==" saltValue="h5BdoqzaelXsosTVbTQkB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2026-03-16T09:33:23Z</cp:lastPrinted>
  <dcterms:created xsi:type="dcterms:W3CDTF">2026-02-23T06:02:26Z</dcterms:created>
  <dcterms:modified xsi:type="dcterms:W3CDTF">2026-03-25T03:09:21Z</dcterms:modified>
  <cp:category/>
</cp:coreProperties>
</file>